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15480" windowHeight="9495" firstSheet="3" activeTab="11"/>
  </bookViews>
  <sheets>
    <sheet name="1.a " sheetId="17" r:id="rId1"/>
    <sheet name="1b" sheetId="2" r:id="rId2"/>
    <sheet name="2a" sheetId="5" r:id="rId3"/>
    <sheet name="2b" sheetId="6" r:id="rId4"/>
    <sheet name="2d" sheetId="16" r:id="rId5"/>
    <sheet name="4.mell" sheetId="9" r:id="rId6"/>
    <sheet name="5 mell" sheetId="10" r:id="rId7"/>
    <sheet name="6.mell." sheetId="11" r:id="rId8"/>
    <sheet name="9a mell" sheetId="13" r:id="rId9"/>
    <sheet name="9b mell" sheetId="14" r:id="rId10"/>
    <sheet name="9c mell" sheetId="15" r:id="rId11"/>
    <sheet name="13. mell" sheetId="12" r:id="rId12"/>
  </sheets>
  <definedNames>
    <definedName name="_xlnm.Print_Area" localSheetId="11">'13. mell'!$B$1:$O$33</definedName>
  </definedNames>
  <calcPr calcId="125725"/>
</workbook>
</file>

<file path=xl/calcChain.xml><?xml version="1.0" encoding="utf-8"?>
<calcChain xmlns="http://schemas.openxmlformats.org/spreadsheetml/2006/main">
  <c r="F159" i="13"/>
  <c r="D158"/>
  <c r="I157"/>
  <c r="I159"/>
  <c r="H157"/>
  <c r="H159"/>
  <c r="G157"/>
  <c r="G159"/>
  <c r="F157"/>
  <c r="E157"/>
  <c r="E159"/>
  <c r="D159"/>
  <c r="D156"/>
  <c r="D155"/>
  <c r="D154"/>
  <c r="D153"/>
  <c r="D152"/>
  <c r="D151"/>
  <c r="D150"/>
  <c r="D149"/>
  <c r="I147"/>
  <c r="H147"/>
  <c r="G147"/>
  <c r="F147"/>
  <c r="E147"/>
  <c r="D147"/>
  <c r="D146"/>
  <c r="D145"/>
  <c r="D144"/>
  <c r="D143"/>
  <c r="D142"/>
  <c r="D141"/>
  <c r="D140"/>
  <c r="D139"/>
  <c r="I138"/>
  <c r="H138"/>
  <c r="G138"/>
  <c r="F138"/>
  <c r="E138"/>
  <c r="D138"/>
  <c r="D137"/>
  <c r="D136"/>
  <c r="D135"/>
  <c r="D134"/>
  <c r="I133"/>
  <c r="H133"/>
  <c r="G133"/>
  <c r="F133"/>
  <c r="E133"/>
  <c r="D133"/>
  <c r="D132"/>
  <c r="D131"/>
  <c r="D130"/>
  <c r="D129"/>
  <c r="D128"/>
  <c r="D127"/>
  <c r="D126"/>
  <c r="I125"/>
  <c r="E125"/>
  <c r="D124"/>
  <c r="D123"/>
  <c r="D122"/>
  <c r="D121"/>
  <c r="D120"/>
  <c r="D119"/>
  <c r="D118"/>
  <c r="D117"/>
  <c r="D116"/>
  <c r="D115"/>
  <c r="D114"/>
  <c r="D113"/>
  <c r="D112"/>
  <c r="D111"/>
  <c r="D110"/>
  <c r="D109"/>
  <c r="I108"/>
  <c r="H108"/>
  <c r="H125"/>
  <c r="G108"/>
  <c r="F108"/>
  <c r="F125"/>
  <c r="E108"/>
  <c r="D107"/>
  <c r="D106"/>
  <c r="D105"/>
  <c r="D104"/>
  <c r="D103"/>
  <c r="I102"/>
  <c r="I148"/>
  <c r="H102"/>
  <c r="H148"/>
  <c r="H160"/>
  <c r="G102"/>
  <c r="F102"/>
  <c r="F148"/>
  <c r="F160"/>
  <c r="E102"/>
  <c r="D101"/>
  <c r="D100"/>
  <c r="D99"/>
  <c r="D98"/>
  <c r="D97"/>
  <c r="D96"/>
  <c r="D95"/>
  <c r="D94"/>
  <c r="D93"/>
  <c r="D92"/>
  <c r="D91"/>
  <c r="D88"/>
  <c r="I87"/>
  <c r="I89"/>
  <c r="D86"/>
  <c r="D85"/>
  <c r="D84"/>
  <c r="D83"/>
  <c r="D82"/>
  <c r="I81"/>
  <c r="H81"/>
  <c r="H87"/>
  <c r="H89"/>
  <c r="G81"/>
  <c r="G87"/>
  <c r="G89"/>
  <c r="F81"/>
  <c r="F87"/>
  <c r="F89"/>
  <c r="E81"/>
  <c r="E87"/>
  <c r="E89"/>
  <c r="D81"/>
  <c r="D80"/>
  <c r="D79"/>
  <c r="D78"/>
  <c r="D77"/>
  <c r="I75"/>
  <c r="H75"/>
  <c r="G75"/>
  <c r="F75"/>
  <c r="E75"/>
  <c r="D75"/>
  <c r="D74"/>
  <c r="D73"/>
  <c r="D72"/>
  <c r="I71"/>
  <c r="H71"/>
  <c r="G71"/>
  <c r="F71"/>
  <c r="E71"/>
  <c r="D71"/>
  <c r="D70"/>
  <c r="D69"/>
  <c r="D68"/>
  <c r="I67"/>
  <c r="H67"/>
  <c r="G67"/>
  <c r="F67"/>
  <c r="E67"/>
  <c r="D67"/>
  <c r="D66"/>
  <c r="D65"/>
  <c r="D64"/>
  <c r="D63"/>
  <c r="D62"/>
  <c r="I61"/>
  <c r="E61"/>
  <c r="D60"/>
  <c r="D59"/>
  <c r="D58"/>
  <c r="D57"/>
  <c r="D56"/>
  <c r="D55"/>
  <c r="D54"/>
  <c r="D53"/>
  <c r="D52"/>
  <c r="I51"/>
  <c r="H51"/>
  <c r="H61"/>
  <c r="G51"/>
  <c r="G61"/>
  <c r="F51"/>
  <c r="F61"/>
  <c r="E51"/>
  <c r="D50"/>
  <c r="D49"/>
  <c r="H48"/>
  <c r="D47"/>
  <c r="I46"/>
  <c r="H46"/>
  <c r="G46"/>
  <c r="F46"/>
  <c r="F48"/>
  <c r="E46"/>
  <c r="D46"/>
  <c r="D45"/>
  <c r="D44"/>
  <c r="D43"/>
  <c r="D42"/>
  <c r="D41"/>
  <c r="D40"/>
  <c r="D39"/>
  <c r="D38"/>
  <c r="I37"/>
  <c r="I48"/>
  <c r="H37"/>
  <c r="G37"/>
  <c r="G48"/>
  <c r="F37"/>
  <c r="E37"/>
  <c r="D37"/>
  <c r="D36"/>
  <c r="D35"/>
  <c r="I34"/>
  <c r="H34"/>
  <c r="G34"/>
  <c r="F34"/>
  <c r="E34"/>
  <c r="D34"/>
  <c r="D33"/>
  <c r="D32"/>
  <c r="D31"/>
  <c r="D30"/>
  <c r="D29"/>
  <c r="D27"/>
  <c r="D26"/>
  <c r="D25"/>
  <c r="D24"/>
  <c r="D23"/>
  <c r="D22"/>
  <c r="D21"/>
  <c r="D20"/>
  <c r="I19"/>
  <c r="H19"/>
  <c r="G19"/>
  <c r="F19"/>
  <c r="E19"/>
  <c r="D19"/>
  <c r="D18"/>
  <c r="D17"/>
  <c r="D16"/>
  <c r="D15"/>
  <c r="I14"/>
  <c r="I28"/>
  <c r="I76"/>
  <c r="H14"/>
  <c r="G14"/>
  <c r="G28"/>
  <c r="F14"/>
  <c r="F28"/>
  <c r="E14"/>
  <c r="D13"/>
  <c r="D12"/>
  <c r="D11"/>
  <c r="D10"/>
  <c r="D9"/>
  <c r="D8"/>
  <c r="P17" i="12"/>
  <c r="C28"/>
  <c r="C16"/>
  <c r="F30" i="5"/>
  <c r="F31"/>
  <c r="F32"/>
  <c r="F29"/>
  <c r="F31" i="6"/>
  <c r="F30"/>
  <c r="E16" i="17"/>
  <c r="N7"/>
  <c r="E7"/>
  <c r="G7"/>
  <c r="H7"/>
  <c r="I7"/>
  <c r="J7"/>
  <c r="K7"/>
  <c r="L7"/>
  <c r="M7"/>
  <c r="F7"/>
  <c r="N14"/>
  <c r="N24"/>
  <c r="F29" i="6"/>
  <c r="E33" i="5"/>
  <c r="F28"/>
  <c r="N48" i="17"/>
  <c r="N52"/>
  <c r="N51"/>
  <c r="M50"/>
  <c r="L50"/>
  <c r="K50"/>
  <c r="J50"/>
  <c r="I50"/>
  <c r="H50"/>
  <c r="G50"/>
  <c r="F50"/>
  <c r="N50"/>
  <c r="E50"/>
  <c r="N46"/>
  <c r="M45"/>
  <c r="L45"/>
  <c r="K45"/>
  <c r="J45"/>
  <c r="I45"/>
  <c r="I6"/>
  <c r="H45"/>
  <c r="G45"/>
  <c r="F45"/>
  <c r="E45"/>
  <c r="N44"/>
  <c r="N43"/>
  <c r="N42"/>
  <c r="N41"/>
  <c r="N40"/>
  <c r="M39"/>
  <c r="L39"/>
  <c r="K39"/>
  <c r="J39"/>
  <c r="I39"/>
  <c r="H39"/>
  <c r="G39"/>
  <c r="F39"/>
  <c r="E39"/>
  <c r="E38"/>
  <c r="G38"/>
  <c r="I37"/>
  <c r="F37"/>
  <c r="N36"/>
  <c r="E36"/>
  <c r="N35"/>
  <c r="E35"/>
  <c r="M34"/>
  <c r="N34"/>
  <c r="E34"/>
  <c r="N33"/>
  <c r="E33"/>
  <c r="N32"/>
  <c r="E32"/>
  <c r="N31"/>
  <c r="E31"/>
  <c r="N30"/>
  <c r="E30"/>
  <c r="N29"/>
  <c r="E29"/>
  <c r="N28"/>
  <c r="E28"/>
  <c r="N27"/>
  <c r="N26"/>
  <c r="N25"/>
  <c r="E25"/>
  <c r="E23"/>
  <c r="M23"/>
  <c r="L23"/>
  <c r="K23"/>
  <c r="J23"/>
  <c r="I23"/>
  <c r="H23"/>
  <c r="G23"/>
  <c r="F23"/>
  <c r="N22"/>
  <c r="E22"/>
  <c r="N21"/>
  <c r="E21"/>
  <c r="N20"/>
  <c r="E20"/>
  <c r="N19"/>
  <c r="E19"/>
  <c r="N18"/>
  <c r="E18"/>
  <c r="N17"/>
  <c r="E17"/>
  <c r="N16"/>
  <c r="M15"/>
  <c r="L15"/>
  <c r="K15"/>
  <c r="J15"/>
  <c r="I15"/>
  <c r="H15"/>
  <c r="G15"/>
  <c r="F15"/>
  <c r="N13"/>
  <c r="N12"/>
  <c r="N11"/>
  <c r="N10"/>
  <c r="N9"/>
  <c r="N8"/>
  <c r="E8"/>
  <c r="G76" i="16"/>
  <c r="D75"/>
  <c r="I74"/>
  <c r="I76"/>
  <c r="H74"/>
  <c r="H76"/>
  <c r="G74"/>
  <c r="F74"/>
  <c r="F76"/>
  <c r="E74"/>
  <c r="E76"/>
  <c r="D76"/>
  <c r="D73"/>
  <c r="D72"/>
  <c r="D71"/>
  <c r="D70"/>
  <c r="D69"/>
  <c r="D68"/>
  <c r="D67"/>
  <c r="D66"/>
  <c r="I64"/>
  <c r="H64"/>
  <c r="G64"/>
  <c r="F64"/>
  <c r="E64"/>
  <c r="D64"/>
  <c r="D63"/>
  <c r="D62"/>
  <c r="D61"/>
  <c r="D60"/>
  <c r="D59"/>
  <c r="D58"/>
  <c r="D57"/>
  <c r="D56"/>
  <c r="I55"/>
  <c r="H55"/>
  <c r="G55"/>
  <c r="F55"/>
  <c r="E55"/>
  <c r="D54"/>
  <c r="D53"/>
  <c r="D52"/>
  <c r="D51"/>
  <c r="I50"/>
  <c r="I65"/>
  <c r="H50"/>
  <c r="G50"/>
  <c r="F50"/>
  <c r="E50"/>
  <c r="D49"/>
  <c r="D48"/>
  <c r="D47"/>
  <c r="D46"/>
  <c r="D45"/>
  <c r="D44"/>
  <c r="D43"/>
  <c r="G42"/>
  <c r="D41"/>
  <c r="D40"/>
  <c r="D39"/>
  <c r="D38"/>
  <c r="D37"/>
  <c r="D36"/>
  <c r="D35"/>
  <c r="D34"/>
  <c r="D33"/>
  <c r="D32"/>
  <c r="D31"/>
  <c r="D30"/>
  <c r="D29"/>
  <c r="D28"/>
  <c r="D27"/>
  <c r="D26"/>
  <c r="I25"/>
  <c r="I42"/>
  <c r="H25"/>
  <c r="H42"/>
  <c r="G25"/>
  <c r="F25"/>
  <c r="F42"/>
  <c r="E25"/>
  <c r="E42"/>
  <c r="D24"/>
  <c r="D23"/>
  <c r="D22"/>
  <c r="D21"/>
  <c r="D20"/>
  <c r="I19"/>
  <c r="H19"/>
  <c r="H65"/>
  <c r="H77"/>
  <c r="G19"/>
  <c r="F19"/>
  <c r="E19"/>
  <c r="D19"/>
  <c r="D18"/>
  <c r="D17"/>
  <c r="D16"/>
  <c r="D15"/>
  <c r="D14"/>
  <c r="D13"/>
  <c r="D12"/>
  <c r="D11"/>
  <c r="D10"/>
  <c r="D9"/>
  <c r="D8"/>
  <c r="D8" i="15"/>
  <c r="D9"/>
  <c r="D10"/>
  <c r="D11"/>
  <c r="D12"/>
  <c r="D13"/>
  <c r="E14"/>
  <c r="F14"/>
  <c r="G14"/>
  <c r="G27"/>
  <c r="H14"/>
  <c r="D14"/>
  <c r="I14"/>
  <c r="D15"/>
  <c r="D16"/>
  <c r="D17"/>
  <c r="D18"/>
  <c r="E19"/>
  <c r="D19"/>
  <c r="F19"/>
  <c r="F27"/>
  <c r="F75"/>
  <c r="F89"/>
  <c r="G19"/>
  <c r="H19"/>
  <c r="I19"/>
  <c r="D20"/>
  <c r="D21"/>
  <c r="D22"/>
  <c r="D23"/>
  <c r="D24"/>
  <c r="D25"/>
  <c r="D26"/>
  <c r="E27"/>
  <c r="I27"/>
  <c r="D28"/>
  <c r="D29"/>
  <c r="D30"/>
  <c r="D31"/>
  <c r="D32"/>
  <c r="E33"/>
  <c r="D33"/>
  <c r="F33"/>
  <c r="G33"/>
  <c r="H33"/>
  <c r="I33"/>
  <c r="D34"/>
  <c r="D35"/>
  <c r="E36"/>
  <c r="D36"/>
  <c r="F36"/>
  <c r="F47"/>
  <c r="G36"/>
  <c r="H36"/>
  <c r="I36"/>
  <c r="D37"/>
  <c r="D38"/>
  <c r="D39"/>
  <c r="D40"/>
  <c r="D41"/>
  <c r="D42"/>
  <c r="D43"/>
  <c r="D44"/>
  <c r="E45"/>
  <c r="F45"/>
  <c r="G45"/>
  <c r="G47"/>
  <c r="H45"/>
  <c r="D45"/>
  <c r="I45"/>
  <c r="D46"/>
  <c r="E47"/>
  <c r="I47"/>
  <c r="D48"/>
  <c r="D49"/>
  <c r="E50"/>
  <c r="D50"/>
  <c r="F50"/>
  <c r="G50"/>
  <c r="G60"/>
  <c r="H50"/>
  <c r="H60"/>
  <c r="I50"/>
  <c r="I60"/>
  <c r="D51"/>
  <c r="D52"/>
  <c r="D53"/>
  <c r="D54"/>
  <c r="D55"/>
  <c r="D56"/>
  <c r="D57"/>
  <c r="D58"/>
  <c r="D59"/>
  <c r="F60"/>
  <c r="D61"/>
  <c r="D62"/>
  <c r="D63"/>
  <c r="D64"/>
  <c r="D65"/>
  <c r="E66"/>
  <c r="D66"/>
  <c r="F66"/>
  <c r="G66"/>
  <c r="H66"/>
  <c r="I66"/>
  <c r="D67"/>
  <c r="D68"/>
  <c r="D69"/>
  <c r="E70"/>
  <c r="D70"/>
  <c r="F70"/>
  <c r="G70"/>
  <c r="H70"/>
  <c r="I70"/>
  <c r="D71"/>
  <c r="D72"/>
  <c r="D73"/>
  <c r="E74"/>
  <c r="D74"/>
  <c r="F74"/>
  <c r="G74"/>
  <c r="H74"/>
  <c r="I74"/>
  <c r="D76"/>
  <c r="D77"/>
  <c r="D78"/>
  <c r="D79"/>
  <c r="E80"/>
  <c r="D80"/>
  <c r="F80"/>
  <c r="G80"/>
  <c r="H80"/>
  <c r="H86"/>
  <c r="H88"/>
  <c r="I80"/>
  <c r="I86"/>
  <c r="I88"/>
  <c r="D81"/>
  <c r="D82"/>
  <c r="D83"/>
  <c r="D84"/>
  <c r="D85"/>
  <c r="F86"/>
  <c r="F88"/>
  <c r="G86"/>
  <c r="D87"/>
  <c r="G88"/>
  <c r="D90"/>
  <c r="D91"/>
  <c r="D92"/>
  <c r="D93"/>
  <c r="D94"/>
  <c r="D95"/>
  <c r="D96"/>
  <c r="D97"/>
  <c r="D98"/>
  <c r="D99"/>
  <c r="D100"/>
  <c r="E101"/>
  <c r="F101"/>
  <c r="G101"/>
  <c r="G145"/>
  <c r="G157"/>
  <c r="H101"/>
  <c r="D101"/>
  <c r="I101"/>
  <c r="D102"/>
  <c r="D103"/>
  <c r="D104"/>
  <c r="D105"/>
  <c r="D106"/>
  <c r="E107"/>
  <c r="D107"/>
  <c r="F107"/>
  <c r="G107"/>
  <c r="H107"/>
  <c r="I107"/>
  <c r="D108"/>
  <c r="D109"/>
  <c r="D110"/>
  <c r="D111"/>
  <c r="D112"/>
  <c r="D113"/>
  <c r="D114"/>
  <c r="D115"/>
  <c r="D116"/>
  <c r="D117"/>
  <c r="D118"/>
  <c r="D119"/>
  <c r="D120"/>
  <c r="D121"/>
  <c r="E122"/>
  <c r="D122"/>
  <c r="F122"/>
  <c r="G122"/>
  <c r="H122"/>
  <c r="I122"/>
  <c r="I145"/>
  <c r="I157"/>
  <c r="D123"/>
  <c r="D124"/>
  <c r="D125"/>
  <c r="D126"/>
  <c r="D127"/>
  <c r="D128"/>
  <c r="D129"/>
  <c r="E130"/>
  <c r="F130"/>
  <c r="G130"/>
  <c r="H130"/>
  <c r="D130"/>
  <c r="I130"/>
  <c r="D131"/>
  <c r="D132"/>
  <c r="D133"/>
  <c r="D134"/>
  <c r="E135"/>
  <c r="D135"/>
  <c r="F135"/>
  <c r="G135"/>
  <c r="H135"/>
  <c r="I135"/>
  <c r="D136"/>
  <c r="D137"/>
  <c r="D138"/>
  <c r="D139"/>
  <c r="D140"/>
  <c r="D141"/>
  <c r="D142"/>
  <c r="D143"/>
  <c r="E144"/>
  <c r="F144"/>
  <c r="G144"/>
  <c r="H144"/>
  <c r="D144"/>
  <c r="I144"/>
  <c r="F145"/>
  <c r="F157"/>
  <c r="D157"/>
  <c r="D146"/>
  <c r="D147"/>
  <c r="D148"/>
  <c r="D149"/>
  <c r="D150"/>
  <c r="D151"/>
  <c r="D152"/>
  <c r="D153"/>
  <c r="E154"/>
  <c r="F154"/>
  <c r="G154"/>
  <c r="G156"/>
  <c r="H154"/>
  <c r="D154"/>
  <c r="I154"/>
  <c r="D155"/>
  <c r="E156"/>
  <c r="F156"/>
  <c r="I156"/>
  <c r="D8" i="14"/>
  <c r="D9"/>
  <c r="D10"/>
  <c r="D11"/>
  <c r="D12"/>
  <c r="D13"/>
  <c r="E14"/>
  <c r="D14"/>
  <c r="F14"/>
  <c r="G14"/>
  <c r="H14"/>
  <c r="H27"/>
  <c r="I14"/>
  <c r="I27"/>
  <c r="I75"/>
  <c r="I89"/>
  <c r="D15"/>
  <c r="D16"/>
  <c r="D17"/>
  <c r="D18"/>
  <c r="E19"/>
  <c r="F19"/>
  <c r="D19"/>
  <c r="G19"/>
  <c r="G27"/>
  <c r="H19"/>
  <c r="I19"/>
  <c r="D20"/>
  <c r="D21"/>
  <c r="D22"/>
  <c r="D23"/>
  <c r="D24"/>
  <c r="D25"/>
  <c r="D26"/>
  <c r="F27"/>
  <c r="D28"/>
  <c r="D29"/>
  <c r="D30"/>
  <c r="D31"/>
  <c r="D32"/>
  <c r="E33"/>
  <c r="F33"/>
  <c r="D33"/>
  <c r="G33"/>
  <c r="H33"/>
  <c r="I33"/>
  <c r="D34"/>
  <c r="D35"/>
  <c r="F36"/>
  <c r="G36"/>
  <c r="D36"/>
  <c r="H36"/>
  <c r="H47"/>
  <c r="I36"/>
  <c r="D37"/>
  <c r="D38"/>
  <c r="D39"/>
  <c r="D40"/>
  <c r="D41"/>
  <c r="D42"/>
  <c r="D43"/>
  <c r="D44"/>
  <c r="E45"/>
  <c r="D45"/>
  <c r="F45"/>
  <c r="F47"/>
  <c r="G45"/>
  <c r="H45"/>
  <c r="I45"/>
  <c r="I47"/>
  <c r="D46"/>
  <c r="G47"/>
  <c r="D48"/>
  <c r="D49"/>
  <c r="E50"/>
  <c r="D50"/>
  <c r="F50"/>
  <c r="F60"/>
  <c r="G50"/>
  <c r="G60"/>
  <c r="H50"/>
  <c r="I50"/>
  <c r="D51"/>
  <c r="D52"/>
  <c r="D53"/>
  <c r="D54"/>
  <c r="D55"/>
  <c r="D56"/>
  <c r="D57"/>
  <c r="D58"/>
  <c r="D59"/>
  <c r="E60"/>
  <c r="D60"/>
  <c r="H60"/>
  <c r="I60"/>
  <c r="D61"/>
  <c r="D62"/>
  <c r="D63"/>
  <c r="D64"/>
  <c r="D65"/>
  <c r="E66"/>
  <c r="D66"/>
  <c r="F66"/>
  <c r="G66"/>
  <c r="H66"/>
  <c r="I66"/>
  <c r="D67"/>
  <c r="D68"/>
  <c r="D69"/>
  <c r="E70"/>
  <c r="F70"/>
  <c r="G70"/>
  <c r="H70"/>
  <c r="D70"/>
  <c r="I70"/>
  <c r="D71"/>
  <c r="D72"/>
  <c r="D73"/>
  <c r="E74"/>
  <c r="F74"/>
  <c r="D74"/>
  <c r="G74"/>
  <c r="H74"/>
  <c r="I74"/>
  <c r="D76"/>
  <c r="D77"/>
  <c r="D78"/>
  <c r="D79"/>
  <c r="E80"/>
  <c r="F80"/>
  <c r="F86"/>
  <c r="G80"/>
  <c r="G86"/>
  <c r="G88"/>
  <c r="H80"/>
  <c r="I80"/>
  <c r="D81"/>
  <c r="D82"/>
  <c r="D83"/>
  <c r="D84"/>
  <c r="D85"/>
  <c r="E86"/>
  <c r="H86"/>
  <c r="H88"/>
  <c r="I86"/>
  <c r="D87"/>
  <c r="E88"/>
  <c r="I88"/>
  <c r="D90"/>
  <c r="D91"/>
  <c r="D92"/>
  <c r="D93"/>
  <c r="D94"/>
  <c r="D95"/>
  <c r="D96"/>
  <c r="D97"/>
  <c r="D98"/>
  <c r="D99"/>
  <c r="D100"/>
  <c r="E101"/>
  <c r="D101"/>
  <c r="F101"/>
  <c r="F145"/>
  <c r="F157"/>
  <c r="G101"/>
  <c r="H101"/>
  <c r="I101"/>
  <c r="I145"/>
  <c r="D102"/>
  <c r="D103"/>
  <c r="D104"/>
  <c r="D105"/>
  <c r="D106"/>
  <c r="E107"/>
  <c r="F107"/>
  <c r="D107"/>
  <c r="G107"/>
  <c r="H107"/>
  <c r="I107"/>
  <c r="D108"/>
  <c r="D109"/>
  <c r="D110"/>
  <c r="D111"/>
  <c r="D112"/>
  <c r="D113"/>
  <c r="D114"/>
  <c r="D115"/>
  <c r="D116"/>
  <c r="D117"/>
  <c r="D118"/>
  <c r="D119"/>
  <c r="D120"/>
  <c r="D121"/>
  <c r="E122"/>
  <c r="F122"/>
  <c r="D122"/>
  <c r="G122"/>
  <c r="G145"/>
  <c r="G157"/>
  <c r="H122"/>
  <c r="I122"/>
  <c r="D123"/>
  <c r="D124"/>
  <c r="D125"/>
  <c r="D126"/>
  <c r="D127"/>
  <c r="D128"/>
  <c r="D129"/>
  <c r="E130"/>
  <c r="D130"/>
  <c r="F130"/>
  <c r="G130"/>
  <c r="H130"/>
  <c r="I130"/>
  <c r="D131"/>
  <c r="D132"/>
  <c r="D133"/>
  <c r="D134"/>
  <c r="E135"/>
  <c r="F135"/>
  <c r="G135"/>
  <c r="H135"/>
  <c r="I135"/>
  <c r="D136"/>
  <c r="D137"/>
  <c r="D138"/>
  <c r="D139"/>
  <c r="D140"/>
  <c r="D141"/>
  <c r="D142"/>
  <c r="D143"/>
  <c r="E144"/>
  <c r="D144"/>
  <c r="F144"/>
  <c r="G144"/>
  <c r="H144"/>
  <c r="I144"/>
  <c r="H145"/>
  <c r="H157"/>
  <c r="D146"/>
  <c r="D147"/>
  <c r="D148"/>
  <c r="D149"/>
  <c r="D150"/>
  <c r="D151"/>
  <c r="D152"/>
  <c r="D153"/>
  <c r="E154"/>
  <c r="D154"/>
  <c r="F154"/>
  <c r="F156"/>
  <c r="G154"/>
  <c r="H154"/>
  <c r="I154"/>
  <c r="I156"/>
  <c r="D155"/>
  <c r="G156"/>
  <c r="H156"/>
  <c r="O31" i="12"/>
  <c r="N31"/>
  <c r="M31"/>
  <c r="L31"/>
  <c r="K31"/>
  <c r="J31"/>
  <c r="I31"/>
  <c r="H31"/>
  <c r="G31"/>
  <c r="F31"/>
  <c r="E31"/>
  <c r="D31"/>
  <c r="P31"/>
  <c r="O30"/>
  <c r="N30"/>
  <c r="N28"/>
  <c r="M30"/>
  <c r="M28"/>
  <c r="L30"/>
  <c r="L28"/>
  <c r="K30"/>
  <c r="J30"/>
  <c r="J28"/>
  <c r="I30"/>
  <c r="I28"/>
  <c r="H30"/>
  <c r="H28"/>
  <c r="G30"/>
  <c r="F30"/>
  <c r="F28"/>
  <c r="E30"/>
  <c r="E28"/>
  <c r="D30"/>
  <c r="D28"/>
  <c r="C27"/>
  <c r="C32"/>
  <c r="O26"/>
  <c r="N26"/>
  <c r="M26"/>
  <c r="L26"/>
  <c r="K26"/>
  <c r="J26"/>
  <c r="I26"/>
  <c r="H26"/>
  <c r="G26"/>
  <c r="F26"/>
  <c r="E26"/>
  <c r="D26"/>
  <c r="P26"/>
  <c r="O25"/>
  <c r="N25"/>
  <c r="M25"/>
  <c r="L25"/>
  <c r="K25"/>
  <c r="J25"/>
  <c r="I25"/>
  <c r="H25"/>
  <c r="G25"/>
  <c r="F25"/>
  <c r="E25"/>
  <c r="D25"/>
  <c r="P25"/>
  <c r="O24"/>
  <c r="N24"/>
  <c r="M24"/>
  <c r="L24"/>
  <c r="K24"/>
  <c r="J24"/>
  <c r="I24"/>
  <c r="H24"/>
  <c r="G24"/>
  <c r="F24"/>
  <c r="E24"/>
  <c r="D24"/>
  <c r="O23"/>
  <c r="N23"/>
  <c r="M23"/>
  <c r="L23"/>
  <c r="K23"/>
  <c r="J23"/>
  <c r="I23"/>
  <c r="H23"/>
  <c r="G23"/>
  <c r="F23"/>
  <c r="E23"/>
  <c r="D23"/>
  <c r="P23"/>
  <c r="O22"/>
  <c r="O27"/>
  <c r="O32"/>
  <c r="N22"/>
  <c r="M22"/>
  <c r="L22"/>
  <c r="K22"/>
  <c r="K27"/>
  <c r="K32"/>
  <c r="J22"/>
  <c r="J27"/>
  <c r="J32"/>
  <c r="I22"/>
  <c r="H22"/>
  <c r="G22"/>
  <c r="G27"/>
  <c r="G32"/>
  <c r="F22"/>
  <c r="E22"/>
  <c r="D22"/>
  <c r="P22"/>
  <c r="O21"/>
  <c r="N21"/>
  <c r="M21"/>
  <c r="L21"/>
  <c r="K21"/>
  <c r="J21"/>
  <c r="I21"/>
  <c r="H21"/>
  <c r="G21"/>
  <c r="F21"/>
  <c r="E21"/>
  <c r="D21"/>
  <c r="P21"/>
  <c r="O20"/>
  <c r="N20"/>
  <c r="N27"/>
  <c r="N32"/>
  <c r="M20"/>
  <c r="L20"/>
  <c r="L27"/>
  <c r="K20"/>
  <c r="J20"/>
  <c r="I20"/>
  <c r="I27"/>
  <c r="H20"/>
  <c r="G20"/>
  <c r="F20"/>
  <c r="F27"/>
  <c r="E20"/>
  <c r="D20"/>
  <c r="D18"/>
  <c r="D16"/>
  <c r="C15"/>
  <c r="C19"/>
  <c r="P14"/>
  <c r="O13"/>
  <c r="N13"/>
  <c r="M13"/>
  <c r="L13"/>
  <c r="K13"/>
  <c r="J13"/>
  <c r="I13"/>
  <c r="H13"/>
  <c r="G13"/>
  <c r="F13"/>
  <c r="E13"/>
  <c r="P13"/>
  <c r="D13"/>
  <c r="O12"/>
  <c r="N12"/>
  <c r="M12"/>
  <c r="L12"/>
  <c r="K12"/>
  <c r="J12"/>
  <c r="I12"/>
  <c r="H12"/>
  <c r="G12"/>
  <c r="F12"/>
  <c r="E12"/>
  <c r="D12"/>
  <c r="O11"/>
  <c r="N11"/>
  <c r="M11"/>
  <c r="L11"/>
  <c r="K11"/>
  <c r="J11"/>
  <c r="I11"/>
  <c r="H11"/>
  <c r="G11"/>
  <c r="G15"/>
  <c r="F11"/>
  <c r="E11"/>
  <c r="D11"/>
  <c r="P11"/>
  <c r="O10"/>
  <c r="N10"/>
  <c r="M10"/>
  <c r="L10"/>
  <c r="K10"/>
  <c r="J10"/>
  <c r="I10"/>
  <c r="H10"/>
  <c r="G10"/>
  <c r="F10"/>
  <c r="E10"/>
  <c r="P10"/>
  <c r="D10"/>
  <c r="O9"/>
  <c r="N9"/>
  <c r="M9"/>
  <c r="L9"/>
  <c r="K9"/>
  <c r="J9"/>
  <c r="I9"/>
  <c r="H9"/>
  <c r="G9"/>
  <c r="F9"/>
  <c r="E9"/>
  <c r="D9"/>
  <c r="O8"/>
  <c r="N8"/>
  <c r="M8"/>
  <c r="L8"/>
  <c r="K8"/>
  <c r="J8"/>
  <c r="I8"/>
  <c r="H8"/>
  <c r="G8"/>
  <c r="F8"/>
  <c r="E8"/>
  <c r="D8"/>
  <c r="P8"/>
  <c r="O7"/>
  <c r="O15"/>
  <c r="N7"/>
  <c r="N15"/>
  <c r="M7"/>
  <c r="L7"/>
  <c r="K7"/>
  <c r="K15"/>
  <c r="J7"/>
  <c r="I7"/>
  <c r="I15"/>
  <c r="I19"/>
  <c r="H7"/>
  <c r="G7"/>
  <c r="F7"/>
  <c r="E7"/>
  <c r="D7"/>
  <c r="H19" i="11"/>
  <c r="H18"/>
  <c r="H17"/>
  <c r="H16"/>
  <c r="H15"/>
  <c r="H14"/>
  <c r="H13"/>
  <c r="H12"/>
  <c r="H11"/>
  <c r="H10"/>
  <c r="H9"/>
  <c r="G8"/>
  <c r="F8"/>
  <c r="E8"/>
  <c r="D8"/>
  <c r="D52" i="10"/>
  <c r="D45"/>
  <c r="D29"/>
  <c r="D20"/>
  <c r="D17"/>
  <c r="D13"/>
  <c r="G29" i="9"/>
  <c r="D29"/>
  <c r="G30"/>
  <c r="G16"/>
  <c r="D16"/>
  <c r="D33"/>
  <c r="E32" i="6"/>
  <c r="D32"/>
  <c r="C32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D33" i="5"/>
  <c r="C33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D88" i="2"/>
  <c r="D86"/>
  <c r="D85"/>
  <c r="D84"/>
  <c r="D83"/>
  <c r="D82"/>
  <c r="I81"/>
  <c r="I87"/>
  <c r="I89"/>
  <c r="I90"/>
  <c r="H81"/>
  <c r="H87"/>
  <c r="H89"/>
  <c r="H90"/>
  <c r="G81"/>
  <c r="G87"/>
  <c r="G89"/>
  <c r="F81"/>
  <c r="F87"/>
  <c r="E81"/>
  <c r="E87"/>
  <c r="E89"/>
  <c r="D80"/>
  <c r="D79"/>
  <c r="D78"/>
  <c r="D77"/>
  <c r="I75"/>
  <c r="H75"/>
  <c r="G75"/>
  <c r="F75"/>
  <c r="E75"/>
  <c r="D75"/>
  <c r="D74"/>
  <c r="D73"/>
  <c r="D72"/>
  <c r="I71"/>
  <c r="H71"/>
  <c r="G71"/>
  <c r="F71"/>
  <c r="E71"/>
  <c r="D71"/>
  <c r="D70"/>
  <c r="D69"/>
  <c r="D68"/>
  <c r="I67"/>
  <c r="H67"/>
  <c r="G67"/>
  <c r="F67"/>
  <c r="E67"/>
  <c r="D67"/>
  <c r="D66"/>
  <c r="D65"/>
  <c r="D64"/>
  <c r="D63"/>
  <c r="D62"/>
  <c r="I61"/>
  <c r="E61"/>
  <c r="D61"/>
  <c r="D60"/>
  <c r="D59"/>
  <c r="D58"/>
  <c r="D57"/>
  <c r="D56"/>
  <c r="D55"/>
  <c r="D54"/>
  <c r="D53"/>
  <c r="D52"/>
  <c r="I51"/>
  <c r="H51"/>
  <c r="H61"/>
  <c r="G51"/>
  <c r="G61"/>
  <c r="F51"/>
  <c r="F61"/>
  <c r="E51"/>
  <c r="D51"/>
  <c r="D50"/>
  <c r="D49"/>
  <c r="D47"/>
  <c r="I46"/>
  <c r="H46"/>
  <c r="G46"/>
  <c r="F46"/>
  <c r="F48"/>
  <c r="E46"/>
  <c r="D46"/>
  <c r="D45"/>
  <c r="D44"/>
  <c r="D43"/>
  <c r="D42"/>
  <c r="D41"/>
  <c r="D40"/>
  <c r="D39"/>
  <c r="D38"/>
  <c r="I37"/>
  <c r="I48"/>
  <c r="H37"/>
  <c r="H48"/>
  <c r="G37"/>
  <c r="G48"/>
  <c r="F37"/>
  <c r="E37"/>
  <c r="D37"/>
  <c r="D36"/>
  <c r="D35"/>
  <c r="I34"/>
  <c r="H34"/>
  <c r="G34"/>
  <c r="F34"/>
  <c r="E34"/>
  <c r="D34"/>
  <c r="D33"/>
  <c r="D32"/>
  <c r="D31"/>
  <c r="D30"/>
  <c r="D29"/>
  <c r="D27"/>
  <c r="D26"/>
  <c r="D25"/>
  <c r="D24"/>
  <c r="D23"/>
  <c r="D22"/>
  <c r="D21"/>
  <c r="D20"/>
  <c r="I19"/>
  <c r="H19"/>
  <c r="G19"/>
  <c r="G28"/>
  <c r="F19"/>
  <c r="E19"/>
  <c r="E28"/>
  <c r="D18"/>
  <c r="D17"/>
  <c r="D16"/>
  <c r="D15"/>
  <c r="I14"/>
  <c r="I28"/>
  <c r="H14"/>
  <c r="H28"/>
  <c r="H76"/>
  <c r="G14"/>
  <c r="F14"/>
  <c r="E14"/>
  <c r="D14"/>
  <c r="D13"/>
  <c r="D12"/>
  <c r="D11"/>
  <c r="D10"/>
  <c r="D9"/>
  <c r="D8"/>
  <c r="I76"/>
  <c r="E48"/>
  <c r="D48"/>
  <c r="E18" i="12"/>
  <c r="E16"/>
  <c r="E27"/>
  <c r="P24"/>
  <c r="F15"/>
  <c r="J15"/>
  <c r="P9"/>
  <c r="P7"/>
  <c r="H15"/>
  <c r="H8" i="11"/>
  <c r="G33" i="9"/>
  <c r="F18" i="12"/>
  <c r="F16"/>
  <c r="D135" i="14"/>
  <c r="D47" i="15"/>
  <c r="I75"/>
  <c r="I89"/>
  <c r="G75"/>
  <c r="G89"/>
  <c r="H145"/>
  <c r="H157"/>
  <c r="H156"/>
  <c r="D156"/>
  <c r="E145"/>
  <c r="E86"/>
  <c r="E60"/>
  <c r="D60"/>
  <c r="H47"/>
  <c r="H27"/>
  <c r="H75"/>
  <c r="H89"/>
  <c r="D86" i="14"/>
  <c r="F88"/>
  <c r="G75"/>
  <c r="G89"/>
  <c r="H75"/>
  <c r="H89"/>
  <c r="D88"/>
  <c r="I157"/>
  <c r="F75"/>
  <c r="F89"/>
  <c r="E145"/>
  <c r="D145"/>
  <c r="D80"/>
  <c r="E156"/>
  <c r="D156"/>
  <c r="E47"/>
  <c r="E75"/>
  <c r="E27"/>
  <c r="D86" i="15"/>
  <c r="E88"/>
  <c r="D88"/>
  <c r="D27"/>
  <c r="D145"/>
  <c r="E157"/>
  <c r="E75"/>
  <c r="D27" i="14"/>
  <c r="D75" i="15"/>
  <c r="E89"/>
  <c r="D89"/>
  <c r="F65" i="16"/>
  <c r="F77"/>
  <c r="D25"/>
  <c r="D74"/>
  <c r="N39" i="17"/>
  <c r="N23"/>
  <c r="F6"/>
  <c r="N45"/>
  <c r="N6"/>
  <c r="G6"/>
  <c r="G37"/>
  <c r="H38"/>
  <c r="E37"/>
  <c r="J38"/>
  <c r="H37"/>
  <c r="H6"/>
  <c r="J37"/>
  <c r="J6"/>
  <c r="K38"/>
  <c r="K37"/>
  <c r="K6"/>
  <c r="L38"/>
  <c r="M38"/>
  <c r="M37"/>
  <c r="M6"/>
  <c r="L37"/>
  <c r="L6"/>
  <c r="N38"/>
  <c r="N37"/>
  <c r="G18" i="12"/>
  <c r="G16"/>
  <c r="D50" i="16"/>
  <c r="F28" i="2"/>
  <c r="F76"/>
  <c r="G76"/>
  <c r="F33" i="5"/>
  <c r="H18" i="12"/>
  <c r="H16"/>
  <c r="I18"/>
  <c r="J18"/>
  <c r="N15" i="17"/>
  <c r="E15"/>
  <c r="E6"/>
  <c r="D157" i="13"/>
  <c r="D75" i="14"/>
  <c r="E89"/>
  <c r="D89"/>
  <c r="D47"/>
  <c r="E157"/>
  <c r="D157"/>
  <c r="E148" i="13"/>
  <c r="E160"/>
  <c r="D160"/>
  <c r="D108"/>
  <c r="I160"/>
  <c r="D102"/>
  <c r="G125"/>
  <c r="G148"/>
  <c r="I90"/>
  <c r="D51"/>
  <c r="G76"/>
  <c r="G90"/>
  <c r="D14"/>
  <c r="F76"/>
  <c r="F90"/>
  <c r="D61"/>
  <c r="D89"/>
  <c r="H28"/>
  <c r="H76"/>
  <c r="H90"/>
  <c r="E48"/>
  <c r="D48"/>
  <c r="D87"/>
  <c r="D46" i="10"/>
  <c r="D48"/>
  <c r="G31" i="9"/>
  <c r="G28" i="12"/>
  <c r="P28"/>
  <c r="K28"/>
  <c r="O28"/>
  <c r="E32"/>
  <c r="I32"/>
  <c r="L32"/>
  <c r="H27"/>
  <c r="H32"/>
  <c r="M27"/>
  <c r="M32"/>
  <c r="D27"/>
  <c r="D32"/>
  <c r="D15"/>
  <c r="D19"/>
  <c r="L15"/>
  <c r="H19"/>
  <c r="G19"/>
  <c r="J16"/>
  <c r="J19"/>
  <c r="K18"/>
  <c r="F19"/>
  <c r="I16"/>
  <c r="P12"/>
  <c r="E15"/>
  <c r="E19"/>
  <c r="F32" i="6"/>
  <c r="D55" i="16"/>
  <c r="E65"/>
  <c r="E77"/>
  <c r="D77"/>
  <c r="D42"/>
  <c r="G65"/>
  <c r="G77"/>
  <c r="D81" i="2"/>
  <c r="D19"/>
  <c r="G90"/>
  <c r="F89"/>
  <c r="D87"/>
  <c r="G160" i="13"/>
  <c r="D125"/>
  <c r="K16" i="12"/>
  <c r="L18"/>
  <c r="D89" i="2"/>
  <c r="F90"/>
  <c r="M18" i="12"/>
  <c r="L16"/>
  <c r="L19"/>
  <c r="K19"/>
  <c r="M16"/>
  <c r="N18"/>
  <c r="O18"/>
  <c r="O16"/>
  <c r="O19"/>
  <c r="N16"/>
  <c r="P18"/>
  <c r="N19"/>
  <c r="P16"/>
  <c r="I77" i="16"/>
  <c r="P27" i="12"/>
  <c r="F32"/>
  <c r="P32"/>
  <c r="P20"/>
  <c r="E28" i="13"/>
  <c r="G17" i="9"/>
  <c r="G18"/>
  <c r="D65" i="16"/>
  <c r="E76" i="2"/>
  <c r="D28"/>
  <c r="E76" i="13"/>
  <c r="D28"/>
  <c r="E90" i="2"/>
  <c r="D90"/>
  <c r="D76"/>
  <c r="E90" i="13"/>
  <c r="D90"/>
  <c r="D76"/>
  <c r="M15" i="12"/>
  <c r="M19"/>
  <c r="P19"/>
  <c r="D148" i="13"/>
  <c r="P15" i="12"/>
</calcChain>
</file>

<file path=xl/sharedStrings.xml><?xml version="1.0" encoding="utf-8"?>
<sst xmlns="http://schemas.openxmlformats.org/spreadsheetml/2006/main" count="1894" uniqueCount="654">
  <si>
    <t>Berhida Város Önkormányzata</t>
  </si>
  <si>
    <t>2014. évi költségvetés</t>
  </si>
  <si>
    <t>Bevételek</t>
  </si>
  <si>
    <t>adatok ezer Ft-ban</t>
  </si>
  <si>
    <t>Eredeti előirányzat</t>
  </si>
  <si>
    <t>Összesen</t>
  </si>
  <si>
    <t>Önkorm</t>
  </si>
  <si>
    <t>Hivatal</t>
  </si>
  <si>
    <t>TESZ</t>
  </si>
  <si>
    <t>Süni</t>
  </si>
  <si>
    <t>Kultúrház</t>
  </si>
  <si>
    <t>Sor-
szám</t>
  </si>
  <si>
    <t>Rovat megnevezése</t>
  </si>
  <si>
    <t>Rovat
száma</t>
  </si>
  <si>
    <t>Eredeti ei</t>
  </si>
  <si>
    <t>1.</t>
  </si>
  <si>
    <t>2.</t>
  </si>
  <si>
    <t>3.</t>
  </si>
  <si>
    <t>4.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</si>
  <si>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</si>
  <si>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</si>
  <si>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</si>
  <si>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</si>
  <si>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</si>
  <si>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</si>
  <si>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</si>
  <si>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és gyermekjóléti  feladatainak támogatása</t>
  </si>
  <si>
    <t>B113</t>
  </si>
  <si>
    <t>04</t>
  </si>
  <si>
    <t>Települési önkormányzatok kulturális feladatainak támogatása</t>
  </si>
  <si>
    <t>B114</t>
  </si>
  <si>
    <t>05</t>
  </si>
  <si>
    <t>Működési célú központosított előirányzatok</t>
  </si>
  <si>
    <t>B115</t>
  </si>
  <si>
    <t>06</t>
  </si>
  <si>
    <t>Helyi önkormányzatok kiegészítő támogatásai</t>
  </si>
  <si>
    <t>B116</t>
  </si>
  <si>
    <t>07</t>
  </si>
  <si>
    <t xml:space="preserve">Önkormányzatok működési támogatásai 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</si>
  <si>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</si>
  <si>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</si>
  <si>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</si>
  <si>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</si>
  <si>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</si>
  <si>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</si>
  <si>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</si>
  <si>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</si>
  <si>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</si>
  <si>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</si>
  <si>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</si>
  <si>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</si>
  <si>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</si>
  <si>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</si>
  <si>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</si>
  <si>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</si>
  <si>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 xml:space="preserve">  - ebből központi költségvetési szervek</t>
  </si>
  <si>
    <t>B161</t>
  </si>
  <si>
    <t xml:space="preserve">  - ebből Társadalombiztosítási Alapok</t>
  </si>
  <si>
    <t>B162</t>
  </si>
  <si>
    <t xml:space="preserve">  - ebből elkülönített állami alapok</t>
  </si>
  <si>
    <t>B163</t>
  </si>
  <si>
    <t xml:space="preserve">  - ebből helyi önkormányzatok és költségvetési szerveik</t>
  </si>
  <si>
    <t>B164</t>
  </si>
  <si>
    <t xml:space="preserve">  - ebből társulások és költségvetési szerveik</t>
  </si>
  <si>
    <t>B165</t>
  </si>
  <si>
    <t xml:space="preserve">  - ebből nemzetiségi önkormányzatok és költségvetési szerveik</t>
  </si>
  <si>
    <t>B166</t>
  </si>
  <si>
    <t xml:space="preserve">  - ebből fejezeti kezelésű </t>
  </si>
  <si>
    <t>B167</t>
  </si>
  <si>
    <t>13</t>
  </si>
  <si>
    <t xml:space="preserve">Működési célú támogatások államháztartáson belülről 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</si>
  <si>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</si>
  <si>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</si>
  <si>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</si>
  <si>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</si>
  <si>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</si>
  <si>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</si>
  <si>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</si>
  <si>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</si>
  <si>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</si>
  <si>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</si>
  <si>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</si>
  <si>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</si>
  <si>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</si>
  <si>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</si>
  <si>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</si>
  <si>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</si>
  <si>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</si>
  <si>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 xml:space="preserve">Felhalmozási célú támogatások államháztartáson belülről 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</si>
  <si>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</si>
  <si>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</si>
  <si>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</si>
  <si>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</si>
  <si>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</si>
  <si>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</si>
  <si>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</si>
  <si>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</si>
  <si>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</si>
  <si>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</si>
  <si>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</si>
  <si>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</si>
  <si>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</si>
  <si>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</si>
  <si>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</si>
  <si>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</si>
  <si>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</si>
  <si>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</si>
  <si>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</si>
  <si>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</si>
  <si>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</si>
  <si>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</si>
  <si>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</si>
  <si>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</si>
  <si>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</si>
  <si>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</si>
  <si>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</si>
  <si>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</si>
  <si>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</si>
  <si>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</si>
  <si>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</si>
  <si>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</si>
  <si>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</si>
  <si>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</si>
  <si>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</si>
  <si>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</t>
  </si>
  <si>
    <t>B35</t>
  </si>
  <si>
    <t>32</t>
  </si>
  <si>
    <t xml:space="preserve">Egyéb közhatalmi bevételek </t>
  </si>
  <si>
    <t>B36</t>
  </si>
  <si>
    <t>33</t>
  </si>
  <si>
    <t xml:space="preserve">Közhatalmi bevételek 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</si>
  <si>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</si>
  <si>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</si>
  <si>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</si>
  <si>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</si>
  <si>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</si>
  <si>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</si>
  <si>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</si>
  <si>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</si>
  <si>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</si>
  <si>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</si>
  <si>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 xml:space="preserve">    - ebből ÁHT-n belülre közvetített</t>
  </si>
  <si>
    <t>B4031</t>
  </si>
  <si>
    <t xml:space="preserve">    - ebből áht-n kívülre közvetített</t>
  </si>
  <si>
    <t>B4032</t>
  </si>
  <si>
    <t>37</t>
  </si>
  <si>
    <t xml:space="preserve">Tulajdonosi bevételek 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</si>
  <si>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</si>
  <si>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</si>
  <si>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</si>
  <si>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</si>
  <si>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</si>
  <si>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</si>
  <si>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</si>
  <si>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</si>
  <si>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</si>
  <si>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</si>
  <si>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</si>
  <si>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</si>
  <si>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</si>
  <si>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</si>
  <si>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</si>
  <si>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</si>
  <si>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</si>
  <si>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</si>
  <si>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</si>
  <si>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</si>
  <si>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Működési bevételek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</si>
  <si>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</si>
  <si>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</si>
  <si>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</si>
  <si>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</si>
  <si>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</si>
  <si>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</si>
  <si>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</si>
  <si>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</si>
  <si>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</si>
  <si>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</si>
  <si>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</si>
  <si>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</si>
  <si>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</si>
  <si>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</si>
  <si>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</si>
  <si>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</si>
  <si>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</si>
  <si>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</si>
  <si>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</si>
  <si>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</si>
  <si>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</si>
  <si>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</si>
  <si>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</si>
  <si>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</si>
  <si>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</si>
  <si>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</si>
  <si>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</si>
  <si>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</si>
  <si>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</si>
  <si>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Költségvetési bevételek </t>
  </si>
  <si>
    <t>B1-B7</t>
  </si>
  <si>
    <t xml:space="preserve">Hitel-, kölcsönfelvétel államháztartáson kívülről </t>
  </si>
  <si>
    <t>B811</t>
  </si>
  <si>
    <t>Belföldi értékpapírok bevételei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</si>
  <si>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</si>
  <si>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</si>
  <si>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</si>
  <si>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</si>
  <si>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</si>
  <si>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</si>
  <si>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</si>
  <si>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</si>
  <si>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</si>
  <si>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</si>
  <si>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</si>
  <si>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</si>
  <si>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</si>
  <si>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</si>
  <si>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</si>
  <si>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</si>
  <si>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</si>
  <si>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</si>
  <si>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</si>
  <si>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Külföldi finanszírozás bevételei</t>
  </si>
  <si>
    <t>B82</t>
  </si>
  <si>
    <t xml:space="preserve">Finanszírozási bevételek </t>
  </si>
  <si>
    <t>B8</t>
  </si>
  <si>
    <t xml:space="preserve">Összes bevétel </t>
  </si>
  <si>
    <t>1.b melléklet</t>
  </si>
  <si>
    <t>Módosított előirányzat</t>
  </si>
  <si>
    <t>Mód ei</t>
  </si>
  <si>
    <t xml:space="preserve">  - ebből helyi helyi önkorm.tól átvett kv-i mardból</t>
  </si>
  <si>
    <t>Kiadások</t>
  </si>
  <si>
    <t>ÖSSZESEN</t>
  </si>
  <si>
    <t xml:space="preserve">Kultúrház 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</si>
  <si>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</si>
  <si>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</si>
  <si>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</si>
  <si>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</si>
  <si>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 xml:space="preserve">Dologi kiadások 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</si>
  <si>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</si>
  <si>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</si>
  <si>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</si>
  <si>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</si>
  <si>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</si>
  <si>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</si>
  <si>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</si>
  <si>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</si>
  <si>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</si>
  <si>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</si>
  <si>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</si>
  <si>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</si>
  <si>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</si>
  <si>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</si>
  <si>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</si>
  <si>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</si>
  <si>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</si>
  <si>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</si>
  <si>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</si>
  <si>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</si>
  <si>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</si>
  <si>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</si>
  <si>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</si>
  <si>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</si>
  <si>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</si>
  <si>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</si>
  <si>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</si>
  <si>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</si>
  <si>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</si>
  <si>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</si>
  <si>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</si>
  <si>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K5061</t>
  </si>
  <si>
    <t>K5062</t>
  </si>
  <si>
    <t>K5063</t>
  </si>
  <si>
    <t>K5064</t>
  </si>
  <si>
    <t>K50651</t>
  </si>
  <si>
    <t xml:space="preserve">  - ebből köznevelési társulásnak </t>
  </si>
  <si>
    <t>K50652</t>
  </si>
  <si>
    <t xml:space="preserve">  - ebből szociális társulásnak</t>
  </si>
  <si>
    <t>K50653</t>
  </si>
  <si>
    <t>K5066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</si>
  <si>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</si>
  <si>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</si>
  <si>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</si>
  <si>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</si>
  <si>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</si>
  <si>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</si>
  <si>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</si>
  <si>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</si>
  <si>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</si>
  <si>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</si>
  <si>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</si>
  <si>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</si>
  <si>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 xml:space="preserve">Egyéb működési célú kiadások 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</si>
  <si>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</si>
  <si>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</si>
  <si>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</si>
  <si>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</si>
  <si>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</si>
  <si>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</si>
  <si>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</si>
  <si>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</si>
  <si>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</si>
  <si>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</si>
  <si>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</si>
  <si>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</si>
  <si>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</si>
  <si>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</si>
  <si>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</si>
  <si>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</si>
  <si>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</si>
  <si>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</si>
  <si>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</si>
  <si>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</si>
  <si>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</si>
  <si>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</si>
  <si>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</si>
  <si>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</si>
  <si>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</si>
  <si>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</si>
  <si>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</si>
  <si>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</si>
  <si>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</si>
  <si>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</si>
  <si>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</si>
  <si>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</si>
  <si>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</si>
  <si>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</si>
  <si>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</si>
  <si>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</si>
  <si>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</si>
  <si>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</si>
  <si>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</si>
  <si>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</si>
  <si>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</si>
  <si>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</si>
  <si>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</si>
  <si>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</si>
  <si>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</si>
  <si>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Költségvetési kiadások</t>
  </si>
  <si>
    <t>K1-K8</t>
  </si>
  <si>
    <t>Hitel-, kölcsöntörlesztés államháztartáson kívülre</t>
  </si>
  <si>
    <t>K911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</si>
  <si>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</si>
  <si>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</si>
  <si>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</si>
  <si>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</si>
  <si>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</si>
  <si>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</si>
  <si>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</si>
  <si>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</si>
  <si>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</si>
  <si>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</si>
  <si>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</si>
  <si>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</si>
  <si>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</si>
  <si>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</si>
  <si>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</si>
  <si>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</si>
  <si>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Külföldi finanszírozás kiadásai</t>
  </si>
  <si>
    <t>K92</t>
  </si>
  <si>
    <t xml:space="preserve">Finanszírozási kiadások </t>
  </si>
  <si>
    <t>K9</t>
  </si>
  <si>
    <t xml:space="preserve">Összes kiadás </t>
  </si>
  <si>
    <t>2/a. melléklet</t>
  </si>
  <si>
    <t>Felújítások</t>
  </si>
  <si>
    <t>Mód előirányzat</t>
  </si>
  <si>
    <t>vált</t>
  </si>
  <si>
    <t>előir mód jav</t>
  </si>
  <si>
    <t>ÖNK. Veszprémi úti járda (Rózsafa u-Bezerédi)</t>
  </si>
  <si>
    <t>ÖNK Pgytp Ibolya út felúj</t>
  </si>
  <si>
    <t>ÖNK Berhida Vásártér-Sportpálya melletti út</t>
  </si>
  <si>
    <t>ÖNK Rezeda u. 21/8 szolg. Lakás felúj áthúz</t>
  </si>
  <si>
    <t>ÖNK Pgytp egészségház felúj áthúz.</t>
  </si>
  <si>
    <t xml:space="preserve">ÖNK védőnői szolg. Felúj. Ajtócsere </t>
  </si>
  <si>
    <t>ÖNK Süni óvoda terasz felúj áthúz</t>
  </si>
  <si>
    <t>HIVATAL: informatikai eszközök felúj</t>
  </si>
  <si>
    <t>HIVATAL: egyéb tárgyi eszközök felúj</t>
  </si>
  <si>
    <t>ÖNK Ibolya u. 12. szolg. Lakás felúj</t>
  </si>
  <si>
    <t xml:space="preserve">ÖNK Kultúrház tető felúj </t>
  </si>
  <si>
    <t>ÖNK  Hivatal emeleti vizesblokk felújítás</t>
  </si>
  <si>
    <t>ÖNK védőnői szolg. Felúj. Akadályment csúszásg</t>
  </si>
  <si>
    <t>ÖNK Hivatal épület fénymásoló, tárgyaló felúj áth</t>
  </si>
  <si>
    <t>ÖNK Pgytp sportöltöző felújítás kieg</t>
  </si>
  <si>
    <t>ÖNK Pgytp söröző - könyvtár szennyvízcsatorna</t>
  </si>
  <si>
    <t>TESZ MTZ traktor felújítás</t>
  </si>
  <si>
    <t>ÖNK Nyugdíjas Klub vizesblokk felújítás</t>
  </si>
  <si>
    <t>ÖNK Ady E Ált Isk felújítás (ajtócsere, parkettázás)</t>
  </si>
  <si>
    <t>2/b. melléklet</t>
  </si>
  <si>
    <t>ÖNK Berhida köztemető járdaépítés</t>
  </si>
  <si>
    <t>ÖNK: TÁMOP óvodafejl. Pályázat eszköz besz</t>
  </si>
  <si>
    <t>HIVATAL: informatikai eszköz, szoftver beszerzés</t>
  </si>
  <si>
    <t>HIVATAL: egyéb tárgyi eszköz beszerzés</t>
  </si>
  <si>
    <t>TESZ: informatikai eszköz beszerzés</t>
  </si>
  <si>
    <t>TESZ: egyéb tárgyi eszköz beszerzés</t>
  </si>
  <si>
    <t>SÜNI: egyéb tárgyi eszköz beszerzés</t>
  </si>
  <si>
    <t>KULTÚRHÁZ: egyéb tárgyi eszköz beszerzés</t>
  </si>
  <si>
    <t xml:space="preserve">ÖNK Leader kultúrpark II. pályázat </t>
  </si>
  <si>
    <t>ÖNK településrendezési terv</t>
  </si>
  <si>
    <t>TESZ B1 kút üzembehelyezése</t>
  </si>
  <si>
    <t>ÖNK buszmegálló Pgytp buszmegállóval szemb</t>
  </si>
  <si>
    <t>ÖNK. Védőnői szolg. Tárgyi eszköz beszerzés</t>
  </si>
  <si>
    <t>ÖNK Orgona úti járdaépítés</t>
  </si>
  <si>
    <t>TESZ Orgona út 1/3 riasztó kiépítés (Polgárőrség)</t>
  </si>
  <si>
    <t>Kultúr  tárgyi eszköz beszerzés</t>
  </si>
  <si>
    <t xml:space="preserve">TESZ vagyongazd kisért tárgyi eszk </t>
  </si>
  <si>
    <t>ÖNK Orgona utca áteresz építés</t>
  </si>
  <si>
    <t>ÖNK Petőfi Műv ház energetikai felúj terv</t>
  </si>
  <si>
    <t>ÖNK Cincapatak híd terv</t>
  </si>
  <si>
    <t>2.d melléklet</t>
  </si>
  <si>
    <t xml:space="preserve">  - ebből fejezeti kezelésű kv-i szervnek</t>
  </si>
  <si>
    <t xml:space="preserve">  - ebből Várpalotai TC társulás </t>
  </si>
  <si>
    <t xml:space="preserve">ÖNK emlékmű pályázat </t>
  </si>
  <si>
    <t xml:space="preserve">                                    BERHIDA VÁROS ÖNKORMÁNYZATA</t>
  </si>
  <si>
    <t>4. melléklet</t>
  </si>
  <si>
    <t>2014.évi MÉRLEGTERV</t>
  </si>
  <si>
    <t>a működési és felhalmozási célú bevételi és kiadási előirányzatokról</t>
  </si>
  <si>
    <t xml:space="preserve">A </t>
  </si>
  <si>
    <t>B</t>
  </si>
  <si>
    <t>C</t>
  </si>
  <si>
    <t xml:space="preserve">D </t>
  </si>
  <si>
    <t xml:space="preserve">E </t>
  </si>
  <si>
    <t>F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</si>
  <si>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</si>
  <si>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</si>
  <si>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</si>
  <si>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</si>
  <si>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</si>
  <si>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</si>
  <si>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</si>
  <si>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</si>
  <si>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</si>
  <si>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</si>
  <si>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</si>
  <si>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</si>
  <si>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</si>
  <si>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</si>
  <si>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</si>
  <si>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</si>
  <si>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</si>
  <si>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</si>
  <si>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</si>
  <si>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</si>
  <si>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</si>
  <si>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</si>
  <si>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</si>
  <si>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</si>
  <si>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</si>
  <si>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</si>
  <si>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</si>
  <si>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</si>
  <si>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</si>
  <si>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</si>
  <si>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</si>
  <si>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</si>
  <si>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</si>
  <si>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</si>
  <si>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</si>
  <si>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</si>
  <si>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</si>
  <si>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</si>
  <si>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</si>
  <si>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</si>
  <si>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</si>
  <si>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</si>
  <si>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</si>
  <si>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</si>
  <si>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</si>
  <si>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</si>
  <si>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</si>
  <si>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2014 évi költségvetés</t>
  </si>
  <si>
    <t>5. melléklet</t>
  </si>
  <si>
    <t>Közösségi támogatások</t>
  </si>
  <si>
    <t>Közösségi támogatások 2014 évre</t>
  </si>
  <si>
    <t>I. Sporttámogatás Berhida</t>
  </si>
  <si>
    <r>
      <t xml:space="preserve">Peremartoni Sport Club Berhida </t>
    </r>
    <r>
      <rPr>
        <sz val="8"/>
        <rFont val="Arial"/>
        <family val="2"/>
        <charset val="238"/>
      </rPr>
      <t>(+ öregfiúk)</t>
    </r>
  </si>
  <si>
    <r>
      <t xml:space="preserve">Berhida Öregfiúk </t>
    </r>
    <r>
      <rPr>
        <sz val="8"/>
        <rFont val="Arial"/>
        <family val="2"/>
        <charset val="238"/>
      </rPr>
      <t>(PSCB- keresztül)</t>
    </r>
  </si>
  <si>
    <t>Berhida Lovasok KSE</t>
  </si>
  <si>
    <t xml:space="preserve"> Pearl Dance R.S.E.</t>
  </si>
  <si>
    <t xml:space="preserve">Berhidai Szabadidő és Tömegsport Egyesület                  Patai Balázs </t>
  </si>
  <si>
    <t xml:space="preserve"> Tartalék</t>
  </si>
  <si>
    <t>A 2014 évi sportkeret</t>
  </si>
  <si>
    <t>A 2013 évi maradvány</t>
  </si>
  <si>
    <t>A 2014 évi felosztható sportkeret</t>
  </si>
  <si>
    <t>II. Közösségi támogatás Berhida</t>
  </si>
  <si>
    <t>1.) Kultúrház keretében</t>
  </si>
  <si>
    <t xml:space="preserve">      Nyugdíjas Klub Berhida</t>
  </si>
  <si>
    <t>Nyugd Klub tiszt díj</t>
  </si>
  <si>
    <t xml:space="preserve">      Nyugdíjas Klub Berhida Népt. és Mazs.cs.</t>
  </si>
  <si>
    <t xml:space="preserve">      Búzavirág Népdalkör</t>
  </si>
  <si>
    <t xml:space="preserve">      Kertbarát Kör</t>
  </si>
  <si>
    <t xml:space="preserve">   Berhida Táncegyüttes</t>
  </si>
  <si>
    <t>2.) Műv.Ház keretében</t>
  </si>
  <si>
    <t xml:space="preserve">     Őszi Napfény Nyugdíjas Klub   </t>
  </si>
  <si>
    <t xml:space="preserve">     Őszi Napfény Néptánc Csoport </t>
  </si>
  <si>
    <t xml:space="preserve">      PERSZE színjátszó</t>
  </si>
  <si>
    <t xml:space="preserve">       50. évfordulóra tiszteletdíj</t>
  </si>
  <si>
    <t xml:space="preserve">     Őszi Napfény Népdalkör</t>
  </si>
  <si>
    <t>3.) Peremartonért Egyesület</t>
  </si>
  <si>
    <t xml:space="preserve">     Peremartonéprt E tiszteletdíjból</t>
  </si>
  <si>
    <r>
      <t xml:space="preserve">      Pere Rúzs Tánccsoport                                      </t>
    </r>
    <r>
      <rPr>
        <i/>
        <sz val="9"/>
        <rFont val="Arial"/>
        <family val="2"/>
        <charset val="238"/>
      </rPr>
      <t xml:space="preserve">                  (Peremartonért Egyesületen keresztül)</t>
    </r>
  </si>
  <si>
    <t xml:space="preserve"> 4.) Mozgássérültek Veszprém Megyei    Egyesülete Berhidai Csoportja</t>
  </si>
  <si>
    <t>5.) Összefogással Berhidáért Egyesület</t>
  </si>
  <si>
    <t>8.) Berhida Városi Polgárőrség Egyesület</t>
  </si>
  <si>
    <t>Összes közösségi</t>
  </si>
  <si>
    <t xml:space="preserve"> 2014 évi keret </t>
  </si>
  <si>
    <t>2014. évi eredeti költség keret</t>
  </si>
  <si>
    <t>2013. évi költségvetési maradvány</t>
  </si>
  <si>
    <t>tiszteletdíj lemondás</t>
  </si>
  <si>
    <t xml:space="preserve"> 2014 évi felosztható keret</t>
  </si>
  <si>
    <t>ellátottak pénzbeli juttatásai</t>
  </si>
  <si>
    <t>6. melléklet</t>
  </si>
  <si>
    <t>2014. év</t>
  </si>
  <si>
    <t>D</t>
  </si>
  <si>
    <t>E</t>
  </si>
  <si>
    <t>G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</si>
  <si>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</si>
  <si>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</si>
  <si>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</si>
  <si>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</si>
  <si>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</si>
  <si>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</si>
  <si>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</si>
  <si>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</si>
  <si>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</si>
  <si>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 xml:space="preserve">Rendszeres szoc segély </t>
  </si>
  <si>
    <t xml:space="preserve">foglalkoztatást hely tám </t>
  </si>
  <si>
    <t xml:space="preserve">Átmeneti segély </t>
  </si>
  <si>
    <t>Bursa Hung. (ösztöndíj tám)</t>
  </si>
  <si>
    <t>Lakásfenntartási tám.</t>
  </si>
  <si>
    <t>6.)</t>
  </si>
  <si>
    <t>Gyermekvéd.támog.</t>
  </si>
  <si>
    <t>Temetési segély</t>
  </si>
  <si>
    <t>Köztemetés</t>
  </si>
  <si>
    <t>Közgyógyellátás</t>
  </si>
  <si>
    <t>Óvodáztatási támogatás</t>
  </si>
  <si>
    <t>Berhida Város Önkormányzatának</t>
  </si>
  <si>
    <t>2014. Évi költségvetéséhez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</si>
  <si>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</si>
  <si>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</si>
  <si>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</si>
  <si>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</si>
  <si>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</si>
  <si>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</si>
  <si>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</si>
  <si>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</si>
  <si>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</si>
  <si>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</si>
  <si>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</si>
  <si>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</si>
  <si>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</si>
  <si>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</si>
  <si>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</si>
  <si>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</si>
  <si>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</si>
  <si>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</si>
  <si>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</si>
  <si>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</si>
  <si>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</si>
  <si>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</si>
  <si>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</si>
  <si>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</si>
  <si>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</si>
  <si>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</si>
  <si>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</si>
  <si>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</si>
  <si>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</si>
  <si>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</si>
  <si>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</si>
  <si>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 xml:space="preserve">   - Várpalotai TC Társulás</t>
  </si>
  <si>
    <t xml:space="preserve">  - ebből helyi önk-ától átvett kv-i mar-ból</t>
  </si>
  <si>
    <t>Kötelezően ellátandó feladatok</t>
  </si>
  <si>
    <t>Önként vállalt feladatok</t>
  </si>
  <si>
    <t>Államigazgatási feladatok</t>
  </si>
  <si>
    <t>9.a. melléklet</t>
  </si>
  <si>
    <t>9b. melléklet</t>
  </si>
  <si>
    <t>9c. melléklet</t>
  </si>
  <si>
    <t>ÖNK biztosítós Süni számítógép felújítás</t>
  </si>
  <si>
    <t>ÖNK biztosító Süni hűtőláda, nyomtató</t>
  </si>
  <si>
    <t xml:space="preserve">2014. évi költségvetés </t>
  </si>
  <si>
    <t>1.a melléklet</t>
  </si>
  <si>
    <t xml:space="preserve">állami támogatások részletezése </t>
  </si>
  <si>
    <t>Önkormányzat</t>
  </si>
  <si>
    <t>Süni Óvoda</t>
  </si>
  <si>
    <t>Hétszínvirág</t>
  </si>
  <si>
    <t>Vilonyai Óvoda</t>
  </si>
  <si>
    <t>Családsegítő Kp</t>
  </si>
  <si>
    <t>Kontroll össz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</si>
  <si>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</si>
  <si>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</si>
  <si>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</si>
  <si>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</si>
  <si>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MUTATÓ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</si>
  <si>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</si>
  <si>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</si>
  <si>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</si>
  <si>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</si>
  <si>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</si>
  <si>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</si>
  <si>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</si>
  <si>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</si>
  <si>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</si>
  <si>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</si>
  <si>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</si>
  <si>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</si>
  <si>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</si>
  <si>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</si>
  <si>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>3.) Tel önk szociális, gyermekjóléti és gyermekétk fel tám</t>
  </si>
  <si>
    <t>egyes jövedelempótló támogatások (havi leigénylés)</t>
  </si>
  <si>
    <t>gyermekétkeztetés szempontjából elismert dolgozók bértámog</t>
  </si>
  <si>
    <t xml:space="preserve">gyermekétkeztetés üzemeltetési támogatása  </t>
  </si>
  <si>
    <t>Hozzájárulás pénzbeli szociális ellátásokhoz</t>
  </si>
  <si>
    <t>Bölcsődei ellátás</t>
  </si>
  <si>
    <t>bölcsődei ellátás hátrányos helyzetű gyermek</t>
  </si>
  <si>
    <t>Családsegítés  B: 6118   Vi: 662 = 6780 fő</t>
  </si>
  <si>
    <t>gyermekjóléti szolgálat</t>
  </si>
  <si>
    <t>Családsegítés  Kiegészítő  támog.</t>
  </si>
  <si>
    <t xml:space="preserve">gyermekjóléti szolg. Kiegészítő  támog. 0-17 B: 1292   Vi: 128 </t>
  </si>
  <si>
    <t>szociális étkeztetés</t>
  </si>
  <si>
    <t>házi segítségnyújtás</t>
  </si>
  <si>
    <t>időskorúak nappali ellátása</t>
  </si>
  <si>
    <t>4.) Tel önk kulturális feladatainak támogatása</t>
  </si>
  <si>
    <t>könyvtári és közművelődési feladat tám Berhida: 6118 fő</t>
  </si>
  <si>
    <t>5.) Működési célú központosított tám</t>
  </si>
  <si>
    <t xml:space="preserve"> ebből külterületi lakos</t>
  </si>
  <si>
    <t xml:space="preserve"> ebből szerkezetátalakítási önk-ok köznevelési feladat tám.</t>
  </si>
  <si>
    <t xml:space="preserve">  ebből nyári gyermekétkeztetés</t>
  </si>
  <si>
    <t xml:space="preserve">  ebből e-útdíj</t>
  </si>
  <si>
    <t xml:space="preserve">  ebből 2013. év decemberi bérkompenzációra átvett</t>
  </si>
  <si>
    <t>6.) Kiegészítő támogatás működési célú</t>
  </si>
  <si>
    <t xml:space="preserve">   ebből 2014. évi bérkompenzáció</t>
  </si>
  <si>
    <t xml:space="preserve">  ebből ágazati pótlék</t>
  </si>
  <si>
    <t xml:space="preserve">7.) Felhalmozási célú központosított támogatás </t>
  </si>
  <si>
    <t xml:space="preserve">  ebből közművelődési érdekeltség növelő tám</t>
  </si>
  <si>
    <t xml:space="preserve">  ebből könyvtári érdekeltségnövelő tám</t>
  </si>
  <si>
    <t xml:space="preserve">  ebből 2013. évi beszámoló áhj elszámolás</t>
  </si>
  <si>
    <t xml:space="preserve">  ebből Gyermekvédelmi norm hj erzsébet utalvány</t>
  </si>
  <si>
    <t>ÖNK tervek(Hétszín, Műv Ház, Ady felúj, járda)</t>
  </si>
  <si>
    <t>ÖNK Ady E Ált Isk  internet hálózat bővítés</t>
  </si>
  <si>
    <t xml:space="preserve">ÖNK Rezeda - Orgona út kereszteződés áteresz </t>
  </si>
  <si>
    <t>ÖNK II. Rákóczi iskola tető felúj</t>
  </si>
  <si>
    <t>Kultúr  egyéb tárgyi eszköz besz szakkör</t>
  </si>
  <si>
    <t xml:space="preserve">Búzavirág népdalkör tiszt </t>
  </si>
  <si>
    <t xml:space="preserve">    Összefogással B E tisztd </t>
  </si>
  <si>
    <t>Óvodánkért Alapítvány</t>
  </si>
  <si>
    <t>ÖNK Péti úti temető típus urnahely beszerzés</t>
  </si>
  <si>
    <t>ÖNK Jázmin u. 1. parkettázás</t>
  </si>
  <si>
    <t>Kultúr könyvbeszezés</t>
  </si>
  <si>
    <t>ÖNK süni Óvoda konyha bejárati ajtó csere</t>
  </si>
  <si>
    <t>ÖNK Bem u. temetkezési váll tető felúj</t>
  </si>
  <si>
    <t>Áht belül megelőleg visszafiz</t>
  </si>
  <si>
    <t xml:space="preserve">Áht belül megelőleg </t>
  </si>
  <si>
    <t>9.) Berhidai Iskoláért Alapítvány</t>
  </si>
  <si>
    <t>Berhidai Napok</t>
  </si>
  <si>
    <t xml:space="preserve">     Őszi Napfény Nyugdíjas Klub    tiszt díj</t>
  </si>
  <si>
    <t>az 5/2015. (III.  3 .) önkormányzati rendelethez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</si>
</sst>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8" formatCode="\ ##########"/>
    <numFmt numFmtId="169" formatCode="0__"/>
  </numFmts>
  <fonts count="4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0"/>
      <name val="Arial CE"/>
      <charset val="238"/>
    </font>
    <font>
      <sz val="9"/>
      <name val="Times New Roman"/>
      <family val="1"/>
      <charset val="238"/>
    </font>
    <font>
      <sz val="10"/>
      <name val="Arial"/>
      <charset val="238"/>
    </font>
    <font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 CE"/>
      <charset val="238"/>
    </font>
    <font>
      <sz val="8"/>
      <name val="Arial"/>
      <family val="2"/>
      <charset val="238"/>
    </font>
    <font>
      <sz val="9"/>
      <name val="Arial"/>
      <charset val="238"/>
    </font>
    <font>
      <i/>
      <sz val="9"/>
      <name val="Arial"/>
      <family val="2"/>
      <charset val="238"/>
    </font>
    <font>
      <sz val="10"/>
      <color indexed="10"/>
      <name val="Arial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0"/>
      <color indexed="14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7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/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/>
      <top style="dashed">
        <color indexed="22"/>
      </top>
      <bottom/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 style="thin">
        <color indexed="64"/>
      </left>
      <right/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0">
    <xf numFmtId="0" fontId="0" fillId="0" borderId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12" fillId="0" borderId="0"/>
    <xf numFmtId="0" fontId="7" fillId="0" borderId="0"/>
  </cellStyleXfs>
  <cellXfs count="442">
    <xf numFmtId="0" fontId="0" fillId="0" borderId="0" xfId="0"/>
    <xf numFmtId="0" fontId="30" fillId="0" borderId="67" xfId="0" applyFont="1" applyBorder="1"/>
    <xf numFmtId="0" fontId="1" fillId="0" borderId="0" xfId="25" applyFont="1"/>
    <xf numFmtId="0" fontId="31" fillId="6" borderId="68" xfId="0" applyFont="1" applyFill="1" applyBorder="1"/>
    <xf numFmtId="0" fontId="32" fillId="0" borderId="69" xfId="0" applyFont="1" applyBorder="1"/>
    <xf numFmtId="0" fontId="32" fillId="0" borderId="0" xfId="0" applyFont="1"/>
    <xf numFmtId="0" fontId="31" fillId="0" borderId="70" xfId="0" applyFont="1" applyBorder="1"/>
    <xf numFmtId="0" fontId="2" fillId="0" borderId="0" xfId="25" applyFont="1"/>
    <xf numFmtId="0" fontId="31" fillId="0" borderId="0" xfId="0" applyFont="1" applyBorder="1"/>
    <xf numFmtId="0" fontId="33" fillId="0" borderId="0" xfId="0" applyFont="1"/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3" fontId="5" fillId="7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quotePrefix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3" fontId="5" fillId="6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3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3" fontId="5" fillId="7" borderId="4" xfId="0" applyNumberFormat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3" fontId="5" fillId="7" borderId="5" xfId="0" applyNumberFormat="1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32" fillId="0" borderId="7" xfId="0" applyFont="1" applyBorder="1"/>
    <xf numFmtId="0" fontId="4" fillId="0" borderId="2" xfId="0" applyFont="1" applyFill="1" applyBorder="1" applyAlignment="1">
      <alignment horizontal="left" vertical="center"/>
    </xf>
    <xf numFmtId="0" fontId="32" fillId="0" borderId="1" xfId="0" applyFont="1" applyBorder="1"/>
    <xf numFmtId="0" fontId="1" fillId="0" borderId="2" xfId="0" applyFont="1" applyFill="1" applyBorder="1" applyAlignment="1">
      <alignment horizontal="left" vertical="center"/>
    </xf>
    <xf numFmtId="165" fontId="32" fillId="8" borderId="1" xfId="1" applyNumberFormat="1" applyFont="1" applyFill="1" applyBorder="1"/>
    <xf numFmtId="165" fontId="34" fillId="8" borderId="1" xfId="1" applyNumberFormat="1" applyFont="1" applyFill="1" applyBorder="1"/>
    <xf numFmtId="165" fontId="32" fillId="0" borderId="1" xfId="1" applyNumberFormat="1" applyFont="1" applyBorder="1"/>
    <xf numFmtId="165" fontId="34" fillId="0" borderId="1" xfId="1" applyNumberFormat="1" applyFont="1" applyBorder="1"/>
    <xf numFmtId="165" fontId="35" fillId="0" borderId="1" xfId="1" applyNumberFormat="1" applyFont="1" applyBorder="1"/>
    <xf numFmtId="0" fontId="29" fillId="0" borderId="0" xfId="16"/>
    <xf numFmtId="0" fontId="30" fillId="0" borderId="67" xfId="16" applyFont="1" applyBorder="1"/>
    <xf numFmtId="0" fontId="31" fillId="6" borderId="68" xfId="16" applyFont="1" applyFill="1" applyBorder="1"/>
    <xf numFmtId="0" fontId="32" fillId="0" borderId="69" xfId="16" applyFont="1" applyBorder="1"/>
    <xf numFmtId="0" fontId="1" fillId="0" borderId="0" xfId="16" applyFont="1" applyAlignment="1">
      <alignment horizontal="left"/>
    </xf>
    <xf numFmtId="0" fontId="32" fillId="0" borderId="0" xfId="16" applyFont="1"/>
    <xf numFmtId="0" fontId="31" fillId="0" borderId="70" xfId="16" applyFont="1" applyBorder="1"/>
    <xf numFmtId="0" fontId="31" fillId="0" borderId="0" xfId="16" applyFont="1" applyBorder="1"/>
    <xf numFmtId="0" fontId="33" fillId="0" borderId="0" xfId="16" applyFont="1"/>
    <xf numFmtId="164" fontId="3" fillId="0" borderId="1" xfId="16" applyNumberFormat="1" applyFont="1" applyFill="1" applyBorder="1" applyAlignment="1">
      <alignment horizontal="center" vertical="center" wrapText="1"/>
    </xf>
    <xf numFmtId="0" fontId="3" fillId="0" borderId="1" xfId="16" applyFont="1" applyFill="1" applyBorder="1" applyAlignment="1">
      <alignment horizontal="center" vertical="center"/>
    </xf>
    <xf numFmtId="0" fontId="3" fillId="0" borderId="1" xfId="16" applyFont="1" applyFill="1" applyBorder="1" applyAlignment="1">
      <alignment horizontal="center" vertical="center" wrapText="1"/>
    </xf>
    <xf numFmtId="0" fontId="4" fillId="0" borderId="1" xfId="16" applyFont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0" fontId="5" fillId="0" borderId="2" xfId="16" applyFont="1" applyFill="1" applyBorder="1" applyAlignment="1">
      <alignment horizontal="center" vertical="center"/>
    </xf>
    <xf numFmtId="0" fontId="5" fillId="0" borderId="1" xfId="16" applyFont="1" applyFill="1" applyBorder="1" applyAlignment="1">
      <alignment horizontal="center" vertical="center"/>
    </xf>
    <xf numFmtId="0" fontId="5" fillId="0" borderId="2" xfId="16" quotePrefix="1" applyFont="1" applyFill="1" applyBorder="1" applyAlignment="1">
      <alignment horizontal="center" vertical="center"/>
    </xf>
    <xf numFmtId="0" fontId="5" fillId="0" borderId="2" xfId="16" applyFont="1" applyFill="1" applyBorder="1" applyAlignment="1">
      <alignment vertical="center" wrapText="1"/>
    </xf>
    <xf numFmtId="0" fontId="5" fillId="0" borderId="2" xfId="16" applyFont="1" applyFill="1" applyBorder="1" applyAlignment="1">
      <alignment horizontal="left" vertical="center"/>
    </xf>
    <xf numFmtId="3" fontId="5" fillId="7" borderId="1" xfId="16" applyNumberFormat="1" applyFont="1" applyFill="1" applyBorder="1" applyAlignment="1">
      <alignment horizontal="center" vertical="center"/>
    </xf>
    <xf numFmtId="3" fontId="5" fillId="0" borderId="1" xfId="16" applyNumberFormat="1" applyFont="1" applyFill="1" applyBorder="1" applyAlignment="1">
      <alignment horizontal="center" vertical="center"/>
    </xf>
    <xf numFmtId="0" fontId="5" fillId="0" borderId="2" xfId="16" applyFont="1" applyFill="1" applyBorder="1" applyAlignment="1">
      <alignment horizontal="left" vertical="center" wrapText="1"/>
    </xf>
    <xf numFmtId="0" fontId="3" fillId="0" borderId="2" xfId="16" quotePrefix="1" applyFont="1" applyFill="1" applyBorder="1" applyAlignment="1">
      <alignment horizontal="center" vertical="center"/>
    </xf>
    <xf numFmtId="0" fontId="3" fillId="0" borderId="2" xfId="16" applyFont="1" applyFill="1" applyBorder="1" applyAlignment="1">
      <alignment horizontal="left" vertical="center" wrapText="1"/>
    </xf>
    <xf numFmtId="0" fontId="3" fillId="0" borderId="2" xfId="16" applyFont="1" applyFill="1" applyBorder="1" applyAlignment="1">
      <alignment horizontal="left" vertical="center"/>
    </xf>
    <xf numFmtId="0" fontId="1" fillId="0" borderId="2" xfId="16" applyFont="1" applyFill="1" applyBorder="1" applyAlignment="1">
      <alignment horizontal="left" vertical="center" wrapText="1"/>
    </xf>
    <xf numFmtId="0" fontId="5" fillId="2" borderId="2" xfId="16" applyFont="1" applyFill="1" applyBorder="1" applyAlignment="1">
      <alignment horizontal="left" vertical="center" wrapText="1"/>
    </xf>
    <xf numFmtId="3" fontId="5" fillId="6" borderId="1" xfId="16" applyNumberFormat="1" applyFont="1" applyFill="1" applyBorder="1" applyAlignment="1">
      <alignment horizontal="center" vertical="center"/>
    </xf>
    <xf numFmtId="0" fontId="4" fillId="0" borderId="2" xfId="16" applyFont="1" applyFill="1" applyBorder="1" applyAlignment="1">
      <alignment horizontal="left" vertical="center" wrapText="1"/>
    </xf>
    <xf numFmtId="0" fontId="3" fillId="0" borderId="3" xfId="16" quotePrefix="1" applyFont="1" applyFill="1" applyBorder="1" applyAlignment="1">
      <alignment horizontal="center" vertical="center"/>
    </xf>
    <xf numFmtId="0" fontId="3" fillId="0" borderId="3" xfId="16" applyFont="1" applyFill="1" applyBorder="1" applyAlignment="1">
      <alignment horizontal="left" vertical="center" wrapText="1"/>
    </xf>
    <xf numFmtId="0" fontId="3" fillId="0" borderId="3" xfId="16" applyFont="1" applyFill="1" applyBorder="1" applyAlignment="1">
      <alignment horizontal="left" vertical="center"/>
    </xf>
    <xf numFmtId="3" fontId="5" fillId="7" borderId="4" xfId="16" applyNumberFormat="1" applyFont="1" applyFill="1" applyBorder="1" applyAlignment="1">
      <alignment horizontal="center" vertical="center"/>
    </xf>
    <xf numFmtId="0" fontId="3" fillId="0" borderId="5" xfId="16" quotePrefix="1" applyFont="1" applyFill="1" applyBorder="1" applyAlignment="1">
      <alignment horizontal="center" vertical="center"/>
    </xf>
    <xf numFmtId="0" fontId="4" fillId="0" borderId="5" xfId="16" applyFont="1" applyFill="1" applyBorder="1" applyAlignment="1">
      <alignment horizontal="left" vertical="center" wrapText="1"/>
    </xf>
    <xf numFmtId="0" fontId="3" fillId="0" borderId="5" xfId="16" applyFont="1" applyFill="1" applyBorder="1" applyAlignment="1">
      <alignment horizontal="left" vertical="center"/>
    </xf>
    <xf numFmtId="3" fontId="5" fillId="7" borderId="5" xfId="16" applyNumberFormat="1" applyFont="1" applyFill="1" applyBorder="1" applyAlignment="1">
      <alignment horizontal="center" vertical="center"/>
    </xf>
    <xf numFmtId="0" fontId="3" fillId="0" borderId="6" xfId="16" quotePrefix="1" applyFont="1" applyFill="1" applyBorder="1" applyAlignment="1">
      <alignment horizontal="center" vertical="center"/>
    </xf>
    <xf numFmtId="0" fontId="4" fillId="0" borderId="6" xfId="16" applyFont="1" applyFill="1" applyBorder="1" applyAlignment="1">
      <alignment horizontal="left" vertical="center" wrapText="1"/>
    </xf>
    <xf numFmtId="0" fontId="32" fillId="0" borderId="7" xfId="16" applyFont="1" applyBorder="1"/>
    <xf numFmtId="0" fontId="4" fillId="0" borderId="2" xfId="16" applyFont="1" applyFill="1" applyBorder="1" applyAlignment="1">
      <alignment horizontal="left" vertical="center"/>
    </xf>
    <xf numFmtId="0" fontId="32" fillId="0" borderId="1" xfId="16" applyFont="1" applyBorder="1"/>
    <xf numFmtId="0" fontId="1" fillId="0" borderId="2" xfId="16" applyFont="1" applyFill="1" applyBorder="1" applyAlignment="1">
      <alignment horizontal="left" vertical="center"/>
    </xf>
    <xf numFmtId="165" fontId="32" fillId="8" borderId="1" xfId="9" applyNumberFormat="1" applyFont="1" applyFill="1" applyBorder="1"/>
    <xf numFmtId="165" fontId="34" fillId="8" borderId="1" xfId="9" applyNumberFormat="1" applyFont="1" applyFill="1" applyBorder="1"/>
    <xf numFmtId="165" fontId="32" fillId="0" borderId="1" xfId="9" applyNumberFormat="1" applyFont="1" applyBorder="1"/>
    <xf numFmtId="165" fontId="34" fillId="0" borderId="1" xfId="9" applyNumberFormat="1" applyFont="1" applyBorder="1"/>
    <xf numFmtId="165" fontId="35" fillId="0" borderId="1" xfId="9" applyNumberFormat="1" applyFont="1" applyBorder="1"/>
    <xf numFmtId="0" fontId="6" fillId="0" borderId="1" xfId="16" applyFont="1" applyFill="1" applyBorder="1" applyAlignment="1">
      <alignment horizontal="center" vertical="center"/>
    </xf>
    <xf numFmtId="0" fontId="36" fillId="0" borderId="1" xfId="16" applyFont="1" applyBorder="1"/>
    <xf numFmtId="3" fontId="3" fillId="7" borderId="1" xfId="16" applyNumberFormat="1" applyFont="1" applyFill="1" applyBorder="1" applyAlignment="1">
      <alignment horizontal="center" vertical="center"/>
    </xf>
    <xf numFmtId="3" fontId="36" fillId="0" borderId="1" xfId="16" applyNumberFormat="1" applyFont="1" applyBorder="1"/>
    <xf numFmtId="3" fontId="37" fillId="0" borderId="1" xfId="16" applyNumberFormat="1" applyFont="1" applyBorder="1"/>
    <xf numFmtId="0" fontId="38" fillId="0" borderId="0" xfId="16" applyFont="1"/>
    <xf numFmtId="3" fontId="29" fillId="0" borderId="0" xfId="16" applyNumberFormat="1"/>
    <xf numFmtId="0" fontId="1" fillId="0" borderId="0" xfId="24" applyFont="1"/>
    <xf numFmtId="0" fontId="2" fillId="0" borderId="0" xfId="24" applyFont="1"/>
    <xf numFmtId="164" fontId="3" fillId="0" borderId="2" xfId="0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168" fontId="3" fillId="0" borderId="1" xfId="0" applyNumberFormat="1" applyFont="1" applyFill="1" applyBorder="1" applyAlignment="1">
      <alignment vertical="center"/>
    </xf>
    <xf numFmtId="3" fontId="3" fillId="7" borderId="1" xfId="0" applyNumberFormat="1" applyFont="1" applyFill="1" applyBorder="1" applyAlignment="1">
      <alignment horizontal="right" vertical="center"/>
    </xf>
    <xf numFmtId="168" fontId="5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3" fontId="5" fillId="7" borderId="1" xfId="0" applyNumberFormat="1" applyFont="1" applyFill="1" applyBorder="1" applyAlignment="1">
      <alignment horizontal="right" vertical="center"/>
    </xf>
    <xf numFmtId="164" fontId="5" fillId="0" borderId="2" xfId="0" quotePrefix="1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169" fontId="5" fillId="0" borderId="2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168" fontId="3" fillId="0" borderId="4" xfId="0" applyNumberFormat="1" applyFont="1" applyFill="1" applyBorder="1" applyAlignment="1">
      <alignment vertical="center"/>
    </xf>
    <xf numFmtId="3" fontId="3" fillId="7" borderId="4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left" vertical="center"/>
    </xf>
    <xf numFmtId="168" fontId="3" fillId="0" borderId="8" xfId="0" applyNumberFormat="1" applyFont="1" applyFill="1" applyBorder="1" applyAlignment="1">
      <alignment vertical="center"/>
    </xf>
    <xf numFmtId="3" fontId="3" fillId="7" borderId="5" xfId="0" applyNumberFormat="1" applyFont="1" applyFill="1" applyBorder="1" applyAlignment="1">
      <alignment horizontal="right" vertical="center"/>
    </xf>
    <xf numFmtId="0" fontId="0" fillId="0" borderId="7" xfId="0" applyBorder="1"/>
    <xf numFmtId="0" fontId="0" fillId="0" borderId="1" xfId="0" applyBorder="1"/>
    <xf numFmtId="0" fontId="0" fillId="7" borderId="1" xfId="0" applyFill="1" applyBorder="1"/>
    <xf numFmtId="0" fontId="4" fillId="0" borderId="3" xfId="0" applyFont="1" applyFill="1" applyBorder="1" applyAlignment="1">
      <alignment horizontal="left" vertical="center"/>
    </xf>
    <xf numFmtId="0" fontId="32" fillId="0" borderId="4" xfId="0" applyFont="1" applyBorder="1"/>
    <xf numFmtId="0" fontId="0" fillId="7" borderId="4" xfId="0" applyFill="1" applyBorder="1"/>
    <xf numFmtId="0" fontId="39" fillId="0" borderId="0" xfId="16" applyFont="1" applyBorder="1"/>
    <xf numFmtId="0" fontId="10" fillId="0" borderId="0" xfId="25" applyFont="1"/>
    <xf numFmtId="0" fontId="38" fillId="0" borderId="0" xfId="16" applyFont="1" applyBorder="1"/>
    <xf numFmtId="0" fontId="31" fillId="6" borderId="0" xfId="16" applyFont="1" applyFill="1" applyBorder="1"/>
    <xf numFmtId="0" fontId="30" fillId="8" borderId="1" xfId="16" applyFont="1" applyFill="1" applyBorder="1"/>
    <xf numFmtId="0" fontId="38" fillId="8" borderId="1" xfId="16" applyFont="1" applyFill="1" applyBorder="1" applyAlignment="1">
      <alignment wrapText="1"/>
    </xf>
    <xf numFmtId="0" fontId="38" fillId="8" borderId="1" xfId="16" applyFont="1" applyFill="1" applyBorder="1"/>
    <xf numFmtId="0" fontId="38" fillId="0" borderId="1" xfId="16" applyFont="1" applyBorder="1"/>
    <xf numFmtId="165" fontId="38" fillId="0" borderId="1" xfId="9" applyNumberFormat="1" applyFont="1" applyBorder="1"/>
    <xf numFmtId="165" fontId="38" fillId="0" borderId="1" xfId="9" applyNumberFormat="1" applyFont="1" applyFill="1" applyBorder="1" applyAlignment="1">
      <alignment horizontal="right"/>
    </xf>
    <xf numFmtId="165" fontId="30" fillId="8" borderId="1" xfId="9" applyNumberFormat="1" applyFont="1" applyFill="1" applyBorder="1"/>
    <xf numFmtId="0" fontId="7" fillId="0" borderId="0" xfId="21"/>
    <xf numFmtId="0" fontId="10" fillId="0" borderId="1" xfId="26" applyFont="1" applyBorder="1"/>
    <xf numFmtId="165" fontId="38" fillId="6" borderId="1" xfId="9" applyNumberFormat="1" applyFont="1" applyFill="1" applyBorder="1"/>
    <xf numFmtId="164" fontId="3" fillId="0" borderId="2" xfId="16" quotePrefix="1" applyNumberFormat="1" applyFont="1" applyFill="1" applyBorder="1" applyAlignment="1">
      <alignment horizontal="center" vertical="center"/>
    </xf>
    <xf numFmtId="0" fontId="3" fillId="0" borderId="2" xfId="16" applyFont="1" applyFill="1" applyBorder="1" applyAlignment="1">
      <alignment vertical="center" wrapText="1"/>
    </xf>
    <xf numFmtId="168" fontId="3" fillId="0" borderId="1" xfId="16" applyNumberFormat="1" applyFont="1" applyFill="1" applyBorder="1" applyAlignment="1">
      <alignment vertical="center"/>
    </xf>
    <xf numFmtId="3" fontId="3" fillId="7" borderId="1" xfId="16" applyNumberFormat="1" applyFont="1" applyFill="1" applyBorder="1" applyAlignment="1">
      <alignment horizontal="right" vertical="center"/>
    </xf>
    <xf numFmtId="168" fontId="5" fillId="0" borderId="1" xfId="16" applyNumberFormat="1" applyFont="1" applyFill="1" applyBorder="1" applyAlignment="1">
      <alignment vertical="center"/>
    </xf>
    <xf numFmtId="3" fontId="5" fillId="0" borderId="1" xfId="16" applyNumberFormat="1" applyFont="1" applyFill="1" applyBorder="1" applyAlignment="1">
      <alignment horizontal="right" vertical="center"/>
    </xf>
    <xf numFmtId="0" fontId="1" fillId="2" borderId="2" xfId="16" applyFont="1" applyFill="1" applyBorder="1" applyAlignment="1">
      <alignment horizontal="left" vertical="center" wrapText="1"/>
    </xf>
    <xf numFmtId="0" fontId="1" fillId="0" borderId="2" xfId="16" applyFont="1" applyFill="1" applyBorder="1" applyAlignment="1">
      <alignment vertical="center" wrapText="1"/>
    </xf>
    <xf numFmtId="3" fontId="5" fillId="7" borderId="1" xfId="16" applyNumberFormat="1" applyFont="1" applyFill="1" applyBorder="1" applyAlignment="1">
      <alignment horizontal="right" vertical="center"/>
    </xf>
    <xf numFmtId="164" fontId="5" fillId="0" borderId="2" xfId="16" quotePrefix="1" applyNumberFormat="1" applyFont="1" applyFill="1" applyBorder="1" applyAlignment="1">
      <alignment horizontal="center" vertical="center"/>
    </xf>
    <xf numFmtId="0" fontId="1" fillId="0" borderId="2" xfId="16" applyFont="1" applyFill="1" applyBorder="1" applyAlignment="1">
      <alignment vertical="center"/>
    </xf>
    <xf numFmtId="169" fontId="5" fillId="0" borderId="2" xfId="16" applyNumberFormat="1" applyFont="1" applyFill="1" applyBorder="1" applyAlignment="1">
      <alignment horizontal="left" vertical="center"/>
    </xf>
    <xf numFmtId="0" fontId="4" fillId="0" borderId="3" xfId="16" applyFont="1" applyFill="1" applyBorder="1" applyAlignment="1">
      <alignment horizontal="left" vertical="center" wrapText="1"/>
    </xf>
    <xf numFmtId="168" fontId="3" fillId="0" borderId="4" xfId="16" applyNumberFormat="1" applyFont="1" applyFill="1" applyBorder="1" applyAlignment="1">
      <alignment vertical="center"/>
    </xf>
    <xf numFmtId="3" fontId="3" fillId="7" borderId="4" xfId="16" applyNumberFormat="1" applyFont="1" applyFill="1" applyBorder="1" applyAlignment="1">
      <alignment horizontal="right" vertical="center"/>
    </xf>
    <xf numFmtId="0" fontId="3" fillId="0" borderId="8" xfId="16" applyFont="1" applyFill="1" applyBorder="1" applyAlignment="1">
      <alignment horizontal="left" vertical="center"/>
    </xf>
    <xf numFmtId="168" fontId="3" fillId="0" borderId="8" xfId="16" applyNumberFormat="1" applyFont="1" applyFill="1" applyBorder="1" applyAlignment="1">
      <alignment vertical="center"/>
    </xf>
    <xf numFmtId="3" fontId="3" fillId="7" borderId="5" xfId="16" applyNumberFormat="1" applyFont="1" applyFill="1" applyBorder="1" applyAlignment="1">
      <alignment horizontal="right" vertical="center"/>
    </xf>
    <xf numFmtId="0" fontId="29" fillId="0" borderId="7" xfId="16" applyBorder="1"/>
    <xf numFmtId="0" fontId="29" fillId="0" borderId="1" xfId="16" applyBorder="1"/>
    <xf numFmtId="0" fontId="29" fillId="7" borderId="1" xfId="16" applyFill="1" applyBorder="1"/>
    <xf numFmtId="0" fontId="4" fillId="0" borderId="3" xfId="16" applyFont="1" applyFill="1" applyBorder="1" applyAlignment="1">
      <alignment horizontal="left" vertical="center"/>
    </xf>
    <xf numFmtId="0" fontId="32" fillId="0" borderId="4" xfId="16" applyFont="1" applyBorder="1"/>
    <xf numFmtId="0" fontId="29" fillId="7" borderId="4" xfId="16" applyFill="1" applyBorder="1"/>
    <xf numFmtId="0" fontId="4" fillId="0" borderId="5" xfId="16" applyFont="1" applyFill="1" applyBorder="1" applyAlignment="1">
      <alignment horizontal="left" vertical="center"/>
    </xf>
    <xf numFmtId="0" fontId="29" fillId="0" borderId="5" xfId="16" applyBorder="1"/>
    <xf numFmtId="3" fontId="29" fillId="0" borderId="5" xfId="16" applyNumberFormat="1" applyBorder="1"/>
    <xf numFmtId="0" fontId="4" fillId="0" borderId="0" xfId="16" applyFont="1" applyFill="1" applyBorder="1" applyAlignment="1">
      <alignment horizontal="left" vertical="center"/>
    </xf>
    <xf numFmtId="0" fontId="1" fillId="0" borderId="0" xfId="18"/>
    <xf numFmtId="0" fontId="4" fillId="0" borderId="0" xfId="18" applyFont="1" applyAlignment="1">
      <alignment horizontal="left"/>
    </xf>
    <xf numFmtId="0" fontId="4" fillId="0" borderId="0" xfId="18" applyFont="1"/>
    <xf numFmtId="0" fontId="2" fillId="0" borderId="0" xfId="18" applyFont="1"/>
    <xf numFmtId="0" fontId="7" fillId="0" borderId="0" xfId="27" applyBorder="1"/>
    <xf numFmtId="0" fontId="1" fillId="3" borderId="9" xfId="18" applyFill="1" applyBorder="1"/>
    <xf numFmtId="0" fontId="1" fillId="0" borderId="9" xfId="18" applyBorder="1"/>
    <xf numFmtId="0" fontId="1" fillId="0" borderId="9" xfId="18" applyFont="1" applyBorder="1"/>
    <xf numFmtId="0" fontId="1" fillId="3" borderId="1" xfId="18" applyFill="1" applyBorder="1"/>
    <xf numFmtId="0" fontId="1" fillId="0" borderId="7" xfId="18" applyBorder="1"/>
    <xf numFmtId="0" fontId="1" fillId="0" borderId="9" xfId="18" applyFill="1" applyBorder="1"/>
    <xf numFmtId="0" fontId="1" fillId="4" borderId="1" xfId="18" applyFill="1" applyBorder="1"/>
    <xf numFmtId="0" fontId="1" fillId="0" borderId="0" xfId="18" applyBorder="1"/>
    <xf numFmtId="0" fontId="9" fillId="0" borderId="0" xfId="19"/>
    <xf numFmtId="0" fontId="4" fillId="0" borderId="0" xfId="18" applyFont="1" applyAlignment="1">
      <alignment horizontal="center"/>
    </xf>
    <xf numFmtId="0" fontId="9" fillId="6" borderId="0" xfId="19" applyFill="1"/>
    <xf numFmtId="0" fontId="9" fillId="6" borderId="0" xfId="19" applyFill="1" applyAlignment="1"/>
    <xf numFmtId="0" fontId="4" fillId="6" borderId="10" xfId="19" applyFont="1" applyFill="1" applyBorder="1" applyAlignment="1">
      <alignment horizontal="center" vertical="center"/>
    </xf>
    <xf numFmtId="0" fontId="9" fillId="0" borderId="11" xfId="19" applyBorder="1"/>
    <xf numFmtId="0" fontId="9" fillId="0" borderId="12" xfId="19" applyBorder="1"/>
    <xf numFmtId="3" fontId="9" fillId="6" borderId="13" xfId="19" applyNumberFormat="1" applyFill="1" applyBorder="1" applyAlignment="1">
      <alignment horizontal="right" vertical="center"/>
    </xf>
    <xf numFmtId="3" fontId="4" fillId="6" borderId="14" xfId="19" applyNumberFormat="1" applyFont="1" applyFill="1" applyBorder="1" applyAlignment="1">
      <alignment horizontal="center" vertical="center"/>
    </xf>
    <xf numFmtId="0" fontId="9" fillId="0" borderId="2" xfId="19" applyBorder="1" applyAlignment="1">
      <alignment horizontal="left" vertical="center"/>
    </xf>
    <xf numFmtId="0" fontId="1" fillId="0" borderId="2" xfId="19" applyFont="1" applyBorder="1" applyAlignment="1">
      <alignment horizontal="left" vertical="center"/>
    </xf>
    <xf numFmtId="3" fontId="4" fillId="6" borderId="13" xfId="19" applyNumberFormat="1" applyFont="1" applyFill="1" applyBorder="1" applyAlignment="1">
      <alignment horizontal="right" vertical="center"/>
    </xf>
    <xf numFmtId="0" fontId="4" fillId="0" borderId="8" xfId="19" applyFont="1" applyBorder="1" applyAlignment="1">
      <alignment horizontal="left" vertical="center"/>
    </xf>
    <xf numFmtId="0" fontId="4" fillId="0" borderId="15" xfId="19" applyFont="1" applyBorder="1"/>
    <xf numFmtId="0" fontId="4" fillId="0" borderId="16" xfId="19" applyFont="1" applyBorder="1"/>
    <xf numFmtId="3" fontId="4" fillId="6" borderId="17" xfId="19" applyNumberFormat="1" applyFont="1" applyFill="1" applyBorder="1" applyAlignment="1">
      <alignment horizontal="right" vertical="center"/>
    </xf>
    <xf numFmtId="3" fontId="4" fillId="6" borderId="10" xfId="19" applyNumberFormat="1" applyFont="1" applyFill="1" applyBorder="1"/>
    <xf numFmtId="3" fontId="9" fillId="6" borderId="18" xfId="19" applyNumberFormat="1" applyFill="1" applyBorder="1"/>
    <xf numFmtId="3" fontId="9" fillId="6" borderId="19" xfId="19" applyNumberFormat="1" applyFill="1" applyBorder="1" applyAlignment="1">
      <alignment horizontal="right" vertical="center"/>
    </xf>
    <xf numFmtId="0" fontId="9" fillId="0" borderId="20" xfId="19" applyBorder="1" applyAlignment="1">
      <alignment horizontal="left" vertical="center"/>
    </xf>
    <xf numFmtId="0" fontId="9" fillId="0" borderId="0" xfId="19" applyBorder="1" applyAlignment="1">
      <alignment horizontal="left" vertical="center"/>
    </xf>
    <xf numFmtId="0" fontId="9" fillId="0" borderId="21" xfId="19" applyBorder="1" applyAlignment="1">
      <alignment horizontal="left" vertical="center"/>
    </xf>
    <xf numFmtId="3" fontId="9" fillId="6" borderId="14" xfId="19" applyNumberFormat="1" applyFill="1" applyBorder="1" applyAlignment="1">
      <alignment horizontal="right" vertical="center"/>
    </xf>
    <xf numFmtId="0" fontId="9" fillId="0" borderId="3" xfId="19" applyBorder="1" applyAlignment="1">
      <alignment horizontal="left" vertical="center"/>
    </xf>
    <xf numFmtId="0" fontId="9" fillId="0" borderId="22" xfId="19" applyBorder="1" applyAlignment="1">
      <alignment horizontal="left" vertical="center"/>
    </xf>
    <xf numFmtId="0" fontId="9" fillId="0" borderId="23" xfId="19" applyBorder="1" applyAlignment="1">
      <alignment horizontal="left" vertical="center"/>
    </xf>
    <xf numFmtId="3" fontId="9" fillId="6" borderId="18" xfId="19" applyNumberFormat="1" applyFill="1" applyBorder="1" applyAlignment="1">
      <alignment horizontal="right" vertical="center"/>
    </xf>
    <xf numFmtId="3" fontId="9" fillId="6" borderId="19" xfId="19" applyNumberFormat="1" applyFill="1" applyBorder="1"/>
    <xf numFmtId="0" fontId="7" fillId="0" borderId="0" xfId="27"/>
    <xf numFmtId="0" fontId="17" fillId="0" borderId="0" xfId="27" applyFont="1"/>
    <xf numFmtId="0" fontId="17" fillId="0" borderId="0" xfId="27" applyFont="1" applyAlignment="1">
      <alignment horizontal="left"/>
    </xf>
    <xf numFmtId="0" fontId="1" fillId="0" borderId="0" xfId="23" applyFont="1"/>
    <xf numFmtId="0" fontId="2" fillId="0" borderId="0" xfId="23" applyFont="1"/>
    <xf numFmtId="0" fontId="7" fillId="0" borderId="0" xfId="27" applyFont="1"/>
    <xf numFmtId="0" fontId="7" fillId="4" borderId="3" xfId="27" applyFill="1" applyBorder="1"/>
    <xf numFmtId="0" fontId="17" fillId="4" borderId="4" xfId="27" applyFont="1" applyFill="1" applyBorder="1"/>
    <xf numFmtId="0" fontId="7" fillId="4" borderId="6" xfId="27" applyFill="1" applyBorder="1"/>
    <xf numFmtId="0" fontId="17" fillId="4" borderId="7" xfId="27" applyFont="1" applyFill="1" applyBorder="1"/>
    <xf numFmtId="0" fontId="7" fillId="3" borderId="2" xfId="27" applyFill="1" applyBorder="1"/>
    <xf numFmtId="0" fontId="7" fillId="3" borderId="1" xfId="27" applyFill="1" applyBorder="1"/>
    <xf numFmtId="0" fontId="7" fillId="0" borderId="20" xfId="27" applyBorder="1"/>
    <xf numFmtId="0" fontId="7" fillId="0" borderId="9" xfId="27" applyFont="1" applyBorder="1"/>
    <xf numFmtId="9" fontId="7" fillId="0" borderId="9" xfId="27" applyNumberFormat="1" applyFont="1" applyBorder="1" applyAlignment="1">
      <alignment horizontal="left"/>
    </xf>
    <xf numFmtId="0" fontId="18" fillId="0" borderId="0" xfId="27" applyFont="1"/>
    <xf numFmtId="0" fontId="7" fillId="0" borderId="9" xfId="27" applyBorder="1"/>
    <xf numFmtId="0" fontId="19" fillId="0" borderId="0" xfId="27" applyFont="1"/>
    <xf numFmtId="0" fontId="7" fillId="0" borderId="21" xfId="27" applyBorder="1"/>
    <xf numFmtId="0" fontId="7" fillId="0" borderId="6" xfId="27" applyBorder="1"/>
    <xf numFmtId="0" fontId="7" fillId="0" borderId="7" xfId="27" applyBorder="1"/>
    <xf numFmtId="0" fontId="7" fillId="0" borderId="7" xfId="27" applyFont="1" applyBorder="1"/>
    <xf numFmtId="0" fontId="7" fillId="0" borderId="0" xfId="27" applyFill="1" applyBorder="1"/>
    <xf numFmtId="0" fontId="7" fillId="0" borderId="20" xfId="27" applyFill="1" applyBorder="1"/>
    <xf numFmtId="0" fontId="1" fillId="0" borderId="0" xfId="14"/>
    <xf numFmtId="0" fontId="20" fillId="0" borderId="0" xfId="14" applyFont="1"/>
    <xf numFmtId="0" fontId="4" fillId="0" borderId="0" xfId="14" applyFont="1"/>
    <xf numFmtId="0" fontId="21" fillId="0" borderId="0" xfId="14" applyFont="1"/>
    <xf numFmtId="0" fontId="1" fillId="0" borderId="0" xfId="14" applyAlignment="1">
      <alignment horizontal="center"/>
    </xf>
    <xf numFmtId="0" fontId="21" fillId="8" borderId="1" xfId="14" applyFont="1" applyFill="1" applyBorder="1"/>
    <xf numFmtId="0" fontId="20" fillId="8" borderId="1" xfId="14" applyFont="1" applyFill="1" applyBorder="1"/>
    <xf numFmtId="0" fontId="20" fillId="8" borderId="9" xfId="14" applyFont="1" applyFill="1" applyBorder="1"/>
    <xf numFmtId="0" fontId="20" fillId="0" borderId="1" xfId="14" applyFont="1" applyBorder="1" applyAlignment="1">
      <alignment horizontal="justify" wrapText="1"/>
    </xf>
    <xf numFmtId="165" fontId="20" fillId="0" borderId="1" xfId="4" applyNumberFormat="1" applyFont="1" applyBorder="1" applyAlignment="1">
      <alignment horizontal="right" wrapText="1"/>
    </xf>
    <xf numFmtId="1" fontId="20" fillId="0" borderId="1" xfId="14" applyNumberFormat="1" applyFont="1" applyBorder="1"/>
    <xf numFmtId="1" fontId="1" fillId="0" borderId="0" xfId="14" applyNumberFormat="1" applyFont="1"/>
    <xf numFmtId="0" fontId="20" fillId="0" borderId="1" xfId="14" applyFont="1" applyFill="1" applyBorder="1" applyAlignment="1">
      <alignment horizontal="justify" wrapText="1"/>
    </xf>
    <xf numFmtId="165" fontId="20" fillId="0" borderId="1" xfId="4" applyNumberFormat="1" applyFont="1" applyFill="1" applyBorder="1" applyAlignment="1">
      <alignment horizontal="right" wrapText="1"/>
    </xf>
    <xf numFmtId="0" fontId="21" fillId="9" borderId="1" xfId="14" applyFont="1" applyFill="1" applyBorder="1" applyAlignment="1">
      <alignment horizontal="justify" wrapText="1"/>
    </xf>
    <xf numFmtId="165" fontId="20" fillId="9" borderId="1" xfId="4" applyNumberFormat="1" applyFont="1" applyFill="1" applyBorder="1" applyAlignment="1">
      <alignment horizontal="right" wrapText="1"/>
    </xf>
    <xf numFmtId="0" fontId="21" fillId="9" borderId="1" xfId="14" applyFont="1" applyFill="1" applyBorder="1" applyAlignment="1">
      <alignment wrapText="1"/>
    </xf>
    <xf numFmtId="165" fontId="21" fillId="9" borderId="1" xfId="4" applyNumberFormat="1" applyFont="1" applyFill="1" applyBorder="1" applyAlignment="1">
      <alignment horizontal="right" wrapText="1"/>
    </xf>
    <xf numFmtId="1" fontId="1" fillId="0" borderId="0" xfId="14" applyNumberFormat="1"/>
    <xf numFmtId="0" fontId="20" fillId="0" borderId="1" xfId="14" applyFont="1" applyBorder="1" applyAlignment="1">
      <alignment wrapText="1"/>
    </xf>
    <xf numFmtId="165" fontId="21" fillId="0" borderId="1" xfId="4" applyNumberFormat="1" applyFont="1" applyBorder="1" applyAlignment="1">
      <alignment horizontal="right" wrapText="1"/>
    </xf>
    <xf numFmtId="0" fontId="21" fillId="8" borderId="1" xfId="14" applyFont="1" applyFill="1" applyBorder="1" applyAlignment="1">
      <alignment wrapText="1"/>
    </xf>
    <xf numFmtId="165" fontId="21" fillId="8" borderId="1" xfId="4" applyNumberFormat="1" applyFont="1" applyFill="1" applyBorder="1" applyAlignment="1">
      <alignment horizontal="right" wrapText="1"/>
    </xf>
    <xf numFmtId="0" fontId="20" fillId="0" borderId="1" xfId="14" applyFont="1" applyFill="1" applyBorder="1" applyAlignment="1">
      <alignment wrapText="1"/>
    </xf>
    <xf numFmtId="169" fontId="11" fillId="0" borderId="1" xfId="28" applyNumberFormat="1" applyFont="1" applyFill="1" applyBorder="1" applyAlignment="1">
      <alignment horizontal="left" vertical="center" wrapText="1"/>
    </xf>
    <xf numFmtId="165" fontId="11" fillId="0" borderId="1" xfId="4" applyNumberFormat="1" applyFont="1" applyFill="1" applyBorder="1" applyAlignment="1">
      <alignment horizontal="right" vertical="center" wrapText="1"/>
    </xf>
    <xf numFmtId="169" fontId="22" fillId="9" borderId="1" xfId="28" applyNumberFormat="1" applyFont="1" applyFill="1" applyBorder="1" applyAlignment="1">
      <alignment horizontal="left" vertical="center" wrapText="1"/>
    </xf>
    <xf numFmtId="165" fontId="22" fillId="9" borderId="1" xfId="4" applyNumberFormat="1" applyFont="1" applyFill="1" applyBorder="1" applyAlignment="1">
      <alignment horizontal="right" vertical="center" wrapText="1"/>
    </xf>
    <xf numFmtId="1" fontId="4" fillId="0" borderId="0" xfId="14" applyNumberFormat="1" applyFont="1"/>
    <xf numFmtId="165" fontId="20" fillId="6" borderId="1" xfId="4" applyNumberFormat="1" applyFont="1" applyFill="1" applyBorder="1" applyAlignment="1">
      <alignment horizontal="right" wrapText="1"/>
    </xf>
    <xf numFmtId="0" fontId="1" fillId="0" borderId="0" xfId="14" applyFont="1"/>
    <xf numFmtId="165" fontId="22" fillId="0" borderId="1" xfId="4" applyNumberFormat="1" applyFont="1" applyFill="1" applyBorder="1" applyAlignment="1">
      <alignment horizontal="right" vertical="center" wrapText="1"/>
    </xf>
    <xf numFmtId="169" fontId="22" fillId="8" borderId="1" xfId="28" applyNumberFormat="1" applyFont="1" applyFill="1" applyBorder="1" applyAlignment="1">
      <alignment horizontal="left" vertical="center" wrapText="1"/>
    </xf>
    <xf numFmtId="165" fontId="22" fillId="8" borderId="1" xfId="4" applyNumberFormat="1" applyFont="1" applyFill="1" applyBorder="1" applyAlignment="1">
      <alignment horizontal="right" vertical="center" wrapText="1"/>
    </xf>
    <xf numFmtId="3" fontId="0" fillId="10" borderId="24" xfId="0" applyNumberFormat="1" applyFill="1" applyBorder="1"/>
    <xf numFmtId="3" fontId="3" fillId="10" borderId="25" xfId="0" applyNumberFormat="1" applyFont="1" applyFill="1" applyBorder="1" applyAlignment="1">
      <alignment horizontal="right" vertical="center"/>
    </xf>
    <xf numFmtId="0" fontId="0" fillId="10" borderId="24" xfId="0" applyFill="1" applyBorder="1"/>
    <xf numFmtId="0" fontId="4" fillId="10" borderId="24" xfId="0" applyFont="1" applyFill="1" applyBorder="1" applyAlignment="1">
      <alignment horizontal="left" vertical="center"/>
    </xf>
    <xf numFmtId="164" fontId="5" fillId="10" borderId="26" xfId="0" quotePrefix="1" applyNumberFormat="1" applyFont="1" applyFill="1" applyBorder="1" applyAlignment="1">
      <alignment horizontal="center" vertical="center"/>
    </xf>
    <xf numFmtId="3" fontId="36" fillId="10" borderId="25" xfId="0" applyNumberFormat="1" applyFont="1" applyFill="1" applyBorder="1"/>
    <xf numFmtId="3" fontId="37" fillId="10" borderId="25" xfId="0" applyNumberFormat="1" applyFont="1" applyFill="1" applyBorder="1"/>
    <xf numFmtId="3" fontId="3" fillId="10" borderId="25" xfId="0" applyNumberFormat="1" applyFont="1" applyFill="1" applyBorder="1" applyAlignment="1">
      <alignment horizontal="center" vertical="center"/>
    </xf>
    <xf numFmtId="0" fontId="36" fillId="10" borderId="25" xfId="0" applyFont="1" applyFill="1" applyBorder="1"/>
    <xf numFmtId="0" fontId="6" fillId="0" borderId="25" xfId="0" applyFont="1" applyFill="1" applyBorder="1" applyAlignment="1">
      <alignment horizontal="center" vertical="center"/>
    </xf>
    <xf numFmtId="0" fontId="9" fillId="0" borderId="11" xfId="19" applyBorder="1" applyAlignment="1">
      <alignment horizontal="left" vertical="center"/>
    </xf>
    <xf numFmtId="0" fontId="9" fillId="0" borderId="12" xfId="19" applyBorder="1" applyAlignment="1">
      <alignment horizontal="left" vertical="center"/>
    </xf>
    <xf numFmtId="0" fontId="23" fillId="0" borderId="0" xfId="12" applyFont="1"/>
    <xf numFmtId="0" fontId="24" fillId="0" borderId="0" xfId="12" applyFont="1" applyAlignment="1"/>
    <xf numFmtId="0" fontId="8" fillId="0" borderId="0" xfId="12" applyAlignment="1"/>
    <xf numFmtId="0" fontId="8" fillId="0" borderId="0" xfId="12"/>
    <xf numFmtId="0" fontId="10" fillId="0" borderId="0" xfId="12" applyFont="1" applyAlignment="1">
      <alignment horizontal="center"/>
    </xf>
    <xf numFmtId="0" fontId="17" fillId="0" borderId="0" xfId="29" applyFont="1"/>
    <xf numFmtId="0" fontId="8" fillId="0" borderId="0" xfId="12" applyProtection="1">
      <protection locked="0"/>
    </xf>
    <xf numFmtId="0" fontId="25" fillId="0" borderId="3" xfId="12" applyFont="1" applyBorder="1"/>
    <xf numFmtId="0" fontId="25" fillId="0" borderId="4" xfId="12" applyFont="1" applyBorder="1"/>
    <xf numFmtId="0" fontId="25" fillId="0" borderId="22" xfId="12" applyFont="1" applyBorder="1"/>
    <xf numFmtId="0" fontId="8" fillId="0" borderId="4" xfId="12" applyBorder="1" applyAlignment="1">
      <alignment horizontal="center"/>
    </xf>
    <xf numFmtId="0" fontId="25" fillId="0" borderId="27" xfId="12" applyFont="1" applyBorder="1"/>
    <xf numFmtId="0" fontId="25" fillId="0" borderId="28" xfId="12" applyFont="1" applyBorder="1"/>
    <xf numFmtId="0" fontId="8" fillId="0" borderId="29" xfId="12" applyBorder="1"/>
    <xf numFmtId="0" fontId="8" fillId="6" borderId="30" xfId="12" applyFill="1" applyBorder="1"/>
    <xf numFmtId="3" fontId="25" fillId="8" borderId="30" xfId="3" applyNumberFormat="1" applyFont="1" applyFill="1" applyBorder="1" applyProtection="1"/>
    <xf numFmtId="3" fontId="25" fillId="8" borderId="19" xfId="3" applyNumberFormat="1" applyFont="1" applyFill="1" applyBorder="1" applyProtection="1"/>
    <xf numFmtId="3" fontId="25" fillId="8" borderId="15" xfId="3" applyNumberFormat="1" applyFont="1" applyFill="1" applyBorder="1" applyProtection="1"/>
    <xf numFmtId="0" fontId="25" fillId="0" borderId="31" xfId="12" applyFont="1" applyBorder="1"/>
    <xf numFmtId="0" fontId="25" fillId="0" borderId="32" xfId="12" applyFont="1" applyBorder="1"/>
    <xf numFmtId="0" fontId="8" fillId="0" borderId="33" xfId="12" applyBorder="1"/>
    <xf numFmtId="0" fontId="8" fillId="11" borderId="34" xfId="12" applyFont="1" applyFill="1" applyBorder="1"/>
    <xf numFmtId="3" fontId="25" fillId="8" borderId="35" xfId="3" applyNumberFormat="1" applyFont="1" applyFill="1" applyBorder="1" applyProtection="1"/>
    <xf numFmtId="3" fontId="25" fillId="8" borderId="17" xfId="3" applyNumberFormat="1" applyFont="1" applyFill="1" applyBorder="1" applyProtection="1"/>
    <xf numFmtId="0" fontId="26" fillId="0" borderId="20" xfId="22" applyFont="1" applyFill="1" applyBorder="1"/>
    <xf numFmtId="0" fontId="26" fillId="0" borderId="9" xfId="22" applyFont="1" applyFill="1" applyBorder="1"/>
    <xf numFmtId="165" fontId="20" fillId="0" borderId="21" xfId="3" applyNumberFormat="1" applyFont="1" applyFill="1" applyBorder="1" applyProtection="1"/>
    <xf numFmtId="0" fontId="8" fillId="0" borderId="20" xfId="12" applyFill="1" applyBorder="1"/>
    <xf numFmtId="3" fontId="8" fillId="11" borderId="36" xfId="3" applyNumberFormat="1" applyFill="1" applyBorder="1" applyProtection="1"/>
    <xf numFmtId="3" fontId="8" fillId="11" borderId="71" xfId="3" applyNumberFormat="1" applyFill="1" applyBorder="1" applyProtection="1"/>
    <xf numFmtId="3" fontId="8" fillId="11" borderId="71" xfId="3" applyNumberFormat="1" applyFont="1" applyFill="1" applyBorder="1" applyProtection="1"/>
    <xf numFmtId="3" fontId="8" fillId="0" borderId="0" xfId="12" applyNumberFormat="1"/>
    <xf numFmtId="3" fontId="8" fillId="11" borderId="9" xfId="3" applyNumberFormat="1" applyFill="1" applyBorder="1" applyProtection="1"/>
    <xf numFmtId="3" fontId="8" fillId="11" borderId="72" xfId="3" applyNumberFormat="1" applyFill="1" applyBorder="1" applyProtection="1"/>
    <xf numFmtId="3" fontId="8" fillId="11" borderId="72" xfId="3" applyNumberFormat="1" applyFont="1" applyFill="1" applyBorder="1" applyProtection="1"/>
    <xf numFmtId="0" fontId="26" fillId="0" borderId="37" xfId="12" applyFont="1" applyFill="1" applyBorder="1"/>
    <xf numFmtId="0" fontId="26" fillId="0" borderId="9" xfId="12" applyFont="1" applyFill="1" applyBorder="1"/>
    <xf numFmtId="3" fontId="8" fillId="11" borderId="38" xfId="3" applyNumberFormat="1" applyFill="1" applyBorder="1" applyProtection="1"/>
    <xf numFmtId="0" fontId="25" fillId="0" borderId="39" xfId="12" applyFont="1" applyFill="1" applyBorder="1"/>
    <xf numFmtId="0" fontId="25" fillId="0" borderId="40" xfId="12" applyFont="1" applyFill="1" applyBorder="1"/>
    <xf numFmtId="165" fontId="25" fillId="0" borderId="15" xfId="3" applyNumberFormat="1" applyFont="1" applyFill="1" applyBorder="1" applyProtection="1"/>
    <xf numFmtId="0" fontId="25" fillId="0" borderId="8" xfId="12" applyFont="1" applyFill="1" applyBorder="1" applyProtection="1">
      <protection locked="0"/>
    </xf>
    <xf numFmtId="0" fontId="8" fillId="0" borderId="41" xfId="12" applyFont="1" applyFill="1" applyBorder="1"/>
    <xf numFmtId="0" fontId="8" fillId="0" borderId="9" xfId="12" applyFont="1" applyFill="1" applyBorder="1"/>
    <xf numFmtId="0" fontId="8" fillId="0" borderId="20" xfId="12" applyFill="1" applyBorder="1" applyProtection="1">
      <protection locked="0"/>
    </xf>
    <xf numFmtId="165" fontId="20" fillId="11" borderId="9" xfId="3" applyNumberFormat="1" applyFont="1" applyFill="1" applyBorder="1"/>
    <xf numFmtId="165" fontId="20" fillId="11" borderId="71" xfId="3" applyNumberFormat="1" applyFont="1" applyFill="1" applyBorder="1"/>
    <xf numFmtId="165" fontId="8" fillId="11" borderId="71" xfId="3" applyNumberFormat="1" applyFont="1" applyFill="1" applyBorder="1"/>
    <xf numFmtId="0" fontId="8" fillId="0" borderId="42" xfId="12" applyFont="1" applyFill="1" applyBorder="1"/>
    <xf numFmtId="0" fontId="8" fillId="0" borderId="43" xfId="12" applyFont="1" applyFill="1" applyBorder="1"/>
    <xf numFmtId="165" fontId="20" fillId="0" borderId="44" xfId="3" applyNumberFormat="1" applyFont="1" applyFill="1" applyBorder="1" applyProtection="1"/>
    <xf numFmtId="0" fontId="8" fillId="0" borderId="45" xfId="12" applyFill="1" applyBorder="1" applyProtection="1">
      <protection locked="0"/>
    </xf>
    <xf numFmtId="165" fontId="20" fillId="11" borderId="72" xfId="3" applyNumberFormat="1" applyFont="1" applyFill="1" applyBorder="1"/>
    <xf numFmtId="165" fontId="8" fillId="11" borderId="72" xfId="3" applyNumberFormat="1" applyFont="1" applyFill="1" applyBorder="1"/>
    <xf numFmtId="165" fontId="20" fillId="11" borderId="73" xfId="3" applyNumberFormat="1" applyFont="1" applyFill="1" applyBorder="1"/>
    <xf numFmtId="165" fontId="8" fillId="11" borderId="73" xfId="3" applyNumberFormat="1" applyFont="1" applyFill="1" applyBorder="1"/>
    <xf numFmtId="165" fontId="21" fillId="0" borderId="16" xfId="3" applyNumberFormat="1" applyFont="1" applyFill="1" applyBorder="1" applyProtection="1"/>
    <xf numFmtId="165" fontId="27" fillId="8" borderId="17" xfId="3" applyNumberFormat="1" applyFont="1" applyFill="1" applyBorder="1"/>
    <xf numFmtId="165" fontId="25" fillId="8" borderId="17" xfId="3" applyNumberFormat="1" applyFont="1" applyFill="1" applyBorder="1"/>
    <xf numFmtId="165" fontId="28" fillId="8" borderId="17" xfId="3" applyNumberFormat="1" applyFont="1" applyFill="1" applyBorder="1"/>
    <xf numFmtId="0" fontId="25" fillId="0" borderId="0" xfId="12" applyFont="1"/>
    <xf numFmtId="0" fontId="8" fillId="0" borderId="46" xfId="12" applyFont="1" applyFill="1" applyBorder="1"/>
    <xf numFmtId="0" fontId="8" fillId="0" borderId="47" xfId="12" applyFont="1" applyFill="1" applyBorder="1"/>
    <xf numFmtId="165" fontId="20" fillId="0" borderId="48" xfId="3" applyNumberFormat="1" applyFont="1" applyFill="1" applyBorder="1" applyProtection="1"/>
    <xf numFmtId="0" fontId="8" fillId="0" borderId="49" xfId="12" applyFill="1" applyBorder="1" applyProtection="1">
      <protection locked="0"/>
    </xf>
    <xf numFmtId="165" fontId="8" fillId="11" borderId="9" xfId="3" applyNumberFormat="1" applyFont="1" applyFill="1" applyBorder="1"/>
    <xf numFmtId="0" fontId="8" fillId="0" borderId="50" xfId="12" applyFont="1" applyFill="1" applyBorder="1"/>
    <xf numFmtId="0" fontId="8" fillId="0" borderId="51" xfId="12" applyFont="1" applyFill="1" applyBorder="1"/>
    <xf numFmtId="165" fontId="20" fillId="0" borderId="52" xfId="3" applyNumberFormat="1" applyFont="1" applyFill="1" applyBorder="1" applyProtection="1"/>
    <xf numFmtId="0" fontId="8" fillId="0" borderId="37" xfId="12" applyFill="1" applyBorder="1" applyProtection="1">
      <protection locked="0"/>
    </xf>
    <xf numFmtId="165" fontId="20" fillId="11" borderId="0" xfId="3" applyNumberFormat="1" applyFont="1" applyFill="1" applyBorder="1"/>
    <xf numFmtId="165" fontId="20" fillId="11" borderId="74" xfId="3" applyNumberFormat="1" applyFont="1" applyFill="1" applyBorder="1"/>
    <xf numFmtId="165" fontId="8" fillId="11" borderId="74" xfId="3" applyNumberFormat="1" applyFont="1" applyFill="1" applyBorder="1"/>
    <xf numFmtId="0" fontId="8" fillId="0" borderId="20" xfId="12" applyBorder="1"/>
    <xf numFmtId="0" fontId="25" fillId="0" borderId="8" xfId="12" applyFont="1" applyBorder="1"/>
    <xf numFmtId="165" fontId="21" fillId="8" borderId="17" xfId="3" applyNumberFormat="1" applyFont="1" applyFill="1" applyBorder="1"/>
    <xf numFmtId="0" fontId="8" fillId="0" borderId="9" xfId="12" applyBorder="1"/>
    <xf numFmtId="0" fontId="25" fillId="0" borderId="53" xfId="12" applyFont="1" applyFill="1" applyBorder="1"/>
    <xf numFmtId="0" fontId="25" fillId="0" borderId="36" xfId="12" applyFont="1" applyFill="1" applyBorder="1"/>
    <xf numFmtId="165" fontId="21" fillId="0" borderId="54" xfId="3" applyNumberFormat="1" applyFont="1" applyFill="1" applyBorder="1" applyProtection="1"/>
    <xf numFmtId="0" fontId="25" fillId="0" borderId="36" xfId="12" applyFont="1" applyBorder="1"/>
    <xf numFmtId="165" fontId="21" fillId="8" borderId="36" xfId="3" applyNumberFormat="1" applyFont="1" applyFill="1" applyBorder="1"/>
    <xf numFmtId="165" fontId="25" fillId="8" borderId="36" xfId="3" applyNumberFormat="1" applyFont="1" applyFill="1" applyBorder="1"/>
    <xf numFmtId="0" fontId="25" fillId="0" borderId="4" xfId="12" applyFont="1" applyFill="1" applyBorder="1"/>
    <xf numFmtId="165" fontId="21" fillId="0" borderId="4" xfId="3" applyNumberFormat="1" applyFont="1" applyFill="1" applyBorder="1" applyProtection="1"/>
    <xf numFmtId="165" fontId="20" fillId="6" borderId="4" xfId="3" applyNumberFormat="1" applyFont="1" applyFill="1" applyBorder="1"/>
    <xf numFmtId="165" fontId="8" fillId="6" borderId="4" xfId="3" applyNumberFormat="1" applyFont="1" applyFill="1" applyBorder="1"/>
    <xf numFmtId="0" fontId="25" fillId="0" borderId="9" xfId="12" applyFont="1" applyFill="1" applyBorder="1"/>
    <xf numFmtId="165" fontId="21" fillId="0" borderId="9" xfId="3" applyNumberFormat="1" applyFont="1" applyFill="1" applyBorder="1" applyProtection="1"/>
    <xf numFmtId="0" fontId="25" fillId="0" borderId="9" xfId="12" applyFont="1" applyBorder="1"/>
    <xf numFmtId="165" fontId="20" fillId="6" borderId="9" xfId="3" applyNumberFormat="1" applyFont="1" applyFill="1" applyBorder="1"/>
    <xf numFmtId="165" fontId="8" fillId="6" borderId="9" xfId="3" applyNumberFormat="1" applyFont="1" applyFill="1" applyBorder="1"/>
    <xf numFmtId="165" fontId="8" fillId="0" borderId="9" xfId="1" applyNumberFormat="1" applyFont="1" applyBorder="1"/>
    <xf numFmtId="0" fontId="8" fillId="0" borderId="9" xfId="12" applyFont="1" applyBorder="1"/>
    <xf numFmtId="0" fontId="8" fillId="0" borderId="7" xfId="12" applyBorder="1"/>
    <xf numFmtId="165" fontId="8" fillId="0" borderId="7" xfId="1" applyNumberFormat="1" applyFont="1" applyBorder="1"/>
    <xf numFmtId="0" fontId="25" fillId="0" borderId="1" xfId="12" applyFont="1" applyBorder="1"/>
    <xf numFmtId="165" fontId="25" fillId="0" borderId="1" xfId="1" applyNumberFormat="1" applyFont="1" applyBorder="1"/>
    <xf numFmtId="3" fontId="8" fillId="0" borderId="1" xfId="12" applyNumberFormat="1" applyBorder="1"/>
    <xf numFmtId="0" fontId="25" fillId="0" borderId="55" xfId="12" applyFont="1" applyBorder="1"/>
    <xf numFmtId="165" fontId="25" fillId="0" borderId="28" xfId="12" applyNumberFormat="1" applyFont="1" applyBorder="1"/>
    <xf numFmtId="165" fontId="25" fillId="0" borderId="19" xfId="12" applyNumberFormat="1" applyFont="1" applyBorder="1"/>
    <xf numFmtId="3" fontId="8" fillId="0" borderId="56" xfId="12" applyNumberFormat="1" applyBorder="1"/>
    <xf numFmtId="0" fontId="20" fillId="6" borderId="1" xfId="14" applyFont="1" applyFill="1" applyBorder="1" applyAlignment="1">
      <alignment wrapText="1"/>
    </xf>
    <xf numFmtId="1" fontId="1" fillId="6" borderId="0" xfId="14" applyNumberFormat="1" applyFont="1" applyFill="1"/>
    <xf numFmtId="0" fontId="1" fillId="6" borderId="0" xfId="14" applyFont="1" applyFill="1"/>
    <xf numFmtId="0" fontId="36" fillId="12" borderId="25" xfId="0" applyFont="1" applyFill="1" applyBorder="1"/>
    <xf numFmtId="3" fontId="3" fillId="12" borderId="25" xfId="16" applyNumberFormat="1" applyFont="1" applyFill="1" applyBorder="1" applyAlignment="1">
      <alignment horizontal="center" vertical="center"/>
    </xf>
    <xf numFmtId="3" fontId="36" fillId="12" borderId="25" xfId="16" applyNumberFormat="1" applyFont="1" applyFill="1" applyBorder="1"/>
    <xf numFmtId="3" fontId="37" fillId="12" borderId="25" xfId="16" applyNumberFormat="1" applyFont="1" applyFill="1" applyBorder="1"/>
    <xf numFmtId="3" fontId="29" fillId="12" borderId="5" xfId="16" applyNumberFormat="1" applyFill="1" applyBorder="1"/>
    <xf numFmtId="3" fontId="3" fillId="12" borderId="5" xfId="16" applyNumberFormat="1" applyFont="1" applyFill="1" applyBorder="1" applyAlignment="1">
      <alignment horizontal="right" vertical="center"/>
    </xf>
    <xf numFmtId="3" fontId="8" fillId="6" borderId="0" xfId="12" applyNumberFormat="1" applyFill="1"/>
    <xf numFmtId="0" fontId="1" fillId="4" borderId="1" xfId="18" applyFill="1" applyBorder="1" applyAlignment="1">
      <alignment horizontal="center"/>
    </xf>
    <xf numFmtId="0" fontId="4" fillId="0" borderId="66" xfId="19" applyFont="1" applyBorder="1" applyAlignment="1">
      <alignment horizontal="center" vertical="center"/>
    </xf>
    <xf numFmtId="0" fontId="4" fillId="0" borderId="33" xfId="19" applyFont="1" applyBorder="1" applyAlignment="1">
      <alignment horizontal="center" vertical="center"/>
    </xf>
    <xf numFmtId="0" fontId="4" fillId="5" borderId="60" xfId="19" applyFont="1" applyFill="1" applyBorder="1" applyAlignment="1">
      <alignment horizontal="center" vertical="center" wrapText="1"/>
    </xf>
    <xf numFmtId="0" fontId="9" fillId="0" borderId="61" xfId="19" applyBorder="1"/>
    <xf numFmtId="0" fontId="9" fillId="0" borderId="62" xfId="19" applyBorder="1"/>
    <xf numFmtId="0" fontId="9" fillId="0" borderId="2" xfId="19" applyBorder="1" applyAlignment="1">
      <alignment horizontal="center" vertical="center"/>
    </xf>
    <xf numFmtId="0" fontId="9" fillId="0" borderId="11" xfId="19" applyBorder="1"/>
    <xf numFmtId="0" fontId="9" fillId="0" borderId="12" xfId="19" applyBorder="1"/>
    <xf numFmtId="0" fontId="14" fillId="0" borderId="2" xfId="19" applyFont="1" applyBorder="1" applyAlignment="1">
      <alignment horizontal="center" vertical="center" wrapText="1"/>
    </xf>
    <xf numFmtId="0" fontId="9" fillId="3" borderId="2" xfId="19" applyFill="1" applyBorder="1" applyAlignment="1">
      <alignment horizontal="center" vertical="center"/>
    </xf>
    <xf numFmtId="0" fontId="9" fillId="0" borderId="63" xfId="19" applyBorder="1" applyAlignment="1">
      <alignment horizontal="center" vertical="center"/>
    </xf>
    <xf numFmtId="0" fontId="9" fillId="0" borderId="64" xfId="19" applyBorder="1"/>
    <xf numFmtId="0" fontId="9" fillId="0" borderId="65" xfId="19" applyBorder="1"/>
    <xf numFmtId="0" fontId="9" fillId="0" borderId="8" xfId="19" applyBorder="1" applyAlignment="1">
      <alignment horizontal="center" vertical="center"/>
    </xf>
    <xf numFmtId="0" fontId="9" fillId="0" borderId="15" xfId="19" applyBorder="1"/>
    <xf numFmtId="0" fontId="9" fillId="0" borderId="16" xfId="19" applyBorder="1"/>
    <xf numFmtId="0" fontId="9" fillId="0" borderId="33" xfId="19" applyBorder="1" applyAlignment="1">
      <alignment horizontal="right" vertical="center"/>
    </xf>
    <xf numFmtId="0" fontId="4" fillId="4" borderId="60" xfId="19" applyFont="1" applyFill="1" applyBorder="1" applyAlignment="1">
      <alignment horizontal="left" vertical="center"/>
    </xf>
    <xf numFmtId="0" fontId="4" fillId="0" borderId="2" xfId="19" applyFont="1" applyFill="1" applyBorder="1" applyAlignment="1">
      <alignment horizontal="left" vertical="center"/>
    </xf>
    <xf numFmtId="0" fontId="9" fillId="0" borderId="11" xfId="19" applyFill="1" applyBorder="1" applyAlignment="1"/>
    <xf numFmtId="0" fontId="9" fillId="0" borderId="12" xfId="19" applyFill="1" applyBorder="1" applyAlignment="1"/>
    <xf numFmtId="0" fontId="9" fillId="0" borderId="2" xfId="19" applyBorder="1" applyAlignment="1">
      <alignment horizontal="left" vertical="center"/>
    </xf>
    <xf numFmtId="0" fontId="1" fillId="0" borderId="2" xfId="19" applyFont="1" applyBorder="1" applyAlignment="1">
      <alignment horizontal="left" vertical="center"/>
    </xf>
    <xf numFmtId="0" fontId="4" fillId="0" borderId="2" xfId="19" applyFont="1" applyBorder="1" applyAlignment="1">
      <alignment horizontal="left" vertical="center"/>
    </xf>
    <xf numFmtId="0" fontId="9" fillId="0" borderId="11" xfId="19" applyBorder="1" applyAlignment="1"/>
    <xf numFmtId="0" fontId="9" fillId="0" borderId="12" xfId="19" applyBorder="1" applyAlignment="1"/>
    <xf numFmtId="0" fontId="9" fillId="0" borderId="2" xfId="19" applyBorder="1" applyAlignment="1">
      <alignment horizontal="left" vertical="center" wrapText="1"/>
    </xf>
    <xf numFmtId="0" fontId="9" fillId="0" borderId="11" xfId="19" applyBorder="1" applyAlignment="1">
      <alignment wrapText="1"/>
    </xf>
    <xf numFmtId="0" fontId="9" fillId="0" borderId="12" xfId="19" applyBorder="1" applyAlignment="1">
      <alignment wrapText="1"/>
    </xf>
    <xf numFmtId="0" fontId="9" fillId="0" borderId="11" xfId="19" applyBorder="1" applyAlignment="1">
      <alignment horizontal="left" vertical="center"/>
    </xf>
    <xf numFmtId="0" fontId="9" fillId="0" borderId="12" xfId="19" applyBorder="1" applyAlignment="1">
      <alignment horizontal="left" vertical="center"/>
    </xf>
    <xf numFmtId="0" fontId="16" fillId="0" borderId="0" xfId="19" applyFont="1" applyBorder="1" applyAlignment="1">
      <alignment horizontal="center"/>
    </xf>
    <xf numFmtId="0" fontId="4" fillId="0" borderId="6" xfId="19" applyFont="1" applyBorder="1" applyAlignment="1">
      <alignment horizontal="left" vertical="center"/>
    </xf>
    <xf numFmtId="0" fontId="4" fillId="0" borderId="57" xfId="19" applyFont="1" applyBorder="1"/>
    <xf numFmtId="0" fontId="4" fillId="0" borderId="58" xfId="19" applyFont="1" applyBorder="1"/>
    <xf numFmtId="0" fontId="9" fillId="3" borderId="3" xfId="19" applyFill="1" applyBorder="1" applyAlignment="1">
      <alignment horizontal="left" vertical="center"/>
    </xf>
    <xf numFmtId="0" fontId="9" fillId="0" borderId="22" xfId="19" applyBorder="1"/>
    <xf numFmtId="0" fontId="9" fillId="0" borderId="23" xfId="19" applyBorder="1"/>
    <xf numFmtId="0" fontId="9" fillId="0" borderId="27" xfId="19" applyBorder="1" applyAlignment="1">
      <alignment horizontal="left" vertical="center"/>
    </xf>
    <xf numFmtId="0" fontId="9" fillId="0" borderId="29" xfId="19" applyBorder="1" applyAlignment="1">
      <alignment horizontal="left" vertical="center"/>
    </xf>
    <xf numFmtId="0" fontId="9" fillId="0" borderId="59" xfId="19" applyBorder="1" applyAlignment="1">
      <alignment horizontal="left" vertical="center"/>
    </xf>
    <xf numFmtId="0" fontId="9" fillId="0" borderId="29" xfId="19" applyBorder="1"/>
    <xf numFmtId="0" fontId="9" fillId="0" borderId="59" xfId="19" applyBorder="1"/>
    <xf numFmtId="0" fontId="17" fillId="4" borderId="3" xfId="27" applyFont="1" applyFill="1" applyBorder="1" applyAlignment="1">
      <alignment horizontal="center"/>
    </xf>
    <xf numFmtId="0" fontId="17" fillId="4" borderId="23" xfId="27" applyFont="1" applyFill="1" applyBorder="1" applyAlignment="1">
      <alignment horizontal="center"/>
    </xf>
  </cellXfs>
  <cellStyles count="30">
    <cellStyle name="Ezres" xfId="1" builtinId="3"/>
    <cellStyle name="Ezres 2" xfId="2"/>
    <cellStyle name="Ezres 2 2" xfId="3"/>
    <cellStyle name="Ezres 3" xfId="4"/>
    <cellStyle name="Ezres 4" xfId="5"/>
    <cellStyle name="Ezres 4 2" xfId="6"/>
    <cellStyle name="Ezres 5" xfId="7"/>
    <cellStyle name="Ezres 6" xfId="8"/>
    <cellStyle name="Ezres 7" xfId="9"/>
    <cellStyle name="Normál" xfId="0" builtinId="0"/>
    <cellStyle name="Normál 2" xfId="10"/>
    <cellStyle name="Normál 2 2" xfId="11"/>
    <cellStyle name="Normál 2 3" xfId="12"/>
    <cellStyle name="Normál 2_2014 évi kgvt tábla" xfId="13"/>
    <cellStyle name="Normál 3" xfId="14"/>
    <cellStyle name="Normál 3 2" xfId="15"/>
    <cellStyle name="Normál 4" xfId="16"/>
    <cellStyle name="Normál 4 2" xfId="17"/>
    <cellStyle name="Normál 4 3" xfId="18"/>
    <cellStyle name="Normál 5" xfId="19"/>
    <cellStyle name="Normál 5 2" xfId="20"/>
    <cellStyle name="Normál 6" xfId="21"/>
    <cellStyle name="Normál_2006. július felülv." xfId="22"/>
    <cellStyle name="Normál_2007.költségv.táblák 2" xfId="23"/>
    <cellStyle name="Normál_2007.költségv.táblák 3" xfId="24"/>
    <cellStyle name="Normál_2007.költségv.táblák 3 2" xfId="25"/>
    <cellStyle name="Normál_2-1, 2-2 melléklet 2006" xfId="26"/>
    <cellStyle name="Normál_6.MELL.szoc.tábla" xfId="27"/>
    <cellStyle name="Normál_97ûrlap" xfId="28"/>
    <cellStyle name="Normál_Intézményi kiadás 2008" xfId="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opLeftCell="C1" zoomScaleNormal="100" workbookViewId="0">
      <selection activeCell="I2" sqref="I2"/>
    </sheetView>
  </sheetViews>
  <sheetFormatPr defaultRowHeight="12"/>
  <cols>
    <col min="1" max="1" width="47.28515625" style="286" customWidth="1"/>
    <col min="2" max="2" width="9" style="286" customWidth="1"/>
    <col min="3" max="3" width="10.85546875" style="286" customWidth="1"/>
    <col min="4" max="4" width="9.140625" style="286" customWidth="1"/>
    <col min="5" max="5" width="13.42578125" style="286" customWidth="1"/>
    <col min="6" max="6" width="13" style="286" customWidth="1"/>
    <col min="7" max="7" width="13.28515625" style="286" customWidth="1"/>
    <col min="8" max="8" width="15" style="286" customWidth="1"/>
    <col min="9" max="9" width="10.7109375" style="286" customWidth="1"/>
    <col min="10" max="10" width="13.85546875" style="286" customWidth="1"/>
    <col min="11" max="11" width="15" style="286" customWidth="1"/>
    <col min="12" max="12" width="12.85546875" style="286" customWidth="1"/>
    <col min="13" max="13" width="14" style="286" customWidth="1"/>
    <col min="14" max="14" width="11.5703125" style="286" customWidth="1"/>
    <col min="15" max="16384" width="9.140625" style="286"/>
  </cols>
  <sheetData>
    <row r="1" spans="1:14" ht="18.75">
      <c r="A1" s="283" t="s">
        <v>0</v>
      </c>
      <c r="B1" s="283" t="s">
        <v>577</v>
      </c>
      <c r="C1" s="284"/>
      <c r="D1" s="285"/>
      <c r="E1" s="285"/>
      <c r="I1" s="2" t="s">
        <v>578</v>
      </c>
    </row>
    <row r="2" spans="1:14" ht="18.75">
      <c r="A2" s="283"/>
      <c r="B2" s="283"/>
      <c r="C2" s="284"/>
      <c r="D2" s="285"/>
      <c r="E2" s="285"/>
      <c r="I2" s="53" t="s">
        <v>653</v>
      </c>
    </row>
    <row r="3" spans="1:14" ht="18.75">
      <c r="A3" s="283" t="s">
        <v>579</v>
      </c>
      <c r="B3" s="283"/>
      <c r="C3" s="284"/>
      <c r="D3" s="285"/>
      <c r="E3" s="285"/>
      <c r="I3" s="7" t="s">
        <v>3</v>
      </c>
    </row>
    <row r="4" spans="1:14" ht="15.75">
      <c r="A4" s="287"/>
      <c r="B4" s="287"/>
      <c r="C4" s="288"/>
      <c r="D4" s="289"/>
      <c r="E4" s="286" t="s">
        <v>5</v>
      </c>
      <c r="F4" s="286" t="s">
        <v>580</v>
      </c>
      <c r="G4" s="286" t="s">
        <v>7</v>
      </c>
      <c r="H4" s="286" t="s">
        <v>8</v>
      </c>
      <c r="I4" s="286" t="s">
        <v>10</v>
      </c>
      <c r="J4" s="286" t="s">
        <v>581</v>
      </c>
      <c r="K4" s="286" t="s">
        <v>582</v>
      </c>
      <c r="L4" s="286" t="s">
        <v>583</v>
      </c>
      <c r="M4" s="286" t="s">
        <v>584</v>
      </c>
      <c r="N4" s="286" t="s">
        <v>585</v>
      </c>
    </row>
    <row r="5" spans="1:14" ht="12.95" customHeight="1" thickBot="1">
      <c r="A5" s="290"/>
      <c r="B5" s="291" t="s">
        <v>586</v>
      </c>
      <c r="C5" s="292"/>
      <c r="D5" s="292"/>
      <c r="E5" s="293" t="s">
        <v>587</v>
      </c>
      <c r="F5" s="293" t="s">
        <v>587</v>
      </c>
      <c r="G5" s="293" t="s">
        <v>587</v>
      </c>
      <c r="H5" s="293" t="s">
        <v>587</v>
      </c>
      <c r="I5" s="293" t="s">
        <v>587</v>
      </c>
      <c r="J5" s="293" t="s">
        <v>587</v>
      </c>
      <c r="K5" s="293" t="s">
        <v>587</v>
      </c>
      <c r="L5" s="293"/>
      <c r="M5" s="293" t="s">
        <v>587</v>
      </c>
    </row>
    <row r="6" spans="1:14" ht="12.95" customHeight="1" thickTop="1" thickBot="1">
      <c r="A6" s="294" t="s">
        <v>588</v>
      </c>
      <c r="B6" s="295"/>
      <c r="C6" s="296"/>
      <c r="D6" s="297"/>
      <c r="E6" s="298">
        <f>E7+E15+E23+E37+E39+E45</f>
        <v>438143241.33333331</v>
      </c>
      <c r="F6" s="298">
        <f t="shared" ref="F6:N6" si="0">F7+F15+F23+F37+F39+F45</f>
        <v>122164189</v>
      </c>
      <c r="G6" s="298">
        <f t="shared" si="0"/>
        <v>102363000</v>
      </c>
      <c r="H6" s="298">
        <f t="shared" si="0"/>
        <v>43448724</v>
      </c>
      <c r="I6" s="298">
        <f t="shared" si="0"/>
        <v>6974520</v>
      </c>
      <c r="J6" s="298">
        <f t="shared" si="0"/>
        <v>79602436</v>
      </c>
      <c r="K6" s="298">
        <f t="shared" si="0"/>
        <v>52113361</v>
      </c>
      <c r="L6" s="298">
        <f t="shared" si="0"/>
        <v>11639056</v>
      </c>
      <c r="M6" s="299">
        <f t="shared" si="0"/>
        <v>13002268</v>
      </c>
      <c r="N6" s="300">
        <f t="shared" si="0"/>
        <v>431307554</v>
      </c>
    </row>
    <row r="7" spans="1:14" ht="12.95" customHeight="1" thickTop="1" thickBot="1">
      <c r="A7" s="301" t="s">
        <v>589</v>
      </c>
      <c r="B7" s="302" t="s">
        <v>21</v>
      </c>
      <c r="C7" s="303"/>
      <c r="D7" s="304" t="s">
        <v>590</v>
      </c>
      <c r="E7" s="305">
        <f>SUM(E8:E14)</f>
        <v>168872953</v>
      </c>
      <c r="F7" s="305">
        <f>SUM(F8:F14)</f>
        <v>26901229</v>
      </c>
      <c r="G7" s="305">
        <f t="shared" ref="G7:M7" si="1">SUM(G8:G14)</f>
        <v>102363000</v>
      </c>
      <c r="H7" s="305">
        <f t="shared" si="1"/>
        <v>39608724</v>
      </c>
      <c r="I7" s="305">
        <f t="shared" si="1"/>
        <v>0</v>
      </c>
      <c r="J7" s="305">
        <f t="shared" si="1"/>
        <v>0</v>
      </c>
      <c r="K7" s="305">
        <f t="shared" si="1"/>
        <v>0</v>
      </c>
      <c r="L7" s="305">
        <f t="shared" si="1"/>
        <v>0</v>
      </c>
      <c r="M7" s="305">
        <f t="shared" si="1"/>
        <v>0</v>
      </c>
      <c r="N7" s="306">
        <f>SUM(N8:N14)</f>
        <v>168872953</v>
      </c>
    </row>
    <row r="8" spans="1:14" ht="12.95" customHeight="1">
      <c r="A8" s="307" t="s">
        <v>591</v>
      </c>
      <c r="B8" s="308"/>
      <c r="C8" s="309">
        <v>4580000</v>
      </c>
      <c r="D8" s="310">
        <v>22.35</v>
      </c>
      <c r="E8" s="311">
        <f>C8*D8</f>
        <v>102363000</v>
      </c>
      <c r="F8" s="312"/>
      <c r="G8" s="313">
        <v>102363000</v>
      </c>
      <c r="H8" s="313"/>
      <c r="I8" s="313"/>
      <c r="J8" s="313"/>
      <c r="K8" s="313"/>
      <c r="L8" s="313"/>
      <c r="M8" s="313"/>
      <c r="N8" s="314">
        <f>SUM(F8:M8)</f>
        <v>102363000</v>
      </c>
    </row>
    <row r="9" spans="1:14" ht="12.95" customHeight="1">
      <c r="A9" s="307" t="s">
        <v>592</v>
      </c>
      <c r="B9" s="308"/>
      <c r="C9" s="309">
        <v>22300</v>
      </c>
      <c r="D9" s="310"/>
      <c r="E9" s="315">
        <v>8966830</v>
      </c>
      <c r="F9" s="316"/>
      <c r="G9" s="317"/>
      <c r="H9" s="317">
        <v>8966830</v>
      </c>
      <c r="I9" s="317"/>
      <c r="J9" s="317"/>
      <c r="K9" s="317"/>
      <c r="L9" s="317"/>
      <c r="M9" s="317"/>
      <c r="N9" s="314">
        <f t="shared" ref="N9:N50" si="2">SUM(F9:M9)</f>
        <v>8966830</v>
      </c>
    </row>
    <row r="10" spans="1:14" ht="12.95" customHeight="1">
      <c r="A10" s="307" t="s">
        <v>593</v>
      </c>
      <c r="B10" s="308"/>
      <c r="C10" s="309">
        <v>283200</v>
      </c>
      <c r="D10" s="310"/>
      <c r="E10" s="315">
        <v>13168800</v>
      </c>
      <c r="F10" s="316"/>
      <c r="G10" s="317"/>
      <c r="H10" s="317">
        <v>13168800</v>
      </c>
      <c r="I10" s="317"/>
      <c r="J10" s="317"/>
      <c r="K10" s="317"/>
      <c r="L10" s="317"/>
      <c r="M10" s="317"/>
      <c r="N10" s="314">
        <f t="shared" si="2"/>
        <v>13168800</v>
      </c>
    </row>
    <row r="11" spans="1:14" ht="12.75">
      <c r="A11" s="307" t="s">
        <v>594</v>
      </c>
      <c r="B11" s="308"/>
      <c r="C11" s="309">
        <v>69</v>
      </c>
      <c r="D11" s="310"/>
      <c r="E11" s="315">
        <v>1775094</v>
      </c>
      <c r="F11" s="316"/>
      <c r="G11" s="317"/>
      <c r="H11" s="317">
        <v>1775094</v>
      </c>
      <c r="I11" s="317"/>
      <c r="J11" s="317"/>
      <c r="K11" s="317"/>
      <c r="L11" s="317"/>
      <c r="M11" s="317"/>
      <c r="N11" s="314">
        <f t="shared" si="2"/>
        <v>1775094</v>
      </c>
    </row>
    <row r="12" spans="1:14" ht="12.75">
      <c r="A12" s="307" t="s">
        <v>595</v>
      </c>
      <c r="B12" s="308"/>
      <c r="C12" s="309">
        <v>227000</v>
      </c>
      <c r="D12" s="310"/>
      <c r="E12" s="315">
        <v>5448000</v>
      </c>
      <c r="F12" s="316"/>
      <c r="G12" s="317"/>
      <c r="H12" s="317">
        <v>5448000</v>
      </c>
      <c r="I12" s="317"/>
      <c r="J12" s="317"/>
      <c r="K12" s="317"/>
      <c r="L12" s="317"/>
      <c r="M12" s="317"/>
      <c r="N12" s="314">
        <f t="shared" si="2"/>
        <v>5448000</v>
      </c>
    </row>
    <row r="13" spans="1:14" ht="12.75">
      <c r="A13" s="318" t="s">
        <v>596</v>
      </c>
      <c r="B13" s="319"/>
      <c r="C13" s="309">
        <v>2700</v>
      </c>
      <c r="D13" s="310"/>
      <c r="E13" s="320">
        <v>16453535</v>
      </c>
      <c r="F13" s="316">
        <v>6203535</v>
      </c>
      <c r="G13" s="317"/>
      <c r="H13" s="317">
        <v>10250000</v>
      </c>
      <c r="I13" s="317"/>
      <c r="J13" s="317"/>
      <c r="K13" s="317"/>
      <c r="L13" s="317"/>
      <c r="M13" s="317"/>
      <c r="N13" s="314">
        <f t="shared" si="2"/>
        <v>16453535</v>
      </c>
    </row>
    <row r="14" spans="1:14" ht="13.5" thickBot="1">
      <c r="A14" s="349" t="s">
        <v>609</v>
      </c>
      <c r="B14" s="350"/>
      <c r="C14" s="351"/>
      <c r="D14" s="352"/>
      <c r="E14" s="353">
        <v>20697694</v>
      </c>
      <c r="F14" s="354">
        <v>20697694</v>
      </c>
      <c r="G14" s="355"/>
      <c r="H14" s="355"/>
      <c r="I14" s="355"/>
      <c r="J14" s="355"/>
      <c r="K14" s="355"/>
      <c r="L14" s="355"/>
      <c r="M14" s="355"/>
      <c r="N14" s="314">
        <f>SUM(F14:M14)</f>
        <v>20697694</v>
      </c>
    </row>
    <row r="15" spans="1:14" ht="12.75" thickBot="1">
      <c r="A15" s="321" t="s">
        <v>597</v>
      </c>
      <c r="B15" s="322" t="s">
        <v>24</v>
      </c>
      <c r="C15" s="323"/>
      <c r="D15" s="324"/>
      <c r="E15" s="306">
        <f t="shared" ref="E15:N15" si="3">SUM(E16:E22)</f>
        <v>110351893.33333333</v>
      </c>
      <c r="F15" s="306">
        <f t="shared" si="3"/>
        <v>0</v>
      </c>
      <c r="G15" s="306">
        <f t="shared" si="3"/>
        <v>0</v>
      </c>
      <c r="H15" s="306">
        <f t="shared" si="3"/>
        <v>0</v>
      </c>
      <c r="I15" s="306">
        <f t="shared" si="3"/>
        <v>0</v>
      </c>
      <c r="J15" s="306">
        <f t="shared" si="3"/>
        <v>61731627</v>
      </c>
      <c r="K15" s="306">
        <f t="shared" si="3"/>
        <v>37756799</v>
      </c>
      <c r="L15" s="306">
        <f t="shared" si="3"/>
        <v>10863467</v>
      </c>
      <c r="M15" s="306">
        <f t="shared" si="3"/>
        <v>0</v>
      </c>
      <c r="N15" s="306">
        <f t="shared" si="3"/>
        <v>110351893</v>
      </c>
    </row>
    <row r="16" spans="1:14" ht="12.75">
      <c r="A16" s="325" t="s">
        <v>598</v>
      </c>
      <c r="B16" s="326"/>
      <c r="C16" s="309">
        <v>4012000</v>
      </c>
      <c r="D16" s="327">
        <v>19.8</v>
      </c>
      <c r="E16" s="328">
        <f>C16*D16*8/12</f>
        <v>52958400</v>
      </c>
      <c r="F16" s="329"/>
      <c r="G16" s="330"/>
      <c r="H16" s="330"/>
      <c r="I16" s="330"/>
      <c r="J16" s="330">
        <v>28886400</v>
      </c>
      <c r="K16" s="330">
        <v>18722667</v>
      </c>
      <c r="L16" s="330">
        <v>5349333</v>
      </c>
      <c r="M16" s="330"/>
      <c r="N16" s="314">
        <f t="shared" si="2"/>
        <v>52958400</v>
      </c>
    </row>
    <row r="17" spans="1:14" ht="12.75">
      <c r="A17" s="331" t="s">
        <v>599</v>
      </c>
      <c r="B17" s="332"/>
      <c r="C17" s="333">
        <v>1800000</v>
      </c>
      <c r="D17" s="334">
        <v>10</v>
      </c>
      <c r="E17" s="328">
        <f>C17*D17*8/12</f>
        <v>12000000</v>
      </c>
      <c r="F17" s="335"/>
      <c r="G17" s="336"/>
      <c r="H17" s="336"/>
      <c r="I17" s="336"/>
      <c r="J17" s="336">
        <v>7200000</v>
      </c>
      <c r="K17" s="336">
        <v>3600000</v>
      </c>
      <c r="L17" s="336">
        <v>1200000</v>
      </c>
      <c r="M17" s="336"/>
      <c r="N17" s="314">
        <f t="shared" si="2"/>
        <v>12000000</v>
      </c>
    </row>
    <row r="18" spans="1:14" ht="12.75">
      <c r="A18" s="325" t="s">
        <v>600</v>
      </c>
      <c r="B18" s="326"/>
      <c r="C18" s="333">
        <v>4012000</v>
      </c>
      <c r="D18" s="334">
        <v>19.899999999999999</v>
      </c>
      <c r="E18" s="328">
        <f>C18*D18*4/12</f>
        <v>26612933.333333332</v>
      </c>
      <c r="F18" s="335"/>
      <c r="G18" s="336"/>
      <c r="H18" s="336"/>
      <c r="I18" s="336"/>
      <c r="J18" s="336">
        <v>14576933</v>
      </c>
      <c r="K18" s="336">
        <v>9361333</v>
      </c>
      <c r="L18" s="336">
        <v>2674667</v>
      </c>
      <c r="M18" s="336"/>
      <c r="N18" s="314">
        <f t="shared" si="2"/>
        <v>26612933</v>
      </c>
    </row>
    <row r="19" spans="1:14" ht="12.75">
      <c r="A19" s="331" t="s">
        <v>601</v>
      </c>
      <c r="B19" s="332"/>
      <c r="C19" s="333">
        <v>1800000</v>
      </c>
      <c r="D19" s="334">
        <v>10</v>
      </c>
      <c r="E19" s="328">
        <f>C19*D19*4/12</f>
        <v>6000000</v>
      </c>
      <c r="F19" s="335"/>
      <c r="G19" s="336"/>
      <c r="H19" s="336"/>
      <c r="I19" s="336"/>
      <c r="J19" s="336">
        <v>3600000</v>
      </c>
      <c r="K19" s="336">
        <v>1800000</v>
      </c>
      <c r="L19" s="336">
        <v>600000</v>
      </c>
      <c r="M19" s="336"/>
      <c r="N19" s="314">
        <f t="shared" si="2"/>
        <v>6000000</v>
      </c>
    </row>
    <row r="20" spans="1:14" ht="12.75">
      <c r="A20" s="325" t="s">
        <v>602</v>
      </c>
      <c r="B20" s="326"/>
      <c r="C20" s="333">
        <v>34400</v>
      </c>
      <c r="D20" s="334">
        <v>19.899999999999999</v>
      </c>
      <c r="E20" s="328">
        <f>C20*D20</f>
        <v>684560</v>
      </c>
      <c r="F20" s="335"/>
      <c r="G20" s="336"/>
      <c r="H20" s="336"/>
      <c r="I20" s="336"/>
      <c r="J20" s="336">
        <v>374960</v>
      </c>
      <c r="K20" s="336">
        <v>240800</v>
      </c>
      <c r="L20" s="336">
        <v>68800</v>
      </c>
      <c r="M20" s="336"/>
      <c r="N20" s="314">
        <f t="shared" si="2"/>
        <v>684560</v>
      </c>
    </row>
    <row r="21" spans="1:14" ht="12.75">
      <c r="A21" s="331" t="s">
        <v>603</v>
      </c>
      <c r="B21" s="332"/>
      <c r="C21" s="333">
        <v>56000</v>
      </c>
      <c r="D21" s="334">
        <v>215</v>
      </c>
      <c r="E21" s="328">
        <f>C21*D21*8/12</f>
        <v>8026666.666666667</v>
      </c>
      <c r="F21" s="335"/>
      <c r="G21" s="336"/>
      <c r="H21" s="336"/>
      <c r="I21" s="336"/>
      <c r="J21" s="336">
        <v>4666667</v>
      </c>
      <c r="K21" s="336">
        <v>2725333</v>
      </c>
      <c r="L21" s="336">
        <v>634667</v>
      </c>
      <c r="M21" s="336"/>
      <c r="N21" s="314">
        <f t="shared" si="2"/>
        <v>8026667</v>
      </c>
    </row>
    <row r="22" spans="1:14" ht="13.5" thickBot="1">
      <c r="A22" s="331" t="s">
        <v>604</v>
      </c>
      <c r="B22" s="332"/>
      <c r="C22" s="333">
        <v>56000</v>
      </c>
      <c r="D22" s="334">
        <v>218</v>
      </c>
      <c r="E22" s="328">
        <f>C22*D22*4/12</f>
        <v>4069333.3333333335</v>
      </c>
      <c r="F22" s="337"/>
      <c r="G22" s="338"/>
      <c r="H22" s="338"/>
      <c r="I22" s="338"/>
      <c r="J22" s="338">
        <v>2426667</v>
      </c>
      <c r="K22" s="338">
        <v>1306666</v>
      </c>
      <c r="L22" s="338">
        <v>336000</v>
      </c>
      <c r="M22" s="338"/>
      <c r="N22" s="314">
        <f t="shared" si="2"/>
        <v>4069333</v>
      </c>
    </row>
    <row r="23" spans="1:14" s="343" customFormat="1" ht="13.5" thickBot="1">
      <c r="A23" s="321" t="s">
        <v>605</v>
      </c>
      <c r="B23" s="322" t="s">
        <v>27</v>
      </c>
      <c r="C23" s="339"/>
      <c r="D23" s="324"/>
      <c r="E23" s="340">
        <f>SUM(E24:E36)</f>
        <v>130709504</v>
      </c>
      <c r="F23" s="340">
        <f>SUM(F24:F36)</f>
        <v>84704276</v>
      </c>
      <c r="G23" s="341">
        <f t="shared" ref="G23:M23" si="4">SUM(G25:G36)</f>
        <v>0</v>
      </c>
      <c r="H23" s="341">
        <f t="shared" si="4"/>
        <v>0</v>
      </c>
      <c r="I23" s="341">
        <f t="shared" si="4"/>
        <v>0</v>
      </c>
      <c r="J23" s="341">
        <f t="shared" si="4"/>
        <v>17870809</v>
      </c>
      <c r="K23" s="341">
        <f t="shared" si="4"/>
        <v>14356562</v>
      </c>
      <c r="L23" s="341">
        <f t="shared" si="4"/>
        <v>775589</v>
      </c>
      <c r="M23" s="340">
        <f t="shared" si="4"/>
        <v>13002268</v>
      </c>
      <c r="N23" s="342">
        <f>SUM(N24:N36)</f>
        <v>130709504</v>
      </c>
    </row>
    <row r="24" spans="1:14" ht="12.75">
      <c r="A24" s="344" t="s">
        <v>606</v>
      </c>
      <c r="B24" s="345"/>
      <c r="C24" s="346"/>
      <c r="D24" s="347"/>
      <c r="E24" s="328">
        <v>66059025</v>
      </c>
      <c r="F24" s="328">
        <v>66059025</v>
      </c>
      <c r="G24" s="348"/>
      <c r="H24" s="348"/>
      <c r="I24" s="348"/>
      <c r="J24" s="348"/>
      <c r="K24" s="348"/>
      <c r="L24" s="348"/>
      <c r="M24" s="348"/>
      <c r="N24" s="314">
        <f>SUM(F24:M24)</f>
        <v>66059025</v>
      </c>
    </row>
    <row r="25" spans="1:14" ht="12.75">
      <c r="A25" s="349" t="s">
        <v>607</v>
      </c>
      <c r="B25" s="350"/>
      <c r="C25" s="351">
        <v>1632000</v>
      </c>
      <c r="D25" s="352">
        <v>8.8000000000000007</v>
      </c>
      <c r="E25" s="328">
        <f>C25*D25</f>
        <v>14361600.000000002</v>
      </c>
      <c r="F25" s="335"/>
      <c r="G25" s="336"/>
      <c r="H25" s="336"/>
      <c r="I25" s="336"/>
      <c r="J25" s="336">
        <v>7735680</v>
      </c>
      <c r="K25" s="336">
        <v>6625920</v>
      </c>
      <c r="L25" s="336"/>
      <c r="M25" s="336"/>
      <c r="N25" s="314">
        <f t="shared" si="2"/>
        <v>14361600</v>
      </c>
    </row>
    <row r="26" spans="1:14" ht="12.75">
      <c r="A26" s="349" t="s">
        <v>608</v>
      </c>
      <c r="B26" s="350"/>
      <c r="C26" s="351"/>
      <c r="D26" s="352"/>
      <c r="E26" s="328">
        <v>32815006</v>
      </c>
      <c r="F26" s="335">
        <v>18645251</v>
      </c>
      <c r="G26" s="336"/>
      <c r="H26" s="336"/>
      <c r="I26" s="336"/>
      <c r="J26" s="336">
        <v>10135129</v>
      </c>
      <c r="K26" s="336">
        <v>3259037</v>
      </c>
      <c r="L26" s="336">
        <v>775589</v>
      </c>
      <c r="M26" s="336"/>
      <c r="N26" s="314">
        <f t="shared" si="2"/>
        <v>32815006</v>
      </c>
    </row>
    <row r="27" spans="1:14" ht="12.75">
      <c r="A27" s="349"/>
      <c r="B27" s="350"/>
      <c r="C27" s="351"/>
      <c r="D27" s="352"/>
      <c r="E27" s="353"/>
      <c r="F27" s="354"/>
      <c r="G27" s="355"/>
      <c r="H27" s="355"/>
      <c r="I27" s="355"/>
      <c r="J27" s="355"/>
      <c r="K27" s="355"/>
      <c r="L27" s="355"/>
      <c r="M27" s="355"/>
      <c r="N27" s="314">
        <f t="shared" si="2"/>
        <v>0</v>
      </c>
    </row>
    <row r="28" spans="1:14" ht="12.75">
      <c r="A28" s="349" t="s">
        <v>610</v>
      </c>
      <c r="B28" s="350"/>
      <c r="C28" s="351">
        <v>494100</v>
      </c>
      <c r="D28" s="352">
        <v>8</v>
      </c>
      <c r="E28" s="328">
        <f>C28*D28</f>
        <v>3952800</v>
      </c>
      <c r="F28" s="335"/>
      <c r="G28" s="336"/>
      <c r="H28" s="336"/>
      <c r="I28" s="336"/>
      <c r="J28" s="336"/>
      <c r="K28" s="336">
        <v>3952800</v>
      </c>
      <c r="L28" s="336"/>
      <c r="M28" s="336"/>
      <c r="N28" s="314">
        <f t="shared" si="2"/>
        <v>3952800</v>
      </c>
    </row>
    <row r="29" spans="1:14" ht="12.75">
      <c r="A29" s="349" t="s">
        <v>611</v>
      </c>
      <c r="B29" s="350"/>
      <c r="C29" s="351">
        <v>518805</v>
      </c>
      <c r="D29" s="352">
        <v>1</v>
      </c>
      <c r="E29" s="328">
        <f>C29*D29</f>
        <v>518805</v>
      </c>
      <c r="F29" s="335"/>
      <c r="G29" s="336"/>
      <c r="H29" s="336"/>
      <c r="I29" s="336"/>
      <c r="J29" s="336"/>
      <c r="K29" s="336">
        <v>518805</v>
      </c>
      <c r="L29" s="336"/>
      <c r="M29" s="336"/>
      <c r="N29" s="314">
        <f t="shared" si="2"/>
        <v>518805</v>
      </c>
    </row>
    <row r="30" spans="1:14" ht="12.75">
      <c r="A30" s="349" t="s">
        <v>612</v>
      </c>
      <c r="B30" s="350"/>
      <c r="C30" s="351">
        <v>3950000</v>
      </c>
      <c r="D30" s="352">
        <v>6780</v>
      </c>
      <c r="E30" s="328">
        <f>D30/5000*C30/2</f>
        <v>2678100</v>
      </c>
      <c r="F30" s="335"/>
      <c r="G30" s="336"/>
      <c r="H30" s="336"/>
      <c r="I30" s="336"/>
      <c r="J30" s="336"/>
      <c r="K30" s="336"/>
      <c r="L30" s="336"/>
      <c r="M30" s="335">
        <v>2678100</v>
      </c>
      <c r="N30" s="314">
        <f t="shared" si="2"/>
        <v>2678100</v>
      </c>
    </row>
    <row r="31" spans="1:14" ht="12.75">
      <c r="A31" s="349" t="s">
        <v>613</v>
      </c>
      <c r="B31" s="350"/>
      <c r="C31" s="351">
        <v>3950000</v>
      </c>
      <c r="D31" s="352">
        <v>6780</v>
      </c>
      <c r="E31" s="328">
        <f>D31/5000*C31/2</f>
        <v>2678100</v>
      </c>
      <c r="F31" s="335"/>
      <c r="G31" s="336"/>
      <c r="H31" s="336"/>
      <c r="I31" s="336"/>
      <c r="J31" s="336"/>
      <c r="K31" s="336"/>
      <c r="L31" s="336"/>
      <c r="M31" s="335">
        <v>2678100</v>
      </c>
      <c r="N31" s="314">
        <f t="shared" si="2"/>
        <v>2678100</v>
      </c>
    </row>
    <row r="32" spans="1:14" ht="12.75">
      <c r="A32" s="349" t="s">
        <v>614</v>
      </c>
      <c r="B32" s="350"/>
      <c r="C32" s="351">
        <v>300</v>
      </c>
      <c r="D32" s="352">
        <v>6780</v>
      </c>
      <c r="E32" s="328">
        <f>C32*D32</f>
        <v>2034000</v>
      </c>
      <c r="F32" s="335"/>
      <c r="G32" s="336"/>
      <c r="H32" s="336"/>
      <c r="I32" s="336"/>
      <c r="J32" s="336"/>
      <c r="K32" s="336"/>
      <c r="L32" s="336"/>
      <c r="M32" s="335">
        <v>2034000</v>
      </c>
      <c r="N32" s="314">
        <f t="shared" si="2"/>
        <v>2034000</v>
      </c>
    </row>
    <row r="33" spans="1:14" ht="12.75">
      <c r="A33" s="349" t="s">
        <v>615</v>
      </c>
      <c r="B33" s="350"/>
      <c r="C33" s="351">
        <v>1200</v>
      </c>
      <c r="D33" s="334">
        <v>1420</v>
      </c>
      <c r="E33" s="328">
        <f>C33*D33</f>
        <v>1704000</v>
      </c>
      <c r="F33" s="335"/>
      <c r="G33" s="336"/>
      <c r="H33" s="336"/>
      <c r="I33" s="336"/>
      <c r="J33" s="336"/>
      <c r="K33" s="336"/>
      <c r="L33" s="336"/>
      <c r="M33" s="335">
        <v>1704000</v>
      </c>
      <c r="N33" s="314">
        <f t="shared" si="2"/>
        <v>1704000</v>
      </c>
    </row>
    <row r="34" spans="1:14" ht="12.75">
      <c r="A34" s="349" t="s">
        <v>616</v>
      </c>
      <c r="B34" s="350"/>
      <c r="C34" s="351">
        <v>60896</v>
      </c>
      <c r="D34" s="334">
        <v>33</v>
      </c>
      <c r="E34" s="328">
        <f>C34*D34</f>
        <v>2009568</v>
      </c>
      <c r="F34" s="335"/>
      <c r="G34" s="336"/>
      <c r="H34" s="336"/>
      <c r="I34" s="336"/>
      <c r="J34" s="336"/>
      <c r="K34" s="336"/>
      <c r="L34" s="336"/>
      <c r="M34" s="335">
        <f>E34</f>
        <v>2009568</v>
      </c>
      <c r="N34" s="314">
        <f t="shared" si="2"/>
        <v>2009568</v>
      </c>
    </row>
    <row r="35" spans="1:14" ht="12.75">
      <c r="A35" s="349" t="s">
        <v>617</v>
      </c>
      <c r="B35" s="350"/>
      <c r="C35" s="351">
        <v>188500</v>
      </c>
      <c r="D35" s="334">
        <v>4</v>
      </c>
      <c r="E35" s="328">
        <f>C35*D35</f>
        <v>754000</v>
      </c>
      <c r="F35" s="335"/>
      <c r="G35" s="336"/>
      <c r="H35" s="336"/>
      <c r="I35" s="336"/>
      <c r="J35" s="336"/>
      <c r="K35" s="336"/>
      <c r="L35" s="336"/>
      <c r="M35" s="335">
        <v>754000</v>
      </c>
      <c r="N35" s="314">
        <f t="shared" si="2"/>
        <v>754000</v>
      </c>
    </row>
    <row r="36" spans="1:14" ht="13.5" thickBot="1">
      <c r="A36" s="331" t="s">
        <v>618</v>
      </c>
      <c r="B36" s="332"/>
      <c r="C36" s="333">
        <v>163500</v>
      </c>
      <c r="D36" s="356">
        <v>7</v>
      </c>
      <c r="E36" s="328">
        <f>C36*D36</f>
        <v>1144500</v>
      </c>
      <c r="F36" s="337"/>
      <c r="G36" s="338"/>
      <c r="H36" s="338"/>
      <c r="I36" s="338"/>
      <c r="J36" s="338"/>
      <c r="K36" s="338"/>
      <c r="L36" s="338"/>
      <c r="M36" s="337">
        <v>1144500</v>
      </c>
      <c r="N36" s="314">
        <f t="shared" si="2"/>
        <v>1144500</v>
      </c>
    </row>
    <row r="37" spans="1:14" s="343" customFormat="1" ht="13.5" thickBot="1">
      <c r="A37" s="321" t="s">
        <v>619</v>
      </c>
      <c r="B37" s="322" t="s">
        <v>30</v>
      </c>
      <c r="C37" s="339"/>
      <c r="D37" s="357"/>
      <c r="E37" s="358">
        <f t="shared" ref="E37:N37" si="5">E38</f>
        <v>6974520</v>
      </c>
      <c r="F37" s="341">
        <f t="shared" si="5"/>
        <v>0</v>
      </c>
      <c r="G37" s="341">
        <f t="shared" si="5"/>
        <v>0</v>
      </c>
      <c r="H37" s="341">
        <f t="shared" si="5"/>
        <v>0</v>
      </c>
      <c r="I37" s="341">
        <f t="shared" si="5"/>
        <v>6974520</v>
      </c>
      <c r="J37" s="341">
        <f t="shared" si="5"/>
        <v>0</v>
      </c>
      <c r="K37" s="341">
        <f t="shared" si="5"/>
        <v>0</v>
      </c>
      <c r="L37" s="341">
        <f t="shared" si="5"/>
        <v>0</v>
      </c>
      <c r="M37" s="341">
        <f t="shared" si="5"/>
        <v>0</v>
      </c>
      <c r="N37" s="341">
        <f t="shared" si="5"/>
        <v>6974520</v>
      </c>
    </row>
    <row r="38" spans="1:14" ht="13.5" thickBot="1">
      <c r="A38" s="325" t="s">
        <v>620</v>
      </c>
      <c r="B38" s="326"/>
      <c r="C38" s="309">
        <v>1140</v>
      </c>
      <c r="D38" s="359">
        <v>6118</v>
      </c>
      <c r="E38" s="328">
        <f>C38*D38</f>
        <v>6974520</v>
      </c>
      <c r="F38" s="328"/>
      <c r="G38" s="348">
        <f>E38*F38</f>
        <v>0</v>
      </c>
      <c r="H38" s="348">
        <f>F38*G38</f>
        <v>0</v>
      </c>
      <c r="I38" s="348">
        <v>6974520</v>
      </c>
      <c r="J38" s="348">
        <f>H38*I38</f>
        <v>0</v>
      </c>
      <c r="K38" s="348">
        <f>I38*J38</f>
        <v>0</v>
      </c>
      <c r="L38" s="348">
        <f>J38*K38</f>
        <v>0</v>
      </c>
      <c r="M38" s="348">
        <f>J38*K38</f>
        <v>0</v>
      </c>
      <c r="N38" s="314">
        <f t="shared" si="2"/>
        <v>6974520</v>
      </c>
    </row>
    <row r="39" spans="1:14" ht="12.75">
      <c r="A39" s="360" t="s">
        <v>621</v>
      </c>
      <c r="B39" s="361"/>
      <c r="C39" s="362"/>
      <c r="D39" s="363"/>
      <c r="E39" s="364">
        <f>SUM(E40:E44)</f>
        <v>6907432</v>
      </c>
      <c r="F39" s="364">
        <f>SUM(F40:F44)</f>
        <v>3067432</v>
      </c>
      <c r="G39" s="365">
        <f t="shared" ref="G39:M39" si="6">SUM(G40:G41)</f>
        <v>0</v>
      </c>
      <c r="H39" s="365">
        <f t="shared" si="6"/>
        <v>3840000</v>
      </c>
      <c r="I39" s="365">
        <f t="shared" si="6"/>
        <v>0</v>
      </c>
      <c r="J39" s="365">
        <f t="shared" si="6"/>
        <v>0</v>
      </c>
      <c r="K39" s="365">
        <f t="shared" si="6"/>
        <v>0</v>
      </c>
      <c r="L39" s="365">
        <f t="shared" si="6"/>
        <v>0</v>
      </c>
      <c r="M39" s="365">
        <f t="shared" si="6"/>
        <v>0</v>
      </c>
      <c r="N39" s="365">
        <f>SUM(N40:N44)</f>
        <v>6907432</v>
      </c>
    </row>
    <row r="40" spans="1:14" ht="12.75">
      <c r="A40" s="366" t="s">
        <v>622</v>
      </c>
      <c r="B40" s="366"/>
      <c r="C40" s="367"/>
      <c r="D40" s="291"/>
      <c r="E40" s="368">
        <v>210786</v>
      </c>
      <c r="F40" s="368">
        <v>210786</v>
      </c>
      <c r="G40" s="369"/>
      <c r="H40" s="369"/>
      <c r="I40" s="369"/>
      <c r="J40" s="369"/>
      <c r="K40" s="369"/>
      <c r="L40" s="369"/>
      <c r="M40" s="369"/>
      <c r="N40" s="314">
        <f t="shared" si="2"/>
        <v>210786</v>
      </c>
    </row>
    <row r="41" spans="1:14" ht="12.75">
      <c r="A41" s="370" t="s">
        <v>623</v>
      </c>
      <c r="B41" s="370"/>
      <c r="C41" s="371"/>
      <c r="D41" s="372"/>
      <c r="E41" s="373">
        <v>3840000</v>
      </c>
      <c r="F41" s="373"/>
      <c r="G41" s="374"/>
      <c r="H41" s="374">
        <v>3840000</v>
      </c>
      <c r="I41" s="374"/>
      <c r="J41" s="374"/>
      <c r="K41" s="374"/>
      <c r="L41" s="374"/>
      <c r="M41" s="374"/>
      <c r="N41" s="314">
        <f t="shared" si="2"/>
        <v>3840000</v>
      </c>
    </row>
    <row r="42" spans="1:14">
      <c r="A42" s="359" t="s">
        <v>624</v>
      </c>
      <c r="B42" s="359"/>
      <c r="C42" s="359"/>
      <c r="D42" s="359"/>
      <c r="E42" s="375">
        <v>1471360</v>
      </c>
      <c r="F42" s="375">
        <v>1471360</v>
      </c>
      <c r="G42" s="376"/>
      <c r="H42" s="376"/>
      <c r="I42" s="376"/>
      <c r="J42" s="376"/>
      <c r="K42" s="376"/>
      <c r="L42" s="376"/>
      <c r="M42" s="376"/>
      <c r="N42" s="314">
        <f t="shared" si="2"/>
        <v>1471360</v>
      </c>
    </row>
    <row r="43" spans="1:14">
      <c r="A43" s="359" t="s">
        <v>625</v>
      </c>
      <c r="B43" s="359"/>
      <c r="C43" s="359"/>
      <c r="D43" s="359"/>
      <c r="E43" s="375">
        <v>1002000</v>
      </c>
      <c r="F43" s="375">
        <v>1002000</v>
      </c>
      <c r="G43" s="359"/>
      <c r="H43" s="359"/>
      <c r="I43" s="359"/>
      <c r="J43" s="359"/>
      <c r="K43" s="359"/>
      <c r="L43" s="359"/>
      <c r="M43" s="359"/>
      <c r="N43" s="314">
        <f t="shared" si="2"/>
        <v>1002000</v>
      </c>
    </row>
    <row r="44" spans="1:14">
      <c r="A44" s="377" t="s">
        <v>626</v>
      </c>
      <c r="B44" s="377"/>
      <c r="C44" s="377"/>
      <c r="D44" s="377"/>
      <c r="E44" s="378">
        <v>383286</v>
      </c>
      <c r="F44" s="378">
        <v>383286</v>
      </c>
      <c r="G44" s="377"/>
      <c r="H44" s="377"/>
      <c r="I44" s="377"/>
      <c r="J44" s="377"/>
      <c r="K44" s="377"/>
      <c r="L44" s="377"/>
      <c r="M44" s="377"/>
      <c r="N44" s="314">
        <f t="shared" si="2"/>
        <v>383286</v>
      </c>
    </row>
    <row r="45" spans="1:14" s="343" customFormat="1">
      <c r="A45" s="379" t="s">
        <v>627</v>
      </c>
      <c r="B45" s="379"/>
      <c r="C45" s="379"/>
      <c r="D45" s="379"/>
      <c r="E45" s="380">
        <f>SUM(E46:E49)</f>
        <v>14326939</v>
      </c>
      <c r="F45" s="380">
        <f t="shared" ref="F45:M45" si="7">SUM(F46:F49)</f>
        <v>7491252</v>
      </c>
      <c r="G45" s="379">
        <f t="shared" si="7"/>
        <v>0</v>
      </c>
      <c r="H45" s="379">
        <f t="shared" si="7"/>
        <v>0</v>
      </c>
      <c r="I45" s="379">
        <f t="shared" si="7"/>
        <v>0</v>
      </c>
      <c r="J45" s="379">
        <f t="shared" si="7"/>
        <v>0</v>
      </c>
      <c r="K45" s="379">
        <f t="shared" si="7"/>
        <v>0</v>
      </c>
      <c r="L45" s="379">
        <f t="shared" si="7"/>
        <v>0</v>
      </c>
      <c r="M45" s="379">
        <f t="shared" si="7"/>
        <v>0</v>
      </c>
      <c r="N45" s="381">
        <f t="shared" si="2"/>
        <v>7491252</v>
      </c>
    </row>
    <row r="46" spans="1:14">
      <c r="A46" s="359" t="s">
        <v>628</v>
      </c>
      <c r="B46" s="359"/>
      <c r="C46" s="359"/>
      <c r="D46" s="359"/>
      <c r="E46" s="375">
        <v>4514723</v>
      </c>
      <c r="F46" s="375">
        <v>4514723</v>
      </c>
      <c r="G46" s="359"/>
      <c r="H46" s="359"/>
      <c r="I46" s="359"/>
      <c r="J46" s="359"/>
      <c r="K46" s="359"/>
      <c r="L46" s="359"/>
      <c r="M46" s="359"/>
      <c r="N46" s="314">
        <f t="shared" si="2"/>
        <v>4514723</v>
      </c>
    </row>
    <row r="47" spans="1:14">
      <c r="A47" s="359" t="s">
        <v>629</v>
      </c>
      <c r="B47" s="359"/>
      <c r="C47" s="359"/>
      <c r="D47" s="359"/>
      <c r="E47" s="375">
        <v>1553316</v>
      </c>
      <c r="F47" s="375">
        <v>1584829</v>
      </c>
      <c r="G47" s="359"/>
      <c r="H47" s="359"/>
      <c r="I47" s="359"/>
      <c r="J47" s="359"/>
      <c r="K47" s="359"/>
      <c r="L47" s="359"/>
      <c r="M47" s="359"/>
      <c r="N47" s="395">
        <v>1584829</v>
      </c>
    </row>
    <row r="48" spans="1:14">
      <c r="A48" s="359" t="s">
        <v>633</v>
      </c>
      <c r="B48" s="359"/>
      <c r="C48" s="359"/>
      <c r="D48" s="359"/>
      <c r="E48" s="375">
        <v>1391700</v>
      </c>
      <c r="F48" s="375">
        <v>1391700</v>
      </c>
      <c r="G48" s="359"/>
      <c r="H48" s="359"/>
      <c r="I48" s="359"/>
      <c r="J48" s="359"/>
      <c r="K48" s="359"/>
      <c r="L48" s="359"/>
      <c r="M48" s="359"/>
      <c r="N48" s="314">
        <f>SUM(F48:M48)</f>
        <v>1391700</v>
      </c>
    </row>
    <row r="49" spans="1:14" ht="12.75" thickBot="1">
      <c r="A49" s="359" t="s">
        <v>634</v>
      </c>
      <c r="B49" s="359"/>
      <c r="C49" s="359"/>
      <c r="D49" s="359"/>
      <c r="E49" s="375">
        <v>6867200</v>
      </c>
      <c r="F49" s="375"/>
      <c r="G49" s="359"/>
      <c r="H49" s="359"/>
      <c r="I49" s="359"/>
      <c r="J49" s="359"/>
      <c r="K49" s="359"/>
      <c r="L49" s="359"/>
      <c r="M49" s="359"/>
      <c r="N49" s="314"/>
    </row>
    <row r="50" spans="1:14" s="343" customFormat="1" ht="13.5" thickTop="1" thickBot="1">
      <c r="A50" s="382" t="s">
        <v>630</v>
      </c>
      <c r="B50" s="295"/>
      <c r="C50" s="295"/>
      <c r="D50" s="295"/>
      <c r="E50" s="383">
        <f>SUM(E51:E52)</f>
        <v>226000</v>
      </c>
      <c r="F50" s="383">
        <f t="shared" ref="F50:M50" si="8">SUM(F51:F52)</f>
        <v>226000</v>
      </c>
      <c r="G50" s="383">
        <f t="shared" si="8"/>
        <v>0</v>
      </c>
      <c r="H50" s="383">
        <f t="shared" si="8"/>
        <v>0</v>
      </c>
      <c r="I50" s="383">
        <f t="shared" si="8"/>
        <v>0</v>
      </c>
      <c r="J50" s="383">
        <f t="shared" si="8"/>
        <v>0</v>
      </c>
      <c r="K50" s="383">
        <f t="shared" si="8"/>
        <v>0</v>
      </c>
      <c r="L50" s="383">
        <f t="shared" si="8"/>
        <v>0</v>
      </c>
      <c r="M50" s="384">
        <f t="shared" si="8"/>
        <v>0</v>
      </c>
      <c r="N50" s="385">
        <f t="shared" si="2"/>
        <v>226000</v>
      </c>
    </row>
    <row r="51" spans="1:14" ht="12.75" thickTop="1">
      <c r="A51" s="359" t="s">
        <v>631</v>
      </c>
      <c r="B51" s="359"/>
      <c r="C51" s="359"/>
      <c r="D51" s="359"/>
      <c r="E51" s="375">
        <v>79000</v>
      </c>
      <c r="F51" s="375">
        <v>79000</v>
      </c>
      <c r="G51" s="376"/>
      <c r="H51" s="376"/>
      <c r="I51" s="376"/>
      <c r="J51" s="376"/>
      <c r="K51" s="376"/>
      <c r="L51" s="376"/>
      <c r="M51" s="376"/>
      <c r="N51" s="314">
        <f>SUM(F51:M51)</f>
        <v>79000</v>
      </c>
    </row>
    <row r="52" spans="1:14">
      <c r="A52" s="377" t="s">
        <v>632</v>
      </c>
      <c r="B52" s="377"/>
      <c r="C52" s="377"/>
      <c r="D52" s="377"/>
      <c r="E52" s="378">
        <v>147000</v>
      </c>
      <c r="F52" s="378">
        <v>147000</v>
      </c>
      <c r="G52" s="377"/>
      <c r="H52" s="377"/>
      <c r="I52" s="377"/>
      <c r="J52" s="377"/>
      <c r="K52" s="377"/>
      <c r="L52" s="377"/>
      <c r="M52" s="377"/>
      <c r="N52" s="314">
        <f>SUM(F52:M52)</f>
        <v>147000</v>
      </c>
    </row>
  </sheetData>
  <pageMargins left="0" right="0" top="0" bottom="0" header="0.51181102362204722" footer="0.51181102362204722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5"/>
  <sheetViews>
    <sheetView workbookViewId="0">
      <selection activeCell="D2" sqref="D2"/>
    </sheetView>
  </sheetViews>
  <sheetFormatPr defaultRowHeight="15"/>
  <cols>
    <col min="1" max="1" width="6.42578125" style="49" customWidth="1"/>
    <col min="2" max="2" width="66.85546875" style="49" customWidth="1"/>
    <col min="3" max="3" width="7.42578125" style="49" customWidth="1"/>
    <col min="4" max="4" width="13.85546875" style="49" customWidth="1"/>
    <col min="5" max="5" width="11.5703125" style="49" customWidth="1"/>
    <col min="6" max="6" width="10.140625" style="49" customWidth="1"/>
    <col min="7" max="9" width="11.28515625" style="49" customWidth="1"/>
    <col min="10" max="16384" width="9.140625" style="49"/>
  </cols>
  <sheetData>
    <row r="1" spans="1:9" ht="15.75">
      <c r="B1" s="50" t="s">
        <v>0</v>
      </c>
      <c r="D1" s="2" t="s">
        <v>226</v>
      </c>
    </row>
    <row r="2" spans="1:9" ht="18.75">
      <c r="B2" s="51" t="s">
        <v>1</v>
      </c>
      <c r="C2" s="52"/>
      <c r="D2" s="53" t="s">
        <v>653</v>
      </c>
      <c r="E2" s="54"/>
      <c r="F2" s="54"/>
      <c r="G2" s="54"/>
      <c r="H2" s="54"/>
      <c r="I2" s="54"/>
    </row>
    <row r="3" spans="1:9" ht="18.75">
      <c r="B3" s="55" t="s">
        <v>2</v>
      </c>
      <c r="D3" s="7" t="s">
        <v>3</v>
      </c>
    </row>
    <row r="4" spans="1:9" ht="18.75">
      <c r="B4" s="56" t="s">
        <v>227</v>
      </c>
      <c r="D4" s="7"/>
    </row>
    <row r="5" spans="1:9">
      <c r="B5" s="57"/>
      <c r="C5" s="57"/>
      <c r="D5" s="57" t="s">
        <v>5</v>
      </c>
      <c r="E5" s="57" t="s">
        <v>6</v>
      </c>
      <c r="F5" s="57" t="s">
        <v>7</v>
      </c>
      <c r="G5" s="57" t="s">
        <v>8</v>
      </c>
      <c r="H5" s="57" t="s">
        <v>9</v>
      </c>
      <c r="I5" s="57" t="s">
        <v>10</v>
      </c>
    </row>
    <row r="6" spans="1:9" ht="15" customHeight="1">
      <c r="A6" s="58" t="s">
        <v>11</v>
      </c>
      <c r="B6" s="59" t="s">
        <v>12</v>
      </c>
      <c r="C6" s="60" t="s">
        <v>13</v>
      </c>
      <c r="D6" s="61" t="s">
        <v>228</v>
      </c>
      <c r="E6" s="61" t="s">
        <v>228</v>
      </c>
      <c r="F6" s="61" t="s">
        <v>228</v>
      </c>
      <c r="G6" s="61" t="s">
        <v>228</v>
      </c>
      <c r="H6" s="61" t="s">
        <v>228</v>
      </c>
      <c r="I6" s="61" t="s">
        <v>228</v>
      </c>
    </row>
    <row r="7" spans="1:9">
      <c r="A7" s="62" t="s">
        <v>15</v>
      </c>
      <c r="B7" s="63" t="s">
        <v>16</v>
      </c>
      <c r="C7" s="63" t="s">
        <v>17</v>
      </c>
      <c r="D7" s="64" t="s">
        <v>18</v>
      </c>
      <c r="E7" s="64" t="s">
        <v>18</v>
      </c>
      <c r="F7" s="64" t="s">
        <v>18</v>
      </c>
      <c r="G7" s="64" t="s">
        <v>18</v>
      </c>
      <c r="H7" s="64" t="s">
        <v>18</v>
      </c>
      <c r="I7" s="64"/>
    </row>
    <row r="8" spans="1:9" ht="15" customHeight="1">
      <c r="A8" s="65" t="s">
        <v>19</v>
      </c>
      <c r="B8" s="66" t="s">
        <v>20</v>
      </c>
      <c r="C8" s="67" t="s">
        <v>21</v>
      </c>
      <c r="D8" s="68">
        <f t="shared" ref="D8:D71" si="0">SUM(E8:I8)</f>
        <v>168873</v>
      </c>
      <c r="E8" s="69">
        <v>168873</v>
      </c>
      <c r="F8" s="69"/>
      <c r="G8" s="69"/>
      <c r="H8" s="69"/>
      <c r="I8" s="69"/>
    </row>
    <row r="9" spans="1:9" ht="15" customHeight="1">
      <c r="A9" s="65" t="s">
        <v>22</v>
      </c>
      <c r="B9" s="70" t="s">
        <v>23</v>
      </c>
      <c r="C9" s="67" t="s">
        <v>24</v>
      </c>
      <c r="D9" s="68">
        <f t="shared" si="0"/>
        <v>110352</v>
      </c>
      <c r="E9" s="69">
        <v>110352</v>
      </c>
      <c r="F9" s="69"/>
      <c r="G9" s="69"/>
      <c r="H9" s="69"/>
      <c r="I9" s="69"/>
    </row>
    <row r="10" spans="1:9" ht="15" customHeight="1">
      <c r="A10" s="65" t="s">
        <v>25</v>
      </c>
      <c r="B10" s="70" t="s">
        <v>26</v>
      </c>
      <c r="C10" s="67" t="s">
        <v>27</v>
      </c>
      <c r="D10" s="68">
        <f t="shared" si="0"/>
        <v>130710</v>
      </c>
      <c r="E10" s="69">
        <v>130710</v>
      </c>
      <c r="F10" s="69"/>
      <c r="G10" s="69"/>
      <c r="H10" s="69"/>
      <c r="I10" s="69"/>
    </row>
    <row r="11" spans="1:9" ht="15" customHeight="1">
      <c r="A11" s="65" t="s">
        <v>28</v>
      </c>
      <c r="B11" s="70" t="s">
        <v>29</v>
      </c>
      <c r="C11" s="67" t="s">
        <v>30</v>
      </c>
      <c r="D11" s="68">
        <f t="shared" si="0"/>
        <v>6975</v>
      </c>
      <c r="E11" s="69">
        <v>6975</v>
      </c>
      <c r="F11" s="69"/>
      <c r="G11" s="69"/>
      <c r="H11" s="69"/>
      <c r="I11" s="69"/>
    </row>
    <row r="12" spans="1:9" ht="15" customHeight="1">
      <c r="A12" s="65" t="s">
        <v>31</v>
      </c>
      <c r="B12" s="70" t="s">
        <v>32</v>
      </c>
      <c r="C12" s="67" t="s">
        <v>33</v>
      </c>
      <c r="D12" s="68">
        <f t="shared" si="0"/>
        <v>6907</v>
      </c>
      <c r="E12" s="69">
        <v>6907</v>
      </c>
      <c r="F12" s="69"/>
      <c r="G12" s="69"/>
      <c r="H12" s="69"/>
      <c r="I12" s="69"/>
    </row>
    <row r="13" spans="1:9" ht="15" customHeight="1">
      <c r="A13" s="65" t="s">
        <v>34</v>
      </c>
      <c r="B13" s="70" t="s">
        <v>35</v>
      </c>
      <c r="C13" s="67" t="s">
        <v>36</v>
      </c>
      <c r="D13" s="68">
        <f t="shared" si="0"/>
        <v>7491</v>
      </c>
      <c r="E13" s="69">
        <v>7491</v>
      </c>
      <c r="F13" s="69"/>
      <c r="G13" s="69"/>
      <c r="H13" s="69"/>
      <c r="I13" s="69"/>
    </row>
    <row r="14" spans="1:9" ht="15" customHeight="1">
      <c r="A14" s="71" t="s">
        <v>37</v>
      </c>
      <c r="B14" s="72" t="s">
        <v>38</v>
      </c>
      <c r="C14" s="73" t="s">
        <v>39</v>
      </c>
      <c r="D14" s="68">
        <f t="shared" si="0"/>
        <v>431308</v>
      </c>
      <c r="E14" s="68">
        <f>SUM(E8:E13)</f>
        <v>431308</v>
      </c>
      <c r="F14" s="68">
        <f>SUM(F8:F13)</f>
        <v>0</v>
      </c>
      <c r="G14" s="68">
        <f>SUM(G8:G13)</f>
        <v>0</v>
      </c>
      <c r="H14" s="68">
        <f>SUM(H8:H13)</f>
        <v>0</v>
      </c>
      <c r="I14" s="68">
        <f>SUM(I8:I13)</f>
        <v>0</v>
      </c>
    </row>
    <row r="15" spans="1:9" ht="15" customHeight="1">
      <c r="A15" s="65" t="s">
        <v>40</v>
      </c>
      <c r="B15" s="70" t="s">
        <v>41</v>
      </c>
      <c r="C15" s="67" t="s">
        <v>42</v>
      </c>
      <c r="D15" s="68">
        <f t="shared" si="0"/>
        <v>0</v>
      </c>
      <c r="E15" s="69"/>
      <c r="F15" s="69"/>
      <c r="G15" s="69"/>
      <c r="H15" s="69"/>
      <c r="I15" s="69"/>
    </row>
    <row r="16" spans="1:9" ht="15" customHeight="1">
      <c r="A16" s="65" t="s">
        <v>43</v>
      </c>
      <c r="B16" s="70" t="s">
        <v>44</v>
      </c>
      <c r="C16" s="67" t="s">
        <v>45</v>
      </c>
      <c r="D16" s="68">
        <f t="shared" si="0"/>
        <v>0</v>
      </c>
      <c r="E16" s="69"/>
      <c r="F16" s="69"/>
      <c r="G16" s="69"/>
      <c r="H16" s="69"/>
      <c r="I16" s="69"/>
    </row>
    <row r="17" spans="1:9" ht="15" customHeight="1">
      <c r="A17" s="65" t="s">
        <v>46</v>
      </c>
      <c r="B17" s="70" t="s">
        <v>47</v>
      </c>
      <c r="C17" s="67" t="s">
        <v>48</v>
      </c>
      <c r="D17" s="68">
        <f t="shared" si="0"/>
        <v>0</v>
      </c>
      <c r="E17" s="69"/>
      <c r="F17" s="69"/>
      <c r="G17" s="69"/>
      <c r="H17" s="69"/>
      <c r="I17" s="69"/>
    </row>
    <row r="18" spans="1:9" ht="15" customHeight="1">
      <c r="A18" s="65" t="s">
        <v>49</v>
      </c>
      <c r="B18" s="70" t="s">
        <v>50</v>
      </c>
      <c r="C18" s="67" t="s">
        <v>51</v>
      </c>
      <c r="D18" s="68">
        <f t="shared" si="0"/>
        <v>0</v>
      </c>
      <c r="E18" s="69"/>
      <c r="F18" s="69"/>
      <c r="G18" s="69"/>
      <c r="H18" s="69"/>
      <c r="I18" s="69"/>
    </row>
    <row r="19" spans="1:9" ht="15" customHeight="1">
      <c r="A19" s="65" t="s">
        <v>52</v>
      </c>
      <c r="B19" s="70" t="s">
        <v>53</v>
      </c>
      <c r="C19" s="67" t="s">
        <v>54</v>
      </c>
      <c r="D19" s="68">
        <f t="shared" si="0"/>
        <v>166256</v>
      </c>
      <c r="E19" s="68">
        <f>SUM(E20:E27)</f>
        <v>30764</v>
      </c>
      <c r="F19" s="68">
        <f>SUM(F20:F27)</f>
        <v>10770</v>
      </c>
      <c r="G19" s="68">
        <f>SUM(G20:G27)</f>
        <v>120947</v>
      </c>
      <c r="H19" s="68">
        <f>SUM(H20:H27)</f>
        <v>3304</v>
      </c>
      <c r="I19" s="68">
        <f>SUM(I20:I27)</f>
        <v>471</v>
      </c>
    </row>
    <row r="20" spans="1:9" ht="15" customHeight="1">
      <c r="A20" s="65"/>
      <c r="B20" s="70" t="s">
        <v>55</v>
      </c>
      <c r="C20" s="67" t="s">
        <v>56</v>
      </c>
      <c r="D20" s="68">
        <f t="shared" si="0"/>
        <v>4426</v>
      </c>
      <c r="E20" s="69"/>
      <c r="F20" s="69">
        <v>4389</v>
      </c>
      <c r="G20" s="69"/>
      <c r="H20" s="69">
        <v>37</v>
      </c>
      <c r="I20" s="69"/>
    </row>
    <row r="21" spans="1:9" ht="15" customHeight="1">
      <c r="A21" s="65"/>
      <c r="B21" s="70" t="s">
        <v>57</v>
      </c>
      <c r="C21" s="67" t="s">
        <v>58</v>
      </c>
      <c r="D21" s="68">
        <f t="shared" si="0"/>
        <v>12932</v>
      </c>
      <c r="E21" s="69">
        <v>12932</v>
      </c>
      <c r="F21" s="69"/>
      <c r="G21" s="69"/>
      <c r="H21" s="69"/>
      <c r="I21" s="69"/>
    </row>
    <row r="22" spans="1:9" ht="15" customHeight="1">
      <c r="A22" s="65"/>
      <c r="B22" s="70" t="s">
        <v>59</v>
      </c>
      <c r="C22" s="67" t="s">
        <v>60</v>
      </c>
      <c r="D22" s="68">
        <f t="shared" si="0"/>
        <v>115539</v>
      </c>
      <c r="E22" s="69"/>
      <c r="F22" s="69"/>
      <c r="G22" s="69">
        <v>114390</v>
      </c>
      <c r="H22" s="69">
        <v>1149</v>
      </c>
      <c r="I22" s="69"/>
    </row>
    <row r="23" spans="1:9" ht="15" customHeight="1">
      <c r="A23" s="65"/>
      <c r="B23" s="70" t="s">
        <v>61</v>
      </c>
      <c r="C23" s="67" t="s">
        <v>62</v>
      </c>
      <c r="D23" s="68">
        <f t="shared" si="0"/>
        <v>3066</v>
      </c>
      <c r="E23" s="69">
        <v>2786</v>
      </c>
      <c r="F23" s="69">
        <v>280</v>
      </c>
      <c r="G23" s="69"/>
      <c r="H23" s="69"/>
      <c r="I23" s="69"/>
    </row>
    <row r="24" spans="1:9" ht="15" customHeight="1">
      <c r="A24" s="65"/>
      <c r="B24" s="70" t="s">
        <v>229</v>
      </c>
      <c r="C24" s="67"/>
      <c r="D24" s="68">
        <f t="shared" si="0"/>
        <v>15247</v>
      </c>
      <c r="E24" s="69"/>
      <c r="F24" s="69">
        <v>6101</v>
      </c>
      <c r="G24" s="69">
        <v>6557</v>
      </c>
      <c r="H24" s="69">
        <v>2118</v>
      </c>
      <c r="I24" s="69">
        <v>471</v>
      </c>
    </row>
    <row r="25" spans="1:9" ht="15" customHeight="1">
      <c r="A25" s="65"/>
      <c r="B25" s="70" t="s">
        <v>63</v>
      </c>
      <c r="C25" s="67" t="s">
        <v>64</v>
      </c>
      <c r="D25" s="68">
        <f t="shared" si="0"/>
        <v>5020</v>
      </c>
      <c r="E25" s="69">
        <v>5020</v>
      </c>
      <c r="F25" s="69"/>
      <c r="G25" s="69"/>
      <c r="H25" s="69"/>
      <c r="I25" s="69"/>
    </row>
    <row r="26" spans="1:9" ht="15" customHeight="1">
      <c r="A26" s="65"/>
      <c r="B26" s="70" t="s">
        <v>65</v>
      </c>
      <c r="C26" s="67" t="s">
        <v>66</v>
      </c>
      <c r="D26" s="68">
        <f t="shared" si="0"/>
        <v>0</v>
      </c>
      <c r="E26" s="69"/>
      <c r="F26" s="69"/>
      <c r="G26" s="69"/>
      <c r="H26" s="69"/>
      <c r="I26" s="69"/>
    </row>
    <row r="27" spans="1:9" ht="15" customHeight="1">
      <c r="A27" s="65"/>
      <c r="B27" s="70" t="s">
        <v>67</v>
      </c>
      <c r="C27" s="67" t="s">
        <v>68</v>
      </c>
      <c r="D27" s="68">
        <f t="shared" si="0"/>
        <v>10026</v>
      </c>
      <c r="E27" s="69">
        <v>10026</v>
      </c>
      <c r="F27" s="69"/>
      <c r="G27" s="69"/>
      <c r="H27" s="69"/>
      <c r="I27" s="69"/>
    </row>
    <row r="28" spans="1:9" ht="15" customHeight="1">
      <c r="A28" s="71" t="s">
        <v>69</v>
      </c>
      <c r="B28" s="72" t="s">
        <v>70</v>
      </c>
      <c r="C28" s="73" t="s">
        <v>71</v>
      </c>
      <c r="D28" s="68">
        <f t="shared" si="0"/>
        <v>597564</v>
      </c>
      <c r="E28" s="68">
        <f>SUM(E14:E19)</f>
        <v>462072</v>
      </c>
      <c r="F28" s="68">
        <f>SUM(F14:F19)</f>
        <v>10770</v>
      </c>
      <c r="G28" s="68">
        <f>SUM(G14:G19)</f>
        <v>120947</v>
      </c>
      <c r="H28" s="68">
        <f>SUM(H14:H19)</f>
        <v>3304</v>
      </c>
      <c r="I28" s="68">
        <f>SUM(I14:I19)</f>
        <v>471</v>
      </c>
    </row>
    <row r="29" spans="1:9" ht="15" customHeight="1">
      <c r="A29" s="65" t="s">
        <v>72</v>
      </c>
      <c r="B29" s="70" t="s">
        <v>73</v>
      </c>
      <c r="C29" s="67" t="s">
        <v>74</v>
      </c>
      <c r="D29" s="68">
        <f t="shared" si="0"/>
        <v>226</v>
      </c>
      <c r="E29" s="69">
        <v>226</v>
      </c>
      <c r="F29" s="69"/>
      <c r="G29" s="69"/>
      <c r="H29" s="69"/>
      <c r="I29" s="69"/>
    </row>
    <row r="30" spans="1:9" ht="15" customHeight="1">
      <c r="A30" s="65" t="s">
        <v>75</v>
      </c>
      <c r="B30" s="70" t="s">
        <v>76</v>
      </c>
      <c r="C30" s="67" t="s">
        <v>77</v>
      </c>
      <c r="D30" s="68">
        <f t="shared" si="0"/>
        <v>0</v>
      </c>
      <c r="E30" s="69"/>
      <c r="F30" s="69"/>
      <c r="G30" s="69"/>
      <c r="H30" s="69"/>
      <c r="I30" s="69"/>
    </row>
    <row r="31" spans="1:9" ht="15" customHeight="1">
      <c r="A31" s="65" t="s">
        <v>78</v>
      </c>
      <c r="B31" s="70" t="s">
        <v>79</v>
      </c>
      <c r="C31" s="67" t="s">
        <v>80</v>
      </c>
      <c r="D31" s="68">
        <f t="shared" si="0"/>
        <v>0</v>
      </c>
      <c r="E31" s="69"/>
      <c r="F31" s="69"/>
      <c r="G31" s="69"/>
      <c r="H31" s="69"/>
      <c r="I31" s="69"/>
    </row>
    <row r="32" spans="1:9" ht="15" customHeight="1">
      <c r="A32" s="65" t="s">
        <v>81</v>
      </c>
      <c r="B32" s="70" t="s">
        <v>82</v>
      </c>
      <c r="C32" s="67" t="s">
        <v>83</v>
      </c>
      <c r="D32" s="68">
        <f t="shared" si="0"/>
        <v>0</v>
      </c>
      <c r="E32" s="69"/>
      <c r="F32" s="69"/>
      <c r="G32" s="69"/>
      <c r="H32" s="69"/>
      <c r="I32" s="69"/>
    </row>
    <row r="33" spans="1:9" ht="15" customHeight="1">
      <c r="A33" s="65" t="s">
        <v>84</v>
      </c>
      <c r="B33" s="70" t="s">
        <v>85</v>
      </c>
      <c r="C33" s="67" t="s">
        <v>86</v>
      </c>
      <c r="D33" s="68">
        <f t="shared" si="0"/>
        <v>32702</v>
      </c>
      <c r="E33" s="69">
        <v>32702</v>
      </c>
      <c r="F33" s="69"/>
      <c r="G33" s="69"/>
      <c r="H33" s="69"/>
      <c r="I33" s="69"/>
    </row>
    <row r="34" spans="1:9" ht="15" customHeight="1">
      <c r="A34" s="71" t="s">
        <v>87</v>
      </c>
      <c r="B34" s="72" t="s">
        <v>88</v>
      </c>
      <c r="C34" s="73" t="s">
        <v>89</v>
      </c>
      <c r="D34" s="68">
        <f t="shared" si="0"/>
        <v>32928</v>
      </c>
      <c r="E34" s="68">
        <f>SUM(E29:E33)</f>
        <v>32928</v>
      </c>
      <c r="F34" s="68">
        <f>SUM(F29:F33)</f>
        <v>0</v>
      </c>
      <c r="G34" s="68">
        <f>SUM(G29:G33)</f>
        <v>0</v>
      </c>
      <c r="H34" s="68">
        <f>SUM(H29:H33)</f>
        <v>0</v>
      </c>
      <c r="I34" s="68">
        <f>SUM(I29:I33)</f>
        <v>0</v>
      </c>
    </row>
    <row r="35" spans="1:9" ht="15" customHeight="1">
      <c r="A35" s="65" t="s">
        <v>90</v>
      </c>
      <c r="B35" s="70" t="s">
        <v>91</v>
      </c>
      <c r="C35" s="67" t="s">
        <v>92</v>
      </c>
      <c r="D35" s="68">
        <f t="shared" si="0"/>
        <v>0</v>
      </c>
      <c r="E35" s="69"/>
      <c r="F35" s="69"/>
      <c r="G35" s="69"/>
      <c r="H35" s="69"/>
      <c r="I35" s="69"/>
    </row>
    <row r="36" spans="1:9" ht="15" customHeight="1">
      <c r="A36" s="65" t="s">
        <v>93</v>
      </c>
      <c r="B36" s="70" t="s">
        <v>94</v>
      </c>
      <c r="C36" s="67" t="s">
        <v>95</v>
      </c>
      <c r="D36" s="68">
        <f t="shared" si="0"/>
        <v>0</v>
      </c>
      <c r="E36" s="69"/>
      <c r="F36" s="69"/>
      <c r="G36" s="69"/>
      <c r="H36" s="69"/>
      <c r="I36" s="69"/>
    </row>
    <row r="37" spans="1:9" ht="15" customHeight="1">
      <c r="A37" s="71" t="s">
        <v>96</v>
      </c>
      <c r="B37" s="72" t="s">
        <v>97</v>
      </c>
      <c r="C37" s="73" t="s">
        <v>98</v>
      </c>
      <c r="D37" s="68">
        <f t="shared" si="0"/>
        <v>0</v>
      </c>
      <c r="E37" s="68">
        <f>SUM(E35:E36)</f>
        <v>0</v>
      </c>
      <c r="F37" s="68">
        <f>SUM(F35:F36)</f>
        <v>0</v>
      </c>
      <c r="G37" s="68">
        <f>SUM(G35:G36)</f>
        <v>0</v>
      </c>
      <c r="H37" s="68">
        <f>SUM(H35:H36)</f>
        <v>0</v>
      </c>
      <c r="I37" s="68">
        <f>SUM(I35:I36)</f>
        <v>0</v>
      </c>
    </row>
    <row r="38" spans="1:9" ht="15" customHeight="1">
      <c r="A38" s="65" t="s">
        <v>99</v>
      </c>
      <c r="B38" s="70" t="s">
        <v>100</v>
      </c>
      <c r="C38" s="67" t="s">
        <v>101</v>
      </c>
      <c r="D38" s="68">
        <f t="shared" si="0"/>
        <v>0</v>
      </c>
      <c r="E38" s="69"/>
      <c r="F38" s="69"/>
      <c r="G38" s="69"/>
      <c r="H38" s="69"/>
      <c r="I38" s="69"/>
    </row>
    <row r="39" spans="1:9" ht="15" customHeight="1">
      <c r="A39" s="65" t="s">
        <v>102</v>
      </c>
      <c r="B39" s="70" t="s">
        <v>103</v>
      </c>
      <c r="C39" s="67" t="s">
        <v>104</v>
      </c>
      <c r="D39" s="68">
        <f t="shared" si="0"/>
        <v>0</v>
      </c>
      <c r="E39" s="69"/>
      <c r="F39" s="69"/>
      <c r="G39" s="69"/>
      <c r="H39" s="69"/>
      <c r="I39" s="69"/>
    </row>
    <row r="40" spans="1:9" ht="15" customHeight="1">
      <c r="A40" s="65" t="s">
        <v>105</v>
      </c>
      <c r="B40" s="70" t="s">
        <v>106</v>
      </c>
      <c r="C40" s="67" t="s">
        <v>107</v>
      </c>
      <c r="D40" s="68">
        <f t="shared" si="0"/>
        <v>88134</v>
      </c>
      <c r="E40" s="69">
        <v>88134</v>
      </c>
      <c r="F40" s="69"/>
      <c r="G40" s="69"/>
      <c r="H40" s="69"/>
      <c r="I40" s="69"/>
    </row>
    <row r="41" spans="1:9" ht="15" customHeight="1">
      <c r="A41" s="65" t="s">
        <v>108</v>
      </c>
      <c r="B41" s="70" t="s">
        <v>109</v>
      </c>
      <c r="C41" s="67" t="s">
        <v>110</v>
      </c>
      <c r="D41" s="68">
        <f t="shared" si="0"/>
        <v>127623</v>
      </c>
      <c r="E41" s="69">
        <v>127623</v>
      </c>
      <c r="F41" s="69"/>
      <c r="G41" s="69"/>
      <c r="H41" s="69"/>
      <c r="I41" s="69"/>
    </row>
    <row r="42" spans="1:9" ht="15" customHeight="1">
      <c r="A42" s="65" t="s">
        <v>111</v>
      </c>
      <c r="B42" s="70" t="s">
        <v>112</v>
      </c>
      <c r="C42" s="67" t="s">
        <v>113</v>
      </c>
      <c r="D42" s="68">
        <f t="shared" si="0"/>
        <v>0</v>
      </c>
      <c r="E42" s="69"/>
      <c r="F42" s="69"/>
      <c r="G42" s="69"/>
      <c r="H42" s="69"/>
      <c r="I42" s="69"/>
    </row>
    <row r="43" spans="1:9" ht="15" customHeight="1">
      <c r="A43" s="65" t="s">
        <v>114</v>
      </c>
      <c r="B43" s="70" t="s">
        <v>115</v>
      </c>
      <c r="C43" s="67" t="s">
        <v>116</v>
      </c>
      <c r="D43" s="68">
        <f t="shared" si="0"/>
        <v>0</v>
      </c>
      <c r="E43" s="69"/>
      <c r="F43" s="69"/>
      <c r="G43" s="69"/>
      <c r="H43" s="69"/>
      <c r="I43" s="69"/>
    </row>
    <row r="44" spans="1:9" ht="15" customHeight="1">
      <c r="A44" s="65" t="s">
        <v>117</v>
      </c>
      <c r="B44" s="70" t="s">
        <v>118</v>
      </c>
      <c r="C44" s="67" t="s">
        <v>119</v>
      </c>
      <c r="D44" s="68">
        <f t="shared" si="0"/>
        <v>10300</v>
      </c>
      <c r="E44" s="69">
        <v>10300</v>
      </c>
      <c r="F44" s="69"/>
      <c r="G44" s="69"/>
      <c r="H44" s="69"/>
      <c r="I44" s="69"/>
    </row>
    <row r="45" spans="1:9" ht="15" customHeight="1">
      <c r="A45" s="65" t="s">
        <v>120</v>
      </c>
      <c r="B45" s="70" t="s">
        <v>121</v>
      </c>
      <c r="C45" s="67" t="s">
        <v>122</v>
      </c>
      <c r="D45" s="68">
        <f t="shared" si="0"/>
        <v>0</v>
      </c>
      <c r="E45" s="69"/>
      <c r="F45" s="69"/>
      <c r="G45" s="69"/>
      <c r="H45" s="69"/>
      <c r="I45" s="69"/>
    </row>
    <row r="46" spans="1:9" ht="15" customHeight="1">
      <c r="A46" s="71" t="s">
        <v>123</v>
      </c>
      <c r="B46" s="72" t="s">
        <v>124</v>
      </c>
      <c r="C46" s="73" t="s">
        <v>125</v>
      </c>
      <c r="D46" s="68">
        <f t="shared" si="0"/>
        <v>137923</v>
      </c>
      <c r="E46" s="68">
        <f>SUM(E41:E45)</f>
        <v>137923</v>
      </c>
      <c r="F46" s="68">
        <f>SUM(F41:F45)</f>
        <v>0</v>
      </c>
      <c r="G46" s="68">
        <f>SUM(G41:G45)</f>
        <v>0</v>
      </c>
      <c r="H46" s="68">
        <f>SUM(H41:H45)</f>
        <v>0</v>
      </c>
      <c r="I46" s="68">
        <f>SUM(I41:I45)</f>
        <v>0</v>
      </c>
    </row>
    <row r="47" spans="1:9" ht="15" customHeight="1">
      <c r="A47" s="65" t="s">
        <v>126</v>
      </c>
      <c r="B47" s="70" t="s">
        <v>127</v>
      </c>
      <c r="C47" s="67" t="s">
        <v>128</v>
      </c>
      <c r="D47" s="68">
        <f t="shared" si="0"/>
        <v>1100</v>
      </c>
      <c r="E47" s="69">
        <v>900</v>
      </c>
      <c r="F47" s="69">
        <v>200</v>
      </c>
      <c r="G47" s="69"/>
      <c r="H47" s="69"/>
      <c r="I47" s="69"/>
    </row>
    <row r="48" spans="1:9" ht="15" customHeight="1">
      <c r="A48" s="71" t="s">
        <v>129</v>
      </c>
      <c r="B48" s="72" t="s">
        <v>130</v>
      </c>
      <c r="C48" s="73" t="s">
        <v>131</v>
      </c>
      <c r="D48" s="68">
        <f t="shared" si="0"/>
        <v>227157</v>
      </c>
      <c r="E48" s="68">
        <f>E37+E38+E39+E40+E46+E47</f>
        <v>226957</v>
      </c>
      <c r="F48" s="68">
        <f>F37+F38+F39+F40+F46+F47</f>
        <v>200</v>
      </c>
      <c r="G48" s="68">
        <f>G37+G38+G39+G40+G46+G47</f>
        <v>0</v>
      </c>
      <c r="H48" s="68">
        <f>H37+H38+H39+H40+H46+H47</f>
        <v>0</v>
      </c>
      <c r="I48" s="68">
        <f>I37+I38+I39+I40+I46+I47</f>
        <v>0</v>
      </c>
    </row>
    <row r="49" spans="1:9" ht="15" customHeight="1">
      <c r="A49" s="65" t="s">
        <v>132</v>
      </c>
      <c r="B49" s="74" t="s">
        <v>133</v>
      </c>
      <c r="C49" s="67" t="s">
        <v>134</v>
      </c>
      <c r="D49" s="68">
        <f t="shared" si="0"/>
        <v>0</v>
      </c>
      <c r="E49" s="69"/>
      <c r="F49" s="69"/>
      <c r="G49" s="69"/>
      <c r="H49" s="69"/>
      <c r="I49" s="69"/>
    </row>
    <row r="50" spans="1:9" ht="15" customHeight="1">
      <c r="A50" s="65" t="s">
        <v>135</v>
      </c>
      <c r="B50" s="74" t="s">
        <v>136</v>
      </c>
      <c r="C50" s="67" t="s">
        <v>137</v>
      </c>
      <c r="D50" s="68">
        <f t="shared" si="0"/>
        <v>14620</v>
      </c>
      <c r="E50" s="69"/>
      <c r="F50" s="69">
        <v>794</v>
      </c>
      <c r="G50" s="69">
        <v>500</v>
      </c>
      <c r="H50" s="69">
        <v>10071</v>
      </c>
      <c r="I50" s="69">
        <v>3255</v>
      </c>
    </row>
    <row r="51" spans="1:9" ht="15" customHeight="1">
      <c r="A51" s="65" t="s">
        <v>138</v>
      </c>
      <c r="B51" s="74" t="s">
        <v>139</v>
      </c>
      <c r="C51" s="67" t="s">
        <v>140</v>
      </c>
      <c r="D51" s="68">
        <f t="shared" si="0"/>
        <v>2790</v>
      </c>
      <c r="E51" s="68">
        <f>SUM(E52:E53)</f>
        <v>260</v>
      </c>
      <c r="F51" s="68">
        <f>SUM(F52:F53)</f>
        <v>1300</v>
      </c>
      <c r="G51" s="68">
        <f>SUM(G52:G53)</f>
        <v>1230</v>
      </c>
      <c r="H51" s="68">
        <f>SUM(H52:H53)</f>
        <v>0</v>
      </c>
      <c r="I51" s="68">
        <f>SUM(I52:I53)</f>
        <v>0</v>
      </c>
    </row>
    <row r="52" spans="1:9" ht="15" customHeight="1">
      <c r="A52" s="65"/>
      <c r="B52" s="75" t="s">
        <v>141</v>
      </c>
      <c r="C52" s="67" t="s">
        <v>142</v>
      </c>
      <c r="D52" s="68">
        <f t="shared" si="0"/>
        <v>1510</v>
      </c>
      <c r="E52" s="69">
        <v>210</v>
      </c>
      <c r="F52" s="69">
        <v>1300</v>
      </c>
      <c r="G52" s="69"/>
      <c r="H52" s="69"/>
      <c r="I52" s="69"/>
    </row>
    <row r="53" spans="1:9" ht="15" customHeight="1">
      <c r="A53" s="65"/>
      <c r="B53" s="75" t="s">
        <v>143</v>
      </c>
      <c r="C53" s="67" t="s">
        <v>144</v>
      </c>
      <c r="D53" s="68">
        <f t="shared" si="0"/>
        <v>1280</v>
      </c>
      <c r="E53" s="69">
        <v>50</v>
      </c>
      <c r="F53" s="69"/>
      <c r="G53" s="69">
        <v>1230</v>
      </c>
      <c r="H53" s="69"/>
      <c r="I53" s="69"/>
    </row>
    <row r="54" spans="1:9" ht="15" customHeight="1">
      <c r="A54" s="65" t="s">
        <v>145</v>
      </c>
      <c r="B54" s="74" t="s">
        <v>146</v>
      </c>
      <c r="C54" s="67" t="s">
        <v>147</v>
      </c>
      <c r="D54" s="68">
        <f t="shared" si="0"/>
        <v>18339</v>
      </c>
      <c r="E54" s="69">
        <v>18339</v>
      </c>
      <c r="F54" s="69"/>
      <c r="G54" s="69"/>
      <c r="H54" s="69"/>
      <c r="I54" s="69"/>
    </row>
    <row r="55" spans="1:9" ht="15" customHeight="1">
      <c r="A55" s="65" t="s">
        <v>148</v>
      </c>
      <c r="B55" s="74" t="s">
        <v>149</v>
      </c>
      <c r="C55" s="67" t="s">
        <v>150</v>
      </c>
      <c r="D55" s="68">
        <f t="shared" si="0"/>
        <v>12861</v>
      </c>
      <c r="E55" s="69">
        <v>2826</v>
      </c>
      <c r="F55" s="69"/>
      <c r="G55" s="69"/>
      <c r="H55" s="69">
        <v>10035</v>
      </c>
      <c r="I55" s="69"/>
    </row>
    <row r="56" spans="1:9" ht="15" customHeight="1">
      <c r="A56" s="65" t="s">
        <v>151</v>
      </c>
      <c r="B56" s="74" t="s">
        <v>152</v>
      </c>
      <c r="C56" s="67" t="s">
        <v>153</v>
      </c>
      <c r="D56" s="68">
        <f t="shared" si="0"/>
        <v>11827</v>
      </c>
      <c r="E56" s="69">
        <v>5365</v>
      </c>
      <c r="F56" s="69">
        <v>566</v>
      </c>
      <c r="G56" s="69">
        <v>467</v>
      </c>
      <c r="H56" s="69">
        <v>5429</v>
      </c>
      <c r="I56" s="69"/>
    </row>
    <row r="57" spans="1:9" ht="15" customHeight="1">
      <c r="A57" s="65" t="s">
        <v>154</v>
      </c>
      <c r="B57" s="74" t="s">
        <v>155</v>
      </c>
      <c r="C57" s="67" t="s">
        <v>156</v>
      </c>
      <c r="D57" s="68">
        <f t="shared" si="0"/>
        <v>0</v>
      </c>
      <c r="E57" s="69"/>
      <c r="F57" s="69"/>
      <c r="G57" s="76"/>
      <c r="H57" s="69"/>
      <c r="I57" s="69"/>
    </row>
    <row r="58" spans="1:9" ht="15" customHeight="1">
      <c r="A58" s="65" t="s">
        <v>157</v>
      </c>
      <c r="B58" s="74" t="s">
        <v>158</v>
      </c>
      <c r="C58" s="67" t="s">
        <v>159</v>
      </c>
      <c r="D58" s="68">
        <f t="shared" si="0"/>
        <v>2547</v>
      </c>
      <c r="E58" s="69">
        <v>2500</v>
      </c>
      <c r="F58" s="69"/>
      <c r="G58" s="69">
        <v>46</v>
      </c>
      <c r="H58" s="69"/>
      <c r="I58" s="69">
        <v>1</v>
      </c>
    </row>
    <row r="59" spans="1:9" ht="15" customHeight="1">
      <c r="A59" s="65" t="s">
        <v>160</v>
      </c>
      <c r="B59" s="74" t="s">
        <v>161</v>
      </c>
      <c r="C59" s="67" t="s">
        <v>162</v>
      </c>
      <c r="D59" s="68">
        <f t="shared" si="0"/>
        <v>0</v>
      </c>
      <c r="E59" s="69"/>
      <c r="F59" s="69"/>
      <c r="G59" s="69"/>
      <c r="H59" s="69"/>
      <c r="I59" s="69"/>
    </row>
    <row r="60" spans="1:9" ht="15" customHeight="1">
      <c r="A60" s="65" t="s">
        <v>163</v>
      </c>
      <c r="B60" s="74" t="s">
        <v>164</v>
      </c>
      <c r="C60" s="67" t="s">
        <v>165</v>
      </c>
      <c r="D60" s="68">
        <f t="shared" si="0"/>
        <v>2721</v>
      </c>
      <c r="E60" s="69">
        <v>2708</v>
      </c>
      <c r="F60" s="69">
        <v>13</v>
      </c>
      <c r="G60" s="69"/>
      <c r="H60" s="69"/>
      <c r="I60" s="69"/>
    </row>
    <row r="61" spans="1:9" ht="15" customHeight="1">
      <c r="A61" s="71" t="s">
        <v>166</v>
      </c>
      <c r="B61" s="77" t="s">
        <v>167</v>
      </c>
      <c r="C61" s="73" t="s">
        <v>168</v>
      </c>
      <c r="D61" s="68">
        <f t="shared" si="0"/>
        <v>65705</v>
      </c>
      <c r="E61" s="68">
        <f>E49+E50+E51+E54+E55+E56+E57+E58+E59+E60</f>
        <v>31998</v>
      </c>
      <c r="F61" s="68">
        <f>F49+F50+F51+F54+F55+F56+F57+F58+F59+F60</f>
        <v>2673</v>
      </c>
      <c r="G61" s="68">
        <f>G49+G50+G51+G54+G55+G56+G57+G58+G59+G60</f>
        <v>2243</v>
      </c>
      <c r="H61" s="68">
        <f>H49+H50+H51+H54+H55+H56+H57+H58+H59+H60</f>
        <v>25535</v>
      </c>
      <c r="I61" s="68">
        <f>I49+I50+I51+I54+I55+I56+I57+I58+I59+I60</f>
        <v>3256</v>
      </c>
    </row>
    <row r="62" spans="1:9" ht="15" customHeight="1">
      <c r="A62" s="65">
        <v>45</v>
      </c>
      <c r="B62" s="74" t="s">
        <v>169</v>
      </c>
      <c r="C62" s="67" t="s">
        <v>170</v>
      </c>
      <c r="D62" s="68">
        <f t="shared" si="0"/>
        <v>0</v>
      </c>
      <c r="E62" s="69"/>
      <c r="F62" s="69"/>
      <c r="G62" s="69"/>
      <c r="H62" s="69"/>
      <c r="I62" s="69"/>
    </row>
    <row r="63" spans="1:9" ht="15" customHeight="1">
      <c r="A63" s="65">
        <v>46</v>
      </c>
      <c r="B63" s="74" t="s">
        <v>171</v>
      </c>
      <c r="C63" s="67" t="s">
        <v>172</v>
      </c>
      <c r="D63" s="68">
        <f t="shared" si="0"/>
        <v>1970</v>
      </c>
      <c r="E63" s="69">
        <v>1970</v>
      </c>
      <c r="F63" s="69"/>
      <c r="G63" s="69"/>
      <c r="H63" s="69"/>
      <c r="I63" s="69"/>
    </row>
    <row r="64" spans="1:9" ht="15" customHeight="1">
      <c r="A64" s="65">
        <v>47</v>
      </c>
      <c r="B64" s="74" t="s">
        <v>173</v>
      </c>
      <c r="C64" s="67" t="s">
        <v>174</v>
      </c>
      <c r="D64" s="68">
        <f t="shared" si="0"/>
        <v>0</v>
      </c>
      <c r="E64" s="69"/>
      <c r="F64" s="69"/>
      <c r="G64" s="69"/>
      <c r="H64" s="69"/>
      <c r="I64" s="69"/>
    </row>
    <row r="65" spans="1:9" ht="15" customHeight="1">
      <c r="A65" s="65">
        <v>48</v>
      </c>
      <c r="B65" s="74" t="s">
        <v>175</v>
      </c>
      <c r="C65" s="67" t="s">
        <v>176</v>
      </c>
      <c r="D65" s="68">
        <f t="shared" si="0"/>
        <v>0</v>
      </c>
      <c r="E65" s="69"/>
      <c r="F65" s="69"/>
      <c r="G65" s="69"/>
      <c r="H65" s="69"/>
      <c r="I65" s="69"/>
    </row>
    <row r="66" spans="1:9" ht="15" customHeight="1">
      <c r="A66" s="65">
        <v>49</v>
      </c>
      <c r="B66" s="74" t="s">
        <v>177</v>
      </c>
      <c r="C66" s="67" t="s">
        <v>178</v>
      </c>
      <c r="D66" s="68">
        <f t="shared" si="0"/>
        <v>0</v>
      </c>
      <c r="E66" s="69"/>
      <c r="F66" s="69"/>
      <c r="G66" s="69"/>
      <c r="H66" s="69"/>
      <c r="I66" s="69"/>
    </row>
    <row r="67" spans="1:9" ht="15" customHeight="1">
      <c r="A67" s="71">
        <v>50</v>
      </c>
      <c r="B67" s="72" t="s">
        <v>179</v>
      </c>
      <c r="C67" s="73" t="s">
        <v>180</v>
      </c>
      <c r="D67" s="68">
        <f t="shared" si="0"/>
        <v>1970</v>
      </c>
      <c r="E67" s="68">
        <f>SUM(E62:E66)</f>
        <v>1970</v>
      </c>
      <c r="F67" s="68">
        <f>SUM(F62:F66)</f>
        <v>0</v>
      </c>
      <c r="G67" s="68">
        <f>SUM(G62:G66)</f>
        <v>0</v>
      </c>
      <c r="H67" s="68">
        <f>SUM(H62:H66)</f>
        <v>0</v>
      </c>
      <c r="I67" s="68">
        <f>SUM(I62:I66)</f>
        <v>0</v>
      </c>
    </row>
    <row r="68" spans="1:9" ht="15" customHeight="1">
      <c r="A68" s="65">
        <v>51</v>
      </c>
      <c r="B68" s="74" t="s">
        <v>181</v>
      </c>
      <c r="C68" s="67" t="s">
        <v>182</v>
      </c>
      <c r="D68" s="68">
        <f t="shared" si="0"/>
        <v>0</v>
      </c>
      <c r="E68" s="69"/>
      <c r="F68" s="69"/>
      <c r="G68" s="69"/>
      <c r="H68" s="69"/>
      <c r="I68" s="69"/>
    </row>
    <row r="69" spans="1:9" ht="15" customHeight="1">
      <c r="A69" s="65">
        <v>52</v>
      </c>
      <c r="B69" s="70" t="s">
        <v>183</v>
      </c>
      <c r="C69" s="67" t="s">
        <v>184</v>
      </c>
      <c r="D69" s="68">
        <f t="shared" si="0"/>
        <v>0</v>
      </c>
      <c r="E69" s="69"/>
      <c r="F69" s="69"/>
      <c r="G69" s="69"/>
      <c r="H69" s="69"/>
      <c r="I69" s="69"/>
    </row>
    <row r="70" spans="1:9" ht="15" customHeight="1">
      <c r="A70" s="65">
        <v>53</v>
      </c>
      <c r="B70" s="74" t="s">
        <v>185</v>
      </c>
      <c r="C70" s="67" t="s">
        <v>186</v>
      </c>
      <c r="D70" s="68">
        <f t="shared" si="0"/>
        <v>70</v>
      </c>
      <c r="E70" s="69"/>
      <c r="F70" s="69"/>
      <c r="G70" s="69">
        <v>70</v>
      </c>
      <c r="H70" s="69"/>
      <c r="I70" s="69"/>
    </row>
    <row r="71" spans="1:9" ht="15" customHeight="1">
      <c r="A71" s="71">
        <v>54</v>
      </c>
      <c r="B71" s="72" t="s">
        <v>187</v>
      </c>
      <c r="C71" s="73" t="s">
        <v>188</v>
      </c>
      <c r="D71" s="68">
        <f t="shared" si="0"/>
        <v>70</v>
      </c>
      <c r="E71" s="68">
        <f>SUM(E68:E70)</f>
        <v>0</v>
      </c>
      <c r="F71" s="68">
        <f>SUM(F68:F70)</f>
        <v>0</v>
      </c>
      <c r="G71" s="68">
        <f>SUM(G68:G70)</f>
        <v>70</v>
      </c>
      <c r="H71" s="68">
        <f>SUM(H68:H70)</f>
        <v>0</v>
      </c>
      <c r="I71" s="68">
        <f>SUM(I68:I70)</f>
        <v>0</v>
      </c>
    </row>
    <row r="72" spans="1:9" ht="15" customHeight="1">
      <c r="A72" s="65">
        <v>55</v>
      </c>
      <c r="B72" s="74" t="s">
        <v>189</v>
      </c>
      <c r="C72" s="67" t="s">
        <v>190</v>
      </c>
      <c r="D72" s="68">
        <f t="shared" ref="D72:D90" si="1">SUM(E72:I72)</f>
        <v>0</v>
      </c>
      <c r="E72" s="69"/>
      <c r="F72" s="69"/>
      <c r="G72" s="69"/>
      <c r="H72" s="69"/>
      <c r="I72" s="69"/>
    </row>
    <row r="73" spans="1:9" ht="15" customHeight="1">
      <c r="A73" s="65">
        <v>56</v>
      </c>
      <c r="B73" s="70" t="s">
        <v>191</v>
      </c>
      <c r="C73" s="67" t="s">
        <v>192</v>
      </c>
      <c r="D73" s="68">
        <f t="shared" si="1"/>
        <v>600</v>
      </c>
      <c r="E73" s="69">
        <v>600</v>
      </c>
      <c r="F73" s="69"/>
      <c r="G73" s="69"/>
      <c r="H73" s="69"/>
      <c r="I73" s="69"/>
    </row>
    <row r="74" spans="1:9" ht="15" customHeight="1">
      <c r="A74" s="65">
        <v>57</v>
      </c>
      <c r="B74" s="74" t="s">
        <v>193</v>
      </c>
      <c r="C74" s="67" t="s">
        <v>194</v>
      </c>
      <c r="D74" s="68">
        <f t="shared" si="1"/>
        <v>0</v>
      </c>
      <c r="E74" s="69"/>
      <c r="F74" s="69"/>
      <c r="G74" s="69"/>
      <c r="H74" s="69"/>
      <c r="I74" s="69"/>
    </row>
    <row r="75" spans="1:9" ht="15" customHeight="1" thickBot="1">
      <c r="A75" s="78">
        <v>58</v>
      </c>
      <c r="B75" s="79" t="s">
        <v>195</v>
      </c>
      <c r="C75" s="80" t="s">
        <v>196</v>
      </c>
      <c r="D75" s="68">
        <f t="shared" si="1"/>
        <v>600</v>
      </c>
      <c r="E75" s="81">
        <f>SUM(E72:E74)</f>
        <v>600</v>
      </c>
      <c r="F75" s="81">
        <f>SUM(F72:F74)</f>
        <v>0</v>
      </c>
      <c r="G75" s="81">
        <f>SUM(G72:G74)</f>
        <v>0</v>
      </c>
      <c r="H75" s="81">
        <f>SUM(H72:H74)</f>
        <v>0</v>
      </c>
      <c r="I75" s="81">
        <f>SUM(I72:I74)</f>
        <v>0</v>
      </c>
    </row>
    <row r="76" spans="1:9" ht="15" customHeight="1" thickBot="1">
      <c r="A76" s="82">
        <v>59</v>
      </c>
      <c r="B76" s="83" t="s">
        <v>197</v>
      </c>
      <c r="C76" s="84" t="s">
        <v>198</v>
      </c>
      <c r="D76" s="68">
        <f t="shared" si="1"/>
        <v>925994</v>
      </c>
      <c r="E76" s="85">
        <f>E28+E34+E48+E61+E67+E71+E75</f>
        <v>756525</v>
      </c>
      <c r="F76" s="85">
        <f>F28+F34+F48+F61+F67+F71+F75</f>
        <v>13643</v>
      </c>
      <c r="G76" s="85">
        <f>G28+G34+G48+G61+G67+G71+G75</f>
        <v>123260</v>
      </c>
      <c r="H76" s="85">
        <f>H28+H34+H48+H61+H67+H71+H75</f>
        <v>28839</v>
      </c>
      <c r="I76" s="85">
        <f>I28+I34+I48+I61+I67+I71+I75</f>
        <v>3727</v>
      </c>
    </row>
    <row r="77" spans="1:9">
      <c r="A77" s="86">
        <v>60</v>
      </c>
      <c r="B77" s="87" t="s">
        <v>199</v>
      </c>
      <c r="C77" s="88" t="s">
        <v>200</v>
      </c>
      <c r="D77" s="68">
        <f t="shared" si="1"/>
        <v>0</v>
      </c>
      <c r="E77" s="88"/>
      <c r="F77" s="88"/>
      <c r="G77" s="88"/>
      <c r="H77" s="88"/>
      <c r="I77" s="88"/>
    </row>
    <row r="78" spans="1:9">
      <c r="A78" s="71">
        <v>61</v>
      </c>
      <c r="B78" s="89" t="s">
        <v>201</v>
      </c>
      <c r="C78" s="90" t="s">
        <v>202</v>
      </c>
      <c r="D78" s="68">
        <f t="shared" si="1"/>
        <v>0</v>
      </c>
      <c r="E78" s="90"/>
      <c r="F78" s="90"/>
      <c r="G78" s="90"/>
      <c r="H78" s="90"/>
      <c r="I78" s="90"/>
    </row>
    <row r="79" spans="1:9">
      <c r="A79" s="71">
        <v>62</v>
      </c>
      <c r="B79" s="70" t="s">
        <v>203</v>
      </c>
      <c r="C79" s="90" t="s">
        <v>204</v>
      </c>
      <c r="D79" s="68">
        <f t="shared" si="1"/>
        <v>238285</v>
      </c>
      <c r="E79" s="90">
        <v>201687</v>
      </c>
      <c r="F79" s="90">
        <v>4089</v>
      </c>
      <c r="G79" s="90">
        <v>28007</v>
      </c>
      <c r="H79" s="90">
        <v>3393</v>
      </c>
      <c r="I79" s="90">
        <v>1109</v>
      </c>
    </row>
    <row r="80" spans="1:9">
      <c r="A80" s="71">
        <v>63</v>
      </c>
      <c r="B80" s="70" t="s">
        <v>205</v>
      </c>
      <c r="C80" s="90" t="s">
        <v>206</v>
      </c>
      <c r="D80" s="68">
        <f t="shared" si="1"/>
        <v>0</v>
      </c>
      <c r="E80" s="90"/>
      <c r="F80" s="90"/>
      <c r="G80" s="90"/>
      <c r="H80" s="90"/>
      <c r="I80" s="90"/>
    </row>
    <row r="81" spans="1:9">
      <c r="A81" s="71">
        <v>64</v>
      </c>
      <c r="B81" s="72" t="s">
        <v>207</v>
      </c>
      <c r="C81" s="90" t="s">
        <v>208</v>
      </c>
      <c r="D81" s="68">
        <f t="shared" si="1"/>
        <v>238285</v>
      </c>
      <c r="E81" s="90">
        <f>SUM(E79:E80)</f>
        <v>201687</v>
      </c>
      <c r="F81" s="90">
        <f>SUM(F79:F80)</f>
        <v>4089</v>
      </c>
      <c r="G81" s="90">
        <f>SUM(G79:G80)</f>
        <v>28007</v>
      </c>
      <c r="H81" s="90">
        <f>SUM(H79:H80)</f>
        <v>3393</v>
      </c>
      <c r="I81" s="90">
        <f>SUM(I79:I80)</f>
        <v>1109</v>
      </c>
    </row>
    <row r="82" spans="1:9">
      <c r="A82" s="71">
        <v>65</v>
      </c>
      <c r="B82" s="91" t="s">
        <v>209</v>
      </c>
      <c r="C82" s="90" t="s">
        <v>210</v>
      </c>
      <c r="D82" s="68">
        <f t="shared" si="1"/>
        <v>12345</v>
      </c>
      <c r="E82" s="90">
        <v>12345</v>
      </c>
      <c r="F82" s="90"/>
      <c r="G82" s="90"/>
      <c r="H82" s="90"/>
      <c r="I82" s="90"/>
    </row>
    <row r="83" spans="1:9">
      <c r="A83" s="71">
        <v>66</v>
      </c>
      <c r="B83" s="91" t="s">
        <v>211</v>
      </c>
      <c r="C83" s="90" t="s">
        <v>212</v>
      </c>
      <c r="D83" s="68">
        <f t="shared" si="1"/>
        <v>0</v>
      </c>
      <c r="E83" s="90"/>
      <c r="F83" s="90"/>
      <c r="G83" s="90"/>
      <c r="H83" s="90"/>
      <c r="I83" s="90"/>
    </row>
    <row r="84" spans="1:9">
      <c r="A84" s="71">
        <v>67</v>
      </c>
      <c r="B84" s="91" t="s">
        <v>213</v>
      </c>
      <c r="C84" s="90" t="s">
        <v>214</v>
      </c>
      <c r="D84" s="68">
        <f t="shared" si="1"/>
        <v>373727</v>
      </c>
      <c r="E84" s="92"/>
      <c r="F84" s="93">
        <v>137857</v>
      </c>
      <c r="G84" s="92">
        <v>103084</v>
      </c>
      <c r="H84" s="92">
        <v>88670</v>
      </c>
      <c r="I84" s="92">
        <v>44116</v>
      </c>
    </row>
    <row r="85" spans="1:9">
      <c r="A85" s="71">
        <v>68</v>
      </c>
      <c r="B85" s="91" t="s">
        <v>215</v>
      </c>
      <c r="C85" s="90" t="s">
        <v>216</v>
      </c>
      <c r="D85" s="68">
        <f t="shared" si="1"/>
        <v>0</v>
      </c>
      <c r="E85" s="94"/>
      <c r="F85" s="95"/>
      <c r="G85" s="94"/>
      <c r="H85" s="94"/>
      <c r="I85" s="94"/>
    </row>
    <row r="86" spans="1:9">
      <c r="A86" s="71">
        <v>69</v>
      </c>
      <c r="B86" s="74" t="s">
        <v>217</v>
      </c>
      <c r="C86" s="90" t="s">
        <v>218</v>
      </c>
      <c r="D86" s="68">
        <f t="shared" si="1"/>
        <v>0</v>
      </c>
      <c r="E86" s="94"/>
      <c r="F86" s="95"/>
      <c r="G86" s="94"/>
      <c r="H86" s="94"/>
      <c r="I86" s="94"/>
    </row>
    <row r="87" spans="1:9">
      <c r="A87" s="71">
        <v>70</v>
      </c>
      <c r="B87" s="77" t="s">
        <v>219</v>
      </c>
      <c r="C87" s="90" t="s">
        <v>220</v>
      </c>
      <c r="D87" s="68">
        <f t="shared" si="1"/>
        <v>624357</v>
      </c>
      <c r="E87" s="94">
        <f>(SUM(E81:E86))+E77+E78</f>
        <v>214032</v>
      </c>
      <c r="F87" s="96">
        <f>(SUM(F81:F86))+F77+F78</f>
        <v>141946</v>
      </c>
      <c r="G87" s="94">
        <f>(SUM(G81:G86))+G77+G78</f>
        <v>131091</v>
      </c>
      <c r="H87" s="94">
        <f>(SUM(H81:H86))+H77+H78</f>
        <v>92063</v>
      </c>
      <c r="I87" s="94">
        <f>(SUM(I81:I86))+I77+I78</f>
        <v>45225</v>
      </c>
    </row>
    <row r="88" spans="1:9">
      <c r="A88" s="71">
        <v>71</v>
      </c>
      <c r="B88" s="89" t="s">
        <v>221</v>
      </c>
      <c r="C88" s="90" t="s">
        <v>222</v>
      </c>
      <c r="D88" s="68">
        <f t="shared" si="1"/>
        <v>0</v>
      </c>
      <c r="E88" s="94"/>
      <c r="F88" s="96"/>
      <c r="G88" s="94"/>
      <c r="H88" s="94"/>
      <c r="I88" s="94"/>
    </row>
    <row r="89" spans="1:9">
      <c r="A89" s="71">
        <v>72</v>
      </c>
      <c r="B89" s="89" t="s">
        <v>223</v>
      </c>
      <c r="C89" s="90" t="s">
        <v>224</v>
      </c>
      <c r="D89" s="68">
        <f t="shared" si="1"/>
        <v>624357</v>
      </c>
      <c r="E89" s="94">
        <f>SUM(E87:E88)</f>
        <v>214032</v>
      </c>
      <c r="F89" s="96">
        <f>SUM(F87:F88)</f>
        <v>141946</v>
      </c>
      <c r="G89" s="94">
        <f>SUM(G87:G88)</f>
        <v>131091</v>
      </c>
      <c r="H89" s="94">
        <f>SUM(H87:H88)</f>
        <v>92063</v>
      </c>
      <c r="I89" s="94">
        <f>SUM(I87:I88)</f>
        <v>45225</v>
      </c>
    </row>
    <row r="90" spans="1:9">
      <c r="A90" s="97">
        <v>73</v>
      </c>
      <c r="B90" s="98" t="s">
        <v>225</v>
      </c>
      <c r="C90" s="98"/>
      <c r="D90" s="99">
        <f t="shared" si="1"/>
        <v>1550351</v>
      </c>
      <c r="E90" s="100">
        <f>E76+E89</f>
        <v>970557</v>
      </c>
      <c r="F90" s="101">
        <f>F76+F89</f>
        <v>155589</v>
      </c>
      <c r="G90" s="100">
        <f>G76+G89</f>
        <v>254351</v>
      </c>
      <c r="H90" s="100">
        <f>H76+H89</f>
        <v>120902</v>
      </c>
      <c r="I90" s="100">
        <f>I76+I89</f>
        <v>48952</v>
      </c>
    </row>
    <row r="92" spans="1:9" ht="15.75">
      <c r="B92" s="102"/>
      <c r="C92" s="103"/>
    </row>
    <row r="93" spans="1:9" ht="15.75">
      <c r="B93" s="102"/>
    </row>
    <row r="94" spans="1:9" ht="15.75">
      <c r="B94" s="102"/>
    </row>
    <row r="95" spans="1:9" ht="15.75">
      <c r="B95" s="102"/>
    </row>
  </sheetData>
  <pageMargins left="0" right="0" top="0" bottom="0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D2" sqref="D2"/>
    </sheetView>
  </sheetViews>
  <sheetFormatPr defaultRowHeight="15"/>
  <cols>
    <col min="1" max="1" width="5.85546875" style="49" customWidth="1"/>
    <col min="2" max="2" width="45.5703125" style="49" customWidth="1"/>
    <col min="3" max="3" width="13.42578125" style="49" customWidth="1"/>
    <col min="4" max="4" width="16.28515625" style="49" customWidth="1"/>
    <col min="5" max="5" width="11.140625" style="49" customWidth="1"/>
    <col min="6" max="6" width="15.140625" style="49" bestFit="1" customWidth="1"/>
    <col min="7" max="16384" width="9.140625" style="49"/>
  </cols>
  <sheetData>
    <row r="1" spans="1:6" ht="18.75">
      <c r="A1" s="102"/>
      <c r="B1" s="130" t="s">
        <v>0</v>
      </c>
      <c r="C1" s="130"/>
      <c r="D1" s="131" t="s">
        <v>362</v>
      </c>
      <c r="E1" s="102"/>
    </row>
    <row r="2" spans="1:6" ht="18.75">
      <c r="A2" s="132"/>
      <c r="B2" s="133" t="s">
        <v>1</v>
      </c>
      <c r="C2" s="133"/>
      <c r="D2" s="53" t="s">
        <v>653</v>
      </c>
      <c r="E2" s="102"/>
    </row>
    <row r="3" spans="1:6" ht="15.75">
      <c r="A3" s="102"/>
      <c r="B3" s="132" t="s">
        <v>230</v>
      </c>
      <c r="C3" s="132"/>
      <c r="D3" s="131" t="s">
        <v>3</v>
      </c>
      <c r="E3" s="102"/>
    </row>
    <row r="4" spans="1:6" ht="15.75">
      <c r="A4" s="102"/>
      <c r="B4" s="102"/>
      <c r="C4" s="102"/>
      <c r="D4" s="102"/>
      <c r="E4" s="102"/>
    </row>
    <row r="5" spans="1:6" ht="31.5">
      <c r="A5" s="134" t="s">
        <v>363</v>
      </c>
      <c r="B5" s="134"/>
      <c r="C5" s="135" t="s">
        <v>4</v>
      </c>
      <c r="D5" s="135" t="s">
        <v>364</v>
      </c>
      <c r="E5" s="136" t="s">
        <v>365</v>
      </c>
      <c r="F5" s="136" t="s">
        <v>366</v>
      </c>
    </row>
    <row r="6" spans="1:6" ht="15.75">
      <c r="A6" s="137">
        <v>1</v>
      </c>
      <c r="B6" s="137" t="s">
        <v>367</v>
      </c>
      <c r="C6" s="138">
        <v>4572</v>
      </c>
      <c r="D6" s="138">
        <v>12694</v>
      </c>
      <c r="E6" s="138"/>
      <c r="F6" s="138">
        <f>D6+E6</f>
        <v>12694</v>
      </c>
    </row>
    <row r="7" spans="1:6" ht="15.75">
      <c r="A7" s="137">
        <v>2</v>
      </c>
      <c r="B7" s="137" t="s">
        <v>368</v>
      </c>
      <c r="C7" s="138">
        <v>3048</v>
      </c>
      <c r="D7" s="138">
        <v>0</v>
      </c>
      <c r="E7" s="138"/>
      <c r="F7" s="138">
        <f t="shared" ref="F7:F20" si="0">D7+E7</f>
        <v>0</v>
      </c>
    </row>
    <row r="8" spans="1:6" ht="15.75">
      <c r="A8" s="137">
        <v>3</v>
      </c>
      <c r="B8" s="137" t="s">
        <v>369</v>
      </c>
      <c r="C8" s="138">
        <v>1524</v>
      </c>
      <c r="D8" s="138"/>
      <c r="E8" s="138"/>
      <c r="F8" s="138">
        <f t="shared" si="0"/>
        <v>0</v>
      </c>
    </row>
    <row r="9" spans="1:6" ht="15.75">
      <c r="A9" s="137">
        <v>4</v>
      </c>
      <c r="B9" s="137" t="s">
        <v>370</v>
      </c>
      <c r="C9" s="139">
        <v>1828</v>
      </c>
      <c r="D9" s="139">
        <v>2820</v>
      </c>
      <c r="E9" s="139"/>
      <c r="F9" s="138">
        <f t="shared" si="0"/>
        <v>2820</v>
      </c>
    </row>
    <row r="10" spans="1:6" ht="15.75">
      <c r="A10" s="137">
        <v>5</v>
      </c>
      <c r="B10" s="137" t="s">
        <v>371</v>
      </c>
      <c r="C10" s="139">
        <v>1051</v>
      </c>
      <c r="D10" s="139">
        <v>746</v>
      </c>
      <c r="E10" s="139"/>
      <c r="F10" s="138">
        <f t="shared" si="0"/>
        <v>746</v>
      </c>
    </row>
    <row r="11" spans="1:6" ht="15.75">
      <c r="A11" s="137">
        <v>6</v>
      </c>
      <c r="B11" s="137" t="s">
        <v>372</v>
      </c>
      <c r="C11" s="139">
        <v>99</v>
      </c>
      <c r="D11" s="139">
        <v>99</v>
      </c>
      <c r="E11" s="139"/>
      <c r="F11" s="138">
        <f t="shared" si="0"/>
        <v>99</v>
      </c>
    </row>
    <row r="12" spans="1:6" ht="15.75">
      <c r="A12" s="137">
        <v>7</v>
      </c>
      <c r="B12" s="137" t="s">
        <v>373</v>
      </c>
      <c r="C12" s="138">
        <v>1500</v>
      </c>
      <c r="D12" s="138">
        <v>2916</v>
      </c>
      <c r="E12" s="138"/>
      <c r="F12" s="138">
        <f t="shared" si="0"/>
        <v>2916</v>
      </c>
    </row>
    <row r="13" spans="1:6" ht="15.75">
      <c r="A13" s="137">
        <v>8</v>
      </c>
      <c r="B13" s="137" t="s">
        <v>374</v>
      </c>
      <c r="C13" s="138">
        <v>508</v>
      </c>
      <c r="D13" s="138">
        <v>508</v>
      </c>
      <c r="E13" s="138"/>
      <c r="F13" s="138">
        <f t="shared" si="0"/>
        <v>508</v>
      </c>
    </row>
    <row r="14" spans="1:6" ht="15.75">
      <c r="A14" s="137">
        <v>9</v>
      </c>
      <c r="B14" s="137" t="s">
        <v>375</v>
      </c>
      <c r="C14" s="138">
        <v>254</v>
      </c>
      <c r="D14" s="138">
        <v>254</v>
      </c>
      <c r="E14" s="138"/>
      <c r="F14" s="138">
        <f t="shared" si="0"/>
        <v>254</v>
      </c>
    </row>
    <row r="15" spans="1:6" ht="15.75">
      <c r="A15" s="137">
        <v>10</v>
      </c>
      <c r="B15" s="137" t="s">
        <v>376</v>
      </c>
      <c r="C15" s="138"/>
      <c r="D15" s="138">
        <v>3165</v>
      </c>
      <c r="E15" s="138"/>
      <c r="F15" s="138">
        <f t="shared" si="0"/>
        <v>3165</v>
      </c>
    </row>
    <row r="16" spans="1:6" ht="15.75">
      <c r="A16" s="137">
        <v>11</v>
      </c>
      <c r="B16" s="137" t="s">
        <v>644</v>
      </c>
      <c r="C16" s="137"/>
      <c r="D16" s="138">
        <v>100</v>
      </c>
      <c r="E16" s="138">
        <v>4</v>
      </c>
      <c r="F16" s="138">
        <f t="shared" si="0"/>
        <v>104</v>
      </c>
    </row>
    <row r="17" spans="1:6" ht="15.75">
      <c r="A17" s="137">
        <v>12</v>
      </c>
      <c r="B17" s="137" t="s">
        <v>638</v>
      </c>
      <c r="C17" s="137"/>
      <c r="D17" s="138">
        <v>1132</v>
      </c>
      <c r="E17" s="138"/>
      <c r="F17" s="138">
        <f t="shared" si="0"/>
        <v>1132</v>
      </c>
    </row>
    <row r="18" spans="1:6" ht="15.75">
      <c r="A18" s="137">
        <v>13</v>
      </c>
      <c r="B18" s="137" t="s">
        <v>377</v>
      </c>
      <c r="C18" s="137"/>
      <c r="D18" s="138">
        <v>800</v>
      </c>
      <c r="E18" s="138">
        <v>353</v>
      </c>
      <c r="F18" s="138">
        <f t="shared" si="0"/>
        <v>1153</v>
      </c>
    </row>
    <row r="19" spans="1:6" ht="15.75">
      <c r="A19" s="137">
        <v>14</v>
      </c>
      <c r="B19" s="137" t="s">
        <v>378</v>
      </c>
      <c r="C19" s="137"/>
      <c r="D19" s="138">
        <v>0</v>
      </c>
      <c r="E19" s="138"/>
      <c r="F19" s="138">
        <f t="shared" si="0"/>
        <v>0</v>
      </c>
    </row>
    <row r="20" spans="1:6" ht="15.75">
      <c r="A20" s="137">
        <v>15</v>
      </c>
      <c r="B20" s="137" t="s">
        <v>379</v>
      </c>
      <c r="C20" s="137"/>
      <c r="D20" s="138">
        <v>220</v>
      </c>
      <c r="E20" s="138"/>
      <c r="F20" s="138">
        <f t="shared" si="0"/>
        <v>220</v>
      </c>
    </row>
    <row r="21" spans="1:6" ht="15.75">
      <c r="A21" s="137">
        <v>16</v>
      </c>
      <c r="B21" s="137" t="s">
        <v>380</v>
      </c>
      <c r="C21" s="137"/>
      <c r="D21" s="138">
        <v>228</v>
      </c>
      <c r="E21" s="138"/>
      <c r="F21" s="138">
        <f t="shared" ref="F21:F27" si="1">D21+E21</f>
        <v>228</v>
      </c>
    </row>
    <row r="22" spans="1:6" ht="15.75">
      <c r="A22" s="137">
        <v>17</v>
      </c>
      <c r="B22" s="137" t="s">
        <v>381</v>
      </c>
      <c r="C22" s="137"/>
      <c r="D22" s="138">
        <v>1655</v>
      </c>
      <c r="E22" s="138"/>
      <c r="F22" s="138">
        <f t="shared" si="1"/>
        <v>1655</v>
      </c>
    </row>
    <row r="23" spans="1:6" ht="15.75">
      <c r="A23" s="137">
        <v>18</v>
      </c>
      <c r="B23" s="137" t="s">
        <v>637</v>
      </c>
      <c r="C23" s="137"/>
      <c r="D23" s="138">
        <v>300</v>
      </c>
      <c r="E23" s="138">
        <v>-300</v>
      </c>
      <c r="F23" s="138">
        <f t="shared" si="1"/>
        <v>0</v>
      </c>
    </row>
    <row r="24" spans="1:6" ht="15.75">
      <c r="A24" s="137">
        <v>19</v>
      </c>
      <c r="B24" s="137" t="s">
        <v>382</v>
      </c>
      <c r="C24" s="137"/>
      <c r="D24" s="138">
        <v>856</v>
      </c>
      <c r="E24" s="138"/>
      <c r="F24" s="138">
        <f t="shared" si="1"/>
        <v>856</v>
      </c>
    </row>
    <row r="25" spans="1:6" ht="15.75">
      <c r="A25" s="137">
        <v>20</v>
      </c>
      <c r="B25" s="137" t="s">
        <v>383</v>
      </c>
      <c r="C25" s="137"/>
      <c r="D25" s="138">
        <v>76</v>
      </c>
      <c r="E25" s="138">
        <v>15</v>
      </c>
      <c r="F25" s="138">
        <f t="shared" si="1"/>
        <v>91</v>
      </c>
    </row>
    <row r="26" spans="1:6" ht="15.75">
      <c r="A26" s="137">
        <v>21</v>
      </c>
      <c r="B26" s="137" t="s">
        <v>384</v>
      </c>
      <c r="C26" s="137"/>
      <c r="D26" s="138">
        <v>697</v>
      </c>
      <c r="E26" s="138"/>
      <c r="F26" s="138">
        <f t="shared" si="1"/>
        <v>697</v>
      </c>
    </row>
    <row r="27" spans="1:6" ht="15.75">
      <c r="A27" s="137">
        <v>22</v>
      </c>
      <c r="B27" s="137" t="s">
        <v>385</v>
      </c>
      <c r="C27" s="137"/>
      <c r="D27" s="138">
        <v>925</v>
      </c>
      <c r="E27" s="138"/>
      <c r="F27" s="138">
        <f t="shared" si="1"/>
        <v>925</v>
      </c>
    </row>
    <row r="28" spans="1:6" ht="15.75">
      <c r="A28" s="137">
        <v>23</v>
      </c>
      <c r="B28" s="137" t="s">
        <v>575</v>
      </c>
      <c r="C28" s="137"/>
      <c r="D28" s="138">
        <v>55</v>
      </c>
      <c r="E28" s="138"/>
      <c r="F28" s="138">
        <f>D28+E28</f>
        <v>55</v>
      </c>
    </row>
    <row r="29" spans="1:6" ht="15.75">
      <c r="A29" s="137">
        <v>24</v>
      </c>
      <c r="B29" s="137" t="s">
        <v>635</v>
      </c>
      <c r="C29" s="137"/>
      <c r="D29" s="138">
        <v>4555</v>
      </c>
      <c r="E29" s="138">
        <v>7497</v>
      </c>
      <c r="F29" s="138">
        <f>D29+E29</f>
        <v>12052</v>
      </c>
    </row>
    <row r="30" spans="1:6" ht="15.75">
      <c r="A30" s="137">
        <v>25</v>
      </c>
      <c r="B30" s="137" t="s">
        <v>646</v>
      </c>
      <c r="C30" s="137"/>
      <c r="D30" s="138"/>
      <c r="E30" s="138">
        <v>185</v>
      </c>
      <c r="F30" s="138">
        <f>D30+E30</f>
        <v>185</v>
      </c>
    </row>
    <row r="31" spans="1:6" ht="15.75">
      <c r="A31" s="137">
        <v>26</v>
      </c>
      <c r="B31" s="137" t="s">
        <v>647</v>
      </c>
      <c r="C31" s="137"/>
      <c r="D31" s="138"/>
      <c r="E31" s="138">
        <v>148</v>
      </c>
      <c r="F31" s="138">
        <f>D31+E31</f>
        <v>148</v>
      </c>
    </row>
    <row r="32" spans="1:6" ht="15.75">
      <c r="A32" s="137">
        <v>27</v>
      </c>
      <c r="B32" s="137"/>
      <c r="C32" s="137"/>
      <c r="D32" s="138"/>
      <c r="E32" s="138"/>
      <c r="F32" s="138">
        <f>D32+E32</f>
        <v>0</v>
      </c>
    </row>
    <row r="33" spans="1:6" ht="15.75">
      <c r="A33" s="137">
        <v>28</v>
      </c>
      <c r="B33" s="134" t="s">
        <v>5</v>
      </c>
      <c r="C33" s="140">
        <f>SUM(C6:C32)</f>
        <v>14384</v>
      </c>
      <c r="D33" s="140">
        <f>SUM(D6:D32)</f>
        <v>34801</v>
      </c>
      <c r="E33" s="140">
        <f>SUM(E6:E32)</f>
        <v>7902</v>
      </c>
      <c r="F33" s="140">
        <f>SUM(F6:F32)</f>
        <v>42703</v>
      </c>
    </row>
    <row r="34" spans="1:6" ht="15.75">
      <c r="A34" s="102"/>
      <c r="B34" s="102"/>
      <c r="C34" s="102"/>
      <c r="D34" s="102"/>
      <c r="E34" s="102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D2" sqref="D2"/>
    </sheetView>
  </sheetViews>
  <sheetFormatPr defaultRowHeight="12.75"/>
  <cols>
    <col min="1" max="1" width="7" style="141" customWidth="1"/>
    <col min="2" max="2" width="43.28515625" style="141" customWidth="1"/>
    <col min="3" max="3" width="12.28515625" style="141" customWidth="1"/>
    <col min="4" max="4" width="12.140625" style="141" customWidth="1"/>
    <col min="5" max="5" width="11.5703125" style="141" customWidth="1"/>
    <col min="6" max="6" width="18.42578125" style="141" customWidth="1"/>
    <col min="7" max="16384" width="9.140625" style="141"/>
  </cols>
  <sheetData>
    <row r="1" spans="1:6" ht="18.75">
      <c r="B1" s="130" t="s">
        <v>0</v>
      </c>
      <c r="C1" s="130"/>
      <c r="D1" s="131" t="s">
        <v>386</v>
      </c>
    </row>
    <row r="2" spans="1:6" ht="18.75">
      <c r="B2" s="133" t="s">
        <v>1</v>
      </c>
      <c r="C2" s="133"/>
      <c r="D2" s="53" t="s">
        <v>653</v>
      </c>
    </row>
    <row r="3" spans="1:6" ht="15.75">
      <c r="B3" s="132" t="s">
        <v>230</v>
      </c>
      <c r="C3" s="132"/>
      <c r="D3" s="131" t="s">
        <v>3</v>
      </c>
    </row>
    <row r="4" spans="1:6" ht="15.75">
      <c r="A4" s="102"/>
      <c r="B4" s="102"/>
      <c r="C4" s="102"/>
      <c r="E4" s="102"/>
    </row>
    <row r="5" spans="1:6" ht="31.5">
      <c r="A5" s="134" t="s">
        <v>307</v>
      </c>
      <c r="B5" s="136"/>
      <c r="C5" s="135" t="s">
        <v>4</v>
      </c>
      <c r="D5" s="135" t="s">
        <v>364</v>
      </c>
      <c r="E5" s="136" t="s">
        <v>365</v>
      </c>
      <c r="F5" s="136" t="s">
        <v>366</v>
      </c>
    </row>
    <row r="6" spans="1:6" ht="15.75">
      <c r="A6" s="137">
        <v>1</v>
      </c>
      <c r="B6" s="137" t="s">
        <v>387</v>
      </c>
      <c r="C6" s="138">
        <v>5080</v>
      </c>
      <c r="D6" s="138">
        <v>12058</v>
      </c>
      <c r="E6" s="138"/>
      <c r="F6" s="138">
        <f>D6+E6</f>
        <v>12058</v>
      </c>
    </row>
    <row r="7" spans="1:6" ht="15.75">
      <c r="A7" s="137">
        <v>2</v>
      </c>
      <c r="B7" s="137" t="s">
        <v>388</v>
      </c>
      <c r="C7" s="138">
        <v>1355</v>
      </c>
      <c r="D7" s="138">
        <v>1435</v>
      </c>
      <c r="E7" s="138"/>
      <c r="F7" s="138">
        <f t="shared" ref="F7:F28" si="0">D7+E7</f>
        <v>1435</v>
      </c>
    </row>
    <row r="8" spans="1:6" ht="15.75">
      <c r="A8" s="137">
        <v>3</v>
      </c>
      <c r="B8" s="137" t="s">
        <v>389</v>
      </c>
      <c r="C8" s="138">
        <v>889</v>
      </c>
      <c r="D8" s="138">
        <v>3029</v>
      </c>
      <c r="E8" s="138"/>
      <c r="F8" s="138">
        <f t="shared" si="0"/>
        <v>3029</v>
      </c>
    </row>
    <row r="9" spans="1:6" ht="15.75">
      <c r="A9" s="137">
        <v>4</v>
      </c>
      <c r="B9" s="137" t="s">
        <v>390</v>
      </c>
      <c r="C9" s="138">
        <v>508</v>
      </c>
      <c r="D9" s="138">
        <v>508</v>
      </c>
      <c r="E9" s="138"/>
      <c r="F9" s="138">
        <f t="shared" si="0"/>
        <v>508</v>
      </c>
    </row>
    <row r="10" spans="1:6" ht="15.75">
      <c r="A10" s="137">
        <v>5</v>
      </c>
      <c r="B10" s="137" t="s">
        <v>391</v>
      </c>
      <c r="C10" s="138">
        <v>127</v>
      </c>
      <c r="D10" s="138">
        <v>127</v>
      </c>
      <c r="E10" s="138"/>
      <c r="F10" s="138">
        <f t="shared" si="0"/>
        <v>127</v>
      </c>
    </row>
    <row r="11" spans="1:6" ht="15.75">
      <c r="A11" s="137">
        <v>6</v>
      </c>
      <c r="B11" s="137" t="s">
        <v>392</v>
      </c>
      <c r="C11" s="138">
        <v>3669</v>
      </c>
      <c r="D11" s="138">
        <v>3669</v>
      </c>
      <c r="E11" s="138">
        <v>100</v>
      </c>
      <c r="F11" s="138">
        <f t="shared" si="0"/>
        <v>3769</v>
      </c>
    </row>
    <row r="12" spans="1:6" ht="15.75">
      <c r="A12" s="137">
        <v>7</v>
      </c>
      <c r="B12" s="137" t="s">
        <v>393</v>
      </c>
      <c r="C12" s="138">
        <v>300</v>
      </c>
      <c r="D12" s="138">
        <v>500</v>
      </c>
      <c r="E12" s="138"/>
      <c r="F12" s="138">
        <f t="shared" si="0"/>
        <v>500</v>
      </c>
    </row>
    <row r="13" spans="1:6" ht="15.75">
      <c r="A13" s="137">
        <v>8</v>
      </c>
      <c r="B13" s="137" t="s">
        <v>394</v>
      </c>
      <c r="C13" s="138">
        <v>381</v>
      </c>
      <c r="D13" s="138">
        <v>391</v>
      </c>
      <c r="E13" s="138">
        <v>277</v>
      </c>
      <c r="F13" s="138">
        <f t="shared" si="0"/>
        <v>668</v>
      </c>
    </row>
    <row r="14" spans="1:6" ht="15.75">
      <c r="A14" s="137">
        <v>9</v>
      </c>
      <c r="B14" s="142" t="s">
        <v>395</v>
      </c>
      <c r="C14" s="138">
        <v>41517</v>
      </c>
      <c r="D14" s="138">
        <v>49490</v>
      </c>
      <c r="E14" s="138"/>
      <c r="F14" s="138">
        <f t="shared" si="0"/>
        <v>49490</v>
      </c>
    </row>
    <row r="15" spans="1:6" ht="15.75">
      <c r="A15" s="137">
        <v>10</v>
      </c>
      <c r="B15" s="142" t="s">
        <v>396</v>
      </c>
      <c r="C15" s="138"/>
      <c r="D15" s="138">
        <v>6985</v>
      </c>
      <c r="E15" s="138"/>
      <c r="F15" s="138">
        <f t="shared" si="0"/>
        <v>6985</v>
      </c>
    </row>
    <row r="16" spans="1:6" ht="15.75">
      <c r="A16" s="137">
        <v>11</v>
      </c>
      <c r="B16" s="142" t="s">
        <v>397</v>
      </c>
      <c r="C16" s="138"/>
      <c r="D16" s="138">
        <v>1159</v>
      </c>
      <c r="E16" s="138"/>
      <c r="F16" s="138">
        <f t="shared" si="0"/>
        <v>1159</v>
      </c>
    </row>
    <row r="17" spans="1:6" ht="15.75">
      <c r="A17" s="137">
        <v>12</v>
      </c>
      <c r="B17" s="142" t="s">
        <v>398</v>
      </c>
      <c r="C17" s="138"/>
      <c r="D17" s="138">
        <v>700</v>
      </c>
      <c r="E17" s="138"/>
      <c r="F17" s="138">
        <f t="shared" si="0"/>
        <v>700</v>
      </c>
    </row>
    <row r="18" spans="1:6" ht="15.75">
      <c r="A18" s="137">
        <v>13</v>
      </c>
      <c r="B18" s="142" t="s">
        <v>399</v>
      </c>
      <c r="C18" s="138"/>
      <c r="D18" s="138">
        <v>73</v>
      </c>
      <c r="E18" s="138">
        <v>61</v>
      </c>
      <c r="F18" s="143">
        <f t="shared" si="0"/>
        <v>134</v>
      </c>
    </row>
    <row r="19" spans="1:6" ht="15.75">
      <c r="A19" s="137">
        <v>14</v>
      </c>
      <c r="B19" s="142" t="s">
        <v>400</v>
      </c>
      <c r="C19" s="138"/>
      <c r="D19" s="138">
        <v>13575</v>
      </c>
      <c r="E19" s="138"/>
      <c r="F19" s="138">
        <f t="shared" si="0"/>
        <v>13575</v>
      </c>
    </row>
    <row r="20" spans="1:6" ht="15.75">
      <c r="A20" s="137">
        <v>15</v>
      </c>
      <c r="B20" s="142" t="s">
        <v>401</v>
      </c>
      <c r="C20" s="138"/>
      <c r="D20" s="138">
        <v>92</v>
      </c>
      <c r="E20" s="138"/>
      <c r="F20" s="138">
        <f t="shared" si="0"/>
        <v>92</v>
      </c>
    </row>
    <row r="21" spans="1:6" ht="15.75">
      <c r="A21" s="137">
        <v>16</v>
      </c>
      <c r="B21" s="142" t="s">
        <v>402</v>
      </c>
      <c r="C21" s="138"/>
      <c r="D21" s="138">
        <v>94</v>
      </c>
      <c r="E21" s="138">
        <v>-94</v>
      </c>
      <c r="F21" s="138">
        <f t="shared" si="0"/>
        <v>0</v>
      </c>
    </row>
    <row r="22" spans="1:6" ht="15.75">
      <c r="A22" s="137">
        <v>17</v>
      </c>
      <c r="B22" s="137" t="s">
        <v>643</v>
      </c>
      <c r="C22" s="138"/>
      <c r="D22" s="138">
        <v>600</v>
      </c>
      <c r="E22" s="138"/>
      <c r="F22" s="138">
        <f t="shared" si="0"/>
        <v>600</v>
      </c>
    </row>
    <row r="23" spans="1:6" ht="15.75">
      <c r="A23" s="137">
        <v>18</v>
      </c>
      <c r="B23" s="142" t="s">
        <v>403</v>
      </c>
      <c r="C23" s="138"/>
      <c r="D23" s="138">
        <v>690</v>
      </c>
      <c r="E23" s="138"/>
      <c r="F23" s="138">
        <f t="shared" si="0"/>
        <v>690</v>
      </c>
    </row>
    <row r="24" spans="1:6" ht="15.75">
      <c r="A24" s="137">
        <v>19</v>
      </c>
      <c r="B24" s="142" t="s">
        <v>404</v>
      </c>
      <c r="C24" s="138"/>
      <c r="D24" s="138">
        <v>846</v>
      </c>
      <c r="E24" s="138"/>
      <c r="F24" s="138">
        <f t="shared" si="0"/>
        <v>846</v>
      </c>
    </row>
    <row r="25" spans="1:6" ht="15.75">
      <c r="A25" s="137">
        <v>20</v>
      </c>
      <c r="B25" s="142" t="s">
        <v>405</v>
      </c>
      <c r="C25" s="138"/>
      <c r="D25" s="138">
        <v>2477</v>
      </c>
      <c r="E25" s="138"/>
      <c r="F25" s="138">
        <f t="shared" si="0"/>
        <v>2477</v>
      </c>
    </row>
    <row r="26" spans="1:6" ht="15.75">
      <c r="A26" s="137">
        <v>21</v>
      </c>
      <c r="B26" s="142" t="s">
        <v>406</v>
      </c>
      <c r="C26" s="138"/>
      <c r="D26" s="138">
        <v>445</v>
      </c>
      <c r="E26" s="138"/>
      <c r="F26" s="138">
        <f t="shared" si="0"/>
        <v>445</v>
      </c>
    </row>
    <row r="27" spans="1:6" ht="15.75">
      <c r="A27" s="137">
        <v>22</v>
      </c>
      <c r="B27" s="142" t="s">
        <v>410</v>
      </c>
      <c r="C27" s="138"/>
      <c r="D27" s="138">
        <v>1599</v>
      </c>
      <c r="E27" s="138">
        <v>3200</v>
      </c>
      <c r="F27" s="138">
        <f t="shared" si="0"/>
        <v>4799</v>
      </c>
    </row>
    <row r="28" spans="1:6" ht="15.75">
      <c r="A28" s="137">
        <v>23</v>
      </c>
      <c r="B28" s="142" t="s">
        <v>576</v>
      </c>
      <c r="C28" s="138"/>
      <c r="D28" s="138">
        <v>135</v>
      </c>
      <c r="E28" s="138"/>
      <c r="F28" s="138">
        <f t="shared" si="0"/>
        <v>135</v>
      </c>
    </row>
    <row r="29" spans="1:6" ht="15.75">
      <c r="A29" s="137">
        <v>24</v>
      </c>
      <c r="B29" s="137" t="s">
        <v>636</v>
      </c>
      <c r="C29" s="138"/>
      <c r="D29" s="138">
        <v>150</v>
      </c>
      <c r="E29" s="138"/>
      <c r="F29" s="138">
        <f>D29+E29</f>
        <v>150</v>
      </c>
    </row>
    <row r="30" spans="1:6" ht="15.75">
      <c r="A30" s="137">
        <v>25</v>
      </c>
      <c r="B30" s="137" t="s">
        <v>639</v>
      </c>
      <c r="C30" s="138"/>
      <c r="D30" s="138">
        <v>390</v>
      </c>
      <c r="E30" s="138"/>
      <c r="F30" s="138">
        <f>D30+E30</f>
        <v>390</v>
      </c>
    </row>
    <row r="31" spans="1:6" ht="15.75">
      <c r="A31" s="137">
        <v>26</v>
      </c>
      <c r="B31" s="137" t="s">
        <v>645</v>
      </c>
      <c r="C31" s="138"/>
      <c r="D31" s="138"/>
      <c r="E31" s="138">
        <v>497</v>
      </c>
      <c r="F31" s="138">
        <f>D31+E31</f>
        <v>497</v>
      </c>
    </row>
    <row r="32" spans="1:6" ht="15.75">
      <c r="A32" s="137">
        <v>27</v>
      </c>
      <c r="B32" s="134" t="s">
        <v>5</v>
      </c>
      <c r="C32" s="140">
        <f>SUM(C6:C31)</f>
        <v>53826</v>
      </c>
      <c r="D32" s="140">
        <f>SUM(D6:D31)</f>
        <v>101217</v>
      </c>
      <c r="E32" s="140">
        <f>SUM(E6:E31)</f>
        <v>4041</v>
      </c>
      <c r="F32" s="140">
        <f>SUM(F6:F31)</f>
        <v>105258</v>
      </c>
    </row>
    <row r="33" spans="1:5" ht="15.75">
      <c r="A33" s="102"/>
      <c r="B33" s="102"/>
      <c r="C33" s="102"/>
      <c r="D33" s="102"/>
      <c r="E33" s="102"/>
    </row>
    <row r="34" spans="1:5" ht="15.75">
      <c r="A34" s="102"/>
      <c r="B34" s="102"/>
      <c r="C34" s="102"/>
      <c r="D34" s="102"/>
      <c r="E34" s="102"/>
    </row>
  </sheetData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C2" sqref="C2"/>
    </sheetView>
  </sheetViews>
  <sheetFormatPr defaultRowHeight="15"/>
  <cols>
    <col min="1" max="1" width="6.28515625" style="49" customWidth="1"/>
    <col min="2" max="2" width="81.85546875" style="49" customWidth="1"/>
    <col min="3" max="3" width="8.42578125" style="49" customWidth="1"/>
    <col min="4" max="4" width="10.7109375" style="49" customWidth="1"/>
    <col min="5" max="5" width="10.42578125" style="49" customWidth="1"/>
    <col min="6" max="6" width="10.140625" style="49" customWidth="1"/>
    <col min="7" max="7" width="8.7109375" style="49" customWidth="1"/>
    <col min="8" max="9" width="9.5703125" style="49" customWidth="1"/>
    <col min="10" max="16384" width="9.140625" style="49"/>
  </cols>
  <sheetData>
    <row r="1" spans="1:9" ht="15.75">
      <c r="B1" s="50" t="s">
        <v>0</v>
      </c>
      <c r="C1" s="2" t="s">
        <v>407</v>
      </c>
    </row>
    <row r="2" spans="1:9" ht="18.75">
      <c r="B2" s="51" t="s">
        <v>1</v>
      </c>
      <c r="C2" s="53" t="s">
        <v>653</v>
      </c>
      <c r="D2" s="54"/>
      <c r="E2" s="54"/>
      <c r="F2" s="54"/>
      <c r="G2" s="54"/>
      <c r="H2" s="54"/>
      <c r="I2" s="54"/>
    </row>
    <row r="3" spans="1:9" ht="18.75">
      <c r="B3" s="55" t="s">
        <v>230</v>
      </c>
      <c r="C3" s="7" t="s">
        <v>3</v>
      </c>
    </row>
    <row r="4" spans="1:9" ht="18.75">
      <c r="B4" s="56" t="s">
        <v>227</v>
      </c>
      <c r="C4" s="7"/>
    </row>
    <row r="5" spans="1:9">
      <c r="D5" s="49" t="s">
        <v>231</v>
      </c>
      <c r="E5" s="49" t="s">
        <v>6</v>
      </c>
      <c r="F5" s="49" t="s">
        <v>7</v>
      </c>
      <c r="G5" s="49" t="s">
        <v>8</v>
      </c>
      <c r="H5" s="49" t="s">
        <v>9</v>
      </c>
      <c r="I5" s="49" t="s">
        <v>232</v>
      </c>
    </row>
    <row r="6" spans="1:9" ht="15" customHeight="1">
      <c r="A6" s="58" t="s">
        <v>11</v>
      </c>
      <c r="B6" s="59" t="s">
        <v>12</v>
      </c>
      <c r="C6" s="60" t="s">
        <v>13</v>
      </c>
      <c r="D6" s="61" t="s">
        <v>228</v>
      </c>
      <c r="E6" s="61" t="s">
        <v>228</v>
      </c>
      <c r="F6" s="61" t="s">
        <v>228</v>
      </c>
      <c r="G6" s="61" t="s">
        <v>228</v>
      </c>
      <c r="H6" s="61" t="s">
        <v>228</v>
      </c>
      <c r="I6" s="61" t="s">
        <v>228</v>
      </c>
    </row>
    <row r="7" spans="1:9">
      <c r="A7" s="62" t="s">
        <v>15</v>
      </c>
      <c r="B7" s="63" t="s">
        <v>16</v>
      </c>
      <c r="C7" s="63" t="s">
        <v>17</v>
      </c>
      <c r="D7" s="64" t="s">
        <v>18</v>
      </c>
      <c r="E7" s="64" t="s">
        <v>18</v>
      </c>
      <c r="F7" s="64" t="s">
        <v>18</v>
      </c>
      <c r="G7" s="64" t="s">
        <v>18</v>
      </c>
      <c r="H7" s="64" t="s">
        <v>18</v>
      </c>
      <c r="I7" s="64"/>
    </row>
    <row r="8" spans="1:9" ht="15" customHeight="1">
      <c r="A8" s="144">
        <v>1</v>
      </c>
      <c r="B8" s="145" t="s">
        <v>233</v>
      </c>
      <c r="C8" s="146" t="s">
        <v>234</v>
      </c>
      <c r="D8" s="147">
        <f t="shared" ref="D8:D73" si="0">SUM(E8:I8)</f>
        <v>352861</v>
      </c>
      <c r="E8" s="147">
        <v>29504</v>
      </c>
      <c r="F8" s="147">
        <v>97319</v>
      </c>
      <c r="G8" s="147">
        <v>150106</v>
      </c>
      <c r="H8" s="147">
        <v>61405</v>
      </c>
      <c r="I8" s="147">
        <v>14527</v>
      </c>
    </row>
    <row r="9" spans="1:9" ht="15" customHeight="1">
      <c r="A9" s="144">
        <v>2</v>
      </c>
      <c r="B9" s="72" t="s">
        <v>235</v>
      </c>
      <c r="C9" s="146" t="s">
        <v>236</v>
      </c>
      <c r="D9" s="147">
        <f t="shared" si="0"/>
        <v>81227</v>
      </c>
      <c r="E9" s="147">
        <v>8826</v>
      </c>
      <c r="F9" s="147">
        <v>27511</v>
      </c>
      <c r="G9" s="147">
        <v>25222</v>
      </c>
      <c r="H9" s="147">
        <v>15793</v>
      </c>
      <c r="I9" s="147">
        <v>3875</v>
      </c>
    </row>
    <row r="10" spans="1:9" ht="15" customHeight="1">
      <c r="A10" s="144">
        <v>3</v>
      </c>
      <c r="B10" s="72" t="s">
        <v>237</v>
      </c>
      <c r="C10" s="146" t="s">
        <v>238</v>
      </c>
      <c r="D10" s="147">
        <f t="shared" si="0"/>
        <v>224477</v>
      </c>
      <c r="E10" s="147">
        <v>52723</v>
      </c>
      <c r="F10" s="147">
        <v>26460</v>
      </c>
      <c r="G10" s="147">
        <v>73095</v>
      </c>
      <c r="H10" s="147">
        <v>43204</v>
      </c>
      <c r="I10" s="147">
        <v>28995</v>
      </c>
    </row>
    <row r="11" spans="1:9" ht="15" customHeight="1">
      <c r="A11" s="144">
        <v>4</v>
      </c>
      <c r="B11" s="74" t="s">
        <v>239</v>
      </c>
      <c r="C11" s="148" t="s">
        <v>240</v>
      </c>
      <c r="D11" s="147">
        <f t="shared" si="0"/>
        <v>0</v>
      </c>
      <c r="E11" s="149"/>
      <c r="F11" s="149"/>
      <c r="G11" s="149"/>
      <c r="H11" s="149"/>
      <c r="I11" s="149"/>
    </row>
    <row r="12" spans="1:9" ht="15" customHeight="1">
      <c r="A12" s="144">
        <v>5</v>
      </c>
      <c r="B12" s="74" t="s">
        <v>241</v>
      </c>
      <c r="C12" s="148" t="s">
        <v>242</v>
      </c>
      <c r="D12" s="147">
        <f t="shared" si="0"/>
        <v>8620</v>
      </c>
      <c r="E12" s="149">
        <v>8620</v>
      </c>
      <c r="F12" s="149"/>
      <c r="G12" s="149"/>
      <c r="H12" s="149"/>
      <c r="I12" s="149"/>
    </row>
    <row r="13" spans="1:9" ht="15" customHeight="1">
      <c r="A13" s="144">
        <v>6</v>
      </c>
      <c r="B13" s="150" t="s">
        <v>243</v>
      </c>
      <c r="C13" s="148" t="s">
        <v>244</v>
      </c>
      <c r="D13" s="147">
        <f t="shared" si="0"/>
        <v>0</v>
      </c>
      <c r="E13" s="149"/>
      <c r="F13" s="149"/>
      <c r="G13" s="149"/>
      <c r="H13" s="149"/>
      <c r="I13" s="149"/>
    </row>
    <row r="14" spans="1:9" ht="15" customHeight="1">
      <c r="A14" s="144">
        <v>7</v>
      </c>
      <c r="B14" s="150" t="s">
        <v>245</v>
      </c>
      <c r="C14" s="148" t="s">
        <v>246</v>
      </c>
      <c r="D14" s="147">
        <f t="shared" si="0"/>
        <v>900</v>
      </c>
      <c r="E14" s="149">
        <v>900</v>
      </c>
      <c r="F14" s="149"/>
      <c r="G14" s="149"/>
      <c r="H14" s="149"/>
      <c r="I14" s="149"/>
    </row>
    <row r="15" spans="1:9" ht="15" customHeight="1">
      <c r="A15" s="144">
        <v>8</v>
      </c>
      <c r="B15" s="150" t="s">
        <v>247</v>
      </c>
      <c r="C15" s="148" t="s">
        <v>248</v>
      </c>
      <c r="D15" s="147">
        <f t="shared" si="0"/>
        <v>59273</v>
      </c>
      <c r="E15" s="149">
        <v>59273</v>
      </c>
      <c r="F15" s="149"/>
      <c r="G15" s="149"/>
      <c r="H15" s="149"/>
      <c r="I15" s="149"/>
    </row>
    <row r="16" spans="1:9" ht="15" customHeight="1">
      <c r="A16" s="144">
        <v>9</v>
      </c>
      <c r="B16" s="74" t="s">
        <v>249</v>
      </c>
      <c r="C16" s="148" t="s">
        <v>250</v>
      </c>
      <c r="D16" s="147">
        <f t="shared" si="0"/>
        <v>22534</v>
      </c>
      <c r="E16" s="149">
        <v>22534</v>
      </c>
      <c r="F16" s="149"/>
      <c r="G16" s="149"/>
      <c r="H16" s="149"/>
      <c r="I16" s="149"/>
    </row>
    <row r="17" spans="1:9" ht="15" customHeight="1">
      <c r="A17" s="144">
        <v>10</v>
      </c>
      <c r="B17" s="74" t="s">
        <v>251</v>
      </c>
      <c r="C17" s="148" t="s">
        <v>252</v>
      </c>
      <c r="D17" s="147">
        <f t="shared" si="0"/>
        <v>0</v>
      </c>
      <c r="E17" s="149"/>
      <c r="F17" s="149"/>
      <c r="G17" s="149"/>
      <c r="H17" s="149"/>
      <c r="I17" s="149"/>
    </row>
    <row r="18" spans="1:9" ht="15" customHeight="1">
      <c r="A18" s="144">
        <v>11</v>
      </c>
      <c r="B18" s="74" t="s">
        <v>253</v>
      </c>
      <c r="C18" s="148" t="s">
        <v>254</v>
      </c>
      <c r="D18" s="147">
        <f t="shared" si="0"/>
        <v>14189</v>
      </c>
      <c r="E18" s="149">
        <v>14189</v>
      </c>
      <c r="F18" s="149"/>
      <c r="G18" s="149"/>
      <c r="H18" s="149"/>
      <c r="I18" s="149"/>
    </row>
    <row r="19" spans="1:9" ht="15" customHeight="1">
      <c r="A19" s="144">
        <v>12</v>
      </c>
      <c r="B19" s="77" t="s">
        <v>255</v>
      </c>
      <c r="C19" s="146" t="s">
        <v>256</v>
      </c>
      <c r="D19" s="147">
        <f t="shared" si="0"/>
        <v>105516</v>
      </c>
      <c r="E19" s="147">
        <f>SUM(E11:E18)</f>
        <v>105516</v>
      </c>
      <c r="F19" s="147">
        <f>SUM(F11:F18)</f>
        <v>0</v>
      </c>
      <c r="G19" s="147">
        <f>SUM(G11:G18)</f>
        <v>0</v>
      </c>
      <c r="H19" s="147">
        <f>SUM(H11:H18)</f>
        <v>0</v>
      </c>
      <c r="I19" s="147">
        <f>SUM(I11:I18)</f>
        <v>0</v>
      </c>
    </row>
    <row r="20" spans="1:9" ht="15" customHeight="1">
      <c r="A20" s="144">
        <v>13</v>
      </c>
      <c r="B20" s="151" t="s">
        <v>257</v>
      </c>
      <c r="C20" s="148" t="s">
        <v>258</v>
      </c>
      <c r="D20" s="147">
        <f t="shared" si="0"/>
        <v>0</v>
      </c>
      <c r="E20" s="149"/>
      <c r="F20" s="149"/>
      <c r="G20" s="149"/>
      <c r="H20" s="149"/>
      <c r="I20" s="149"/>
    </row>
    <row r="21" spans="1:9" ht="15" customHeight="1">
      <c r="A21" s="144">
        <v>14</v>
      </c>
      <c r="B21" s="151" t="s">
        <v>259</v>
      </c>
      <c r="C21" s="148" t="s">
        <v>260</v>
      </c>
      <c r="D21" s="147">
        <f t="shared" si="0"/>
        <v>31</v>
      </c>
      <c r="E21" s="149">
        <v>31</v>
      </c>
      <c r="F21" s="149"/>
      <c r="G21" s="149"/>
      <c r="H21" s="149"/>
      <c r="I21" s="149"/>
    </row>
    <row r="22" spans="1:9" ht="15" customHeight="1">
      <c r="A22" s="144">
        <v>15</v>
      </c>
      <c r="B22" s="151" t="s">
        <v>261</v>
      </c>
      <c r="C22" s="148" t="s">
        <v>262</v>
      </c>
      <c r="D22" s="147">
        <f t="shared" si="0"/>
        <v>0</v>
      </c>
      <c r="E22" s="149"/>
      <c r="F22" s="149"/>
      <c r="G22" s="149"/>
      <c r="H22" s="149"/>
      <c r="I22" s="149"/>
    </row>
    <row r="23" spans="1:9" ht="15" customHeight="1">
      <c r="A23" s="144">
        <v>16</v>
      </c>
      <c r="B23" s="151" t="s">
        <v>263</v>
      </c>
      <c r="C23" s="148" t="s">
        <v>264</v>
      </c>
      <c r="D23" s="147">
        <f t="shared" si="0"/>
        <v>0</v>
      </c>
      <c r="E23" s="149"/>
      <c r="F23" s="149"/>
      <c r="G23" s="149"/>
      <c r="H23" s="149"/>
      <c r="I23" s="149"/>
    </row>
    <row r="24" spans="1:9" ht="15" customHeight="1">
      <c r="A24" s="144">
        <v>17</v>
      </c>
      <c r="B24" s="151" t="s">
        <v>265</v>
      </c>
      <c r="C24" s="148" t="s">
        <v>266</v>
      </c>
      <c r="D24" s="147">
        <f t="shared" si="0"/>
        <v>0</v>
      </c>
      <c r="E24" s="149"/>
      <c r="F24" s="149"/>
      <c r="G24" s="149"/>
      <c r="H24" s="149"/>
      <c r="I24" s="149"/>
    </row>
    <row r="25" spans="1:9" ht="15" customHeight="1">
      <c r="A25" s="144">
        <v>18</v>
      </c>
      <c r="B25" s="151" t="s">
        <v>267</v>
      </c>
      <c r="C25" s="148" t="s">
        <v>268</v>
      </c>
      <c r="D25" s="147">
        <f t="shared" si="0"/>
        <v>139359</v>
      </c>
      <c r="E25" s="152">
        <f>SUM(E26:E35)</f>
        <v>139359</v>
      </c>
      <c r="F25" s="152">
        <f>SUM(F26:F35)</f>
        <v>0</v>
      </c>
      <c r="G25" s="152">
        <f>SUM(G26:G35)</f>
        <v>0</v>
      </c>
      <c r="H25" s="152">
        <f>SUM(H26:H35)</f>
        <v>0</v>
      </c>
      <c r="I25" s="152">
        <f>SUM(I26:I35)</f>
        <v>0</v>
      </c>
    </row>
    <row r="26" spans="1:9" ht="15" customHeight="1">
      <c r="A26" s="153"/>
      <c r="B26" s="70" t="s">
        <v>55</v>
      </c>
      <c r="C26" s="148" t="s">
        <v>269</v>
      </c>
      <c r="D26" s="147">
        <f t="shared" si="0"/>
        <v>1308</v>
      </c>
      <c r="E26" s="149">
        <v>1308</v>
      </c>
      <c r="F26" s="149"/>
      <c r="G26" s="149"/>
      <c r="H26" s="149"/>
      <c r="I26" s="149"/>
    </row>
    <row r="27" spans="1:9" ht="15" customHeight="1">
      <c r="A27" s="153"/>
      <c r="B27" s="70" t="s">
        <v>408</v>
      </c>
      <c r="C27" s="148"/>
      <c r="D27" s="147">
        <f t="shared" si="0"/>
        <v>506</v>
      </c>
      <c r="E27" s="149">
        <v>506</v>
      </c>
      <c r="F27" s="149"/>
      <c r="G27" s="149"/>
      <c r="H27" s="149"/>
      <c r="I27" s="149"/>
    </row>
    <row r="28" spans="1:9" ht="15" customHeight="1">
      <c r="A28" s="153"/>
      <c r="B28" s="70" t="s">
        <v>57</v>
      </c>
      <c r="C28" s="148" t="s">
        <v>270</v>
      </c>
      <c r="D28" s="147">
        <f t="shared" si="0"/>
        <v>0</v>
      </c>
      <c r="E28" s="149"/>
      <c r="F28" s="149"/>
      <c r="G28" s="149"/>
      <c r="H28" s="149"/>
      <c r="I28" s="149"/>
    </row>
    <row r="29" spans="1:9" ht="15" customHeight="1">
      <c r="A29" s="153"/>
      <c r="B29" s="70" t="s">
        <v>59</v>
      </c>
      <c r="C29" s="148" t="s">
        <v>271</v>
      </c>
      <c r="D29" s="147">
        <f t="shared" si="0"/>
        <v>0</v>
      </c>
      <c r="E29" s="149"/>
      <c r="F29" s="149"/>
      <c r="G29" s="149"/>
      <c r="H29" s="149"/>
      <c r="I29" s="149"/>
    </row>
    <row r="30" spans="1:9" ht="15" customHeight="1">
      <c r="A30" s="153"/>
      <c r="B30" s="70" t="s">
        <v>61</v>
      </c>
      <c r="C30" s="148" t="s">
        <v>272</v>
      </c>
      <c r="D30" s="147">
        <f t="shared" si="0"/>
        <v>21270</v>
      </c>
      <c r="E30" s="149">
        <v>21270</v>
      </c>
      <c r="F30" s="149"/>
      <c r="G30" s="149"/>
      <c r="H30" s="149"/>
      <c r="I30" s="149"/>
    </row>
    <row r="31" spans="1:9" ht="15" customHeight="1">
      <c r="A31" s="153"/>
      <c r="B31" s="70" t="s">
        <v>63</v>
      </c>
      <c r="C31" s="148" t="s">
        <v>273</v>
      </c>
      <c r="D31" s="147">
        <f t="shared" si="0"/>
        <v>5996</v>
      </c>
      <c r="E31" s="149">
        <v>5996</v>
      </c>
      <c r="F31" s="149"/>
      <c r="G31" s="149"/>
      <c r="H31" s="149"/>
      <c r="I31" s="149"/>
    </row>
    <row r="32" spans="1:9" ht="15" customHeight="1">
      <c r="A32" s="153"/>
      <c r="B32" s="70" t="s">
        <v>409</v>
      </c>
      <c r="C32" s="148"/>
      <c r="D32" s="147">
        <f t="shared" si="0"/>
        <v>2064</v>
      </c>
      <c r="E32" s="149">
        <v>2064</v>
      </c>
      <c r="F32" s="149"/>
      <c r="G32" s="149"/>
      <c r="H32" s="149"/>
      <c r="I32" s="149"/>
    </row>
    <row r="33" spans="1:9" ht="15" customHeight="1">
      <c r="A33" s="153"/>
      <c r="B33" s="70" t="s">
        <v>274</v>
      </c>
      <c r="C33" s="148" t="s">
        <v>275</v>
      </c>
      <c r="D33" s="147">
        <f t="shared" si="0"/>
        <v>76937</v>
      </c>
      <c r="E33" s="149">
        <v>76937</v>
      </c>
      <c r="F33" s="149"/>
      <c r="G33" s="149"/>
      <c r="H33" s="149"/>
      <c r="I33" s="149"/>
    </row>
    <row r="34" spans="1:9" ht="15" customHeight="1">
      <c r="A34" s="153"/>
      <c r="B34" s="70" t="s">
        <v>276</v>
      </c>
      <c r="C34" s="148" t="s">
        <v>277</v>
      </c>
      <c r="D34" s="147">
        <f t="shared" si="0"/>
        <v>30678</v>
      </c>
      <c r="E34" s="149">
        <v>30678</v>
      </c>
      <c r="F34" s="149"/>
      <c r="G34" s="149"/>
      <c r="H34" s="149"/>
      <c r="I34" s="149"/>
    </row>
    <row r="35" spans="1:9" ht="15" customHeight="1">
      <c r="A35" s="153"/>
      <c r="B35" s="70" t="s">
        <v>65</v>
      </c>
      <c r="C35" s="148" t="s">
        <v>278</v>
      </c>
      <c r="D35" s="147">
        <f t="shared" si="0"/>
        <v>600</v>
      </c>
      <c r="E35" s="149">
        <v>600</v>
      </c>
      <c r="F35" s="149"/>
      <c r="G35" s="149"/>
      <c r="H35" s="149"/>
      <c r="I35" s="149"/>
    </row>
    <row r="36" spans="1:9" ht="15" customHeight="1">
      <c r="A36" s="153">
        <v>19</v>
      </c>
      <c r="B36" s="151" t="s">
        <v>279</v>
      </c>
      <c r="C36" s="148" t="s">
        <v>280</v>
      </c>
      <c r="D36" s="147">
        <f t="shared" si="0"/>
        <v>0</v>
      </c>
      <c r="E36" s="149"/>
      <c r="F36" s="149"/>
      <c r="G36" s="149"/>
      <c r="H36" s="149"/>
      <c r="I36" s="149"/>
    </row>
    <row r="37" spans="1:9" ht="15" customHeight="1">
      <c r="A37" s="153">
        <v>20</v>
      </c>
      <c r="B37" s="151" t="s">
        <v>281</v>
      </c>
      <c r="C37" s="148" t="s">
        <v>282</v>
      </c>
      <c r="D37" s="147">
        <f t="shared" si="0"/>
        <v>0</v>
      </c>
      <c r="E37" s="149"/>
      <c r="F37" s="149"/>
      <c r="G37" s="149"/>
      <c r="H37" s="149"/>
      <c r="I37" s="149"/>
    </row>
    <row r="38" spans="1:9" ht="15" customHeight="1">
      <c r="A38" s="153">
        <v>21</v>
      </c>
      <c r="B38" s="151" t="s">
        <v>283</v>
      </c>
      <c r="C38" s="148" t="s">
        <v>284</v>
      </c>
      <c r="D38" s="147">
        <f t="shared" si="0"/>
        <v>0</v>
      </c>
      <c r="E38" s="149"/>
      <c r="F38" s="149"/>
      <c r="G38" s="149"/>
      <c r="H38" s="149"/>
      <c r="I38" s="149"/>
    </row>
    <row r="39" spans="1:9">
      <c r="A39" s="153">
        <v>22</v>
      </c>
      <c r="B39" s="154" t="s">
        <v>285</v>
      </c>
      <c r="C39" s="148" t="s">
        <v>286</v>
      </c>
      <c r="D39" s="147">
        <f t="shared" si="0"/>
        <v>0</v>
      </c>
      <c r="E39" s="149"/>
      <c r="F39" s="149"/>
      <c r="G39" s="149"/>
      <c r="H39" s="149"/>
      <c r="I39" s="149"/>
    </row>
    <row r="40" spans="1:9" ht="15" customHeight="1">
      <c r="A40" s="153">
        <v>23</v>
      </c>
      <c r="B40" s="151" t="s">
        <v>287</v>
      </c>
      <c r="C40" s="148" t="s">
        <v>288</v>
      </c>
      <c r="D40" s="147">
        <f t="shared" si="0"/>
        <v>4878</v>
      </c>
      <c r="E40" s="149">
        <v>4878</v>
      </c>
      <c r="F40" s="149"/>
      <c r="G40" s="149"/>
      <c r="H40" s="149"/>
      <c r="I40" s="149"/>
    </row>
    <row r="41" spans="1:9">
      <c r="A41" s="153">
        <v>24</v>
      </c>
      <c r="B41" s="154" t="s">
        <v>289</v>
      </c>
      <c r="C41" s="148" t="s">
        <v>290</v>
      </c>
      <c r="D41" s="147">
        <f t="shared" si="0"/>
        <v>104140</v>
      </c>
      <c r="E41" s="149">
        <v>104140</v>
      </c>
      <c r="F41" s="149"/>
      <c r="G41" s="149"/>
      <c r="H41" s="149"/>
      <c r="I41" s="149"/>
    </row>
    <row r="42" spans="1:9" ht="15" customHeight="1">
      <c r="A42" s="153">
        <v>25</v>
      </c>
      <c r="B42" s="77" t="s">
        <v>291</v>
      </c>
      <c r="C42" s="146" t="s">
        <v>292</v>
      </c>
      <c r="D42" s="147">
        <f t="shared" si="0"/>
        <v>248408</v>
      </c>
      <c r="E42" s="147">
        <f>E20+E21+E22+E23+E24+E25+E36+E37+E38+E39+E40+E41</f>
        <v>248408</v>
      </c>
      <c r="F42" s="147">
        <f>F20+F21+F22+F23+F24+F25+F36+F37+F38+F39+F40+F41</f>
        <v>0</v>
      </c>
      <c r="G42" s="147">
        <f>G20+G21+G22+G23+G24+G25+G36+G37+G38+G39+G40+G41</f>
        <v>0</v>
      </c>
      <c r="H42" s="147">
        <f>H20+H21+H22+H23+H24+H25+H36+H37+H38+H39+H40+H41</f>
        <v>0</v>
      </c>
      <c r="I42" s="147">
        <f>I20+I21+I22+I23+I24+I25+I36+I37+I38+I39+I40+I41</f>
        <v>0</v>
      </c>
    </row>
    <row r="43" spans="1:9">
      <c r="A43" s="153">
        <v>26</v>
      </c>
      <c r="B43" s="155" t="s">
        <v>293</v>
      </c>
      <c r="C43" s="148" t="s">
        <v>294</v>
      </c>
      <c r="D43" s="147">
        <f t="shared" si="0"/>
        <v>8014</v>
      </c>
      <c r="E43" s="149">
        <v>8014</v>
      </c>
      <c r="F43" s="149"/>
      <c r="G43" s="149"/>
      <c r="H43" s="149"/>
      <c r="I43" s="149"/>
    </row>
    <row r="44" spans="1:9">
      <c r="A44" s="153">
        <v>27</v>
      </c>
      <c r="B44" s="155" t="s">
        <v>295</v>
      </c>
      <c r="C44" s="148" t="s">
        <v>296</v>
      </c>
      <c r="D44" s="147">
        <f t="shared" si="0"/>
        <v>61886</v>
      </c>
      <c r="E44" s="149">
        <v>61886</v>
      </c>
      <c r="F44" s="149"/>
      <c r="G44" s="149"/>
      <c r="H44" s="149"/>
      <c r="I44" s="149"/>
    </row>
    <row r="45" spans="1:9">
      <c r="A45" s="153">
        <v>28</v>
      </c>
      <c r="B45" s="155" t="s">
        <v>297</v>
      </c>
      <c r="C45" s="148" t="s">
        <v>298</v>
      </c>
      <c r="D45" s="147">
        <f t="shared" si="0"/>
        <v>2642</v>
      </c>
      <c r="E45" s="149"/>
      <c r="F45" s="149">
        <v>2385</v>
      </c>
      <c r="G45" s="149">
        <v>100</v>
      </c>
      <c r="H45" s="149">
        <v>157</v>
      </c>
      <c r="I45" s="149"/>
    </row>
    <row r="46" spans="1:9">
      <c r="A46" s="153">
        <v>29</v>
      </c>
      <c r="B46" s="155" t="s">
        <v>299</v>
      </c>
      <c r="C46" s="148" t="s">
        <v>300</v>
      </c>
      <c r="D46" s="147">
        <f t="shared" si="0"/>
        <v>10472</v>
      </c>
      <c r="E46" s="149">
        <v>3979</v>
      </c>
      <c r="F46" s="149">
        <v>400</v>
      </c>
      <c r="G46" s="149">
        <v>4496</v>
      </c>
      <c r="H46" s="149">
        <v>236</v>
      </c>
      <c r="I46" s="149">
        <v>1361</v>
      </c>
    </row>
    <row r="47" spans="1:9">
      <c r="A47" s="153">
        <v>30</v>
      </c>
      <c r="B47" s="67" t="s">
        <v>301</v>
      </c>
      <c r="C47" s="148" t="s">
        <v>302</v>
      </c>
      <c r="D47" s="147">
        <f t="shared" si="0"/>
        <v>0</v>
      </c>
      <c r="E47" s="149"/>
      <c r="F47" s="149"/>
      <c r="G47" s="149"/>
      <c r="H47" s="149"/>
      <c r="I47" s="149"/>
    </row>
    <row r="48" spans="1:9">
      <c r="A48" s="153">
        <v>31</v>
      </c>
      <c r="B48" s="67" t="s">
        <v>303</v>
      </c>
      <c r="C48" s="148" t="s">
        <v>304</v>
      </c>
      <c r="D48" s="147">
        <f t="shared" si="0"/>
        <v>0</v>
      </c>
      <c r="E48" s="149"/>
      <c r="F48" s="149"/>
      <c r="G48" s="149"/>
      <c r="H48" s="149"/>
      <c r="I48" s="149"/>
    </row>
    <row r="49" spans="1:9">
      <c r="A49" s="153">
        <v>32</v>
      </c>
      <c r="B49" s="67" t="s">
        <v>305</v>
      </c>
      <c r="C49" s="148" t="s">
        <v>306</v>
      </c>
      <c r="D49" s="147">
        <f t="shared" si="0"/>
        <v>22244</v>
      </c>
      <c r="E49" s="149">
        <v>19950</v>
      </c>
      <c r="F49" s="149">
        <v>752</v>
      </c>
      <c r="G49" s="149">
        <v>1241</v>
      </c>
      <c r="H49" s="149">
        <v>107</v>
      </c>
      <c r="I49" s="149">
        <v>194</v>
      </c>
    </row>
    <row r="50" spans="1:9">
      <c r="A50" s="153">
        <v>33</v>
      </c>
      <c r="B50" s="73" t="s">
        <v>307</v>
      </c>
      <c r="C50" s="146" t="s">
        <v>308</v>
      </c>
      <c r="D50" s="147">
        <f t="shared" si="0"/>
        <v>105258</v>
      </c>
      <c r="E50" s="147">
        <f>SUM(E43:E49)</f>
        <v>93829</v>
      </c>
      <c r="F50" s="147">
        <f>SUM(F43:F49)</f>
        <v>3537</v>
      </c>
      <c r="G50" s="147">
        <f>SUM(G43:G49)</f>
        <v>5837</v>
      </c>
      <c r="H50" s="147">
        <f>SUM(H43:H49)</f>
        <v>500</v>
      </c>
      <c r="I50" s="147">
        <f>SUM(I43:I49)</f>
        <v>1555</v>
      </c>
    </row>
    <row r="51" spans="1:9" ht="15" customHeight="1">
      <c r="A51" s="153">
        <v>34</v>
      </c>
      <c r="B51" s="74" t="s">
        <v>309</v>
      </c>
      <c r="C51" s="148" t="s">
        <v>310</v>
      </c>
      <c r="D51" s="147">
        <f t="shared" si="0"/>
        <v>33282</v>
      </c>
      <c r="E51" s="149">
        <v>33282</v>
      </c>
      <c r="F51" s="149"/>
      <c r="G51" s="149"/>
      <c r="H51" s="149"/>
      <c r="I51" s="149"/>
    </row>
    <row r="52" spans="1:9" ht="15" customHeight="1">
      <c r="A52" s="153">
        <v>35</v>
      </c>
      <c r="B52" s="74" t="s">
        <v>311</v>
      </c>
      <c r="C52" s="148" t="s">
        <v>312</v>
      </c>
      <c r="D52" s="147">
        <f t="shared" si="0"/>
        <v>455</v>
      </c>
      <c r="E52" s="149">
        <v>55</v>
      </c>
      <c r="F52" s="149">
        <v>400</v>
      </c>
      <c r="G52" s="149"/>
      <c r="H52" s="149"/>
      <c r="I52" s="149"/>
    </row>
    <row r="53" spans="1:9" ht="15" customHeight="1">
      <c r="A53" s="153">
        <v>36</v>
      </c>
      <c r="B53" s="74" t="s">
        <v>313</v>
      </c>
      <c r="C53" s="148" t="s">
        <v>314</v>
      </c>
      <c r="D53" s="147">
        <f t="shared" si="0"/>
        <v>272</v>
      </c>
      <c r="E53" s="149"/>
      <c r="F53" s="149">
        <v>200</v>
      </c>
      <c r="G53" s="149">
        <v>72</v>
      </c>
      <c r="H53" s="149"/>
      <c r="I53" s="149"/>
    </row>
    <row r="54" spans="1:9" ht="15" customHeight="1">
      <c r="A54" s="153">
        <v>37</v>
      </c>
      <c r="B54" s="74" t="s">
        <v>315</v>
      </c>
      <c r="C54" s="148" t="s">
        <v>316</v>
      </c>
      <c r="D54" s="147">
        <f t="shared" si="0"/>
        <v>8694</v>
      </c>
      <c r="E54" s="149">
        <v>8513</v>
      </c>
      <c r="F54" s="149">
        <v>162</v>
      </c>
      <c r="G54" s="149">
        <v>19</v>
      </c>
      <c r="H54" s="149"/>
      <c r="I54" s="149"/>
    </row>
    <row r="55" spans="1:9" ht="15" customHeight="1">
      <c r="A55" s="153">
        <v>38</v>
      </c>
      <c r="B55" s="77" t="s">
        <v>317</v>
      </c>
      <c r="C55" s="146" t="s">
        <v>318</v>
      </c>
      <c r="D55" s="147">
        <f t="shared" si="0"/>
        <v>42703</v>
      </c>
      <c r="E55" s="147">
        <f>SUM(E51:E54)</f>
        <v>41850</v>
      </c>
      <c r="F55" s="147">
        <f>SUM(F51:F54)</f>
        <v>762</v>
      </c>
      <c r="G55" s="147">
        <f>SUM(G51:G54)</f>
        <v>91</v>
      </c>
      <c r="H55" s="147">
        <f>SUM(H51:H54)</f>
        <v>0</v>
      </c>
      <c r="I55" s="147">
        <f>SUM(I51:I54)</f>
        <v>0</v>
      </c>
    </row>
    <row r="56" spans="1:9" ht="15" customHeight="1">
      <c r="A56" s="153">
        <v>39</v>
      </c>
      <c r="B56" s="74" t="s">
        <v>319</v>
      </c>
      <c r="C56" s="148" t="s">
        <v>320</v>
      </c>
      <c r="D56" s="147">
        <f t="shared" si="0"/>
        <v>0</v>
      </c>
      <c r="E56" s="149"/>
      <c r="F56" s="149"/>
      <c r="G56" s="149"/>
      <c r="H56" s="149"/>
      <c r="I56" s="149"/>
    </row>
    <row r="57" spans="1:9" ht="15" customHeight="1">
      <c r="A57" s="153">
        <v>40</v>
      </c>
      <c r="B57" s="74" t="s">
        <v>321</v>
      </c>
      <c r="C57" s="148" t="s">
        <v>322</v>
      </c>
      <c r="D57" s="147">
        <f t="shared" si="0"/>
        <v>0</v>
      </c>
      <c r="E57" s="149"/>
      <c r="F57" s="149"/>
      <c r="G57" s="149"/>
      <c r="H57" s="149"/>
      <c r="I57" s="149"/>
    </row>
    <row r="58" spans="1:9" ht="15" customHeight="1">
      <c r="A58" s="153">
        <v>41</v>
      </c>
      <c r="B58" s="74" t="s">
        <v>323</v>
      </c>
      <c r="C58" s="148" t="s">
        <v>324</v>
      </c>
      <c r="D58" s="147">
        <f t="shared" si="0"/>
        <v>0</v>
      </c>
      <c r="E58" s="149"/>
      <c r="F58" s="149"/>
      <c r="G58" s="149"/>
      <c r="H58" s="149"/>
      <c r="I58" s="149"/>
    </row>
    <row r="59" spans="1:9" ht="15" customHeight="1">
      <c r="A59" s="153">
        <v>42</v>
      </c>
      <c r="B59" s="74" t="s">
        <v>325</v>
      </c>
      <c r="C59" s="148" t="s">
        <v>326</v>
      </c>
      <c r="D59" s="147">
        <f t="shared" si="0"/>
        <v>765</v>
      </c>
      <c r="E59" s="149">
        <v>765</v>
      </c>
      <c r="F59" s="149"/>
      <c r="G59" s="149"/>
      <c r="H59" s="149"/>
      <c r="I59" s="149"/>
    </row>
    <row r="60" spans="1:9" ht="15" customHeight="1">
      <c r="A60" s="153">
        <v>43</v>
      </c>
      <c r="B60" s="74" t="s">
        <v>327</v>
      </c>
      <c r="C60" s="148" t="s">
        <v>328</v>
      </c>
      <c r="D60" s="147">
        <f t="shared" si="0"/>
        <v>0</v>
      </c>
      <c r="E60" s="149"/>
      <c r="F60" s="149"/>
      <c r="G60" s="149"/>
      <c r="H60" s="149"/>
      <c r="I60" s="149"/>
    </row>
    <row r="61" spans="1:9" ht="15" customHeight="1">
      <c r="A61" s="153">
        <v>44</v>
      </c>
      <c r="B61" s="74" t="s">
        <v>329</v>
      </c>
      <c r="C61" s="148" t="s">
        <v>330</v>
      </c>
      <c r="D61" s="147">
        <f t="shared" si="0"/>
        <v>0</v>
      </c>
      <c r="E61" s="149"/>
      <c r="F61" s="149"/>
      <c r="G61" s="149"/>
      <c r="H61" s="149"/>
      <c r="I61" s="149"/>
    </row>
    <row r="62" spans="1:9" ht="15" customHeight="1">
      <c r="A62" s="153">
        <v>45</v>
      </c>
      <c r="B62" s="74" t="s">
        <v>331</v>
      </c>
      <c r="C62" s="148" t="s">
        <v>332</v>
      </c>
      <c r="D62" s="147">
        <f t="shared" si="0"/>
        <v>0</v>
      </c>
      <c r="E62" s="149"/>
      <c r="F62" s="149"/>
      <c r="G62" s="149"/>
      <c r="H62" s="149"/>
      <c r="I62" s="149"/>
    </row>
    <row r="63" spans="1:9" ht="15" customHeight="1">
      <c r="A63" s="153">
        <v>46</v>
      </c>
      <c r="B63" s="74" t="s">
        <v>333</v>
      </c>
      <c r="C63" s="148" t="s">
        <v>334</v>
      </c>
      <c r="D63" s="147">
        <f t="shared" si="0"/>
        <v>3064</v>
      </c>
      <c r="E63" s="149">
        <v>3064</v>
      </c>
      <c r="F63" s="149"/>
      <c r="G63" s="149"/>
      <c r="H63" s="149"/>
      <c r="I63" s="149"/>
    </row>
    <row r="64" spans="1:9" ht="15" customHeight="1" thickBot="1">
      <c r="A64" s="153">
        <v>47</v>
      </c>
      <c r="B64" s="156" t="s">
        <v>335</v>
      </c>
      <c r="C64" s="157" t="s">
        <v>336</v>
      </c>
      <c r="D64" s="147">
        <f t="shared" si="0"/>
        <v>3829</v>
      </c>
      <c r="E64" s="158">
        <f>SUM(E56:E63)</f>
        <v>3829</v>
      </c>
      <c r="F64" s="158">
        <f>SUM(F56:F63)</f>
        <v>0</v>
      </c>
      <c r="G64" s="158">
        <f>SUM(G56:G63)</f>
        <v>0</v>
      </c>
      <c r="H64" s="158">
        <f>SUM(H56:H63)</f>
        <v>0</v>
      </c>
      <c r="I64" s="158">
        <f>SUM(I56:I63)</f>
        <v>0</v>
      </c>
    </row>
    <row r="65" spans="1:9" ht="15.75" thickBot="1">
      <c r="A65" s="153">
        <v>48</v>
      </c>
      <c r="B65" s="159" t="s">
        <v>337</v>
      </c>
      <c r="C65" s="160" t="s">
        <v>338</v>
      </c>
      <c r="D65" s="147">
        <f t="shared" si="0"/>
        <v>1164279</v>
      </c>
      <c r="E65" s="161">
        <f>E8+E9+E10+E19+E42+E50+E55+E64</f>
        <v>584485</v>
      </c>
      <c r="F65" s="161">
        <f>F8+F9+F10+F19+F42+F50+F55+F64</f>
        <v>155589</v>
      </c>
      <c r="G65" s="161">
        <f>G8+G9+G10+G19+G42+G50+G55+G64</f>
        <v>254351</v>
      </c>
      <c r="H65" s="161">
        <f>H8+H9+H10+H19+H42+H50+H55+H64</f>
        <v>120902</v>
      </c>
      <c r="I65" s="161">
        <f>I8+I9+I10+I19+I42+I50+I55+I64</f>
        <v>48952</v>
      </c>
    </row>
    <row r="66" spans="1:9">
      <c r="A66" s="153">
        <v>49</v>
      </c>
      <c r="B66" s="87" t="s">
        <v>339</v>
      </c>
      <c r="C66" s="88" t="s">
        <v>340</v>
      </c>
      <c r="D66" s="147">
        <f t="shared" si="0"/>
        <v>0</v>
      </c>
      <c r="E66" s="162"/>
      <c r="F66" s="162"/>
      <c r="G66" s="162"/>
      <c r="H66" s="162"/>
      <c r="I66" s="162"/>
    </row>
    <row r="67" spans="1:9">
      <c r="A67" s="153">
        <v>50</v>
      </c>
      <c r="B67" s="89" t="s">
        <v>341</v>
      </c>
      <c r="C67" s="90" t="s">
        <v>342</v>
      </c>
      <c r="D67" s="147">
        <f t="shared" si="0"/>
        <v>0</v>
      </c>
      <c r="E67" s="163"/>
      <c r="F67" s="163"/>
      <c r="G67" s="163"/>
      <c r="H67" s="163"/>
      <c r="I67" s="163"/>
    </row>
    <row r="68" spans="1:9">
      <c r="A68" s="153">
        <v>51</v>
      </c>
      <c r="B68" s="91" t="s">
        <v>343</v>
      </c>
      <c r="C68" s="88" t="s">
        <v>344</v>
      </c>
      <c r="D68" s="147">
        <f t="shared" si="0"/>
        <v>0</v>
      </c>
      <c r="E68" s="163"/>
      <c r="F68" s="163"/>
      <c r="G68" s="163"/>
      <c r="H68" s="163"/>
      <c r="I68" s="163"/>
    </row>
    <row r="69" spans="1:9">
      <c r="A69" s="153">
        <v>52</v>
      </c>
      <c r="B69" s="91" t="s">
        <v>345</v>
      </c>
      <c r="C69" s="90" t="s">
        <v>346</v>
      </c>
      <c r="D69" s="147">
        <f t="shared" si="0"/>
        <v>12345</v>
      </c>
      <c r="E69" s="163">
        <v>12345</v>
      </c>
      <c r="F69" s="163"/>
      <c r="G69" s="163"/>
      <c r="H69" s="163"/>
      <c r="I69" s="163"/>
    </row>
    <row r="70" spans="1:9">
      <c r="A70" s="153">
        <v>53</v>
      </c>
      <c r="B70" s="91" t="s">
        <v>347</v>
      </c>
      <c r="C70" s="88" t="s">
        <v>348</v>
      </c>
      <c r="D70" s="147">
        <f t="shared" si="0"/>
        <v>373727</v>
      </c>
      <c r="E70" s="163">
        <v>373727</v>
      </c>
      <c r="F70" s="163"/>
      <c r="G70" s="163"/>
      <c r="H70" s="163"/>
      <c r="I70" s="163"/>
    </row>
    <row r="71" spans="1:9">
      <c r="A71" s="153">
        <v>54</v>
      </c>
      <c r="B71" s="91" t="s">
        <v>349</v>
      </c>
      <c r="C71" s="90" t="s">
        <v>350</v>
      </c>
      <c r="D71" s="147">
        <f t="shared" si="0"/>
        <v>0</v>
      </c>
      <c r="E71" s="163"/>
      <c r="F71" s="163"/>
      <c r="G71" s="163"/>
      <c r="H71" s="163"/>
      <c r="I71" s="163"/>
    </row>
    <row r="72" spans="1:9">
      <c r="A72" s="153">
        <v>55</v>
      </c>
      <c r="B72" s="91" t="s">
        <v>351</v>
      </c>
      <c r="C72" s="88" t="s">
        <v>352</v>
      </c>
      <c r="D72" s="147">
        <f t="shared" si="0"/>
        <v>0</v>
      </c>
      <c r="E72" s="163"/>
      <c r="F72" s="163"/>
      <c r="G72" s="163"/>
      <c r="H72" s="163"/>
      <c r="I72" s="163"/>
    </row>
    <row r="73" spans="1:9">
      <c r="A73" s="153">
        <v>56</v>
      </c>
      <c r="B73" s="91" t="s">
        <v>353</v>
      </c>
      <c r="C73" s="90" t="s">
        <v>354</v>
      </c>
      <c r="D73" s="147">
        <f t="shared" si="0"/>
        <v>0</v>
      </c>
      <c r="E73" s="163"/>
      <c r="F73" s="163"/>
      <c r="G73" s="163"/>
      <c r="H73" s="163"/>
      <c r="I73" s="163"/>
    </row>
    <row r="74" spans="1:9">
      <c r="A74" s="153">
        <v>57</v>
      </c>
      <c r="B74" s="89" t="s">
        <v>355</v>
      </c>
      <c r="C74" s="90" t="s">
        <v>356</v>
      </c>
      <c r="D74" s="147">
        <f>SUM(E74:I74)</f>
        <v>386072</v>
      </c>
      <c r="E74" s="164">
        <f>SUM(E66:E73)</f>
        <v>386072</v>
      </c>
      <c r="F74" s="164">
        <f>SUM(F66:F73)</f>
        <v>0</v>
      </c>
      <c r="G74" s="164">
        <f>SUM(G66:G73)</f>
        <v>0</v>
      </c>
      <c r="H74" s="164">
        <f>SUM(H66:H73)</f>
        <v>0</v>
      </c>
      <c r="I74" s="164">
        <f>SUM(I66:I73)</f>
        <v>0</v>
      </c>
    </row>
    <row r="75" spans="1:9">
      <c r="A75" s="153">
        <v>58</v>
      </c>
      <c r="B75" s="89" t="s">
        <v>357</v>
      </c>
      <c r="C75" s="90" t="s">
        <v>358</v>
      </c>
      <c r="D75" s="147">
        <f>SUM(E75:I75)</f>
        <v>0</v>
      </c>
      <c r="E75" s="163"/>
      <c r="F75" s="163"/>
      <c r="G75" s="163"/>
      <c r="H75" s="163"/>
      <c r="I75" s="163"/>
    </row>
    <row r="76" spans="1:9" ht="15.75" thickBot="1">
      <c r="A76" s="153">
        <v>59</v>
      </c>
      <c r="B76" s="165" t="s">
        <v>359</v>
      </c>
      <c r="C76" s="166" t="s">
        <v>360</v>
      </c>
      <c r="D76" s="147">
        <f>SUM(E76:I76)</f>
        <v>386072</v>
      </c>
      <c r="E76" s="167">
        <f>SUM(E74:E75)</f>
        <v>386072</v>
      </c>
      <c r="F76" s="167">
        <f>SUM(F74:F75)</f>
        <v>0</v>
      </c>
      <c r="G76" s="167">
        <f>SUM(G74:G75)</f>
        <v>0</v>
      </c>
      <c r="H76" s="167">
        <f>SUM(H74:H75)</f>
        <v>0</v>
      </c>
      <c r="I76" s="167">
        <f>SUM(I74:I75)</f>
        <v>0</v>
      </c>
    </row>
    <row r="77" spans="1:9" ht="15.75" thickBot="1">
      <c r="A77" s="153">
        <v>60</v>
      </c>
      <c r="B77" s="168" t="s">
        <v>361</v>
      </c>
      <c r="C77" s="169"/>
      <c r="D77" s="147">
        <f>SUM(E77:I77)</f>
        <v>1550351</v>
      </c>
      <c r="E77" s="170">
        <f>E65+E76</f>
        <v>970557</v>
      </c>
      <c r="F77" s="170">
        <f>F65+F76</f>
        <v>155589</v>
      </c>
      <c r="G77" s="170">
        <f>G65+G76</f>
        <v>254351</v>
      </c>
      <c r="H77" s="170">
        <f>H65+H76</f>
        <v>120902</v>
      </c>
      <c r="I77" s="170">
        <f>I65+I76</f>
        <v>48952</v>
      </c>
    </row>
    <row r="79" spans="1:9">
      <c r="B79" s="171"/>
    </row>
    <row r="81" spans="2:2">
      <c r="B81" s="171"/>
    </row>
  </sheetData>
  <pageMargins left="0" right="0" top="0" bottom="0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G2" sqref="G2"/>
    </sheetView>
  </sheetViews>
  <sheetFormatPr defaultRowHeight="12.75"/>
  <cols>
    <col min="1" max="1" width="5.7109375" style="172" customWidth="1"/>
    <col min="2" max="2" width="4.5703125" style="172" customWidth="1"/>
    <col min="3" max="3" width="27.28515625" style="172" customWidth="1"/>
    <col min="4" max="4" width="11.7109375" style="172" customWidth="1"/>
    <col min="5" max="5" width="7.42578125" style="172" customWidth="1"/>
    <col min="6" max="6" width="24.7109375" style="172" customWidth="1"/>
    <col min="7" max="16384" width="9.140625" style="172"/>
  </cols>
  <sheetData>
    <row r="1" spans="1:8">
      <c r="C1" s="173" t="s">
        <v>411</v>
      </c>
      <c r="D1" s="173"/>
      <c r="E1" s="174"/>
      <c r="F1" s="174"/>
      <c r="G1" s="104" t="s">
        <v>412</v>
      </c>
    </row>
    <row r="2" spans="1:8">
      <c r="C2" s="174"/>
      <c r="D2" s="174" t="s">
        <v>413</v>
      </c>
      <c r="E2" s="174"/>
      <c r="F2" s="174"/>
      <c r="G2" s="53" t="s">
        <v>653</v>
      </c>
      <c r="H2" s="175"/>
    </row>
    <row r="3" spans="1:8">
      <c r="C3" s="172" t="s">
        <v>414</v>
      </c>
      <c r="G3" s="105" t="s">
        <v>3</v>
      </c>
      <c r="H3" s="175"/>
    </row>
    <row r="4" spans="1:8">
      <c r="G4" s="105"/>
      <c r="H4" s="175"/>
    </row>
    <row r="5" spans="1:8">
      <c r="B5" s="172" t="s">
        <v>415</v>
      </c>
      <c r="C5" s="172" t="s">
        <v>416</v>
      </c>
      <c r="D5" s="172" t="s">
        <v>417</v>
      </c>
      <c r="E5" s="172" t="s">
        <v>418</v>
      </c>
      <c r="F5" s="172" t="s">
        <v>419</v>
      </c>
      <c r="G5" s="105" t="s">
        <v>420</v>
      </c>
      <c r="H5" s="175"/>
    </row>
    <row r="6" spans="1:8">
      <c r="A6" s="176">
        <v>1</v>
      </c>
      <c r="B6" s="396" t="s">
        <v>421</v>
      </c>
      <c r="C6" s="396"/>
      <c r="D6" s="396"/>
      <c r="E6" s="396" t="s">
        <v>422</v>
      </c>
      <c r="F6" s="396"/>
      <c r="G6" s="396"/>
    </row>
    <row r="7" spans="1:8">
      <c r="A7" s="176">
        <v>2</v>
      </c>
      <c r="B7" s="177" t="s">
        <v>423</v>
      </c>
      <c r="C7" s="177" t="s">
        <v>424</v>
      </c>
      <c r="D7" s="177"/>
      <c r="E7" s="177" t="s">
        <v>423</v>
      </c>
      <c r="F7" s="177" t="s">
        <v>425</v>
      </c>
      <c r="G7" s="177"/>
    </row>
    <row r="8" spans="1:8">
      <c r="A8" s="176">
        <v>3</v>
      </c>
      <c r="B8" s="178" t="s">
        <v>426</v>
      </c>
      <c r="C8" s="179" t="s">
        <v>427</v>
      </c>
      <c r="D8" s="178">
        <v>597564</v>
      </c>
      <c r="E8" s="178" t="s">
        <v>426</v>
      </c>
      <c r="F8" s="178" t="s">
        <v>428</v>
      </c>
      <c r="G8" s="178">
        <v>352861</v>
      </c>
    </row>
    <row r="9" spans="1:8">
      <c r="A9" s="176">
        <v>4</v>
      </c>
      <c r="B9" s="178" t="s">
        <v>429</v>
      </c>
      <c r="C9" s="179" t="s">
        <v>430</v>
      </c>
      <c r="D9" s="178">
        <v>227157</v>
      </c>
      <c r="E9" s="178" t="s">
        <v>429</v>
      </c>
      <c r="F9" s="178" t="s">
        <v>431</v>
      </c>
      <c r="G9" s="178">
        <v>81227</v>
      </c>
    </row>
    <row r="10" spans="1:8">
      <c r="A10" s="176">
        <v>5</v>
      </c>
      <c r="B10" s="178" t="s">
        <v>432</v>
      </c>
      <c r="C10" s="179" t="s">
        <v>167</v>
      </c>
      <c r="D10" s="178">
        <v>65705</v>
      </c>
      <c r="E10" s="178" t="s">
        <v>432</v>
      </c>
      <c r="F10" s="178" t="s">
        <v>433</v>
      </c>
      <c r="G10" s="178">
        <v>224477</v>
      </c>
    </row>
    <row r="11" spans="1:8">
      <c r="A11" s="176">
        <v>6</v>
      </c>
      <c r="B11" s="178" t="s">
        <v>434</v>
      </c>
      <c r="C11" s="179" t="s">
        <v>435</v>
      </c>
      <c r="D11" s="178">
        <v>70</v>
      </c>
      <c r="E11" s="178" t="s">
        <v>434</v>
      </c>
      <c r="F11" s="178" t="s">
        <v>436</v>
      </c>
      <c r="G11" s="178">
        <v>105516</v>
      </c>
    </row>
    <row r="12" spans="1:8">
      <c r="A12" s="176">
        <v>7</v>
      </c>
      <c r="B12" s="178" t="s">
        <v>437</v>
      </c>
      <c r="C12" s="178" t="s">
        <v>438</v>
      </c>
      <c r="D12" s="178">
        <v>71249</v>
      </c>
      <c r="E12" s="178" t="s">
        <v>437</v>
      </c>
      <c r="F12" s="178" t="s">
        <v>439</v>
      </c>
      <c r="G12" s="178">
        <v>248408</v>
      </c>
    </row>
    <row r="13" spans="1:8">
      <c r="A13" s="176">
        <v>8</v>
      </c>
      <c r="B13" s="178" t="s">
        <v>440</v>
      </c>
      <c r="C13" s="178"/>
      <c r="D13" s="178"/>
      <c r="E13" s="178" t="s">
        <v>440</v>
      </c>
      <c r="F13" s="178"/>
      <c r="G13" s="178"/>
    </row>
    <row r="14" spans="1:8">
      <c r="A14" s="176">
        <v>9</v>
      </c>
      <c r="B14" s="178"/>
      <c r="C14" s="178"/>
      <c r="D14" s="178"/>
      <c r="E14" s="178" t="s">
        <v>441</v>
      </c>
      <c r="F14" s="178"/>
      <c r="G14" s="178"/>
    </row>
    <row r="15" spans="1:8">
      <c r="A15" s="176">
        <v>10</v>
      </c>
      <c r="B15" s="178"/>
      <c r="C15" s="178"/>
      <c r="D15" s="178"/>
      <c r="E15" s="178"/>
      <c r="F15" s="178"/>
      <c r="G15" s="178"/>
    </row>
    <row r="16" spans="1:8">
      <c r="A16" s="176">
        <v>11</v>
      </c>
      <c r="B16" s="180"/>
      <c r="C16" s="180" t="s">
        <v>442</v>
      </c>
      <c r="D16" s="180">
        <f>SUM(D8:D15)</f>
        <v>961745</v>
      </c>
      <c r="E16" s="180"/>
      <c r="F16" s="180" t="s">
        <v>443</v>
      </c>
      <c r="G16" s="180">
        <f>SUM(G8:G14)</f>
        <v>1012489</v>
      </c>
    </row>
    <row r="17" spans="1:7">
      <c r="A17" s="176">
        <v>12</v>
      </c>
      <c r="B17" s="178"/>
      <c r="C17" s="178"/>
      <c r="D17" s="178"/>
      <c r="E17" s="178"/>
      <c r="F17" s="178" t="s">
        <v>444</v>
      </c>
      <c r="G17" s="178">
        <f>D16</f>
        <v>961745</v>
      </c>
    </row>
    <row r="18" spans="1:7">
      <c r="A18" s="176">
        <v>13</v>
      </c>
      <c r="B18" s="178"/>
      <c r="C18" s="178"/>
      <c r="D18" s="178"/>
      <c r="E18" s="178"/>
      <c r="F18" s="178" t="s">
        <v>445</v>
      </c>
      <c r="G18" s="178">
        <f>G16-G17</f>
        <v>50744</v>
      </c>
    </row>
    <row r="19" spans="1:7">
      <c r="A19" s="176">
        <v>14</v>
      </c>
      <c r="B19" s="178"/>
      <c r="C19" s="181"/>
      <c r="D19" s="178"/>
      <c r="E19" s="178"/>
      <c r="F19" s="178"/>
      <c r="G19" s="178"/>
    </row>
    <row r="20" spans="1:7">
      <c r="A20" s="176">
        <v>15</v>
      </c>
      <c r="B20" s="180" t="s">
        <v>446</v>
      </c>
      <c r="C20" s="180" t="s">
        <v>447</v>
      </c>
      <c r="D20" s="180"/>
      <c r="E20" s="180" t="s">
        <v>446</v>
      </c>
      <c r="F20" s="180" t="s">
        <v>448</v>
      </c>
      <c r="G20" s="180"/>
    </row>
    <row r="21" spans="1:7">
      <c r="A21" s="176">
        <v>16</v>
      </c>
      <c r="B21" s="178" t="s">
        <v>449</v>
      </c>
      <c r="C21" s="178" t="s">
        <v>450</v>
      </c>
      <c r="D21" s="178">
        <v>32928</v>
      </c>
      <c r="E21" s="178" t="s">
        <v>449</v>
      </c>
      <c r="F21" s="178" t="s">
        <v>307</v>
      </c>
      <c r="G21" s="178">
        <v>105258</v>
      </c>
    </row>
    <row r="22" spans="1:7">
      <c r="A22" s="176">
        <v>17</v>
      </c>
      <c r="B22" s="178" t="s">
        <v>451</v>
      </c>
      <c r="C22" s="178" t="s">
        <v>452</v>
      </c>
      <c r="D22" s="178">
        <v>1970</v>
      </c>
      <c r="E22" s="178" t="s">
        <v>451</v>
      </c>
      <c r="F22" s="178" t="s">
        <v>363</v>
      </c>
      <c r="G22" s="178">
        <v>42703</v>
      </c>
    </row>
    <row r="23" spans="1:7">
      <c r="A23" s="176">
        <v>18</v>
      </c>
      <c r="B23" s="178" t="s">
        <v>453</v>
      </c>
      <c r="C23" s="178" t="s">
        <v>454</v>
      </c>
      <c r="D23" s="178">
        <v>600</v>
      </c>
      <c r="E23" s="178" t="s">
        <v>453</v>
      </c>
      <c r="F23" s="178" t="s">
        <v>455</v>
      </c>
      <c r="G23" s="178">
        <v>3829</v>
      </c>
    </row>
    <row r="24" spans="1:7">
      <c r="A24" s="176">
        <v>19</v>
      </c>
      <c r="B24" s="178" t="s">
        <v>456</v>
      </c>
      <c r="C24" s="178" t="s">
        <v>457</v>
      </c>
      <c r="D24" s="178">
        <v>167036</v>
      </c>
      <c r="E24" s="178" t="s">
        <v>456</v>
      </c>
      <c r="F24" s="179"/>
      <c r="G24" s="178"/>
    </row>
    <row r="25" spans="1:7">
      <c r="A25" s="176">
        <v>20</v>
      </c>
      <c r="B25" s="178" t="s">
        <v>458</v>
      </c>
      <c r="C25" s="178"/>
      <c r="D25" s="178"/>
      <c r="E25" s="178" t="s">
        <v>458</v>
      </c>
      <c r="F25" s="178"/>
      <c r="G25" s="178"/>
    </row>
    <row r="26" spans="1:7">
      <c r="A26" s="176">
        <v>21</v>
      </c>
      <c r="B26" s="178" t="s">
        <v>459</v>
      </c>
      <c r="C26" s="178"/>
      <c r="D26" s="178"/>
      <c r="E26" s="178"/>
      <c r="F26" s="178"/>
      <c r="G26" s="178"/>
    </row>
    <row r="27" spans="1:7">
      <c r="A27" s="176">
        <v>22</v>
      </c>
      <c r="B27" s="178" t="s">
        <v>460</v>
      </c>
      <c r="C27" s="182"/>
      <c r="D27" s="178"/>
      <c r="E27" s="178"/>
      <c r="F27" s="178"/>
      <c r="G27" s="178"/>
    </row>
    <row r="28" spans="1:7">
      <c r="A28" s="176">
        <v>23</v>
      </c>
      <c r="B28" s="178" t="s">
        <v>461</v>
      </c>
      <c r="C28" s="178"/>
      <c r="D28" s="178"/>
      <c r="E28" s="178"/>
      <c r="F28" s="178"/>
      <c r="G28" s="178"/>
    </row>
    <row r="29" spans="1:7">
      <c r="A29" s="176">
        <v>24</v>
      </c>
      <c r="B29" s="180"/>
      <c r="C29" s="180" t="s">
        <v>462</v>
      </c>
      <c r="D29" s="180">
        <f>SUM(D21:D28)</f>
        <v>202534</v>
      </c>
      <c r="E29" s="180"/>
      <c r="F29" s="180" t="s">
        <v>463</v>
      </c>
      <c r="G29" s="180">
        <f>SUM(G21:G26)</f>
        <v>151790</v>
      </c>
    </row>
    <row r="30" spans="1:7">
      <c r="A30" s="176">
        <v>25</v>
      </c>
      <c r="B30" s="178"/>
      <c r="C30" s="178"/>
      <c r="D30" s="178"/>
      <c r="E30" s="178"/>
      <c r="F30" s="178" t="s">
        <v>464</v>
      </c>
      <c r="G30" s="178">
        <f>D29</f>
        <v>202534</v>
      </c>
    </row>
    <row r="31" spans="1:7">
      <c r="A31" s="176">
        <v>26</v>
      </c>
      <c r="B31" s="178"/>
      <c r="C31" s="178"/>
      <c r="D31" s="178"/>
      <c r="E31" s="178"/>
      <c r="F31" s="178" t="s">
        <v>465</v>
      </c>
      <c r="G31" s="178">
        <f>G29-G30</f>
        <v>-50744</v>
      </c>
    </row>
    <row r="32" spans="1:7">
      <c r="A32" s="176">
        <v>27</v>
      </c>
      <c r="B32" s="178"/>
      <c r="D32" s="178"/>
      <c r="E32" s="178"/>
      <c r="F32" s="178"/>
      <c r="G32" s="178"/>
    </row>
    <row r="33" spans="1:7">
      <c r="A33" s="176">
        <v>28</v>
      </c>
      <c r="B33" s="183"/>
      <c r="C33" s="183" t="s">
        <v>466</v>
      </c>
      <c r="D33" s="183">
        <f>D16+D29</f>
        <v>1164279</v>
      </c>
      <c r="E33" s="183"/>
      <c r="F33" s="183" t="s">
        <v>467</v>
      </c>
      <c r="G33" s="183">
        <f>SUM(G16+G29)</f>
        <v>1164279</v>
      </c>
    </row>
    <row r="34" spans="1:7">
      <c r="A34" s="184"/>
      <c r="B34" s="184"/>
      <c r="C34" s="184"/>
      <c r="D34" s="184"/>
    </row>
    <row r="35" spans="1:7">
      <c r="A35" s="184"/>
      <c r="B35" s="184"/>
      <c r="C35" s="184"/>
      <c r="D35" s="184"/>
    </row>
    <row r="36" spans="1:7">
      <c r="A36" s="184"/>
      <c r="B36" s="184"/>
      <c r="C36" s="184"/>
      <c r="D36" s="184"/>
    </row>
    <row r="37" spans="1:7">
      <c r="A37" s="184"/>
      <c r="B37" s="184"/>
      <c r="C37" s="184"/>
      <c r="D37" s="184"/>
    </row>
    <row r="38" spans="1:7">
      <c r="A38" s="184"/>
      <c r="B38" s="184"/>
      <c r="D38" s="184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D53"/>
  <sheetViews>
    <sheetView workbookViewId="0">
      <selection activeCell="D2" sqref="D2"/>
    </sheetView>
  </sheetViews>
  <sheetFormatPr defaultRowHeight="12.75"/>
  <cols>
    <col min="1" max="1" width="10.140625" style="185" customWidth="1"/>
    <col min="2" max="2" width="17.7109375" style="185" customWidth="1"/>
    <col min="3" max="3" width="12.5703125" style="185" customWidth="1"/>
    <col min="4" max="4" width="10.5703125" style="187" customWidth="1"/>
    <col min="5" max="16384" width="9.140625" style="185"/>
  </cols>
  <sheetData>
    <row r="1" spans="1:4">
      <c r="B1" s="186" t="s">
        <v>468</v>
      </c>
      <c r="C1" s="172"/>
      <c r="D1" s="2" t="s">
        <v>469</v>
      </c>
    </row>
    <row r="2" spans="1:4">
      <c r="B2" s="186" t="s">
        <v>0</v>
      </c>
      <c r="D2" s="53" t="s">
        <v>653</v>
      </c>
    </row>
    <row r="3" spans="1:4">
      <c r="B3" s="186" t="s">
        <v>470</v>
      </c>
      <c r="D3" s="172"/>
    </row>
    <row r="4" spans="1:4" ht="13.5" thickBot="1"/>
    <row r="5" spans="1:4">
      <c r="A5" s="397" t="s">
        <v>471</v>
      </c>
      <c r="B5" s="397"/>
      <c r="C5" s="397"/>
      <c r="D5" s="188"/>
    </row>
    <row r="6" spans="1:4" ht="0.75" customHeight="1" thickBot="1">
      <c r="A6" s="398"/>
      <c r="B6" s="398"/>
      <c r="C6" s="398"/>
      <c r="D6" s="188"/>
    </row>
    <row r="7" spans="1:4" ht="24" customHeight="1">
      <c r="A7" s="399" t="s">
        <v>472</v>
      </c>
      <c r="B7" s="400"/>
      <c r="C7" s="401"/>
      <c r="D7" s="189">
        <v>2014</v>
      </c>
    </row>
    <row r="8" spans="1:4" ht="20.25" customHeight="1">
      <c r="A8" s="402" t="s">
        <v>473</v>
      </c>
      <c r="B8" s="403"/>
      <c r="C8" s="404"/>
      <c r="D8" s="192">
        <v>1040000</v>
      </c>
    </row>
    <row r="9" spans="1:4">
      <c r="A9" s="402" t="s">
        <v>474</v>
      </c>
      <c r="B9" s="403"/>
      <c r="C9" s="404"/>
      <c r="D9" s="192">
        <v>80000</v>
      </c>
    </row>
    <row r="10" spans="1:4">
      <c r="A10" s="402" t="s">
        <v>475</v>
      </c>
      <c r="B10" s="403"/>
      <c r="C10" s="404"/>
      <c r="D10" s="192">
        <v>400000</v>
      </c>
    </row>
    <row r="11" spans="1:4">
      <c r="A11" s="402" t="s">
        <v>476</v>
      </c>
      <c r="B11" s="403"/>
      <c r="C11" s="404"/>
      <c r="D11" s="192">
        <v>200000</v>
      </c>
    </row>
    <row r="12" spans="1:4" ht="27.75" customHeight="1">
      <c r="A12" s="405" t="s">
        <v>477</v>
      </c>
      <c r="B12" s="403"/>
      <c r="C12" s="404"/>
      <c r="D12" s="192">
        <v>80000</v>
      </c>
    </row>
    <row r="13" spans="1:4" ht="19.5" customHeight="1">
      <c r="A13" s="402" t="s">
        <v>5</v>
      </c>
      <c r="B13" s="403"/>
      <c r="C13" s="404"/>
      <c r="D13" s="192">
        <f>SUM(D8:D12)</f>
        <v>1800000</v>
      </c>
    </row>
    <row r="14" spans="1:4" ht="19.5" customHeight="1">
      <c r="A14" s="406" t="s">
        <v>478</v>
      </c>
      <c r="B14" s="403"/>
      <c r="C14" s="404"/>
      <c r="D14" s="192">
        <v>0</v>
      </c>
    </row>
    <row r="15" spans="1:4" ht="19.5" customHeight="1" thickBot="1">
      <c r="A15" s="407" t="s">
        <v>479</v>
      </c>
      <c r="B15" s="408"/>
      <c r="C15" s="409"/>
      <c r="D15" s="192">
        <v>1800000</v>
      </c>
    </row>
    <row r="16" spans="1:4" ht="19.5" customHeight="1" thickBot="1">
      <c r="A16" s="410" t="s">
        <v>480</v>
      </c>
      <c r="B16" s="411"/>
      <c r="C16" s="412"/>
      <c r="D16" s="192">
        <v>0</v>
      </c>
    </row>
    <row r="17" spans="1:4" ht="22.5" customHeight="1" thickBot="1">
      <c r="A17" s="410" t="s">
        <v>481</v>
      </c>
      <c r="B17" s="411"/>
      <c r="C17" s="412"/>
      <c r="D17" s="192">
        <f>SUM(D15:D16)</f>
        <v>1800000</v>
      </c>
    </row>
    <row r="18" spans="1:4" ht="33" customHeight="1" thickBot="1">
      <c r="A18" s="413"/>
      <c r="B18" s="413"/>
      <c r="C18" s="413"/>
    </row>
    <row r="19" spans="1:4" ht="23.25" customHeight="1">
      <c r="A19" s="414" t="s">
        <v>482</v>
      </c>
      <c r="B19" s="400"/>
      <c r="C19" s="401"/>
      <c r="D19" s="189">
        <v>2014</v>
      </c>
    </row>
    <row r="20" spans="1:4" ht="23.25" customHeight="1">
      <c r="A20" s="415" t="s">
        <v>483</v>
      </c>
      <c r="B20" s="416"/>
      <c r="C20" s="417"/>
      <c r="D20" s="193">
        <f>SUM(D21:D28)</f>
        <v>1232500</v>
      </c>
    </row>
    <row r="21" spans="1:4" ht="18" customHeight="1">
      <c r="A21" s="418" t="s">
        <v>484</v>
      </c>
      <c r="B21" s="403"/>
      <c r="C21" s="404"/>
      <c r="D21" s="192">
        <v>140000</v>
      </c>
    </row>
    <row r="22" spans="1:4" ht="18" customHeight="1">
      <c r="A22" s="194" t="s">
        <v>485</v>
      </c>
      <c r="B22" s="190"/>
      <c r="C22" s="191"/>
      <c r="D22" s="192">
        <v>343000</v>
      </c>
    </row>
    <row r="23" spans="1:4" ht="18" customHeight="1">
      <c r="A23" s="418" t="s">
        <v>486</v>
      </c>
      <c r="B23" s="403"/>
      <c r="C23" s="404"/>
      <c r="D23" s="192">
        <v>70000</v>
      </c>
    </row>
    <row r="24" spans="1:4" ht="18" customHeight="1">
      <c r="A24" s="418" t="s">
        <v>487</v>
      </c>
      <c r="B24" s="403"/>
      <c r="C24" s="404"/>
      <c r="D24" s="192">
        <v>100000</v>
      </c>
    </row>
    <row r="25" spans="1:4" ht="18" customHeight="1">
      <c r="A25" s="194" t="s">
        <v>640</v>
      </c>
      <c r="B25" s="190"/>
      <c r="C25" s="191"/>
      <c r="D25" s="192">
        <v>48000</v>
      </c>
    </row>
    <row r="26" spans="1:4" ht="17.25" customHeight="1">
      <c r="A26" s="418" t="s">
        <v>488</v>
      </c>
      <c r="B26" s="403"/>
      <c r="C26" s="404"/>
      <c r="D26" s="192">
        <v>200000</v>
      </c>
    </row>
    <row r="27" spans="1:4" ht="17.25" customHeight="1">
      <c r="A27" s="194" t="s">
        <v>651</v>
      </c>
      <c r="B27" s="190"/>
      <c r="C27" s="191"/>
      <c r="D27" s="192">
        <v>69000</v>
      </c>
    </row>
    <row r="28" spans="1:4" ht="17.25" customHeight="1">
      <c r="A28" s="419" t="s">
        <v>489</v>
      </c>
      <c r="B28" s="403"/>
      <c r="C28" s="404"/>
      <c r="D28" s="192">
        <v>262500</v>
      </c>
    </row>
    <row r="29" spans="1:4" ht="17.25" customHeight="1">
      <c r="A29" s="420" t="s">
        <v>490</v>
      </c>
      <c r="B29" s="421"/>
      <c r="C29" s="422"/>
      <c r="D29" s="196">
        <f>SUM(D30:D35)</f>
        <v>543000</v>
      </c>
    </row>
    <row r="30" spans="1:4" ht="18.75" customHeight="1">
      <c r="A30" s="418" t="s">
        <v>491</v>
      </c>
      <c r="B30" s="403"/>
      <c r="C30" s="404"/>
      <c r="D30" s="192">
        <v>140000</v>
      </c>
    </row>
    <row r="31" spans="1:4" ht="18.75" customHeight="1">
      <c r="A31" s="418" t="s">
        <v>652</v>
      </c>
      <c r="B31" s="403"/>
      <c r="C31" s="404"/>
      <c r="D31" s="192">
        <v>170000</v>
      </c>
    </row>
    <row r="32" spans="1:4" ht="18" customHeight="1">
      <c r="A32" s="418" t="s">
        <v>492</v>
      </c>
      <c r="B32" s="403"/>
      <c r="C32" s="404"/>
      <c r="D32" s="192">
        <v>70000</v>
      </c>
    </row>
    <row r="33" spans="1:4" ht="17.25" customHeight="1">
      <c r="A33" s="419" t="s">
        <v>493</v>
      </c>
      <c r="B33" s="403"/>
      <c r="C33" s="404"/>
      <c r="D33" s="192">
        <v>70000</v>
      </c>
    </row>
    <row r="34" spans="1:4" ht="17.25" customHeight="1">
      <c r="A34" s="195" t="s">
        <v>494</v>
      </c>
      <c r="B34" s="190"/>
      <c r="C34" s="191"/>
      <c r="D34" s="192">
        <v>23000</v>
      </c>
    </row>
    <row r="35" spans="1:4" ht="18" customHeight="1">
      <c r="A35" s="418" t="s">
        <v>495</v>
      </c>
      <c r="B35" s="403"/>
      <c r="C35" s="404"/>
      <c r="D35" s="192">
        <v>70000</v>
      </c>
    </row>
    <row r="36" spans="1:4" ht="18" customHeight="1">
      <c r="A36" s="418" t="s">
        <v>496</v>
      </c>
      <c r="B36" s="403"/>
      <c r="C36" s="404"/>
      <c r="D36" s="192">
        <v>150000</v>
      </c>
    </row>
    <row r="37" spans="1:4" ht="18" customHeight="1">
      <c r="A37" s="194" t="s">
        <v>497</v>
      </c>
      <c r="B37" s="190"/>
      <c r="C37" s="191"/>
      <c r="D37" s="192">
        <v>376000</v>
      </c>
    </row>
    <row r="38" spans="1:4" ht="24" customHeight="1">
      <c r="A38" s="423" t="s">
        <v>498</v>
      </c>
      <c r="B38" s="403"/>
      <c r="C38" s="404"/>
      <c r="D38" s="192">
        <v>60000</v>
      </c>
    </row>
    <row r="39" spans="1:4" ht="27" customHeight="1">
      <c r="A39" s="423" t="s">
        <v>499</v>
      </c>
      <c r="B39" s="424"/>
      <c r="C39" s="425"/>
      <c r="D39" s="192">
        <v>150000</v>
      </c>
    </row>
    <row r="40" spans="1:4" ht="17.25" customHeight="1">
      <c r="A40" s="418" t="s">
        <v>500</v>
      </c>
      <c r="B40" s="426"/>
      <c r="C40" s="427"/>
      <c r="D40" s="192">
        <v>200000</v>
      </c>
    </row>
    <row r="41" spans="1:4" ht="17.25" customHeight="1">
      <c r="A41" s="194" t="s">
        <v>641</v>
      </c>
      <c r="B41" s="281"/>
      <c r="C41" s="282"/>
      <c r="D41" s="192">
        <v>48000</v>
      </c>
    </row>
    <row r="42" spans="1:4" ht="18.75" customHeight="1">
      <c r="A42" s="418" t="s">
        <v>642</v>
      </c>
      <c r="B42" s="403"/>
      <c r="C42" s="404"/>
      <c r="D42" s="192">
        <v>193000</v>
      </c>
    </row>
    <row r="43" spans="1:4" ht="17.25" customHeight="1">
      <c r="A43" s="418" t="s">
        <v>501</v>
      </c>
      <c r="B43" s="403"/>
      <c r="C43" s="404"/>
      <c r="D43" s="192">
        <v>550000</v>
      </c>
    </row>
    <row r="44" spans="1:4" ht="18" customHeight="1" thickBot="1">
      <c r="A44" s="419" t="s">
        <v>650</v>
      </c>
      <c r="B44" s="421"/>
      <c r="C44" s="422"/>
      <c r="D44" s="192">
        <v>46000</v>
      </c>
    </row>
    <row r="45" spans="1:4" ht="18" customHeight="1" thickBot="1">
      <c r="A45" s="197" t="s">
        <v>502</v>
      </c>
      <c r="B45" s="198"/>
      <c r="C45" s="199"/>
      <c r="D45" s="200">
        <f>SUM(D36:D44)</f>
        <v>1773000</v>
      </c>
    </row>
    <row r="46" spans="1:4" ht="18.75" customHeight="1">
      <c r="A46" s="429" t="s">
        <v>5</v>
      </c>
      <c r="B46" s="430"/>
      <c r="C46" s="431"/>
      <c r="D46" s="201">
        <f>D20+D29+D45</f>
        <v>3548500</v>
      </c>
    </row>
    <row r="47" spans="1:4" ht="18.75" customHeight="1" thickBot="1">
      <c r="A47" s="432" t="s">
        <v>478</v>
      </c>
      <c r="B47" s="433"/>
      <c r="C47" s="434"/>
      <c r="D47" s="202">
        <v>147500</v>
      </c>
    </row>
    <row r="48" spans="1:4" ht="18.75" customHeight="1" thickTop="1" thickBot="1">
      <c r="A48" s="435" t="s">
        <v>503</v>
      </c>
      <c r="B48" s="436"/>
      <c r="C48" s="437"/>
      <c r="D48" s="203">
        <f>D46+D47</f>
        <v>3696000</v>
      </c>
    </row>
    <row r="49" spans="1:4" ht="18.75" customHeight="1" thickTop="1">
      <c r="A49" s="204" t="s">
        <v>504</v>
      </c>
      <c r="B49" s="205"/>
      <c r="C49" s="206"/>
      <c r="D49" s="207">
        <v>2100000</v>
      </c>
    </row>
    <row r="50" spans="1:4" ht="18.75" customHeight="1">
      <c r="A50" s="208" t="s">
        <v>505</v>
      </c>
      <c r="B50" s="209"/>
      <c r="C50" s="210"/>
      <c r="D50" s="192">
        <v>280000</v>
      </c>
    </row>
    <row r="51" spans="1:4" ht="18.75" customHeight="1" thickBot="1">
      <c r="A51" s="208" t="s">
        <v>506</v>
      </c>
      <c r="B51" s="209"/>
      <c r="C51" s="210"/>
      <c r="D51" s="211">
        <v>909000</v>
      </c>
    </row>
    <row r="52" spans="1:4" ht="14.25" thickTop="1" thickBot="1">
      <c r="A52" s="435" t="s">
        <v>507</v>
      </c>
      <c r="B52" s="438"/>
      <c r="C52" s="439"/>
      <c r="D52" s="212">
        <f>SUM(D49:D51)</f>
        <v>3289000</v>
      </c>
    </row>
    <row r="53" spans="1:4" ht="13.5" thickTop="1">
      <c r="B53" s="428"/>
      <c r="C53" s="428"/>
    </row>
  </sheetData>
  <mergeCells count="38">
    <mergeCell ref="B53:C53"/>
    <mergeCell ref="A43:C43"/>
    <mergeCell ref="A44:C44"/>
    <mergeCell ref="A46:C46"/>
    <mergeCell ref="A47:C47"/>
    <mergeCell ref="A48:C48"/>
    <mergeCell ref="A52:C52"/>
    <mergeCell ref="A35:C35"/>
    <mergeCell ref="A36:C36"/>
    <mergeCell ref="A38:C38"/>
    <mergeCell ref="A39:C39"/>
    <mergeCell ref="A40:C40"/>
    <mergeCell ref="A42:C42"/>
    <mergeCell ref="A26:C26"/>
    <mergeCell ref="A28:C28"/>
    <mergeCell ref="A29:C29"/>
    <mergeCell ref="A30:C30"/>
    <mergeCell ref="A32:C32"/>
    <mergeCell ref="A33:C33"/>
    <mergeCell ref="A31:C31"/>
    <mergeCell ref="A18:C18"/>
    <mergeCell ref="A19:C19"/>
    <mergeCell ref="A20:C20"/>
    <mergeCell ref="A21:C21"/>
    <mergeCell ref="A23:C23"/>
    <mergeCell ref="A24:C24"/>
    <mergeCell ref="A12:C12"/>
    <mergeCell ref="A13:C13"/>
    <mergeCell ref="A14:C14"/>
    <mergeCell ref="A15:C15"/>
    <mergeCell ref="A16:C16"/>
    <mergeCell ref="A17:C17"/>
    <mergeCell ref="A5:C6"/>
    <mergeCell ref="A7:C7"/>
    <mergeCell ref="A8:C8"/>
    <mergeCell ref="A9:C9"/>
    <mergeCell ref="A10:C10"/>
    <mergeCell ref="A11:C11"/>
  </mergeCells>
  <pageMargins left="0.74803149606299213" right="0.7480314960629921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G3" sqref="G3"/>
    </sheetView>
  </sheetViews>
  <sheetFormatPr defaultRowHeight="12.75"/>
  <cols>
    <col min="1" max="1" width="5.140625" style="225" customWidth="1"/>
    <col min="2" max="2" width="5.140625" style="213" customWidth="1"/>
    <col min="3" max="3" width="28.5703125" style="213" customWidth="1"/>
    <col min="4" max="4" width="11.85546875" style="213" customWidth="1"/>
    <col min="5" max="5" width="13.85546875" style="213" customWidth="1"/>
    <col min="6" max="6" width="13" style="213" customWidth="1"/>
    <col min="7" max="7" width="14.7109375" style="213" customWidth="1"/>
    <col min="8" max="8" width="13.140625" style="213" customWidth="1"/>
    <col min="9" max="9" width="11.140625" style="213" customWidth="1"/>
    <col min="10" max="16384" width="9.140625" style="213"/>
  </cols>
  <sheetData>
    <row r="1" spans="1:9">
      <c r="A1" s="176"/>
      <c r="D1" s="214" t="s">
        <v>0</v>
      </c>
      <c r="E1" s="214"/>
      <c r="F1" s="214"/>
    </row>
    <row r="2" spans="1:9">
      <c r="A2" s="176"/>
      <c r="D2" s="215" t="s">
        <v>508</v>
      </c>
      <c r="E2" s="215"/>
      <c r="F2" s="215"/>
      <c r="G2" s="216" t="s">
        <v>509</v>
      </c>
    </row>
    <row r="3" spans="1:9">
      <c r="A3" s="176"/>
      <c r="D3" s="214" t="s">
        <v>510</v>
      </c>
      <c r="E3" s="214"/>
      <c r="F3" s="214"/>
      <c r="G3" s="53" t="s">
        <v>653</v>
      </c>
    </row>
    <row r="4" spans="1:9">
      <c r="A4" s="176"/>
      <c r="G4" s="217" t="s">
        <v>3</v>
      </c>
    </row>
    <row r="5" spans="1:9">
      <c r="A5" s="176"/>
      <c r="B5" s="218" t="s">
        <v>415</v>
      </c>
      <c r="C5" s="218" t="s">
        <v>416</v>
      </c>
      <c r="D5" s="218" t="s">
        <v>417</v>
      </c>
      <c r="E5" s="218" t="s">
        <v>511</v>
      </c>
      <c r="F5" s="218" t="s">
        <v>512</v>
      </c>
      <c r="G5" s="218" t="s">
        <v>420</v>
      </c>
      <c r="H5" s="218" t="s">
        <v>513</v>
      </c>
    </row>
    <row r="6" spans="1:9">
      <c r="A6" s="176"/>
      <c r="B6" s="219"/>
      <c r="C6" s="220" t="s">
        <v>514</v>
      </c>
      <c r="D6" s="440" t="s">
        <v>515</v>
      </c>
      <c r="E6" s="441"/>
      <c r="F6" s="220" t="s">
        <v>516</v>
      </c>
      <c r="G6" s="220" t="s">
        <v>517</v>
      </c>
      <c r="H6" s="220" t="s">
        <v>518</v>
      </c>
    </row>
    <row r="7" spans="1:9">
      <c r="A7" s="176"/>
      <c r="B7" s="221"/>
      <c r="C7" s="222"/>
      <c r="D7" s="222" t="s">
        <v>519</v>
      </c>
      <c r="E7" s="222" t="s">
        <v>520</v>
      </c>
      <c r="F7" s="222"/>
      <c r="G7" s="222"/>
      <c r="H7" s="222" t="s">
        <v>521</v>
      </c>
    </row>
    <row r="8" spans="1:9">
      <c r="A8" s="176">
        <v>1</v>
      </c>
      <c r="B8" s="223" t="s">
        <v>423</v>
      </c>
      <c r="C8" s="224" t="s">
        <v>522</v>
      </c>
      <c r="D8" s="224">
        <f>SUM(D9:D19)</f>
        <v>3921</v>
      </c>
      <c r="E8" s="224">
        <f>SUM(E9:E19)</f>
        <v>1363</v>
      </c>
      <c r="F8" s="224">
        <f>SUM(F9:F19)</f>
        <v>2500</v>
      </c>
      <c r="G8" s="224">
        <f>SUM(G9:G19)</f>
        <v>97732</v>
      </c>
      <c r="H8" s="224">
        <f>SUM(H9:H19)</f>
        <v>105516</v>
      </c>
    </row>
    <row r="9" spans="1:9">
      <c r="A9" s="176">
        <v>3</v>
      </c>
      <c r="B9" s="225" t="s">
        <v>449</v>
      </c>
      <c r="C9" s="226" t="s">
        <v>523</v>
      </c>
      <c r="D9" s="226"/>
      <c r="E9" s="226"/>
      <c r="F9" s="226"/>
      <c r="G9" s="226">
        <v>7768</v>
      </c>
      <c r="H9" s="226">
        <f t="shared" ref="H9:H19" si="0">SUM(D9:G9)</f>
        <v>7768</v>
      </c>
    </row>
    <row r="10" spans="1:9">
      <c r="A10" s="176">
        <v>5</v>
      </c>
      <c r="B10" s="225" t="s">
        <v>451</v>
      </c>
      <c r="C10" s="227" t="s">
        <v>524</v>
      </c>
      <c r="D10" s="226"/>
      <c r="E10" s="226"/>
      <c r="F10" s="226"/>
      <c r="G10" s="226">
        <v>59273</v>
      </c>
      <c r="H10" s="226">
        <f t="shared" si="0"/>
        <v>59273</v>
      </c>
      <c r="I10" s="228"/>
    </row>
    <row r="11" spans="1:9">
      <c r="A11" s="176">
        <v>7</v>
      </c>
      <c r="B11" s="225" t="s">
        <v>453</v>
      </c>
      <c r="C11" s="229" t="s">
        <v>525</v>
      </c>
      <c r="D11" s="226"/>
      <c r="E11" s="226">
        <v>1000</v>
      </c>
      <c r="F11" s="226"/>
      <c r="G11" s="226"/>
      <c r="H11" s="226">
        <f t="shared" si="0"/>
        <v>1000</v>
      </c>
    </row>
    <row r="12" spans="1:9">
      <c r="A12" s="176">
        <v>8</v>
      </c>
      <c r="B12" s="225" t="s">
        <v>456</v>
      </c>
      <c r="C12" s="229" t="s">
        <v>526</v>
      </c>
      <c r="D12" s="226"/>
      <c r="E12" s="226"/>
      <c r="F12" s="226">
        <v>2400</v>
      </c>
      <c r="G12" s="226"/>
      <c r="H12" s="226">
        <f t="shared" si="0"/>
        <v>2400</v>
      </c>
      <c r="I12" s="230"/>
    </row>
    <row r="13" spans="1:9">
      <c r="A13" s="176">
        <v>9</v>
      </c>
      <c r="B13" s="225" t="s">
        <v>458</v>
      </c>
      <c r="C13" s="229" t="s">
        <v>527</v>
      </c>
      <c r="D13" s="226"/>
      <c r="E13" s="226"/>
      <c r="F13" s="226"/>
      <c r="G13" s="226">
        <v>19534</v>
      </c>
      <c r="H13" s="226">
        <f t="shared" si="0"/>
        <v>19534</v>
      </c>
    </row>
    <row r="14" spans="1:9">
      <c r="A14" s="176">
        <v>10</v>
      </c>
      <c r="B14" s="225" t="s">
        <v>528</v>
      </c>
      <c r="C14" s="229" t="s">
        <v>529</v>
      </c>
      <c r="D14" s="226"/>
      <c r="E14" s="226">
        <v>363</v>
      </c>
      <c r="F14" s="226">
        <v>100</v>
      </c>
      <c r="G14" s="226">
        <v>6867</v>
      </c>
      <c r="H14" s="226">
        <f t="shared" si="0"/>
        <v>7330</v>
      </c>
      <c r="I14" s="230"/>
    </row>
    <row r="15" spans="1:9">
      <c r="A15" s="176">
        <v>11</v>
      </c>
      <c r="B15" s="225" t="s">
        <v>460</v>
      </c>
      <c r="C15" s="229" t="s">
        <v>530</v>
      </c>
      <c r="D15" s="226">
        <v>1500</v>
      </c>
      <c r="E15" s="226"/>
      <c r="F15" s="226"/>
      <c r="G15" s="226"/>
      <c r="H15" s="226">
        <f t="shared" si="0"/>
        <v>1500</v>
      </c>
      <c r="I15" s="230"/>
    </row>
    <row r="16" spans="1:9">
      <c r="A16" s="176">
        <v>13</v>
      </c>
      <c r="B16" s="225" t="s">
        <v>449</v>
      </c>
      <c r="C16" s="229" t="s">
        <v>531</v>
      </c>
      <c r="D16" s="226">
        <v>1521</v>
      </c>
      <c r="E16" s="226"/>
      <c r="F16" s="226"/>
      <c r="G16" s="226"/>
      <c r="H16" s="226">
        <f t="shared" si="0"/>
        <v>1521</v>
      </c>
    </row>
    <row r="17" spans="1:8">
      <c r="A17" s="176">
        <v>14</v>
      </c>
      <c r="B17" s="225" t="s">
        <v>451</v>
      </c>
      <c r="C17" s="229" t="s">
        <v>527</v>
      </c>
      <c r="D17" s="226"/>
      <c r="E17" s="226"/>
      <c r="F17" s="226"/>
      <c r="G17" s="226">
        <v>3000</v>
      </c>
      <c r="H17" s="226">
        <f t="shared" si="0"/>
        <v>3000</v>
      </c>
    </row>
    <row r="18" spans="1:8">
      <c r="A18" s="231">
        <v>15</v>
      </c>
      <c r="B18" s="225" t="s">
        <v>453</v>
      </c>
      <c r="C18" s="229" t="s">
        <v>532</v>
      </c>
      <c r="D18" s="226">
        <v>900</v>
      </c>
      <c r="E18" s="226"/>
      <c r="F18" s="226"/>
      <c r="G18" s="226"/>
      <c r="H18" s="226">
        <f>SUM(D18:G18)</f>
        <v>900</v>
      </c>
    </row>
    <row r="19" spans="1:8">
      <c r="A19" s="231">
        <v>16</v>
      </c>
      <c r="B19" s="232" t="s">
        <v>453</v>
      </c>
      <c r="C19" s="233" t="s">
        <v>533</v>
      </c>
      <c r="D19" s="234"/>
      <c r="E19" s="234"/>
      <c r="F19" s="234"/>
      <c r="G19" s="234">
        <v>1290</v>
      </c>
      <c r="H19" s="234">
        <f t="shared" si="0"/>
        <v>1290</v>
      </c>
    </row>
    <row r="20" spans="1:8">
      <c r="A20" s="176"/>
    </row>
    <row r="21" spans="1:8">
      <c r="A21" s="176"/>
    </row>
    <row r="22" spans="1:8">
      <c r="A22" s="176"/>
    </row>
    <row r="23" spans="1:8">
      <c r="A23" s="176"/>
    </row>
    <row r="24" spans="1:8">
      <c r="A24" s="235"/>
    </row>
    <row r="25" spans="1:8">
      <c r="A25" s="235"/>
    </row>
    <row r="26" spans="1:8">
      <c r="A26" s="235"/>
    </row>
    <row r="27" spans="1:8">
      <c r="A27" s="235"/>
    </row>
    <row r="28" spans="1:8">
      <c r="A28" s="236"/>
    </row>
  </sheetData>
  <mergeCells count="1">
    <mergeCell ref="D6:E6"/>
  </mergeCell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61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" t="s">
        <v>0</v>
      </c>
      <c r="D1" s="104" t="s">
        <v>572</v>
      </c>
    </row>
    <row r="2" spans="1:9" ht="18.75">
      <c r="B2" s="3" t="s">
        <v>1</v>
      </c>
      <c r="C2" s="4"/>
      <c r="D2" s="53" t="s">
        <v>653</v>
      </c>
      <c r="E2" s="5"/>
      <c r="F2" s="5"/>
      <c r="G2" s="5"/>
      <c r="H2" s="5"/>
      <c r="I2" s="5"/>
    </row>
    <row r="3" spans="1:9" ht="18.75">
      <c r="B3" s="6" t="s">
        <v>2</v>
      </c>
      <c r="D3" s="105" t="s">
        <v>3</v>
      </c>
    </row>
    <row r="4" spans="1:9" ht="18.75">
      <c r="B4" s="8" t="s">
        <v>569</v>
      </c>
      <c r="D4" s="105"/>
    </row>
    <row r="5" spans="1:9">
      <c r="B5" s="9"/>
      <c r="C5" s="9"/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</row>
    <row r="6" spans="1:9" ht="15" customHeight="1">
      <c r="A6" s="10" t="s">
        <v>11</v>
      </c>
      <c r="B6" s="11" t="s">
        <v>12</v>
      </c>
      <c r="C6" s="12" t="s">
        <v>13</v>
      </c>
      <c r="D6" s="13" t="s">
        <v>14</v>
      </c>
      <c r="E6" s="13" t="s">
        <v>14</v>
      </c>
      <c r="F6" s="13" t="s">
        <v>14</v>
      </c>
      <c r="G6" s="13" t="s">
        <v>14</v>
      </c>
      <c r="H6" s="13" t="s">
        <v>14</v>
      </c>
      <c r="I6" s="13" t="s">
        <v>14</v>
      </c>
    </row>
    <row r="7" spans="1:9">
      <c r="A7" s="14" t="s">
        <v>15</v>
      </c>
      <c r="B7" s="15" t="s">
        <v>16</v>
      </c>
      <c r="C7" s="15" t="s">
        <v>17</v>
      </c>
      <c r="D7" s="16" t="s">
        <v>18</v>
      </c>
      <c r="E7" s="16" t="s">
        <v>18</v>
      </c>
      <c r="F7" s="16" t="s">
        <v>18</v>
      </c>
      <c r="G7" s="16" t="s">
        <v>18</v>
      </c>
      <c r="H7" s="16" t="s">
        <v>18</v>
      </c>
      <c r="I7" s="16"/>
    </row>
    <row r="8" spans="1:9" ht="15" customHeight="1">
      <c r="A8" s="17" t="s">
        <v>19</v>
      </c>
      <c r="B8" s="18" t="s">
        <v>20</v>
      </c>
      <c r="C8" s="19" t="s">
        <v>21</v>
      </c>
      <c r="D8" s="68">
        <f t="shared" ref="D8:D71" si="0">SUM(E8:I8)</f>
        <v>141840</v>
      </c>
      <c r="E8" s="69">
        <v>141840</v>
      </c>
      <c r="F8" s="69"/>
      <c r="G8" s="69"/>
      <c r="H8" s="69"/>
      <c r="I8" s="69"/>
    </row>
    <row r="9" spans="1:9" ht="15" customHeight="1">
      <c r="A9" s="17" t="s">
        <v>22</v>
      </c>
      <c r="B9" s="22" t="s">
        <v>23</v>
      </c>
      <c r="C9" s="19" t="s">
        <v>24</v>
      </c>
      <c r="D9" s="68">
        <f t="shared" si="0"/>
        <v>110352</v>
      </c>
      <c r="E9" s="69">
        <v>110352</v>
      </c>
      <c r="F9" s="69"/>
      <c r="G9" s="69"/>
      <c r="H9" s="69"/>
      <c r="I9" s="69"/>
    </row>
    <row r="10" spans="1:9" ht="15" customHeight="1">
      <c r="A10" s="17" t="s">
        <v>25</v>
      </c>
      <c r="B10" s="22" t="s">
        <v>26</v>
      </c>
      <c r="C10" s="19" t="s">
        <v>27</v>
      </c>
      <c r="D10" s="68">
        <f t="shared" si="0"/>
        <v>125744</v>
      </c>
      <c r="E10" s="69">
        <v>125744</v>
      </c>
      <c r="F10" s="69"/>
      <c r="G10" s="69"/>
      <c r="H10" s="69"/>
      <c r="I10" s="69"/>
    </row>
    <row r="11" spans="1:9" ht="15" customHeight="1">
      <c r="A11" s="17" t="s">
        <v>28</v>
      </c>
      <c r="B11" s="22" t="s">
        <v>29</v>
      </c>
      <c r="C11" s="19" t="s">
        <v>30</v>
      </c>
      <c r="D11" s="68">
        <f t="shared" si="0"/>
        <v>6975</v>
      </c>
      <c r="E11" s="69">
        <v>6975</v>
      </c>
      <c r="F11" s="69"/>
      <c r="G11" s="69"/>
      <c r="H11" s="69"/>
      <c r="I11" s="69"/>
    </row>
    <row r="12" spans="1:9" ht="15" customHeight="1">
      <c r="A12" s="17" t="s">
        <v>31</v>
      </c>
      <c r="B12" s="22" t="s">
        <v>32</v>
      </c>
      <c r="C12" s="19" t="s">
        <v>33</v>
      </c>
      <c r="D12" s="68">
        <f t="shared" si="0"/>
        <v>6907</v>
      </c>
      <c r="E12" s="69">
        <v>6907</v>
      </c>
      <c r="F12" s="69"/>
      <c r="G12" s="69"/>
      <c r="H12" s="69"/>
      <c r="I12" s="69"/>
    </row>
    <row r="13" spans="1:9" ht="15" customHeight="1">
      <c r="A13" s="17" t="s">
        <v>34</v>
      </c>
      <c r="B13" s="22" t="s">
        <v>35</v>
      </c>
      <c r="C13" s="19" t="s">
        <v>36</v>
      </c>
      <c r="D13" s="68">
        <f t="shared" si="0"/>
        <v>7491</v>
      </c>
      <c r="E13" s="69">
        <v>7491</v>
      </c>
      <c r="F13" s="69"/>
      <c r="G13" s="69"/>
      <c r="H13" s="69"/>
      <c r="I13" s="69"/>
    </row>
    <row r="14" spans="1:9" ht="15" customHeight="1">
      <c r="A14" s="23" t="s">
        <v>37</v>
      </c>
      <c r="B14" s="24" t="s">
        <v>38</v>
      </c>
      <c r="C14" s="25" t="s">
        <v>39</v>
      </c>
      <c r="D14" s="68">
        <f t="shared" si="0"/>
        <v>399309</v>
      </c>
      <c r="E14" s="68">
        <f>SUM(E8:E13)</f>
        <v>399309</v>
      </c>
      <c r="F14" s="68">
        <f>SUM(F8:F13)</f>
        <v>0</v>
      </c>
      <c r="G14" s="68">
        <f>SUM(G8:G13)</f>
        <v>0</v>
      </c>
      <c r="H14" s="68">
        <f>SUM(H8:H13)</f>
        <v>0</v>
      </c>
      <c r="I14" s="68">
        <f>SUM(I8:I13)</f>
        <v>0</v>
      </c>
    </row>
    <row r="15" spans="1:9" ht="15" customHeight="1">
      <c r="A15" s="17" t="s">
        <v>40</v>
      </c>
      <c r="B15" s="22" t="s">
        <v>41</v>
      </c>
      <c r="C15" s="19" t="s">
        <v>42</v>
      </c>
      <c r="D15" s="68">
        <f t="shared" si="0"/>
        <v>0</v>
      </c>
      <c r="E15" s="69"/>
      <c r="F15" s="69"/>
      <c r="G15" s="69"/>
      <c r="H15" s="69"/>
      <c r="I15" s="69"/>
    </row>
    <row r="16" spans="1:9" ht="15" customHeight="1">
      <c r="A16" s="17" t="s">
        <v>43</v>
      </c>
      <c r="B16" s="22" t="s">
        <v>44</v>
      </c>
      <c r="C16" s="19" t="s">
        <v>45</v>
      </c>
      <c r="D16" s="68">
        <f t="shared" si="0"/>
        <v>0</v>
      </c>
      <c r="E16" s="69"/>
      <c r="F16" s="69"/>
      <c r="G16" s="69"/>
      <c r="H16" s="69"/>
      <c r="I16" s="69"/>
    </row>
    <row r="17" spans="1:9" ht="15" customHeight="1">
      <c r="A17" s="17" t="s">
        <v>46</v>
      </c>
      <c r="B17" s="22" t="s">
        <v>47</v>
      </c>
      <c r="C17" s="19" t="s">
        <v>48</v>
      </c>
      <c r="D17" s="68">
        <f t="shared" si="0"/>
        <v>0</v>
      </c>
      <c r="E17" s="69"/>
      <c r="F17" s="69"/>
      <c r="G17" s="69"/>
      <c r="H17" s="69"/>
      <c r="I17" s="69"/>
    </row>
    <row r="18" spans="1:9" ht="15" customHeight="1">
      <c r="A18" s="17" t="s">
        <v>49</v>
      </c>
      <c r="B18" s="22" t="s">
        <v>50</v>
      </c>
      <c r="C18" s="19" t="s">
        <v>51</v>
      </c>
      <c r="D18" s="68">
        <f t="shared" si="0"/>
        <v>0</v>
      </c>
      <c r="E18" s="69"/>
      <c r="F18" s="69"/>
      <c r="G18" s="69"/>
      <c r="H18" s="69"/>
      <c r="I18" s="69"/>
    </row>
    <row r="19" spans="1:9" ht="15" customHeight="1">
      <c r="A19" s="17" t="s">
        <v>52</v>
      </c>
      <c r="B19" s="22" t="s">
        <v>53</v>
      </c>
      <c r="C19" s="19" t="s">
        <v>54</v>
      </c>
      <c r="D19" s="68">
        <f t="shared" si="0"/>
        <v>166256</v>
      </c>
      <c r="E19" s="68">
        <f>SUM(E20:E27)</f>
        <v>30764</v>
      </c>
      <c r="F19" s="68">
        <f>SUM(F20:F27)</f>
        <v>10770</v>
      </c>
      <c r="G19" s="68">
        <f>SUM(G20:G27)</f>
        <v>120947</v>
      </c>
      <c r="H19" s="68">
        <f>SUM(H20:H27)</f>
        <v>3304</v>
      </c>
      <c r="I19" s="68">
        <f>SUM(I20:I27)</f>
        <v>471</v>
      </c>
    </row>
    <row r="20" spans="1:9" ht="15" customHeight="1">
      <c r="A20" s="17"/>
      <c r="B20" s="22" t="s">
        <v>55</v>
      </c>
      <c r="C20" s="19" t="s">
        <v>56</v>
      </c>
      <c r="D20" s="68">
        <f t="shared" si="0"/>
        <v>4426</v>
      </c>
      <c r="E20" s="69"/>
      <c r="F20" s="69">
        <v>4389</v>
      </c>
      <c r="G20" s="69"/>
      <c r="H20" s="69">
        <v>37</v>
      </c>
      <c r="I20" s="69"/>
    </row>
    <row r="21" spans="1:9" ht="15" customHeight="1">
      <c r="A21" s="17"/>
      <c r="B21" s="22" t="s">
        <v>57</v>
      </c>
      <c r="C21" s="19" t="s">
        <v>58</v>
      </c>
      <c r="D21" s="68">
        <f t="shared" si="0"/>
        <v>12932</v>
      </c>
      <c r="E21" s="69">
        <v>12932</v>
      </c>
      <c r="F21" s="69"/>
      <c r="G21" s="69"/>
      <c r="H21" s="69"/>
      <c r="I21" s="69"/>
    </row>
    <row r="22" spans="1:9" ht="15" customHeight="1">
      <c r="A22" s="17"/>
      <c r="B22" s="22" t="s">
        <v>59</v>
      </c>
      <c r="C22" s="19" t="s">
        <v>60</v>
      </c>
      <c r="D22" s="68">
        <f t="shared" si="0"/>
        <v>115539</v>
      </c>
      <c r="E22" s="69"/>
      <c r="F22" s="69"/>
      <c r="G22" s="69">
        <v>114390</v>
      </c>
      <c r="H22" s="69">
        <v>1149</v>
      </c>
      <c r="I22" s="69"/>
    </row>
    <row r="23" spans="1:9" ht="15" customHeight="1">
      <c r="A23" s="17"/>
      <c r="B23" s="22" t="s">
        <v>61</v>
      </c>
      <c r="C23" s="19" t="s">
        <v>62</v>
      </c>
      <c r="D23" s="68">
        <f t="shared" si="0"/>
        <v>3066</v>
      </c>
      <c r="E23" s="69">
        <v>2786</v>
      </c>
      <c r="F23" s="69">
        <v>280</v>
      </c>
      <c r="G23" s="69"/>
      <c r="H23" s="69"/>
      <c r="I23" s="69"/>
    </row>
    <row r="24" spans="1:9" ht="15" customHeight="1">
      <c r="A24" s="17"/>
      <c r="B24" s="22" t="s">
        <v>568</v>
      </c>
      <c r="C24" s="19"/>
      <c r="D24" s="68">
        <f t="shared" si="0"/>
        <v>15247</v>
      </c>
      <c r="E24" s="69"/>
      <c r="F24" s="69">
        <v>6101</v>
      </c>
      <c r="G24" s="69">
        <v>6557</v>
      </c>
      <c r="H24" s="69">
        <v>2118</v>
      </c>
      <c r="I24" s="69">
        <v>471</v>
      </c>
    </row>
    <row r="25" spans="1:9" ht="15" customHeight="1">
      <c r="A25" s="17"/>
      <c r="B25" s="22" t="s">
        <v>63</v>
      </c>
      <c r="C25" s="19" t="s">
        <v>64</v>
      </c>
      <c r="D25" s="68">
        <f t="shared" si="0"/>
        <v>5020</v>
      </c>
      <c r="E25" s="69">
        <v>5020</v>
      </c>
      <c r="F25" s="69"/>
      <c r="G25" s="69"/>
      <c r="H25" s="69"/>
      <c r="I25" s="69"/>
    </row>
    <row r="26" spans="1:9" ht="15" customHeight="1">
      <c r="A26" s="17"/>
      <c r="B26" s="22" t="s">
        <v>65</v>
      </c>
      <c r="C26" s="19" t="s">
        <v>66</v>
      </c>
      <c r="D26" s="68">
        <f t="shared" si="0"/>
        <v>0</v>
      </c>
      <c r="E26" s="69"/>
      <c r="F26" s="69"/>
      <c r="G26" s="69"/>
      <c r="H26" s="69"/>
      <c r="I26" s="69"/>
    </row>
    <row r="27" spans="1:9" ht="15" customHeight="1">
      <c r="A27" s="17"/>
      <c r="B27" s="22" t="s">
        <v>67</v>
      </c>
      <c r="C27" s="19" t="s">
        <v>68</v>
      </c>
      <c r="D27" s="68">
        <f t="shared" si="0"/>
        <v>10026</v>
      </c>
      <c r="E27" s="69">
        <v>10026</v>
      </c>
      <c r="F27" s="69"/>
      <c r="G27" s="69"/>
      <c r="H27" s="69"/>
      <c r="I27" s="69"/>
    </row>
    <row r="28" spans="1:9" ht="15" customHeight="1">
      <c r="A28" s="23" t="s">
        <v>69</v>
      </c>
      <c r="B28" s="24" t="s">
        <v>70</v>
      </c>
      <c r="C28" s="25" t="s">
        <v>71</v>
      </c>
      <c r="D28" s="68">
        <f t="shared" si="0"/>
        <v>565565</v>
      </c>
      <c r="E28" s="68">
        <f>SUM(E14:E19)</f>
        <v>430073</v>
      </c>
      <c r="F28" s="68">
        <f>SUM(F14:F19)</f>
        <v>10770</v>
      </c>
      <c r="G28" s="68">
        <f>SUM(G14:G19)</f>
        <v>120947</v>
      </c>
      <c r="H28" s="68">
        <f>SUM(H14:H19)</f>
        <v>3304</v>
      </c>
      <c r="I28" s="68">
        <f>SUM(I14:I19)</f>
        <v>471</v>
      </c>
    </row>
    <row r="29" spans="1:9" ht="15" customHeight="1">
      <c r="A29" s="17" t="s">
        <v>72</v>
      </c>
      <c r="B29" s="22" t="s">
        <v>73</v>
      </c>
      <c r="C29" s="19" t="s">
        <v>74</v>
      </c>
      <c r="D29" s="68">
        <f t="shared" si="0"/>
        <v>226</v>
      </c>
      <c r="E29" s="69">
        <v>226</v>
      </c>
      <c r="F29" s="69"/>
      <c r="G29" s="69"/>
      <c r="H29" s="69"/>
      <c r="I29" s="69"/>
    </row>
    <row r="30" spans="1:9" ht="15" customHeight="1">
      <c r="A30" s="17" t="s">
        <v>75</v>
      </c>
      <c r="B30" s="22" t="s">
        <v>76</v>
      </c>
      <c r="C30" s="19" t="s">
        <v>77</v>
      </c>
      <c r="D30" s="68">
        <f t="shared" si="0"/>
        <v>0</v>
      </c>
      <c r="E30" s="69"/>
      <c r="F30" s="69"/>
      <c r="G30" s="69"/>
      <c r="H30" s="69"/>
      <c r="I30" s="69"/>
    </row>
    <row r="31" spans="1:9" ht="15" customHeight="1">
      <c r="A31" s="17" t="s">
        <v>78</v>
      </c>
      <c r="B31" s="22" t="s">
        <v>79</v>
      </c>
      <c r="C31" s="19" t="s">
        <v>80</v>
      </c>
      <c r="D31" s="68">
        <f t="shared" si="0"/>
        <v>0</v>
      </c>
      <c r="E31" s="69"/>
      <c r="F31" s="69"/>
      <c r="G31" s="69"/>
      <c r="H31" s="69"/>
      <c r="I31" s="69"/>
    </row>
    <row r="32" spans="1:9" ht="15" customHeight="1">
      <c r="A32" s="17" t="s">
        <v>81</v>
      </c>
      <c r="B32" s="22" t="s">
        <v>82</v>
      </c>
      <c r="C32" s="19" t="s">
        <v>83</v>
      </c>
      <c r="D32" s="68">
        <f t="shared" si="0"/>
        <v>0</v>
      </c>
      <c r="E32" s="69"/>
      <c r="F32" s="69"/>
      <c r="G32" s="69"/>
      <c r="H32" s="69"/>
      <c r="I32" s="69"/>
    </row>
    <row r="33" spans="1:9" ht="15" customHeight="1">
      <c r="A33" s="17" t="s">
        <v>84</v>
      </c>
      <c r="B33" s="22" t="s">
        <v>85</v>
      </c>
      <c r="C33" s="19" t="s">
        <v>86</v>
      </c>
      <c r="D33" s="68">
        <f t="shared" si="0"/>
        <v>32702</v>
      </c>
      <c r="E33" s="69">
        <v>32702</v>
      </c>
      <c r="F33" s="69"/>
      <c r="G33" s="69"/>
      <c r="H33" s="69"/>
      <c r="I33" s="69"/>
    </row>
    <row r="34" spans="1:9" ht="15" customHeight="1">
      <c r="A34" s="23" t="s">
        <v>87</v>
      </c>
      <c r="B34" s="24" t="s">
        <v>88</v>
      </c>
      <c r="C34" s="25" t="s">
        <v>89</v>
      </c>
      <c r="D34" s="68">
        <f t="shared" si="0"/>
        <v>32928</v>
      </c>
      <c r="E34" s="68">
        <f>SUM(E29:E33)</f>
        <v>32928</v>
      </c>
      <c r="F34" s="68">
        <f>SUM(F29:F33)</f>
        <v>0</v>
      </c>
      <c r="G34" s="68">
        <f>SUM(G29:G33)</f>
        <v>0</v>
      </c>
      <c r="H34" s="68">
        <f>SUM(H29:H33)</f>
        <v>0</v>
      </c>
      <c r="I34" s="68">
        <f>SUM(I29:I33)</f>
        <v>0</v>
      </c>
    </row>
    <row r="35" spans="1:9" ht="15" customHeight="1">
      <c r="A35" s="17" t="s">
        <v>90</v>
      </c>
      <c r="B35" s="22" t="s">
        <v>91</v>
      </c>
      <c r="C35" s="19" t="s">
        <v>92</v>
      </c>
      <c r="D35" s="68">
        <f t="shared" si="0"/>
        <v>0</v>
      </c>
      <c r="E35" s="69"/>
      <c r="F35" s="69"/>
      <c r="G35" s="69"/>
      <c r="H35" s="69"/>
      <c r="I35" s="69"/>
    </row>
    <row r="36" spans="1:9" ht="15" customHeight="1">
      <c r="A36" s="17" t="s">
        <v>93</v>
      </c>
      <c r="B36" s="22" t="s">
        <v>94</v>
      </c>
      <c r="C36" s="19" t="s">
        <v>95</v>
      </c>
      <c r="D36" s="68">
        <f t="shared" si="0"/>
        <v>0</v>
      </c>
      <c r="E36" s="69"/>
      <c r="F36" s="69"/>
      <c r="G36" s="69"/>
      <c r="H36" s="69"/>
      <c r="I36" s="69"/>
    </row>
    <row r="37" spans="1:9" ht="15" customHeight="1">
      <c r="A37" s="23" t="s">
        <v>96</v>
      </c>
      <c r="B37" s="24" t="s">
        <v>97</v>
      </c>
      <c r="C37" s="25" t="s">
        <v>98</v>
      </c>
      <c r="D37" s="68">
        <f t="shared" si="0"/>
        <v>0</v>
      </c>
      <c r="E37" s="68">
        <f>SUM(E35:E36)</f>
        <v>0</v>
      </c>
      <c r="F37" s="68">
        <f>SUM(F35:F36)</f>
        <v>0</v>
      </c>
      <c r="G37" s="68">
        <f>SUM(G35:G36)</f>
        <v>0</v>
      </c>
      <c r="H37" s="68">
        <f>SUM(H35:H36)</f>
        <v>0</v>
      </c>
      <c r="I37" s="68">
        <f>SUM(I35:I36)</f>
        <v>0</v>
      </c>
    </row>
    <row r="38" spans="1:9" ht="15" customHeight="1">
      <c r="A38" s="17" t="s">
        <v>99</v>
      </c>
      <c r="B38" s="22" t="s">
        <v>100</v>
      </c>
      <c r="C38" s="19" t="s">
        <v>101</v>
      </c>
      <c r="D38" s="68">
        <f t="shared" si="0"/>
        <v>0</v>
      </c>
      <c r="E38" s="69"/>
      <c r="F38" s="69"/>
      <c r="G38" s="69"/>
      <c r="H38" s="69"/>
      <c r="I38" s="69"/>
    </row>
    <row r="39" spans="1:9" ht="15" customHeight="1">
      <c r="A39" s="17" t="s">
        <v>102</v>
      </c>
      <c r="B39" s="22" t="s">
        <v>103</v>
      </c>
      <c r="C39" s="19" t="s">
        <v>104</v>
      </c>
      <c r="D39" s="68">
        <f t="shared" si="0"/>
        <v>0</v>
      </c>
      <c r="E39" s="69"/>
      <c r="F39" s="69"/>
      <c r="G39" s="69"/>
      <c r="H39" s="69"/>
      <c r="I39" s="69"/>
    </row>
    <row r="40" spans="1:9" ht="15" customHeight="1">
      <c r="A40" s="17" t="s">
        <v>105</v>
      </c>
      <c r="B40" s="22" t="s">
        <v>106</v>
      </c>
      <c r="C40" s="19" t="s">
        <v>107</v>
      </c>
      <c r="D40" s="68">
        <f t="shared" si="0"/>
        <v>88134</v>
      </c>
      <c r="E40" s="69">
        <v>88134</v>
      </c>
      <c r="F40" s="69"/>
      <c r="G40" s="69"/>
      <c r="H40" s="69"/>
      <c r="I40" s="69"/>
    </row>
    <row r="41" spans="1:9" ht="15" customHeight="1">
      <c r="A41" s="17" t="s">
        <v>108</v>
      </c>
      <c r="B41" s="22" t="s">
        <v>109</v>
      </c>
      <c r="C41" s="19" t="s">
        <v>110</v>
      </c>
      <c r="D41" s="68">
        <f t="shared" si="0"/>
        <v>121189</v>
      </c>
      <c r="E41" s="69">
        <v>121189</v>
      </c>
      <c r="F41" s="69"/>
      <c r="G41" s="69"/>
      <c r="H41" s="69"/>
      <c r="I41" s="69"/>
    </row>
    <row r="42" spans="1:9" ht="15" customHeight="1">
      <c r="A42" s="17" t="s">
        <v>111</v>
      </c>
      <c r="B42" s="22" t="s">
        <v>112</v>
      </c>
      <c r="C42" s="19" t="s">
        <v>113</v>
      </c>
      <c r="D42" s="68">
        <f t="shared" si="0"/>
        <v>0</v>
      </c>
      <c r="E42" s="69"/>
      <c r="F42" s="69"/>
      <c r="G42" s="69"/>
      <c r="H42" s="69"/>
      <c r="I42" s="69"/>
    </row>
    <row r="43" spans="1:9" ht="15" customHeight="1">
      <c r="A43" s="17" t="s">
        <v>114</v>
      </c>
      <c r="B43" s="22" t="s">
        <v>115</v>
      </c>
      <c r="C43" s="19" t="s">
        <v>116</v>
      </c>
      <c r="D43" s="68">
        <f t="shared" si="0"/>
        <v>0</v>
      </c>
      <c r="E43" s="69"/>
      <c r="F43" s="69"/>
      <c r="G43" s="69"/>
      <c r="H43" s="69"/>
      <c r="I43" s="69"/>
    </row>
    <row r="44" spans="1:9" ht="15" customHeight="1">
      <c r="A44" s="17" t="s">
        <v>117</v>
      </c>
      <c r="B44" s="22" t="s">
        <v>118</v>
      </c>
      <c r="C44" s="19" t="s">
        <v>119</v>
      </c>
      <c r="D44" s="68">
        <f t="shared" si="0"/>
        <v>10300</v>
      </c>
      <c r="E44" s="69">
        <v>10300</v>
      </c>
      <c r="F44" s="69"/>
      <c r="G44" s="69"/>
      <c r="H44" s="69"/>
      <c r="I44" s="69"/>
    </row>
    <row r="45" spans="1:9" ht="15" customHeight="1">
      <c r="A45" s="17" t="s">
        <v>120</v>
      </c>
      <c r="B45" s="22" t="s">
        <v>121</v>
      </c>
      <c r="C45" s="19" t="s">
        <v>122</v>
      </c>
      <c r="D45" s="68">
        <f t="shared" si="0"/>
        <v>0</v>
      </c>
      <c r="E45" s="69"/>
      <c r="F45" s="69"/>
      <c r="G45" s="69"/>
      <c r="H45" s="69"/>
      <c r="I45" s="69"/>
    </row>
    <row r="46" spans="1:9" ht="15" customHeight="1">
      <c r="A46" s="23" t="s">
        <v>123</v>
      </c>
      <c r="B46" s="24" t="s">
        <v>124</v>
      </c>
      <c r="C46" s="25" t="s">
        <v>125</v>
      </c>
      <c r="D46" s="68">
        <f t="shared" si="0"/>
        <v>131489</v>
      </c>
      <c r="E46" s="68">
        <f>SUM(E41:E45)</f>
        <v>131489</v>
      </c>
      <c r="F46" s="68">
        <f>SUM(F41:F45)</f>
        <v>0</v>
      </c>
      <c r="G46" s="68">
        <f>SUM(G41:G45)</f>
        <v>0</v>
      </c>
      <c r="H46" s="68">
        <f>SUM(H41:H45)</f>
        <v>0</v>
      </c>
      <c r="I46" s="68">
        <f>SUM(I41:I45)</f>
        <v>0</v>
      </c>
    </row>
    <row r="47" spans="1:9" ht="15" customHeight="1">
      <c r="A47" s="17" t="s">
        <v>126</v>
      </c>
      <c r="B47" s="22" t="s">
        <v>127</v>
      </c>
      <c r="C47" s="19" t="s">
        <v>128</v>
      </c>
      <c r="D47" s="68">
        <f t="shared" si="0"/>
        <v>1100</v>
      </c>
      <c r="E47" s="69">
        <v>900</v>
      </c>
      <c r="F47" s="69">
        <v>200</v>
      </c>
      <c r="G47" s="69"/>
      <c r="H47" s="69"/>
      <c r="I47" s="69"/>
    </row>
    <row r="48" spans="1:9" ht="15" customHeight="1">
      <c r="A48" s="23" t="s">
        <v>129</v>
      </c>
      <c r="B48" s="24" t="s">
        <v>130</v>
      </c>
      <c r="C48" s="25" t="s">
        <v>131</v>
      </c>
      <c r="D48" s="68">
        <f t="shared" si="0"/>
        <v>220723</v>
      </c>
      <c r="E48" s="68">
        <f>E37+E38+E39+E40+E46+E47</f>
        <v>220523</v>
      </c>
      <c r="F48" s="68">
        <f>F37+F38+F39+F40+F46+F47</f>
        <v>200</v>
      </c>
      <c r="G48" s="68">
        <f>G37+G38+G39+G40+G46+G47</f>
        <v>0</v>
      </c>
      <c r="H48" s="68">
        <f>H37+H38+H39+H40+H46+H47</f>
        <v>0</v>
      </c>
      <c r="I48" s="68">
        <f>I37+I38+I39+I40+I46+I47</f>
        <v>0</v>
      </c>
    </row>
    <row r="49" spans="1:9" ht="15" customHeight="1">
      <c r="A49" s="17" t="s">
        <v>132</v>
      </c>
      <c r="B49" s="26" t="s">
        <v>133</v>
      </c>
      <c r="C49" s="19" t="s">
        <v>134</v>
      </c>
      <c r="D49" s="68">
        <f t="shared" si="0"/>
        <v>0</v>
      </c>
      <c r="E49" s="69"/>
      <c r="F49" s="69"/>
      <c r="G49" s="69"/>
      <c r="H49" s="69"/>
      <c r="I49" s="69"/>
    </row>
    <row r="50" spans="1:9" ht="15" customHeight="1">
      <c r="A50" s="17" t="s">
        <v>135</v>
      </c>
      <c r="B50" s="26" t="s">
        <v>136</v>
      </c>
      <c r="C50" s="19" t="s">
        <v>137</v>
      </c>
      <c r="D50" s="68">
        <f t="shared" si="0"/>
        <v>14620</v>
      </c>
      <c r="E50" s="69"/>
      <c r="F50" s="69">
        <v>794</v>
      </c>
      <c r="G50" s="69">
        <v>500</v>
      </c>
      <c r="H50" s="69">
        <v>10071</v>
      </c>
      <c r="I50" s="69">
        <v>3255</v>
      </c>
    </row>
    <row r="51" spans="1:9" ht="15" customHeight="1">
      <c r="A51" s="17" t="s">
        <v>138</v>
      </c>
      <c r="B51" s="26" t="s">
        <v>139</v>
      </c>
      <c r="C51" s="19" t="s">
        <v>140</v>
      </c>
      <c r="D51" s="68">
        <f t="shared" si="0"/>
        <v>1560</v>
      </c>
      <c r="E51" s="68">
        <f>SUM(E52:E53)</f>
        <v>260</v>
      </c>
      <c r="F51" s="68">
        <f>SUM(F52:F53)</f>
        <v>1300</v>
      </c>
      <c r="G51" s="68">
        <f>SUM(G52:G53)</f>
        <v>0</v>
      </c>
      <c r="H51" s="68">
        <f>SUM(H52:H53)</f>
        <v>0</v>
      </c>
      <c r="I51" s="68">
        <f>SUM(I52:I53)</f>
        <v>0</v>
      </c>
    </row>
    <row r="52" spans="1:9" ht="15" customHeight="1">
      <c r="A52" s="17"/>
      <c r="B52" s="27" t="s">
        <v>141</v>
      </c>
      <c r="C52" s="19" t="s">
        <v>142</v>
      </c>
      <c r="D52" s="68">
        <f t="shared" si="0"/>
        <v>1510</v>
      </c>
      <c r="E52" s="69">
        <v>210</v>
      </c>
      <c r="F52" s="69">
        <v>1300</v>
      </c>
      <c r="G52" s="69"/>
      <c r="H52" s="69"/>
      <c r="I52" s="69"/>
    </row>
    <row r="53" spans="1:9" ht="15" customHeight="1">
      <c r="A53" s="17"/>
      <c r="B53" s="27" t="s">
        <v>143</v>
      </c>
      <c r="C53" s="19" t="s">
        <v>144</v>
      </c>
      <c r="D53" s="68">
        <f t="shared" si="0"/>
        <v>50</v>
      </c>
      <c r="E53" s="69">
        <v>50</v>
      </c>
      <c r="F53" s="69"/>
      <c r="G53" s="69"/>
      <c r="H53" s="69"/>
      <c r="I53" s="69"/>
    </row>
    <row r="54" spans="1:9" ht="15" customHeight="1">
      <c r="A54" s="17" t="s">
        <v>145</v>
      </c>
      <c r="B54" s="26" t="s">
        <v>146</v>
      </c>
      <c r="C54" s="19" t="s">
        <v>147</v>
      </c>
      <c r="D54" s="68">
        <f t="shared" si="0"/>
        <v>9200</v>
      </c>
      <c r="E54" s="69">
        <v>9200</v>
      </c>
      <c r="F54" s="69"/>
      <c r="G54" s="69"/>
      <c r="H54" s="69"/>
      <c r="I54" s="69"/>
    </row>
    <row r="55" spans="1:9" ht="15" customHeight="1">
      <c r="A55" s="17" t="s">
        <v>148</v>
      </c>
      <c r="B55" s="26" t="s">
        <v>149</v>
      </c>
      <c r="C55" s="19" t="s">
        <v>150</v>
      </c>
      <c r="D55" s="68">
        <f t="shared" si="0"/>
        <v>12861</v>
      </c>
      <c r="E55" s="69">
        <v>2826</v>
      </c>
      <c r="F55" s="69"/>
      <c r="G55" s="69"/>
      <c r="H55" s="69">
        <v>10035</v>
      </c>
      <c r="I55" s="69"/>
    </row>
    <row r="56" spans="1:9" ht="15" customHeight="1">
      <c r="A56" s="17" t="s">
        <v>151</v>
      </c>
      <c r="B56" s="26" t="s">
        <v>152</v>
      </c>
      <c r="C56" s="19" t="s">
        <v>153</v>
      </c>
      <c r="D56" s="68">
        <f t="shared" si="0"/>
        <v>9447</v>
      </c>
      <c r="E56" s="69">
        <v>3317</v>
      </c>
      <c r="F56" s="69">
        <v>566</v>
      </c>
      <c r="G56" s="69">
        <v>135</v>
      </c>
      <c r="H56" s="69">
        <v>5429</v>
      </c>
      <c r="I56" s="69"/>
    </row>
    <row r="57" spans="1:9" ht="15" customHeight="1">
      <c r="A57" s="17" t="s">
        <v>154</v>
      </c>
      <c r="B57" s="26" t="s">
        <v>155</v>
      </c>
      <c r="C57" s="19" t="s">
        <v>156</v>
      </c>
      <c r="D57" s="68">
        <f t="shared" si="0"/>
        <v>0</v>
      </c>
      <c r="E57" s="69"/>
      <c r="F57" s="69"/>
      <c r="G57" s="76"/>
      <c r="H57" s="69"/>
      <c r="I57" s="69"/>
    </row>
    <row r="58" spans="1:9" ht="15" customHeight="1">
      <c r="A58" s="17" t="s">
        <v>157</v>
      </c>
      <c r="B58" s="26" t="s">
        <v>158</v>
      </c>
      <c r="C58" s="19" t="s">
        <v>159</v>
      </c>
      <c r="D58" s="68">
        <f t="shared" si="0"/>
        <v>2547</v>
      </c>
      <c r="E58" s="69">
        <v>2500</v>
      </c>
      <c r="F58" s="69"/>
      <c r="G58" s="69">
        <v>46</v>
      </c>
      <c r="H58" s="69"/>
      <c r="I58" s="69">
        <v>1</v>
      </c>
    </row>
    <row r="59" spans="1:9" ht="15" customHeight="1">
      <c r="A59" s="17" t="s">
        <v>160</v>
      </c>
      <c r="B59" s="26" t="s">
        <v>161</v>
      </c>
      <c r="C59" s="19" t="s">
        <v>162</v>
      </c>
      <c r="D59" s="68">
        <f t="shared" si="0"/>
        <v>0</v>
      </c>
      <c r="E59" s="69"/>
      <c r="F59" s="69"/>
      <c r="G59" s="69"/>
      <c r="H59" s="69"/>
      <c r="I59" s="69"/>
    </row>
    <row r="60" spans="1:9" ht="15" customHeight="1">
      <c r="A60" s="17" t="s">
        <v>163</v>
      </c>
      <c r="B60" s="26" t="s">
        <v>164</v>
      </c>
      <c r="C60" s="19" t="s">
        <v>165</v>
      </c>
      <c r="D60" s="68">
        <f t="shared" si="0"/>
        <v>2721</v>
      </c>
      <c r="E60" s="69">
        <v>2708</v>
      </c>
      <c r="F60" s="69">
        <v>13</v>
      </c>
      <c r="G60" s="69"/>
      <c r="H60" s="69"/>
      <c r="I60" s="69"/>
    </row>
    <row r="61" spans="1:9" ht="15" customHeight="1">
      <c r="A61" s="23" t="s">
        <v>166</v>
      </c>
      <c r="B61" s="29" t="s">
        <v>167</v>
      </c>
      <c r="C61" s="25" t="s">
        <v>168</v>
      </c>
      <c r="D61" s="68">
        <f t="shared" si="0"/>
        <v>52956</v>
      </c>
      <c r="E61" s="68">
        <f>E49+E50+E51+E54+E55+E56+E57+E58+E59+E60</f>
        <v>20811</v>
      </c>
      <c r="F61" s="68">
        <f>F49+F50+F51+F54+F55+F56+F57+F58+F59+F60</f>
        <v>2673</v>
      </c>
      <c r="G61" s="68">
        <f>G49+G50+G51+G54+G55+G56+G57+G58+G59+G60</f>
        <v>681</v>
      </c>
      <c r="H61" s="68">
        <f>H49+H50+H51+H54+H55+H56+H57+H58+H59+H60</f>
        <v>25535</v>
      </c>
      <c r="I61" s="68">
        <f>I49+I50+I51+I54+I55+I56+I57+I58+I59+I60</f>
        <v>3256</v>
      </c>
    </row>
    <row r="62" spans="1:9" ht="15" customHeight="1">
      <c r="A62" s="17">
        <v>45</v>
      </c>
      <c r="B62" s="26" t="s">
        <v>169</v>
      </c>
      <c r="C62" s="19" t="s">
        <v>170</v>
      </c>
      <c r="D62" s="68">
        <f t="shared" si="0"/>
        <v>0</v>
      </c>
      <c r="E62" s="69"/>
      <c r="F62" s="69"/>
      <c r="G62" s="69"/>
      <c r="H62" s="69"/>
      <c r="I62" s="69"/>
    </row>
    <row r="63" spans="1:9" ht="15" customHeight="1">
      <c r="A63" s="17">
        <v>46</v>
      </c>
      <c r="B63" s="26" t="s">
        <v>171</v>
      </c>
      <c r="C63" s="19" t="s">
        <v>172</v>
      </c>
      <c r="D63" s="68">
        <f t="shared" si="0"/>
        <v>1970</v>
      </c>
      <c r="E63" s="69">
        <v>1970</v>
      </c>
      <c r="F63" s="69"/>
      <c r="G63" s="69"/>
      <c r="H63" s="69"/>
      <c r="I63" s="69"/>
    </row>
    <row r="64" spans="1:9" ht="15" customHeight="1">
      <c r="A64" s="17">
        <v>47</v>
      </c>
      <c r="B64" s="26" t="s">
        <v>173</v>
      </c>
      <c r="C64" s="19" t="s">
        <v>174</v>
      </c>
      <c r="D64" s="68">
        <f t="shared" si="0"/>
        <v>0</v>
      </c>
      <c r="E64" s="69"/>
      <c r="F64" s="69"/>
      <c r="G64" s="69"/>
      <c r="H64" s="69"/>
      <c r="I64" s="69"/>
    </row>
    <row r="65" spans="1:9" ht="15" customHeight="1">
      <c r="A65" s="17">
        <v>48</v>
      </c>
      <c r="B65" s="26" t="s">
        <v>175</v>
      </c>
      <c r="C65" s="19" t="s">
        <v>176</v>
      </c>
      <c r="D65" s="68">
        <f t="shared" si="0"/>
        <v>0</v>
      </c>
      <c r="E65" s="69"/>
      <c r="F65" s="69"/>
      <c r="G65" s="69"/>
      <c r="H65" s="69"/>
      <c r="I65" s="69"/>
    </row>
    <row r="66" spans="1:9" ht="15" customHeight="1">
      <c r="A66" s="17">
        <v>49</v>
      </c>
      <c r="B66" s="26" t="s">
        <v>177</v>
      </c>
      <c r="C66" s="19" t="s">
        <v>178</v>
      </c>
      <c r="D66" s="68">
        <f t="shared" si="0"/>
        <v>0</v>
      </c>
      <c r="E66" s="69"/>
      <c r="F66" s="69"/>
      <c r="G66" s="69"/>
      <c r="H66" s="69"/>
      <c r="I66" s="69"/>
    </row>
    <row r="67" spans="1:9" ht="15" customHeight="1">
      <c r="A67" s="23">
        <v>50</v>
      </c>
      <c r="B67" s="24" t="s">
        <v>179</v>
      </c>
      <c r="C67" s="25" t="s">
        <v>180</v>
      </c>
      <c r="D67" s="68">
        <f t="shared" si="0"/>
        <v>1970</v>
      </c>
      <c r="E67" s="68">
        <f>SUM(E62:E66)</f>
        <v>1970</v>
      </c>
      <c r="F67" s="68">
        <f>SUM(F62:F66)</f>
        <v>0</v>
      </c>
      <c r="G67" s="68">
        <f>SUM(G62:G66)</f>
        <v>0</v>
      </c>
      <c r="H67" s="68">
        <f>SUM(H62:H66)</f>
        <v>0</v>
      </c>
      <c r="I67" s="68">
        <f>SUM(I62:I66)</f>
        <v>0</v>
      </c>
    </row>
    <row r="68" spans="1:9" ht="15" customHeight="1">
      <c r="A68" s="17">
        <v>51</v>
      </c>
      <c r="B68" s="26" t="s">
        <v>181</v>
      </c>
      <c r="C68" s="19" t="s">
        <v>182</v>
      </c>
      <c r="D68" s="68">
        <f t="shared" si="0"/>
        <v>0</v>
      </c>
      <c r="E68" s="69"/>
      <c r="F68" s="69"/>
      <c r="G68" s="69"/>
      <c r="H68" s="69"/>
      <c r="I68" s="69"/>
    </row>
    <row r="69" spans="1:9" ht="15" customHeight="1">
      <c r="A69" s="17">
        <v>52</v>
      </c>
      <c r="B69" s="22" t="s">
        <v>183</v>
      </c>
      <c r="C69" s="19" t="s">
        <v>184</v>
      </c>
      <c r="D69" s="68">
        <f t="shared" si="0"/>
        <v>0</v>
      </c>
      <c r="E69" s="69"/>
      <c r="F69" s="69"/>
      <c r="G69" s="69"/>
      <c r="H69" s="69"/>
      <c r="I69" s="69"/>
    </row>
    <row r="70" spans="1:9" ht="15" customHeight="1">
      <c r="A70" s="17">
        <v>53</v>
      </c>
      <c r="B70" s="26" t="s">
        <v>185</v>
      </c>
      <c r="C70" s="19" t="s">
        <v>186</v>
      </c>
      <c r="D70" s="68">
        <f t="shared" si="0"/>
        <v>70</v>
      </c>
      <c r="E70" s="69"/>
      <c r="F70" s="69"/>
      <c r="G70" s="69">
        <v>70</v>
      </c>
      <c r="H70" s="69"/>
      <c r="I70" s="69"/>
    </row>
    <row r="71" spans="1:9" ht="15" customHeight="1">
      <c r="A71" s="23">
        <v>54</v>
      </c>
      <c r="B71" s="24" t="s">
        <v>187</v>
      </c>
      <c r="C71" s="25" t="s">
        <v>188</v>
      </c>
      <c r="D71" s="68">
        <f t="shared" si="0"/>
        <v>70</v>
      </c>
      <c r="E71" s="68">
        <f>SUM(E68:E70)</f>
        <v>0</v>
      </c>
      <c r="F71" s="68">
        <f>SUM(F68:F70)</f>
        <v>0</v>
      </c>
      <c r="G71" s="68">
        <f>SUM(G68:G70)</f>
        <v>70</v>
      </c>
      <c r="H71" s="68">
        <f>SUM(H68:H70)</f>
        <v>0</v>
      </c>
      <c r="I71" s="68">
        <f>SUM(I68:I70)</f>
        <v>0</v>
      </c>
    </row>
    <row r="72" spans="1:9" ht="15" customHeight="1">
      <c r="A72" s="17">
        <v>55</v>
      </c>
      <c r="B72" s="26" t="s">
        <v>189</v>
      </c>
      <c r="C72" s="19" t="s">
        <v>190</v>
      </c>
      <c r="D72" s="68">
        <f t="shared" ref="D72:D90" si="1">SUM(E72:I72)</f>
        <v>0</v>
      </c>
      <c r="E72" s="69"/>
      <c r="F72" s="69"/>
      <c r="G72" s="69"/>
      <c r="H72" s="69"/>
      <c r="I72" s="69"/>
    </row>
    <row r="73" spans="1:9" ht="15" customHeight="1">
      <c r="A73" s="17">
        <v>56</v>
      </c>
      <c r="B73" s="22" t="s">
        <v>191</v>
      </c>
      <c r="C73" s="19" t="s">
        <v>192</v>
      </c>
      <c r="D73" s="68">
        <f t="shared" si="1"/>
        <v>600</v>
      </c>
      <c r="E73" s="69">
        <v>600</v>
      </c>
      <c r="F73" s="69"/>
      <c r="G73" s="69"/>
      <c r="H73" s="69"/>
      <c r="I73" s="69"/>
    </row>
    <row r="74" spans="1:9" ht="15" customHeight="1">
      <c r="A74" s="17">
        <v>57</v>
      </c>
      <c r="B74" s="26" t="s">
        <v>193</v>
      </c>
      <c r="C74" s="19" t="s">
        <v>194</v>
      </c>
      <c r="D74" s="68">
        <f t="shared" si="1"/>
        <v>0</v>
      </c>
      <c r="E74" s="69"/>
      <c r="F74" s="69"/>
      <c r="G74" s="69"/>
      <c r="H74" s="69"/>
      <c r="I74" s="69"/>
    </row>
    <row r="75" spans="1:9" ht="15" customHeight="1" thickBot="1">
      <c r="A75" s="30">
        <v>58</v>
      </c>
      <c r="B75" s="31" t="s">
        <v>195</v>
      </c>
      <c r="C75" s="32" t="s">
        <v>196</v>
      </c>
      <c r="D75" s="68">
        <f t="shared" si="1"/>
        <v>600</v>
      </c>
      <c r="E75" s="81">
        <f>SUM(E72:E74)</f>
        <v>600</v>
      </c>
      <c r="F75" s="81">
        <f>SUM(F72:F74)</f>
        <v>0</v>
      </c>
      <c r="G75" s="81">
        <f>SUM(G72:G74)</f>
        <v>0</v>
      </c>
      <c r="H75" s="81">
        <f>SUM(H72:H74)</f>
        <v>0</v>
      </c>
      <c r="I75" s="81">
        <f>SUM(I72:I74)</f>
        <v>0</v>
      </c>
    </row>
    <row r="76" spans="1:9" ht="15" customHeight="1" thickBot="1">
      <c r="A76" s="34">
        <v>59</v>
      </c>
      <c r="B76" s="35" t="s">
        <v>197</v>
      </c>
      <c r="C76" s="36" t="s">
        <v>198</v>
      </c>
      <c r="D76" s="68">
        <f t="shared" si="1"/>
        <v>874812</v>
      </c>
      <c r="E76" s="85">
        <f>E28+E34+E48+E61+E67+E71+E75</f>
        <v>706905</v>
      </c>
      <c r="F76" s="85">
        <f>F28+F34+F48+F61+F67+F71+F75</f>
        <v>13643</v>
      </c>
      <c r="G76" s="85">
        <f>G28+G34+G48+G61+G67+G71+G75</f>
        <v>121698</v>
      </c>
      <c r="H76" s="85">
        <f>H28+H34+H48+H61+H67+H71+H75</f>
        <v>28839</v>
      </c>
      <c r="I76" s="85">
        <f>I28+I34+I48+I61+I67+I71+I75</f>
        <v>3727</v>
      </c>
    </row>
    <row r="77" spans="1:9">
      <c r="A77" s="38">
        <v>60</v>
      </c>
      <c r="B77" s="39" t="s">
        <v>199</v>
      </c>
      <c r="C77" s="40" t="s">
        <v>200</v>
      </c>
      <c r="D77" s="68">
        <f t="shared" si="1"/>
        <v>0</v>
      </c>
      <c r="E77" s="88"/>
      <c r="F77" s="88"/>
      <c r="G77" s="88"/>
      <c r="H77" s="88"/>
      <c r="I77" s="88"/>
    </row>
    <row r="78" spans="1:9">
      <c r="A78" s="23">
        <v>61</v>
      </c>
      <c r="B78" s="41" t="s">
        <v>201</v>
      </c>
      <c r="C78" s="42" t="s">
        <v>202</v>
      </c>
      <c r="D78" s="68">
        <f t="shared" si="1"/>
        <v>0</v>
      </c>
      <c r="E78" s="90"/>
      <c r="F78" s="90"/>
      <c r="G78" s="90"/>
      <c r="H78" s="90"/>
      <c r="I78" s="90"/>
    </row>
    <row r="79" spans="1:9">
      <c r="A79" s="23">
        <v>62</v>
      </c>
      <c r="B79" s="22" t="s">
        <v>203</v>
      </c>
      <c r="C79" s="42" t="s">
        <v>204</v>
      </c>
      <c r="D79" s="68">
        <f t="shared" si="1"/>
        <v>232185</v>
      </c>
      <c r="E79" s="90">
        <v>195587</v>
      </c>
      <c r="F79" s="90">
        <v>4089</v>
      </c>
      <c r="G79" s="90">
        <v>28007</v>
      </c>
      <c r="H79" s="90">
        <v>3393</v>
      </c>
      <c r="I79" s="90">
        <v>1109</v>
      </c>
    </row>
    <row r="80" spans="1:9">
      <c r="A80" s="23">
        <v>63</v>
      </c>
      <c r="B80" s="22" t="s">
        <v>205</v>
      </c>
      <c r="C80" s="42" t="s">
        <v>206</v>
      </c>
      <c r="D80" s="68">
        <f t="shared" si="1"/>
        <v>0</v>
      </c>
      <c r="E80" s="90"/>
      <c r="F80" s="90"/>
      <c r="G80" s="90"/>
      <c r="H80" s="90"/>
      <c r="I80" s="90"/>
    </row>
    <row r="81" spans="1:9">
      <c r="A81" s="23">
        <v>64</v>
      </c>
      <c r="B81" s="24" t="s">
        <v>207</v>
      </c>
      <c r="C81" s="42" t="s">
        <v>208</v>
      </c>
      <c r="D81" s="68">
        <f t="shared" si="1"/>
        <v>232185</v>
      </c>
      <c r="E81" s="90">
        <f>SUM(E79:E80)</f>
        <v>195587</v>
      </c>
      <c r="F81" s="90">
        <f>SUM(F79:F80)</f>
        <v>4089</v>
      </c>
      <c r="G81" s="90">
        <f>SUM(G79:G80)</f>
        <v>28007</v>
      </c>
      <c r="H81" s="90">
        <f>SUM(H79:H80)</f>
        <v>3393</v>
      </c>
      <c r="I81" s="90">
        <f>SUM(I79:I80)</f>
        <v>1109</v>
      </c>
    </row>
    <row r="82" spans="1:9">
      <c r="A82" s="23">
        <v>65</v>
      </c>
      <c r="B82" s="43" t="s">
        <v>209</v>
      </c>
      <c r="C82" s="42" t="s">
        <v>210</v>
      </c>
      <c r="D82" s="68">
        <f t="shared" si="1"/>
        <v>12345</v>
      </c>
      <c r="E82" s="90">
        <v>12345</v>
      </c>
      <c r="F82" s="90"/>
      <c r="G82" s="90"/>
      <c r="H82" s="90"/>
      <c r="I82" s="90"/>
    </row>
    <row r="83" spans="1:9">
      <c r="A83" s="23">
        <v>66</v>
      </c>
      <c r="B83" s="43" t="s">
        <v>211</v>
      </c>
      <c r="C83" s="42" t="s">
        <v>212</v>
      </c>
      <c r="D83" s="68">
        <f t="shared" si="1"/>
        <v>0</v>
      </c>
      <c r="E83" s="90"/>
      <c r="F83" s="90"/>
      <c r="G83" s="90"/>
      <c r="H83" s="90"/>
      <c r="I83" s="90"/>
    </row>
    <row r="84" spans="1:9">
      <c r="A84" s="23">
        <v>67</v>
      </c>
      <c r="B84" s="43" t="s">
        <v>213</v>
      </c>
      <c r="C84" s="42" t="s">
        <v>214</v>
      </c>
      <c r="D84" s="68">
        <f t="shared" si="1"/>
        <v>337514</v>
      </c>
      <c r="E84" s="92"/>
      <c r="F84" s="93">
        <v>110824</v>
      </c>
      <c r="G84" s="92">
        <v>95204</v>
      </c>
      <c r="H84" s="92">
        <v>88670</v>
      </c>
      <c r="I84" s="92">
        <v>42816</v>
      </c>
    </row>
    <row r="85" spans="1:9">
      <c r="A85" s="23">
        <v>68</v>
      </c>
      <c r="B85" s="43" t="s">
        <v>215</v>
      </c>
      <c r="C85" s="42" t="s">
        <v>216</v>
      </c>
      <c r="D85" s="68">
        <f t="shared" si="1"/>
        <v>0</v>
      </c>
      <c r="E85" s="94"/>
      <c r="F85" s="95"/>
      <c r="G85" s="94"/>
      <c r="H85" s="94"/>
      <c r="I85" s="94"/>
    </row>
    <row r="86" spans="1:9">
      <c r="A86" s="23">
        <v>69</v>
      </c>
      <c r="B86" s="26" t="s">
        <v>217</v>
      </c>
      <c r="C86" s="42" t="s">
        <v>218</v>
      </c>
      <c r="D86" s="68">
        <f t="shared" si="1"/>
        <v>0</v>
      </c>
      <c r="E86" s="94"/>
      <c r="F86" s="95"/>
      <c r="G86" s="94"/>
      <c r="H86" s="94"/>
      <c r="I86" s="94"/>
    </row>
    <row r="87" spans="1:9">
      <c r="A87" s="23">
        <v>70</v>
      </c>
      <c r="B87" s="29" t="s">
        <v>219</v>
      </c>
      <c r="C87" s="42" t="s">
        <v>220</v>
      </c>
      <c r="D87" s="68">
        <f t="shared" si="1"/>
        <v>582044</v>
      </c>
      <c r="E87" s="94">
        <f>(SUM(E81:E86))+E77+E78</f>
        <v>207932</v>
      </c>
      <c r="F87" s="96">
        <f>(SUM(F81:F86))+F77+F78</f>
        <v>114913</v>
      </c>
      <c r="G87" s="94">
        <f>(SUM(G81:G86))+G77+G78</f>
        <v>123211</v>
      </c>
      <c r="H87" s="94">
        <f>(SUM(H81:H86))+H77+H78</f>
        <v>92063</v>
      </c>
      <c r="I87" s="94">
        <f>(SUM(I81:I86))+I77+I78</f>
        <v>43925</v>
      </c>
    </row>
    <row r="88" spans="1:9">
      <c r="A88" s="23">
        <v>71</v>
      </c>
      <c r="B88" s="41" t="s">
        <v>221</v>
      </c>
      <c r="C88" s="42" t="s">
        <v>222</v>
      </c>
      <c r="D88" s="68">
        <f t="shared" si="1"/>
        <v>0</v>
      </c>
      <c r="E88" s="94"/>
      <c r="F88" s="96"/>
      <c r="G88" s="94"/>
      <c r="H88" s="94"/>
      <c r="I88" s="94"/>
    </row>
    <row r="89" spans="1:9">
      <c r="A89" s="23">
        <v>72</v>
      </c>
      <c r="B89" s="41" t="s">
        <v>223</v>
      </c>
      <c r="C89" s="42" t="s">
        <v>224</v>
      </c>
      <c r="D89" s="68">
        <f t="shared" si="1"/>
        <v>582044</v>
      </c>
      <c r="E89" s="94">
        <f>SUM(E87:E88)</f>
        <v>207932</v>
      </c>
      <c r="F89" s="96">
        <f>SUM(F87:F88)</f>
        <v>114913</v>
      </c>
      <c r="G89" s="94">
        <f>SUM(G87:G88)</f>
        <v>123211</v>
      </c>
      <c r="H89" s="94">
        <f>SUM(H87:H88)</f>
        <v>92063</v>
      </c>
      <c r="I89" s="94">
        <f>SUM(I87:I88)</f>
        <v>43925</v>
      </c>
    </row>
    <row r="90" spans="1:9" ht="15.75" thickBot="1">
      <c r="A90" s="280">
        <v>73</v>
      </c>
      <c r="B90" s="389" t="s">
        <v>225</v>
      </c>
      <c r="C90" s="389"/>
      <c r="D90" s="390">
        <f t="shared" si="1"/>
        <v>1456856</v>
      </c>
      <c r="E90" s="391">
        <f>E76+E89</f>
        <v>914837</v>
      </c>
      <c r="F90" s="392">
        <f>F76+F89</f>
        <v>128556</v>
      </c>
      <c r="G90" s="391">
        <f>G76+G89</f>
        <v>244909</v>
      </c>
      <c r="H90" s="391">
        <f>H76+H89</f>
        <v>120902</v>
      </c>
      <c r="I90" s="391">
        <f>I76+I89</f>
        <v>47652</v>
      </c>
    </row>
    <row r="91" spans="1:9" ht="15.75" thickTop="1">
      <c r="A91" s="106">
        <v>1</v>
      </c>
      <c r="B91" s="107" t="s">
        <v>233</v>
      </c>
      <c r="C91" s="108" t="s">
        <v>234</v>
      </c>
      <c r="D91" s="147">
        <f t="shared" ref="D91:D156" si="2">SUM(E91:I91)</f>
        <v>335146</v>
      </c>
      <c r="E91" s="147">
        <v>29504</v>
      </c>
      <c r="F91" s="147">
        <v>82044</v>
      </c>
      <c r="G91" s="147">
        <v>147666</v>
      </c>
      <c r="H91" s="147">
        <v>61405</v>
      </c>
      <c r="I91" s="147">
        <v>14527</v>
      </c>
    </row>
    <row r="92" spans="1:9">
      <c r="A92" s="106">
        <v>2</v>
      </c>
      <c r="B92" s="24" t="s">
        <v>235</v>
      </c>
      <c r="C92" s="108" t="s">
        <v>236</v>
      </c>
      <c r="D92" s="147">
        <f t="shared" si="2"/>
        <v>74593</v>
      </c>
      <c r="E92" s="147">
        <v>8826</v>
      </c>
      <c r="F92" s="147">
        <v>21536</v>
      </c>
      <c r="G92" s="147">
        <v>24563</v>
      </c>
      <c r="H92" s="147">
        <v>15793</v>
      </c>
      <c r="I92" s="147">
        <v>3875</v>
      </c>
    </row>
    <row r="93" spans="1:9">
      <c r="A93" s="106">
        <v>3</v>
      </c>
      <c r="B93" s="24" t="s">
        <v>237</v>
      </c>
      <c r="C93" s="108" t="s">
        <v>238</v>
      </c>
      <c r="D93" s="147">
        <f t="shared" si="2"/>
        <v>209003</v>
      </c>
      <c r="E93" s="147">
        <v>50675</v>
      </c>
      <c r="F93" s="147">
        <v>20677</v>
      </c>
      <c r="G93" s="147">
        <v>66752</v>
      </c>
      <c r="H93" s="147">
        <v>43204</v>
      </c>
      <c r="I93" s="147">
        <v>27695</v>
      </c>
    </row>
    <row r="94" spans="1:9">
      <c r="A94" s="106">
        <v>4</v>
      </c>
      <c r="B94" s="26" t="s">
        <v>239</v>
      </c>
      <c r="C94" s="110" t="s">
        <v>240</v>
      </c>
      <c r="D94" s="147">
        <f t="shared" si="2"/>
        <v>0</v>
      </c>
      <c r="E94" s="149"/>
      <c r="F94" s="149"/>
      <c r="G94" s="149"/>
      <c r="H94" s="149"/>
      <c r="I94" s="149"/>
    </row>
    <row r="95" spans="1:9">
      <c r="A95" s="106">
        <v>5</v>
      </c>
      <c r="B95" s="26" t="s">
        <v>241</v>
      </c>
      <c r="C95" s="110" t="s">
        <v>242</v>
      </c>
      <c r="D95" s="147">
        <f t="shared" si="2"/>
        <v>8257</v>
      </c>
      <c r="E95" s="149">
        <v>8257</v>
      </c>
      <c r="F95" s="149"/>
      <c r="G95" s="149"/>
      <c r="H95" s="149"/>
      <c r="I95" s="149"/>
    </row>
    <row r="96" spans="1:9">
      <c r="A96" s="106">
        <v>6</v>
      </c>
      <c r="B96" s="112" t="s">
        <v>243</v>
      </c>
      <c r="C96" s="110" t="s">
        <v>244</v>
      </c>
      <c r="D96" s="147">
        <f t="shared" si="2"/>
        <v>0</v>
      </c>
      <c r="E96" s="149"/>
      <c r="F96" s="149"/>
      <c r="G96" s="149"/>
      <c r="H96" s="149"/>
      <c r="I96" s="149"/>
    </row>
    <row r="97" spans="1:9">
      <c r="A97" s="106">
        <v>7</v>
      </c>
      <c r="B97" s="112" t="s">
        <v>245</v>
      </c>
      <c r="C97" s="110" t="s">
        <v>246</v>
      </c>
      <c r="D97" s="147">
        <f t="shared" si="2"/>
        <v>900</v>
      </c>
      <c r="E97" s="149">
        <v>900</v>
      </c>
      <c r="F97" s="149"/>
      <c r="G97" s="149"/>
      <c r="H97" s="149"/>
      <c r="I97" s="149"/>
    </row>
    <row r="98" spans="1:9">
      <c r="A98" s="106">
        <v>8</v>
      </c>
      <c r="B98" s="112" t="s">
        <v>247</v>
      </c>
      <c r="C98" s="110" t="s">
        <v>248</v>
      </c>
      <c r="D98" s="147">
        <f t="shared" si="2"/>
        <v>64894</v>
      </c>
      <c r="E98" s="149">
        <v>64894</v>
      </c>
      <c r="F98" s="149"/>
      <c r="G98" s="149"/>
      <c r="H98" s="149"/>
      <c r="I98" s="149"/>
    </row>
    <row r="99" spans="1:9">
      <c r="A99" s="106">
        <v>9</v>
      </c>
      <c r="B99" s="26" t="s">
        <v>249</v>
      </c>
      <c r="C99" s="110" t="s">
        <v>250</v>
      </c>
      <c r="D99" s="147">
        <f t="shared" si="2"/>
        <v>22534</v>
      </c>
      <c r="E99" s="149">
        <v>22534</v>
      </c>
      <c r="F99" s="149"/>
      <c r="G99" s="149"/>
      <c r="H99" s="149"/>
      <c r="I99" s="149"/>
    </row>
    <row r="100" spans="1:9">
      <c r="A100" s="106">
        <v>10</v>
      </c>
      <c r="B100" s="26" t="s">
        <v>251</v>
      </c>
      <c r="C100" s="110" t="s">
        <v>252</v>
      </c>
      <c r="D100" s="147">
        <f t="shared" si="2"/>
        <v>0</v>
      </c>
      <c r="E100" s="149"/>
      <c r="F100" s="149"/>
      <c r="G100" s="149"/>
      <c r="H100" s="149"/>
      <c r="I100" s="149"/>
    </row>
    <row r="101" spans="1:9">
      <c r="A101" s="106">
        <v>11</v>
      </c>
      <c r="B101" s="26" t="s">
        <v>253</v>
      </c>
      <c r="C101" s="110" t="s">
        <v>254</v>
      </c>
      <c r="D101" s="147">
        <f t="shared" si="2"/>
        <v>8931</v>
      </c>
      <c r="E101" s="149">
        <v>8931</v>
      </c>
      <c r="F101" s="149"/>
      <c r="G101" s="149"/>
      <c r="H101" s="149"/>
      <c r="I101" s="149"/>
    </row>
    <row r="102" spans="1:9">
      <c r="A102" s="106">
        <v>12</v>
      </c>
      <c r="B102" s="29" t="s">
        <v>255</v>
      </c>
      <c r="C102" s="108" t="s">
        <v>256</v>
      </c>
      <c r="D102" s="147">
        <f t="shared" si="2"/>
        <v>105516</v>
      </c>
      <c r="E102" s="147">
        <f>SUM(E94:E101)</f>
        <v>105516</v>
      </c>
      <c r="F102" s="147">
        <f>SUM(F94:F101)</f>
        <v>0</v>
      </c>
      <c r="G102" s="147">
        <f>SUM(G94:G101)</f>
        <v>0</v>
      </c>
      <c r="H102" s="147">
        <f>SUM(H94:H101)</f>
        <v>0</v>
      </c>
      <c r="I102" s="147">
        <f>SUM(I94:I101)</f>
        <v>0</v>
      </c>
    </row>
    <row r="103" spans="1:9">
      <c r="A103" s="106">
        <v>13</v>
      </c>
      <c r="B103" s="113" t="s">
        <v>257</v>
      </c>
      <c r="C103" s="110" t="s">
        <v>258</v>
      </c>
      <c r="D103" s="147">
        <f t="shared" si="2"/>
        <v>0</v>
      </c>
      <c r="E103" s="149"/>
      <c r="F103" s="149"/>
      <c r="G103" s="149"/>
      <c r="H103" s="149"/>
      <c r="I103" s="149"/>
    </row>
    <row r="104" spans="1:9">
      <c r="A104" s="106">
        <v>14</v>
      </c>
      <c r="B104" s="113" t="s">
        <v>259</v>
      </c>
      <c r="C104" s="110" t="s">
        <v>260</v>
      </c>
      <c r="D104" s="147">
        <f t="shared" si="2"/>
        <v>31</v>
      </c>
      <c r="E104" s="149">
        <v>31</v>
      </c>
      <c r="F104" s="149"/>
      <c r="G104" s="149"/>
      <c r="H104" s="149"/>
      <c r="I104" s="149"/>
    </row>
    <row r="105" spans="1:9" ht="25.5">
      <c r="A105" s="106">
        <v>15</v>
      </c>
      <c r="B105" s="113" t="s">
        <v>261</v>
      </c>
      <c r="C105" s="110" t="s">
        <v>262</v>
      </c>
      <c r="D105" s="147">
        <f t="shared" si="2"/>
        <v>0</v>
      </c>
      <c r="E105" s="149"/>
      <c r="F105" s="149"/>
      <c r="G105" s="149"/>
      <c r="H105" s="149"/>
      <c r="I105" s="149"/>
    </row>
    <row r="106" spans="1:9" ht="25.5">
      <c r="A106" s="106">
        <v>16</v>
      </c>
      <c r="B106" s="113" t="s">
        <v>263</v>
      </c>
      <c r="C106" s="110" t="s">
        <v>264</v>
      </c>
      <c r="D106" s="147">
        <f t="shared" si="2"/>
        <v>0</v>
      </c>
      <c r="E106" s="149"/>
      <c r="F106" s="149"/>
      <c r="G106" s="149"/>
      <c r="H106" s="149"/>
      <c r="I106" s="149"/>
    </row>
    <row r="107" spans="1:9" ht="25.5">
      <c r="A107" s="106">
        <v>17</v>
      </c>
      <c r="B107" s="113" t="s">
        <v>265</v>
      </c>
      <c r="C107" s="110" t="s">
        <v>266</v>
      </c>
      <c r="D107" s="147">
        <f t="shared" si="2"/>
        <v>0</v>
      </c>
      <c r="E107" s="149"/>
      <c r="F107" s="149"/>
      <c r="G107" s="149"/>
      <c r="H107" s="149"/>
      <c r="I107" s="149"/>
    </row>
    <row r="108" spans="1:9">
      <c r="A108" s="106">
        <v>18</v>
      </c>
      <c r="B108" s="113" t="s">
        <v>267</v>
      </c>
      <c r="C108" s="110" t="s">
        <v>268</v>
      </c>
      <c r="D108" s="147">
        <f t="shared" si="2"/>
        <v>132552</v>
      </c>
      <c r="E108" s="152">
        <f>SUM(E109:E118)</f>
        <v>132552</v>
      </c>
      <c r="F108" s="152">
        <f>SUM(F109:F118)</f>
        <v>0</v>
      </c>
      <c r="G108" s="152">
        <f>SUM(G109:G118)</f>
        <v>0</v>
      </c>
      <c r="H108" s="152">
        <f>SUM(H109:H118)</f>
        <v>0</v>
      </c>
      <c r="I108" s="152">
        <f>SUM(I109:I118)</f>
        <v>0</v>
      </c>
    </row>
    <row r="109" spans="1:9">
      <c r="A109" s="115"/>
      <c r="B109" s="22" t="s">
        <v>55</v>
      </c>
      <c r="C109" s="110" t="s">
        <v>269</v>
      </c>
      <c r="D109" s="147">
        <f t="shared" si="2"/>
        <v>1308</v>
      </c>
      <c r="E109" s="149">
        <v>1308</v>
      </c>
      <c r="F109" s="149"/>
      <c r="G109" s="149"/>
      <c r="H109" s="149"/>
      <c r="I109" s="149"/>
    </row>
    <row r="110" spans="1:9">
      <c r="A110" s="115"/>
      <c r="B110" s="70" t="s">
        <v>408</v>
      </c>
      <c r="C110" s="110"/>
      <c r="D110" s="147">
        <f t="shared" si="2"/>
        <v>506</v>
      </c>
      <c r="E110" s="149">
        <v>506</v>
      </c>
      <c r="F110" s="149"/>
      <c r="G110" s="149"/>
      <c r="H110" s="149"/>
      <c r="I110" s="149"/>
    </row>
    <row r="111" spans="1:9">
      <c r="A111" s="115"/>
      <c r="B111" s="22" t="s">
        <v>57</v>
      </c>
      <c r="C111" s="110" t="s">
        <v>270</v>
      </c>
      <c r="D111" s="147">
        <f t="shared" si="2"/>
        <v>0</v>
      </c>
      <c r="E111" s="149"/>
      <c r="F111" s="149"/>
      <c r="G111" s="149"/>
      <c r="H111" s="149"/>
      <c r="I111" s="149"/>
    </row>
    <row r="112" spans="1:9">
      <c r="A112" s="115"/>
      <c r="B112" s="22" t="s">
        <v>59</v>
      </c>
      <c r="C112" s="110" t="s">
        <v>271</v>
      </c>
      <c r="D112" s="147">
        <f t="shared" si="2"/>
        <v>0</v>
      </c>
      <c r="E112" s="149"/>
      <c r="F112" s="149"/>
      <c r="G112" s="149"/>
      <c r="H112" s="149"/>
      <c r="I112" s="149"/>
    </row>
    <row r="113" spans="1:9">
      <c r="A113" s="115"/>
      <c r="B113" s="22" t="s">
        <v>61</v>
      </c>
      <c r="C113" s="110" t="s">
        <v>272</v>
      </c>
      <c r="D113" s="147">
        <f t="shared" si="2"/>
        <v>21270</v>
      </c>
      <c r="E113" s="149">
        <v>21270</v>
      </c>
      <c r="F113" s="149"/>
      <c r="G113" s="149"/>
      <c r="H113" s="149"/>
      <c r="I113" s="149"/>
    </row>
    <row r="114" spans="1:9">
      <c r="A114" s="115"/>
      <c r="B114" s="22" t="s">
        <v>63</v>
      </c>
      <c r="C114" s="110" t="s">
        <v>273</v>
      </c>
      <c r="D114" s="147">
        <f t="shared" si="2"/>
        <v>5996</v>
      </c>
      <c r="E114" s="149">
        <v>5996</v>
      </c>
      <c r="F114" s="149"/>
      <c r="G114" s="149"/>
      <c r="H114" s="149"/>
      <c r="I114" s="149"/>
    </row>
    <row r="115" spans="1:9">
      <c r="A115" s="115"/>
      <c r="B115" s="22" t="s">
        <v>567</v>
      </c>
      <c r="C115" s="110"/>
      <c r="D115" s="147">
        <f t="shared" si="2"/>
        <v>2064</v>
      </c>
      <c r="E115" s="149">
        <v>2064</v>
      </c>
      <c r="F115" s="149"/>
      <c r="G115" s="149"/>
      <c r="H115" s="149"/>
      <c r="I115" s="149"/>
    </row>
    <row r="116" spans="1:9">
      <c r="A116" s="115"/>
      <c r="B116" s="22" t="s">
        <v>274</v>
      </c>
      <c r="C116" s="110" t="s">
        <v>275</v>
      </c>
      <c r="D116" s="147">
        <f t="shared" si="2"/>
        <v>70130</v>
      </c>
      <c r="E116" s="149">
        <v>70130</v>
      </c>
      <c r="F116" s="149"/>
      <c r="G116" s="149"/>
      <c r="H116" s="149"/>
      <c r="I116" s="149"/>
    </row>
    <row r="117" spans="1:9">
      <c r="A117" s="115"/>
      <c r="B117" s="22" t="s">
        <v>276</v>
      </c>
      <c r="C117" s="110" t="s">
        <v>277</v>
      </c>
      <c r="D117" s="147">
        <f t="shared" si="2"/>
        <v>30678</v>
      </c>
      <c r="E117" s="149">
        <v>30678</v>
      </c>
      <c r="F117" s="149"/>
      <c r="G117" s="149"/>
      <c r="H117" s="149"/>
      <c r="I117" s="149"/>
    </row>
    <row r="118" spans="1:9">
      <c r="A118" s="115"/>
      <c r="B118" s="22" t="s">
        <v>65</v>
      </c>
      <c r="C118" s="110" t="s">
        <v>278</v>
      </c>
      <c r="D118" s="147">
        <f t="shared" si="2"/>
        <v>600</v>
      </c>
      <c r="E118" s="149">
        <v>600</v>
      </c>
      <c r="F118" s="149"/>
      <c r="G118" s="149"/>
      <c r="H118" s="149"/>
      <c r="I118" s="149"/>
    </row>
    <row r="119" spans="1:9" ht="25.5">
      <c r="A119" s="115">
        <v>19</v>
      </c>
      <c r="B119" s="113" t="s">
        <v>279</v>
      </c>
      <c r="C119" s="110" t="s">
        <v>280</v>
      </c>
      <c r="D119" s="147">
        <f t="shared" si="2"/>
        <v>0</v>
      </c>
      <c r="E119" s="149"/>
      <c r="F119" s="149"/>
      <c r="G119" s="149"/>
      <c r="H119" s="149"/>
      <c r="I119" s="149"/>
    </row>
    <row r="120" spans="1:9" ht="25.5">
      <c r="A120" s="115">
        <v>20</v>
      </c>
      <c r="B120" s="113" t="s">
        <v>281</v>
      </c>
      <c r="C120" s="110" t="s">
        <v>282</v>
      </c>
      <c r="D120" s="147">
        <f t="shared" si="2"/>
        <v>0</v>
      </c>
      <c r="E120" s="149"/>
      <c r="F120" s="149"/>
      <c r="G120" s="149"/>
      <c r="H120" s="149"/>
      <c r="I120" s="149"/>
    </row>
    <row r="121" spans="1:9">
      <c r="A121" s="115">
        <v>21</v>
      </c>
      <c r="B121" s="113" t="s">
        <v>283</v>
      </c>
      <c r="C121" s="110" t="s">
        <v>284</v>
      </c>
      <c r="D121" s="147">
        <f t="shared" si="2"/>
        <v>0</v>
      </c>
      <c r="E121" s="149"/>
      <c r="F121" s="149"/>
      <c r="G121" s="149"/>
      <c r="H121" s="149"/>
      <c r="I121" s="149"/>
    </row>
    <row r="122" spans="1:9">
      <c r="A122" s="115">
        <v>22</v>
      </c>
      <c r="B122" s="116" t="s">
        <v>285</v>
      </c>
      <c r="C122" s="110" t="s">
        <v>286</v>
      </c>
      <c r="D122" s="147">
        <f t="shared" si="2"/>
        <v>0</v>
      </c>
      <c r="E122" s="149"/>
      <c r="F122" s="149"/>
      <c r="G122" s="149"/>
      <c r="H122" s="149"/>
      <c r="I122" s="149"/>
    </row>
    <row r="123" spans="1:9">
      <c r="A123" s="115">
        <v>23</v>
      </c>
      <c r="B123" s="113" t="s">
        <v>287</v>
      </c>
      <c r="C123" s="110" t="s">
        <v>288</v>
      </c>
      <c r="D123" s="147">
        <f t="shared" si="2"/>
        <v>0</v>
      </c>
      <c r="E123" s="149"/>
      <c r="F123" s="149"/>
      <c r="G123" s="149"/>
      <c r="H123" s="149"/>
      <c r="I123" s="149"/>
    </row>
    <row r="124" spans="1:9">
      <c r="A124" s="115">
        <v>24</v>
      </c>
      <c r="B124" s="116" t="s">
        <v>289</v>
      </c>
      <c r="C124" s="110" t="s">
        <v>290</v>
      </c>
      <c r="D124" s="147">
        <f t="shared" si="2"/>
        <v>104140</v>
      </c>
      <c r="E124" s="149">
        <v>104140</v>
      </c>
      <c r="F124" s="149"/>
      <c r="G124" s="149"/>
      <c r="H124" s="149"/>
      <c r="I124" s="149"/>
    </row>
    <row r="125" spans="1:9">
      <c r="A125" s="115">
        <v>25</v>
      </c>
      <c r="B125" s="29" t="s">
        <v>291</v>
      </c>
      <c r="C125" s="108" t="s">
        <v>292</v>
      </c>
      <c r="D125" s="147">
        <f t="shared" si="2"/>
        <v>236723</v>
      </c>
      <c r="E125" s="147">
        <f>E103+E104+E105+E106+E107+E108+E119+E120+E121+E122+E123+E124</f>
        <v>236723</v>
      </c>
      <c r="F125" s="147">
        <f>F103+F104+F105+F106+F107+F108+F119+F120+F121+F122+F123+F124</f>
        <v>0</v>
      </c>
      <c r="G125" s="147">
        <f>G103+G104+G105+G106+G107+G108+G119+G120+G121+G122+G123+G124</f>
        <v>0</v>
      </c>
      <c r="H125" s="147">
        <f>H103+H104+H105+H106+H107+H108+H119+H120+H121+H122+H123+H124</f>
        <v>0</v>
      </c>
      <c r="I125" s="147">
        <f>I103+I104+I105+I106+I107+I108+I119+I120+I121+I122+I123+I124</f>
        <v>0</v>
      </c>
    </row>
    <row r="126" spans="1:9">
      <c r="A126" s="115">
        <v>26</v>
      </c>
      <c r="B126" s="117" t="s">
        <v>293</v>
      </c>
      <c r="C126" s="110" t="s">
        <v>294</v>
      </c>
      <c r="D126" s="147">
        <f t="shared" si="2"/>
        <v>8014</v>
      </c>
      <c r="E126" s="149">
        <v>8014</v>
      </c>
      <c r="F126" s="149"/>
      <c r="G126" s="149"/>
      <c r="H126" s="149"/>
      <c r="I126" s="149"/>
    </row>
    <row r="127" spans="1:9">
      <c r="A127" s="115">
        <v>27</v>
      </c>
      <c r="B127" s="117" t="s">
        <v>295</v>
      </c>
      <c r="C127" s="110" t="s">
        <v>296</v>
      </c>
      <c r="D127" s="147">
        <f t="shared" si="2"/>
        <v>61886</v>
      </c>
      <c r="E127" s="149">
        <v>61886</v>
      </c>
      <c r="F127" s="149"/>
      <c r="G127" s="149"/>
      <c r="H127" s="149"/>
      <c r="I127" s="149"/>
    </row>
    <row r="128" spans="1:9">
      <c r="A128" s="115">
        <v>28</v>
      </c>
      <c r="B128" s="117" t="s">
        <v>297</v>
      </c>
      <c r="C128" s="110" t="s">
        <v>298</v>
      </c>
      <c r="D128" s="147">
        <f t="shared" si="2"/>
        <v>2642</v>
      </c>
      <c r="E128" s="149"/>
      <c r="F128" s="149">
        <v>2385</v>
      </c>
      <c r="G128" s="149">
        <v>100</v>
      </c>
      <c r="H128" s="149">
        <v>157</v>
      </c>
      <c r="I128" s="149"/>
    </row>
    <row r="129" spans="1:9">
      <c r="A129" s="115">
        <v>29</v>
      </c>
      <c r="B129" s="117" t="s">
        <v>299</v>
      </c>
      <c r="C129" s="110" t="s">
        <v>300</v>
      </c>
      <c r="D129" s="147">
        <f t="shared" si="2"/>
        <v>10472</v>
      </c>
      <c r="E129" s="149">
        <v>3979</v>
      </c>
      <c r="F129" s="149">
        <v>400</v>
      </c>
      <c r="G129" s="149">
        <v>4496</v>
      </c>
      <c r="H129" s="149">
        <v>236</v>
      </c>
      <c r="I129" s="149">
        <v>1361</v>
      </c>
    </row>
    <row r="130" spans="1:9">
      <c r="A130" s="115">
        <v>30</v>
      </c>
      <c r="B130" s="19" t="s">
        <v>301</v>
      </c>
      <c r="C130" s="110" t="s">
        <v>302</v>
      </c>
      <c r="D130" s="147">
        <f t="shared" si="2"/>
        <v>0</v>
      </c>
      <c r="E130" s="149"/>
      <c r="F130" s="149"/>
      <c r="G130" s="149"/>
      <c r="H130" s="149"/>
      <c r="I130" s="149"/>
    </row>
    <row r="131" spans="1:9">
      <c r="A131" s="115">
        <v>31</v>
      </c>
      <c r="B131" s="19" t="s">
        <v>303</v>
      </c>
      <c r="C131" s="110" t="s">
        <v>304</v>
      </c>
      <c r="D131" s="147">
        <f t="shared" si="2"/>
        <v>0</v>
      </c>
      <c r="E131" s="149"/>
      <c r="F131" s="149"/>
      <c r="G131" s="149"/>
      <c r="H131" s="149"/>
      <c r="I131" s="149"/>
    </row>
    <row r="132" spans="1:9">
      <c r="A132" s="115">
        <v>32</v>
      </c>
      <c r="B132" s="19" t="s">
        <v>305</v>
      </c>
      <c r="C132" s="110" t="s">
        <v>306</v>
      </c>
      <c r="D132" s="147">
        <f t="shared" si="2"/>
        <v>22244</v>
      </c>
      <c r="E132" s="149">
        <v>19950</v>
      </c>
      <c r="F132" s="149">
        <v>752</v>
      </c>
      <c r="G132" s="149">
        <v>1241</v>
      </c>
      <c r="H132" s="149">
        <v>107</v>
      </c>
      <c r="I132" s="149">
        <v>194</v>
      </c>
    </row>
    <row r="133" spans="1:9">
      <c r="A133" s="115">
        <v>33</v>
      </c>
      <c r="B133" s="25" t="s">
        <v>307</v>
      </c>
      <c r="C133" s="108" t="s">
        <v>308</v>
      </c>
      <c r="D133" s="147">
        <f t="shared" si="2"/>
        <v>105258</v>
      </c>
      <c r="E133" s="147">
        <f>SUM(E126:E132)</f>
        <v>93829</v>
      </c>
      <c r="F133" s="147">
        <f>SUM(F126:F132)</f>
        <v>3537</v>
      </c>
      <c r="G133" s="147">
        <f>SUM(G126:G132)</f>
        <v>5837</v>
      </c>
      <c r="H133" s="147">
        <f>SUM(H126:H132)</f>
        <v>500</v>
      </c>
      <c r="I133" s="147">
        <f>SUM(I126:I132)</f>
        <v>1555</v>
      </c>
    </row>
    <row r="134" spans="1:9">
      <c r="A134" s="115">
        <v>34</v>
      </c>
      <c r="B134" s="26" t="s">
        <v>309</v>
      </c>
      <c r="C134" s="110" t="s">
        <v>310</v>
      </c>
      <c r="D134" s="147">
        <f t="shared" si="2"/>
        <v>28491</v>
      </c>
      <c r="E134" s="149">
        <v>28491</v>
      </c>
      <c r="F134" s="149"/>
      <c r="G134" s="149"/>
      <c r="H134" s="149"/>
      <c r="I134" s="149"/>
    </row>
    <row r="135" spans="1:9">
      <c r="A135" s="115">
        <v>35</v>
      </c>
      <c r="B135" s="26" t="s">
        <v>311</v>
      </c>
      <c r="C135" s="110" t="s">
        <v>312</v>
      </c>
      <c r="D135" s="147">
        <f t="shared" si="2"/>
        <v>455</v>
      </c>
      <c r="E135" s="149">
        <v>55</v>
      </c>
      <c r="F135" s="149">
        <v>400</v>
      </c>
      <c r="G135" s="149"/>
      <c r="H135" s="149"/>
      <c r="I135" s="149"/>
    </row>
    <row r="136" spans="1:9">
      <c r="A136" s="115">
        <v>36</v>
      </c>
      <c r="B136" s="26" t="s">
        <v>313</v>
      </c>
      <c r="C136" s="110" t="s">
        <v>314</v>
      </c>
      <c r="D136" s="147">
        <f t="shared" si="2"/>
        <v>272</v>
      </c>
      <c r="E136" s="149"/>
      <c r="F136" s="149">
        <v>200</v>
      </c>
      <c r="G136" s="149">
        <v>72</v>
      </c>
      <c r="H136" s="149"/>
      <c r="I136" s="149"/>
    </row>
    <row r="137" spans="1:9">
      <c r="A137" s="115">
        <v>37</v>
      </c>
      <c r="B137" s="26" t="s">
        <v>315</v>
      </c>
      <c r="C137" s="110" t="s">
        <v>316</v>
      </c>
      <c r="D137" s="147">
        <f t="shared" si="2"/>
        <v>7400</v>
      </c>
      <c r="E137" s="149">
        <v>7219</v>
      </c>
      <c r="F137" s="149">
        <v>162</v>
      </c>
      <c r="G137" s="149">
        <v>19</v>
      </c>
      <c r="H137" s="149"/>
      <c r="I137" s="149"/>
    </row>
    <row r="138" spans="1:9">
      <c r="A138" s="115">
        <v>38</v>
      </c>
      <c r="B138" s="29" t="s">
        <v>317</v>
      </c>
      <c r="C138" s="108" t="s">
        <v>318</v>
      </c>
      <c r="D138" s="147">
        <f t="shared" si="2"/>
        <v>36618</v>
      </c>
      <c r="E138" s="147">
        <f>SUM(E134:E137)</f>
        <v>35765</v>
      </c>
      <c r="F138" s="147">
        <f>SUM(F134:F137)</f>
        <v>762</v>
      </c>
      <c r="G138" s="147">
        <f>SUM(G134:G137)</f>
        <v>91</v>
      </c>
      <c r="H138" s="147">
        <f>SUM(H134:H137)</f>
        <v>0</v>
      </c>
      <c r="I138" s="147">
        <f>SUM(I134:I137)</f>
        <v>0</v>
      </c>
    </row>
    <row r="139" spans="1:9" ht="25.5">
      <c r="A139" s="115">
        <v>39</v>
      </c>
      <c r="B139" s="26" t="s">
        <v>319</v>
      </c>
      <c r="C139" s="110" t="s">
        <v>320</v>
      </c>
      <c r="D139" s="147">
        <f t="shared" si="2"/>
        <v>0</v>
      </c>
      <c r="E139" s="149"/>
      <c r="F139" s="149"/>
      <c r="G139" s="149"/>
      <c r="H139" s="149"/>
      <c r="I139" s="149"/>
    </row>
    <row r="140" spans="1:9" ht="25.5">
      <c r="A140" s="115">
        <v>40</v>
      </c>
      <c r="B140" s="26" t="s">
        <v>321</v>
      </c>
      <c r="C140" s="110" t="s">
        <v>322</v>
      </c>
      <c r="D140" s="147">
        <f t="shared" si="2"/>
        <v>0</v>
      </c>
      <c r="E140" s="149"/>
      <c r="F140" s="149"/>
      <c r="G140" s="149"/>
      <c r="H140" s="149"/>
      <c r="I140" s="149"/>
    </row>
    <row r="141" spans="1:9" ht="25.5">
      <c r="A141" s="115">
        <v>41</v>
      </c>
      <c r="B141" s="26" t="s">
        <v>323</v>
      </c>
      <c r="C141" s="110" t="s">
        <v>324</v>
      </c>
      <c r="D141" s="147">
        <f t="shared" si="2"/>
        <v>0</v>
      </c>
      <c r="E141" s="149"/>
      <c r="F141" s="149"/>
      <c r="G141" s="149"/>
      <c r="H141" s="149"/>
      <c r="I141" s="149"/>
    </row>
    <row r="142" spans="1:9">
      <c r="A142" s="115">
        <v>42</v>
      </c>
      <c r="B142" s="26" t="s">
        <v>325</v>
      </c>
      <c r="C142" s="110" t="s">
        <v>326</v>
      </c>
      <c r="D142" s="147">
        <f t="shared" si="2"/>
        <v>765</v>
      </c>
      <c r="E142" s="149">
        <v>765</v>
      </c>
      <c r="F142" s="149"/>
      <c r="G142" s="149"/>
      <c r="H142" s="149"/>
      <c r="I142" s="149"/>
    </row>
    <row r="143" spans="1:9" ht="25.5">
      <c r="A143" s="115">
        <v>43</v>
      </c>
      <c r="B143" s="26" t="s">
        <v>327</v>
      </c>
      <c r="C143" s="110" t="s">
        <v>328</v>
      </c>
      <c r="D143" s="147">
        <f t="shared" si="2"/>
        <v>0</v>
      </c>
      <c r="E143" s="149"/>
      <c r="F143" s="149"/>
      <c r="G143" s="149"/>
      <c r="H143" s="149"/>
      <c r="I143" s="149"/>
    </row>
    <row r="144" spans="1:9" ht="25.5">
      <c r="A144" s="115">
        <v>44</v>
      </c>
      <c r="B144" s="26" t="s">
        <v>329</v>
      </c>
      <c r="C144" s="110" t="s">
        <v>330</v>
      </c>
      <c r="D144" s="147">
        <f t="shared" si="2"/>
        <v>0</v>
      </c>
      <c r="E144" s="149"/>
      <c r="F144" s="149"/>
      <c r="G144" s="149"/>
      <c r="H144" s="149"/>
      <c r="I144" s="149"/>
    </row>
    <row r="145" spans="1:9">
      <c r="A145" s="115">
        <v>45</v>
      </c>
      <c r="B145" s="26" t="s">
        <v>331</v>
      </c>
      <c r="C145" s="110" t="s">
        <v>332</v>
      </c>
      <c r="D145" s="147">
        <f t="shared" si="2"/>
        <v>0</v>
      </c>
      <c r="E145" s="149"/>
      <c r="F145" s="149"/>
      <c r="G145" s="149"/>
      <c r="H145" s="149"/>
      <c r="I145" s="149"/>
    </row>
    <row r="146" spans="1:9">
      <c r="A146" s="115">
        <v>46</v>
      </c>
      <c r="B146" s="26" t="s">
        <v>333</v>
      </c>
      <c r="C146" s="110" t="s">
        <v>334</v>
      </c>
      <c r="D146" s="147">
        <f t="shared" si="2"/>
        <v>3064</v>
      </c>
      <c r="E146" s="149">
        <v>3064</v>
      </c>
      <c r="F146" s="149"/>
      <c r="G146" s="149"/>
      <c r="H146" s="149"/>
      <c r="I146" s="149"/>
    </row>
    <row r="147" spans="1:9" ht="15.75" thickBot="1">
      <c r="A147" s="115">
        <v>47</v>
      </c>
      <c r="B147" s="118" t="s">
        <v>335</v>
      </c>
      <c r="C147" s="119" t="s">
        <v>336</v>
      </c>
      <c r="D147" s="147">
        <f t="shared" si="2"/>
        <v>3829</v>
      </c>
      <c r="E147" s="158">
        <f>SUM(E139:E146)</f>
        <v>3829</v>
      </c>
      <c r="F147" s="158">
        <f>SUM(F139:F146)</f>
        <v>0</v>
      </c>
      <c r="G147" s="158">
        <f>SUM(G139:G146)</f>
        <v>0</v>
      </c>
      <c r="H147" s="158">
        <f>SUM(H139:H146)</f>
        <v>0</v>
      </c>
      <c r="I147" s="158">
        <f>SUM(I139:I146)</f>
        <v>0</v>
      </c>
    </row>
    <row r="148" spans="1:9" ht="15.75" thickBot="1">
      <c r="A148" s="115">
        <v>48</v>
      </c>
      <c r="B148" s="121" t="s">
        <v>337</v>
      </c>
      <c r="C148" s="122" t="s">
        <v>338</v>
      </c>
      <c r="D148" s="147">
        <f t="shared" si="2"/>
        <v>1106686</v>
      </c>
      <c r="E148" s="161">
        <f>E91+E92+E93+E102+E125+E133+E138+E147</f>
        <v>564667</v>
      </c>
      <c r="F148" s="161">
        <f>F91+F92+F93+F102+F125+F133+F138+F147</f>
        <v>128556</v>
      </c>
      <c r="G148" s="161">
        <f>G91+G92+G93+G102+G125+G133+G138+G147</f>
        <v>244909</v>
      </c>
      <c r="H148" s="161">
        <f>H91+H92+H93+H102+H125+H133+H138+H147</f>
        <v>120902</v>
      </c>
      <c r="I148" s="161">
        <f>I91+I92+I93+I102+I125+I133+I138+I147</f>
        <v>47652</v>
      </c>
    </row>
    <row r="149" spans="1:9">
      <c r="A149" s="115">
        <v>49</v>
      </c>
      <c r="B149" s="39" t="s">
        <v>339</v>
      </c>
      <c r="C149" s="40" t="s">
        <v>340</v>
      </c>
      <c r="D149" s="147">
        <f t="shared" si="2"/>
        <v>0</v>
      </c>
      <c r="E149" s="162"/>
      <c r="F149" s="162"/>
      <c r="G149" s="162"/>
      <c r="H149" s="162"/>
      <c r="I149" s="162"/>
    </row>
    <row r="150" spans="1:9">
      <c r="A150" s="115">
        <v>50</v>
      </c>
      <c r="B150" s="41" t="s">
        <v>341</v>
      </c>
      <c r="C150" s="42" t="s">
        <v>342</v>
      </c>
      <c r="D150" s="147">
        <f t="shared" si="2"/>
        <v>0</v>
      </c>
      <c r="E150" s="163"/>
      <c r="F150" s="163"/>
      <c r="G150" s="163"/>
      <c r="H150" s="163"/>
      <c r="I150" s="163"/>
    </row>
    <row r="151" spans="1:9">
      <c r="A151" s="115">
        <v>51</v>
      </c>
      <c r="B151" s="43" t="s">
        <v>343</v>
      </c>
      <c r="C151" s="40" t="s">
        <v>344</v>
      </c>
      <c r="D151" s="147">
        <f t="shared" si="2"/>
        <v>0</v>
      </c>
      <c r="E151" s="163"/>
      <c r="F151" s="163"/>
      <c r="G151" s="163"/>
      <c r="H151" s="163"/>
      <c r="I151" s="163"/>
    </row>
    <row r="152" spans="1:9">
      <c r="A152" s="115">
        <v>52</v>
      </c>
      <c r="B152" s="43" t="s">
        <v>345</v>
      </c>
      <c r="C152" s="42" t="s">
        <v>346</v>
      </c>
      <c r="D152" s="147">
        <f t="shared" si="2"/>
        <v>12345</v>
      </c>
      <c r="E152" s="163">
        <v>12345</v>
      </c>
      <c r="F152" s="163"/>
      <c r="G152" s="163"/>
      <c r="H152" s="163"/>
      <c r="I152" s="163"/>
    </row>
    <row r="153" spans="1:9">
      <c r="A153" s="115">
        <v>53</v>
      </c>
      <c r="B153" s="43" t="s">
        <v>347</v>
      </c>
      <c r="C153" s="40" t="s">
        <v>348</v>
      </c>
      <c r="D153" s="147">
        <f t="shared" si="2"/>
        <v>337825</v>
      </c>
      <c r="E153" s="163">
        <v>337825</v>
      </c>
      <c r="F153" s="163"/>
      <c r="G153" s="163"/>
      <c r="H153" s="163"/>
      <c r="I153" s="163"/>
    </row>
    <row r="154" spans="1:9">
      <c r="A154" s="115">
        <v>54</v>
      </c>
      <c r="B154" s="43" t="s">
        <v>349</v>
      </c>
      <c r="C154" s="42" t="s">
        <v>350</v>
      </c>
      <c r="D154" s="147">
        <f t="shared" si="2"/>
        <v>0</v>
      </c>
      <c r="E154" s="163"/>
      <c r="F154" s="163"/>
      <c r="G154" s="163"/>
      <c r="H154" s="163"/>
      <c r="I154" s="163"/>
    </row>
    <row r="155" spans="1:9">
      <c r="A155" s="115">
        <v>55</v>
      </c>
      <c r="B155" s="43" t="s">
        <v>351</v>
      </c>
      <c r="C155" s="40" t="s">
        <v>352</v>
      </c>
      <c r="D155" s="147">
        <f t="shared" si="2"/>
        <v>0</v>
      </c>
      <c r="E155" s="163"/>
      <c r="F155" s="163"/>
      <c r="G155" s="163"/>
      <c r="H155" s="163"/>
      <c r="I155" s="163"/>
    </row>
    <row r="156" spans="1:9">
      <c r="A156" s="115">
        <v>56</v>
      </c>
      <c r="B156" s="43" t="s">
        <v>353</v>
      </c>
      <c r="C156" s="42" t="s">
        <v>354</v>
      </c>
      <c r="D156" s="147">
        <f t="shared" si="2"/>
        <v>0</v>
      </c>
      <c r="E156" s="163"/>
      <c r="F156" s="163"/>
      <c r="G156" s="163"/>
      <c r="H156" s="163"/>
      <c r="I156" s="163"/>
    </row>
    <row r="157" spans="1:9">
      <c r="A157" s="115">
        <v>57</v>
      </c>
      <c r="B157" s="41" t="s">
        <v>355</v>
      </c>
      <c r="C157" s="42" t="s">
        <v>356</v>
      </c>
      <c r="D157" s="147">
        <f>SUM(E157:I157)</f>
        <v>350170</v>
      </c>
      <c r="E157" s="164">
        <f>SUM(E149:E156)</f>
        <v>350170</v>
      </c>
      <c r="F157" s="164">
        <f>SUM(F149:F156)</f>
        <v>0</v>
      </c>
      <c r="G157" s="164">
        <f>SUM(G149:G156)</f>
        <v>0</v>
      </c>
      <c r="H157" s="164">
        <f>SUM(H149:H156)</f>
        <v>0</v>
      </c>
      <c r="I157" s="164">
        <f>SUM(I149:I156)</f>
        <v>0</v>
      </c>
    </row>
    <row r="158" spans="1:9">
      <c r="A158" s="115">
        <v>58</v>
      </c>
      <c r="B158" s="41" t="s">
        <v>357</v>
      </c>
      <c r="C158" s="42" t="s">
        <v>358</v>
      </c>
      <c r="D158" s="147">
        <f>SUM(E158:I158)</f>
        <v>0</v>
      </c>
      <c r="E158" s="163"/>
      <c r="F158" s="163"/>
      <c r="G158" s="163"/>
      <c r="H158" s="163"/>
      <c r="I158" s="163"/>
    </row>
    <row r="159" spans="1:9" ht="15.75" thickBot="1">
      <c r="A159" s="115">
        <v>59</v>
      </c>
      <c r="B159" s="127" t="s">
        <v>359</v>
      </c>
      <c r="C159" s="128" t="s">
        <v>360</v>
      </c>
      <c r="D159" s="158">
        <f>SUM(E159:I159)</f>
        <v>350170</v>
      </c>
      <c r="E159" s="167">
        <f>SUM(E157:E158)</f>
        <v>350170</v>
      </c>
      <c r="F159" s="167">
        <f>SUM(F157:F158)</f>
        <v>0</v>
      </c>
      <c r="G159" s="167">
        <f>SUM(G157:G158)</f>
        <v>0</v>
      </c>
      <c r="H159" s="167">
        <f>SUM(H157:H158)</f>
        <v>0</v>
      </c>
      <c r="I159" s="167">
        <f>SUM(I157:I158)</f>
        <v>0</v>
      </c>
    </row>
    <row r="160" spans="1:9" ht="15.75" thickBot="1">
      <c r="A160" s="275">
        <v>60</v>
      </c>
      <c r="B160" s="274" t="s">
        <v>361</v>
      </c>
      <c r="C160" s="273"/>
      <c r="D160" s="394">
        <f>SUM(E160:I160)</f>
        <v>1456856</v>
      </c>
      <c r="E160" s="393">
        <f>E148+E159</f>
        <v>914837</v>
      </c>
      <c r="F160" s="393">
        <f>F148+F159</f>
        <v>128556</v>
      </c>
      <c r="G160" s="393">
        <f>G148+G159</f>
        <v>244909</v>
      </c>
      <c r="H160" s="393">
        <f>H148+H159</f>
        <v>120902</v>
      </c>
      <c r="I160" s="393">
        <f>I148+I159</f>
        <v>47652</v>
      </c>
    </row>
    <row r="161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" t="s">
        <v>0</v>
      </c>
      <c r="D1" s="104" t="s">
        <v>573</v>
      </c>
    </row>
    <row r="2" spans="1:9" ht="18.75">
      <c r="B2" s="3" t="s">
        <v>1</v>
      </c>
      <c r="C2" s="4"/>
      <c r="D2" s="53" t="s">
        <v>653</v>
      </c>
      <c r="E2" s="5"/>
      <c r="F2" s="5"/>
      <c r="G2" s="5"/>
      <c r="H2" s="5"/>
      <c r="I2" s="5"/>
    </row>
    <row r="3" spans="1:9" ht="18.75">
      <c r="B3" s="6" t="s">
        <v>2</v>
      </c>
      <c r="D3" s="105" t="s">
        <v>3</v>
      </c>
    </row>
    <row r="4" spans="1:9" ht="18.75">
      <c r="B4" s="8" t="s">
        <v>570</v>
      </c>
      <c r="D4" s="105"/>
    </row>
    <row r="5" spans="1:9">
      <c r="B5" s="9"/>
      <c r="C5" s="9"/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</row>
    <row r="6" spans="1:9" ht="15" customHeight="1">
      <c r="A6" s="10" t="s">
        <v>11</v>
      </c>
      <c r="B6" s="11" t="s">
        <v>12</v>
      </c>
      <c r="C6" s="12" t="s">
        <v>13</v>
      </c>
      <c r="D6" s="13" t="s">
        <v>14</v>
      </c>
      <c r="E6" s="13" t="s">
        <v>14</v>
      </c>
      <c r="F6" s="13" t="s">
        <v>14</v>
      </c>
      <c r="G6" s="13" t="s">
        <v>14</v>
      </c>
      <c r="H6" s="13" t="s">
        <v>14</v>
      </c>
      <c r="I6" s="13" t="s">
        <v>14</v>
      </c>
    </row>
    <row r="7" spans="1:9">
      <c r="A7" s="14" t="s">
        <v>15</v>
      </c>
      <c r="B7" s="15" t="s">
        <v>16</v>
      </c>
      <c r="C7" s="15" t="s">
        <v>17</v>
      </c>
      <c r="D7" s="16" t="s">
        <v>18</v>
      </c>
      <c r="E7" s="16" t="s">
        <v>18</v>
      </c>
      <c r="F7" s="16" t="s">
        <v>18</v>
      </c>
      <c r="G7" s="16" t="s">
        <v>18</v>
      </c>
      <c r="H7" s="16" t="s">
        <v>18</v>
      </c>
      <c r="I7" s="16"/>
    </row>
    <row r="8" spans="1:9" ht="15" customHeight="1">
      <c r="A8" s="17" t="s">
        <v>19</v>
      </c>
      <c r="B8" s="18" t="s">
        <v>20</v>
      </c>
      <c r="C8" s="19" t="s">
        <v>21</v>
      </c>
      <c r="D8" s="20">
        <f t="shared" ref="D8:D39" si="0">SUM(E8:I8)</f>
        <v>0</v>
      </c>
      <c r="E8" s="21"/>
      <c r="F8" s="21"/>
      <c r="G8" s="21"/>
      <c r="H8" s="21"/>
      <c r="I8" s="21"/>
    </row>
    <row r="9" spans="1:9" ht="15" customHeight="1">
      <c r="A9" s="17" t="s">
        <v>22</v>
      </c>
      <c r="B9" s="22" t="s">
        <v>23</v>
      </c>
      <c r="C9" s="19" t="s">
        <v>24</v>
      </c>
      <c r="D9" s="20">
        <f t="shared" si="0"/>
        <v>0</v>
      </c>
      <c r="E9" s="21"/>
      <c r="F9" s="21"/>
      <c r="G9" s="21"/>
      <c r="H9" s="21"/>
      <c r="I9" s="21"/>
    </row>
    <row r="10" spans="1:9" ht="15" customHeight="1">
      <c r="A10" s="17" t="s">
        <v>25</v>
      </c>
      <c r="B10" s="22" t="s">
        <v>26</v>
      </c>
      <c r="C10" s="19" t="s">
        <v>27</v>
      </c>
      <c r="D10" s="20">
        <f t="shared" si="0"/>
        <v>4966</v>
      </c>
      <c r="E10" s="21">
        <v>4966</v>
      </c>
      <c r="F10" s="21"/>
      <c r="G10" s="21"/>
      <c r="H10" s="21"/>
      <c r="I10" s="21"/>
    </row>
    <row r="11" spans="1:9" ht="15" customHeight="1">
      <c r="A11" s="17" t="s">
        <v>28</v>
      </c>
      <c r="B11" s="22" t="s">
        <v>29</v>
      </c>
      <c r="C11" s="19" t="s">
        <v>30</v>
      </c>
      <c r="D11" s="20">
        <f t="shared" si="0"/>
        <v>0</v>
      </c>
      <c r="E11" s="21"/>
      <c r="F11" s="21"/>
      <c r="G11" s="21"/>
      <c r="H11" s="21"/>
      <c r="I11" s="21"/>
    </row>
    <row r="12" spans="1:9" ht="15" customHeight="1">
      <c r="A12" s="17" t="s">
        <v>31</v>
      </c>
      <c r="B12" s="22" t="s">
        <v>32</v>
      </c>
      <c r="C12" s="19" t="s">
        <v>33</v>
      </c>
      <c r="D12" s="20">
        <f t="shared" si="0"/>
        <v>0</v>
      </c>
      <c r="E12" s="21"/>
      <c r="F12" s="21"/>
      <c r="G12" s="21"/>
      <c r="H12" s="21"/>
      <c r="I12" s="21"/>
    </row>
    <row r="13" spans="1:9" ht="15" customHeight="1">
      <c r="A13" s="17" t="s">
        <v>34</v>
      </c>
      <c r="B13" s="22" t="s">
        <v>35</v>
      </c>
      <c r="C13" s="19" t="s">
        <v>36</v>
      </c>
      <c r="D13" s="20">
        <f t="shared" si="0"/>
        <v>0</v>
      </c>
      <c r="E13" s="21"/>
      <c r="F13" s="21"/>
      <c r="G13" s="21"/>
      <c r="H13" s="21"/>
      <c r="I13" s="21"/>
    </row>
    <row r="14" spans="1:9" ht="15" customHeight="1">
      <c r="A14" s="23" t="s">
        <v>37</v>
      </c>
      <c r="B14" s="24" t="s">
        <v>38</v>
      </c>
      <c r="C14" s="25" t="s">
        <v>39</v>
      </c>
      <c r="D14" s="20">
        <f t="shared" si="0"/>
        <v>4966</v>
      </c>
      <c r="E14" s="20">
        <f>SUM(E8:E13)</f>
        <v>4966</v>
      </c>
      <c r="F14" s="20">
        <f>SUM(F8:F13)</f>
        <v>0</v>
      </c>
      <c r="G14" s="20">
        <f>SUM(G8:G13)</f>
        <v>0</v>
      </c>
      <c r="H14" s="20">
        <f>SUM(H8:H13)</f>
        <v>0</v>
      </c>
      <c r="I14" s="20">
        <f>SUM(I8:I13)</f>
        <v>0</v>
      </c>
    </row>
    <row r="15" spans="1:9" ht="15" customHeight="1">
      <c r="A15" s="17" t="s">
        <v>40</v>
      </c>
      <c r="B15" s="22" t="s">
        <v>41</v>
      </c>
      <c r="C15" s="19" t="s">
        <v>42</v>
      </c>
      <c r="D15" s="20">
        <f t="shared" si="0"/>
        <v>0</v>
      </c>
      <c r="E15" s="21"/>
      <c r="F15" s="21"/>
      <c r="G15" s="21"/>
      <c r="H15" s="21"/>
      <c r="I15" s="21"/>
    </row>
    <row r="16" spans="1:9" ht="15" customHeight="1">
      <c r="A16" s="17" t="s">
        <v>43</v>
      </c>
      <c r="B16" s="22" t="s">
        <v>44</v>
      </c>
      <c r="C16" s="19" t="s">
        <v>45</v>
      </c>
      <c r="D16" s="20">
        <f t="shared" si="0"/>
        <v>0</v>
      </c>
      <c r="E16" s="21"/>
      <c r="F16" s="21"/>
      <c r="G16" s="21"/>
      <c r="H16" s="21"/>
      <c r="I16" s="21"/>
    </row>
    <row r="17" spans="1:9" ht="15" customHeight="1">
      <c r="A17" s="17" t="s">
        <v>46</v>
      </c>
      <c r="B17" s="22" t="s">
        <v>47</v>
      </c>
      <c r="C17" s="19" t="s">
        <v>48</v>
      </c>
      <c r="D17" s="20">
        <f t="shared" si="0"/>
        <v>0</v>
      </c>
      <c r="E17" s="21"/>
      <c r="F17" s="21"/>
      <c r="G17" s="21"/>
      <c r="H17" s="21"/>
      <c r="I17" s="21"/>
    </row>
    <row r="18" spans="1:9" ht="15" customHeight="1">
      <c r="A18" s="17" t="s">
        <v>49</v>
      </c>
      <c r="B18" s="22" t="s">
        <v>50</v>
      </c>
      <c r="C18" s="19" t="s">
        <v>51</v>
      </c>
      <c r="D18" s="20">
        <f t="shared" si="0"/>
        <v>0</v>
      </c>
      <c r="E18" s="21"/>
      <c r="F18" s="21"/>
      <c r="G18" s="21"/>
      <c r="H18" s="21"/>
      <c r="I18" s="21"/>
    </row>
    <row r="19" spans="1:9" ht="15" customHeight="1">
      <c r="A19" s="17" t="s">
        <v>52</v>
      </c>
      <c r="B19" s="22" t="s">
        <v>53</v>
      </c>
      <c r="C19" s="19" t="s">
        <v>54</v>
      </c>
      <c r="D19" s="20">
        <f t="shared" si="0"/>
        <v>0</v>
      </c>
      <c r="E19" s="20">
        <f>SUM(E20:E26)</f>
        <v>0</v>
      </c>
      <c r="F19" s="20">
        <f>SUM(F20:F26)</f>
        <v>0</v>
      </c>
      <c r="G19" s="20">
        <f>SUM(G20:G26)</f>
        <v>0</v>
      </c>
      <c r="H19" s="20">
        <f>SUM(H20:H26)</f>
        <v>0</v>
      </c>
      <c r="I19" s="20">
        <f>SUM(I20:I26)</f>
        <v>0</v>
      </c>
    </row>
    <row r="20" spans="1:9" ht="15" customHeight="1">
      <c r="A20" s="17"/>
      <c r="B20" s="22" t="s">
        <v>55</v>
      </c>
      <c r="C20" s="19" t="s">
        <v>56</v>
      </c>
      <c r="D20" s="20">
        <f t="shared" si="0"/>
        <v>0</v>
      </c>
      <c r="E20" s="21"/>
      <c r="F20" s="21"/>
      <c r="G20" s="21"/>
      <c r="H20" s="21"/>
      <c r="I20" s="21"/>
    </row>
    <row r="21" spans="1:9" ht="15" customHeight="1">
      <c r="A21" s="17"/>
      <c r="B21" s="22" t="s">
        <v>57</v>
      </c>
      <c r="C21" s="19" t="s">
        <v>58</v>
      </c>
      <c r="D21" s="20">
        <f t="shared" si="0"/>
        <v>0</v>
      </c>
      <c r="E21" s="21"/>
      <c r="F21" s="21"/>
      <c r="G21" s="21"/>
      <c r="H21" s="21"/>
      <c r="I21" s="21"/>
    </row>
    <row r="22" spans="1:9" ht="15" customHeight="1">
      <c r="A22" s="17"/>
      <c r="B22" s="22" t="s">
        <v>59</v>
      </c>
      <c r="C22" s="19" t="s">
        <v>60</v>
      </c>
      <c r="D22" s="20">
        <f t="shared" si="0"/>
        <v>0</v>
      </c>
      <c r="E22" s="21"/>
      <c r="F22" s="21"/>
      <c r="G22" s="21"/>
      <c r="H22" s="21"/>
      <c r="I22" s="21"/>
    </row>
    <row r="23" spans="1:9" ht="15" customHeight="1">
      <c r="A23" s="17"/>
      <c r="B23" s="22" t="s">
        <v>61</v>
      </c>
      <c r="C23" s="19" t="s">
        <v>62</v>
      </c>
      <c r="D23" s="20">
        <f t="shared" si="0"/>
        <v>0</v>
      </c>
      <c r="E23" s="21"/>
      <c r="F23" s="21"/>
      <c r="G23" s="21"/>
      <c r="H23" s="21"/>
      <c r="I23" s="21"/>
    </row>
    <row r="24" spans="1:9" ht="15" customHeight="1">
      <c r="A24" s="17"/>
      <c r="B24" s="22" t="s">
        <v>63</v>
      </c>
      <c r="C24" s="19" t="s">
        <v>64</v>
      </c>
      <c r="D24" s="20">
        <f t="shared" si="0"/>
        <v>0</v>
      </c>
      <c r="E24" s="21"/>
      <c r="F24" s="21"/>
      <c r="G24" s="21"/>
      <c r="H24" s="21"/>
      <c r="I24" s="21"/>
    </row>
    <row r="25" spans="1:9" ht="15" customHeight="1">
      <c r="A25" s="17"/>
      <c r="B25" s="22" t="s">
        <v>65</v>
      </c>
      <c r="C25" s="19" t="s">
        <v>66</v>
      </c>
      <c r="D25" s="20">
        <f t="shared" si="0"/>
        <v>0</v>
      </c>
      <c r="E25" s="21"/>
      <c r="F25" s="21"/>
      <c r="G25" s="21"/>
      <c r="H25" s="21"/>
      <c r="I25" s="21"/>
    </row>
    <row r="26" spans="1:9" ht="15" customHeight="1">
      <c r="A26" s="17"/>
      <c r="B26" s="22" t="s">
        <v>67</v>
      </c>
      <c r="C26" s="19" t="s">
        <v>68</v>
      </c>
      <c r="D26" s="20">
        <f t="shared" si="0"/>
        <v>0</v>
      </c>
      <c r="E26" s="21"/>
      <c r="F26" s="21"/>
      <c r="G26" s="21"/>
      <c r="H26" s="21"/>
      <c r="I26" s="21"/>
    </row>
    <row r="27" spans="1:9" ht="15" customHeight="1">
      <c r="A27" s="23" t="s">
        <v>69</v>
      </c>
      <c r="B27" s="24" t="s">
        <v>70</v>
      </c>
      <c r="C27" s="25" t="s">
        <v>71</v>
      </c>
      <c r="D27" s="20">
        <f t="shared" si="0"/>
        <v>4966</v>
      </c>
      <c r="E27" s="20">
        <f>SUM(E14:E19)</f>
        <v>4966</v>
      </c>
      <c r="F27" s="20">
        <f>SUM(F14:F19)</f>
        <v>0</v>
      </c>
      <c r="G27" s="20">
        <f>SUM(G14:G19)</f>
        <v>0</v>
      </c>
      <c r="H27" s="20">
        <f>SUM(H14:H19)</f>
        <v>0</v>
      </c>
      <c r="I27" s="20">
        <f>SUM(I14:I19)</f>
        <v>0</v>
      </c>
    </row>
    <row r="28" spans="1:9" ht="15" customHeight="1">
      <c r="A28" s="17" t="s">
        <v>72</v>
      </c>
      <c r="B28" s="22" t="s">
        <v>73</v>
      </c>
      <c r="C28" s="19" t="s">
        <v>74</v>
      </c>
      <c r="D28" s="20">
        <f t="shared" si="0"/>
        <v>0</v>
      </c>
      <c r="E28" s="21"/>
      <c r="F28" s="21"/>
      <c r="G28" s="21"/>
      <c r="H28" s="21"/>
      <c r="I28" s="21"/>
    </row>
    <row r="29" spans="1:9" ht="15" customHeight="1">
      <c r="A29" s="17" t="s">
        <v>75</v>
      </c>
      <c r="B29" s="22" t="s">
        <v>76</v>
      </c>
      <c r="C29" s="19" t="s">
        <v>77</v>
      </c>
      <c r="D29" s="20">
        <f t="shared" si="0"/>
        <v>0</v>
      </c>
      <c r="E29" s="21"/>
      <c r="F29" s="21"/>
      <c r="G29" s="21"/>
      <c r="H29" s="21"/>
      <c r="I29" s="21"/>
    </row>
    <row r="30" spans="1:9" ht="15" customHeight="1">
      <c r="A30" s="17" t="s">
        <v>78</v>
      </c>
      <c r="B30" s="22" t="s">
        <v>79</v>
      </c>
      <c r="C30" s="19" t="s">
        <v>80</v>
      </c>
      <c r="D30" s="20">
        <f t="shared" si="0"/>
        <v>0</v>
      </c>
      <c r="E30" s="21"/>
      <c r="F30" s="21"/>
      <c r="G30" s="21"/>
      <c r="H30" s="21"/>
      <c r="I30" s="21"/>
    </row>
    <row r="31" spans="1:9" ht="15" customHeight="1">
      <c r="A31" s="17" t="s">
        <v>81</v>
      </c>
      <c r="B31" s="22" t="s">
        <v>82</v>
      </c>
      <c r="C31" s="19" t="s">
        <v>83</v>
      </c>
      <c r="D31" s="20">
        <f t="shared" si="0"/>
        <v>0</v>
      </c>
      <c r="E31" s="21"/>
      <c r="F31" s="21"/>
      <c r="G31" s="21"/>
      <c r="H31" s="21"/>
      <c r="I31" s="21"/>
    </row>
    <row r="32" spans="1:9" ht="15" customHeight="1">
      <c r="A32" s="17" t="s">
        <v>84</v>
      </c>
      <c r="B32" s="22" t="s">
        <v>85</v>
      </c>
      <c r="C32" s="19" t="s">
        <v>86</v>
      </c>
      <c r="D32" s="20">
        <f t="shared" si="0"/>
        <v>0</v>
      </c>
      <c r="E32" s="21"/>
      <c r="F32" s="21"/>
      <c r="G32" s="21"/>
      <c r="H32" s="21"/>
      <c r="I32" s="21"/>
    </row>
    <row r="33" spans="1:9" ht="15" customHeight="1">
      <c r="A33" s="23" t="s">
        <v>87</v>
      </c>
      <c r="B33" s="24" t="s">
        <v>88</v>
      </c>
      <c r="C33" s="25" t="s">
        <v>89</v>
      </c>
      <c r="D33" s="20">
        <f t="shared" si="0"/>
        <v>0</v>
      </c>
      <c r="E33" s="20">
        <f>SUM(E28:E32)</f>
        <v>0</v>
      </c>
      <c r="F33" s="20">
        <f>SUM(F28:F32)</f>
        <v>0</v>
      </c>
      <c r="G33" s="20">
        <f>SUM(G28:G32)</f>
        <v>0</v>
      </c>
      <c r="H33" s="20">
        <f>SUM(H28:H32)</f>
        <v>0</v>
      </c>
      <c r="I33" s="20">
        <f>SUM(I28:I32)</f>
        <v>0</v>
      </c>
    </row>
    <row r="34" spans="1:9" ht="15" customHeight="1">
      <c r="A34" s="17" t="s">
        <v>90</v>
      </c>
      <c r="B34" s="22" t="s">
        <v>91</v>
      </c>
      <c r="C34" s="19" t="s">
        <v>92</v>
      </c>
      <c r="D34" s="20">
        <f t="shared" si="0"/>
        <v>0</v>
      </c>
      <c r="E34" s="21"/>
      <c r="F34" s="21"/>
      <c r="G34" s="21"/>
      <c r="H34" s="21"/>
      <c r="I34" s="21"/>
    </row>
    <row r="35" spans="1:9" ht="15" customHeight="1">
      <c r="A35" s="17" t="s">
        <v>93</v>
      </c>
      <c r="B35" s="22" t="s">
        <v>94</v>
      </c>
      <c r="C35" s="19" t="s">
        <v>95</v>
      </c>
      <c r="D35" s="20">
        <f t="shared" si="0"/>
        <v>0</v>
      </c>
      <c r="E35" s="21"/>
      <c r="F35" s="21"/>
      <c r="G35" s="21"/>
      <c r="H35" s="21"/>
      <c r="I35" s="21"/>
    </row>
    <row r="36" spans="1:9" ht="15" customHeight="1">
      <c r="A36" s="23" t="s">
        <v>96</v>
      </c>
      <c r="B36" s="24" t="s">
        <v>97</v>
      </c>
      <c r="C36" s="25" t="s">
        <v>98</v>
      </c>
      <c r="D36" s="20">
        <f t="shared" si="0"/>
        <v>0</v>
      </c>
      <c r="E36" s="20"/>
      <c r="F36" s="20">
        <f>SUM(F34:F35)</f>
        <v>0</v>
      </c>
      <c r="G36" s="20">
        <f>SUM(G34:G35)</f>
        <v>0</v>
      </c>
      <c r="H36" s="20">
        <f>SUM(H34:H35)</f>
        <v>0</v>
      </c>
      <c r="I36" s="20">
        <f>SUM(I34:I35)</f>
        <v>0</v>
      </c>
    </row>
    <row r="37" spans="1:9" ht="15" customHeight="1">
      <c r="A37" s="17" t="s">
        <v>99</v>
      </c>
      <c r="B37" s="22" t="s">
        <v>100</v>
      </c>
      <c r="C37" s="19" t="s">
        <v>101</v>
      </c>
      <c r="D37" s="20">
        <f t="shared" si="0"/>
        <v>0</v>
      </c>
      <c r="E37" s="21"/>
      <c r="F37" s="21"/>
      <c r="G37" s="21"/>
      <c r="H37" s="21"/>
      <c r="I37" s="21"/>
    </row>
    <row r="38" spans="1:9" ht="15" customHeight="1">
      <c r="A38" s="17" t="s">
        <v>102</v>
      </c>
      <c r="B38" s="22" t="s">
        <v>103</v>
      </c>
      <c r="C38" s="19" t="s">
        <v>104</v>
      </c>
      <c r="D38" s="20">
        <f t="shared" si="0"/>
        <v>0</v>
      </c>
      <c r="E38" s="21"/>
      <c r="F38" s="21"/>
      <c r="G38" s="21"/>
      <c r="H38" s="21"/>
      <c r="I38" s="21"/>
    </row>
    <row r="39" spans="1:9" ht="15" customHeight="1">
      <c r="A39" s="17" t="s">
        <v>105</v>
      </c>
      <c r="B39" s="22" t="s">
        <v>106</v>
      </c>
      <c r="C39" s="19" t="s">
        <v>107</v>
      </c>
      <c r="D39" s="20">
        <f t="shared" si="0"/>
        <v>0</v>
      </c>
      <c r="E39" s="21"/>
      <c r="F39" s="21"/>
      <c r="G39" s="21"/>
      <c r="H39" s="21"/>
      <c r="I39" s="21"/>
    </row>
    <row r="40" spans="1:9" ht="15" customHeight="1">
      <c r="A40" s="17" t="s">
        <v>108</v>
      </c>
      <c r="B40" s="22" t="s">
        <v>109</v>
      </c>
      <c r="C40" s="19" t="s">
        <v>110</v>
      </c>
      <c r="D40" s="20">
        <f t="shared" ref="D40:D71" si="1">SUM(E40:I40)</f>
        <v>6434</v>
      </c>
      <c r="E40" s="21">
        <v>6434</v>
      </c>
      <c r="F40" s="21"/>
      <c r="G40" s="21"/>
      <c r="H40" s="21"/>
      <c r="I40" s="21"/>
    </row>
    <row r="41" spans="1:9" ht="15" customHeight="1">
      <c r="A41" s="17" t="s">
        <v>111</v>
      </c>
      <c r="B41" s="22" t="s">
        <v>112</v>
      </c>
      <c r="C41" s="19" t="s">
        <v>113</v>
      </c>
      <c r="D41" s="20">
        <f t="shared" si="1"/>
        <v>0</v>
      </c>
      <c r="E41" s="21"/>
      <c r="F41" s="21"/>
      <c r="G41" s="21"/>
      <c r="H41" s="21"/>
      <c r="I41" s="21"/>
    </row>
    <row r="42" spans="1:9" ht="15" customHeight="1">
      <c r="A42" s="17" t="s">
        <v>114</v>
      </c>
      <c r="B42" s="22" t="s">
        <v>115</v>
      </c>
      <c r="C42" s="19" t="s">
        <v>116</v>
      </c>
      <c r="D42" s="20">
        <f t="shared" si="1"/>
        <v>0</v>
      </c>
      <c r="E42" s="21"/>
      <c r="F42" s="21"/>
      <c r="G42" s="21"/>
      <c r="H42" s="21"/>
      <c r="I42" s="21"/>
    </row>
    <row r="43" spans="1:9" ht="15" customHeight="1">
      <c r="A43" s="17" t="s">
        <v>117</v>
      </c>
      <c r="B43" s="22" t="s">
        <v>118</v>
      </c>
      <c r="C43" s="19" t="s">
        <v>119</v>
      </c>
      <c r="D43" s="20">
        <f t="shared" si="1"/>
        <v>0</v>
      </c>
      <c r="E43" s="21"/>
      <c r="F43" s="21"/>
      <c r="G43" s="21"/>
      <c r="H43" s="21"/>
      <c r="I43" s="21"/>
    </row>
    <row r="44" spans="1:9" ht="15" customHeight="1">
      <c r="A44" s="17" t="s">
        <v>120</v>
      </c>
      <c r="B44" s="22" t="s">
        <v>121</v>
      </c>
      <c r="C44" s="19" t="s">
        <v>122</v>
      </c>
      <c r="D44" s="20">
        <f t="shared" si="1"/>
        <v>0</v>
      </c>
      <c r="E44" s="21"/>
      <c r="F44" s="21"/>
      <c r="G44" s="21"/>
      <c r="H44" s="21"/>
      <c r="I44" s="21"/>
    </row>
    <row r="45" spans="1:9" ht="15" customHeight="1">
      <c r="A45" s="23" t="s">
        <v>123</v>
      </c>
      <c r="B45" s="24" t="s">
        <v>124</v>
      </c>
      <c r="C45" s="25" t="s">
        <v>125</v>
      </c>
      <c r="D45" s="20">
        <f t="shared" si="1"/>
        <v>6434</v>
      </c>
      <c r="E45" s="20">
        <f>SUM(E40:E44)</f>
        <v>6434</v>
      </c>
      <c r="F45" s="20">
        <f>SUM(F40:F44)</f>
        <v>0</v>
      </c>
      <c r="G45" s="20">
        <f>SUM(G40:G44)</f>
        <v>0</v>
      </c>
      <c r="H45" s="20">
        <f>SUM(H40:H44)</f>
        <v>0</v>
      </c>
      <c r="I45" s="20">
        <f>SUM(I40:I44)</f>
        <v>0</v>
      </c>
    </row>
    <row r="46" spans="1:9" ht="15" customHeight="1">
      <c r="A46" s="17" t="s">
        <v>126</v>
      </c>
      <c r="B46" s="22" t="s">
        <v>127</v>
      </c>
      <c r="C46" s="19" t="s">
        <v>128</v>
      </c>
      <c r="D46" s="20">
        <f t="shared" si="1"/>
        <v>0</v>
      </c>
      <c r="E46" s="21"/>
      <c r="F46" s="21"/>
      <c r="G46" s="21"/>
      <c r="H46" s="21"/>
      <c r="I46" s="21"/>
    </row>
    <row r="47" spans="1:9" ht="15" customHeight="1">
      <c r="A47" s="23" t="s">
        <v>129</v>
      </c>
      <c r="B47" s="24" t="s">
        <v>130</v>
      </c>
      <c r="C47" s="25" t="s">
        <v>131</v>
      </c>
      <c r="D47" s="20">
        <f t="shared" si="1"/>
        <v>6434</v>
      </c>
      <c r="E47" s="20">
        <f>E36+E37+E38+E39+E45+E46</f>
        <v>6434</v>
      </c>
      <c r="F47" s="20">
        <f>F36+F37+F38+F39+F45+F46</f>
        <v>0</v>
      </c>
      <c r="G47" s="20">
        <f>G36+G37+G38+G39+G45+G46</f>
        <v>0</v>
      </c>
      <c r="H47" s="20">
        <f>H36+H37+H38+H39+H45+H46</f>
        <v>0</v>
      </c>
      <c r="I47" s="20">
        <f>I36+I37+I38+I39+I45+I46</f>
        <v>0</v>
      </c>
    </row>
    <row r="48" spans="1:9" ht="15" customHeight="1">
      <c r="A48" s="17" t="s">
        <v>132</v>
      </c>
      <c r="B48" s="26" t="s">
        <v>133</v>
      </c>
      <c r="C48" s="19" t="s">
        <v>134</v>
      </c>
      <c r="D48" s="20">
        <f t="shared" si="1"/>
        <v>0</v>
      </c>
      <c r="E48" s="21"/>
      <c r="F48" s="21"/>
      <c r="G48" s="21"/>
      <c r="H48" s="21"/>
      <c r="I48" s="21"/>
    </row>
    <row r="49" spans="1:9" ht="15" customHeight="1">
      <c r="A49" s="17" t="s">
        <v>135</v>
      </c>
      <c r="B49" s="26" t="s">
        <v>136</v>
      </c>
      <c r="C49" s="19" t="s">
        <v>137</v>
      </c>
      <c r="D49" s="20">
        <f t="shared" si="1"/>
        <v>0</v>
      </c>
      <c r="E49" s="21"/>
      <c r="F49" s="21"/>
      <c r="G49" s="21"/>
      <c r="H49" s="21"/>
      <c r="I49" s="21"/>
    </row>
    <row r="50" spans="1:9" ht="15" customHeight="1">
      <c r="A50" s="17" t="s">
        <v>138</v>
      </c>
      <c r="B50" s="26" t="s">
        <v>139</v>
      </c>
      <c r="C50" s="19" t="s">
        <v>140</v>
      </c>
      <c r="D50" s="20">
        <f t="shared" si="1"/>
        <v>1230</v>
      </c>
      <c r="E50" s="20">
        <f>SUM(E51:E52)</f>
        <v>0</v>
      </c>
      <c r="F50" s="20">
        <f>SUM(F51:F52)</f>
        <v>0</v>
      </c>
      <c r="G50" s="20">
        <f>SUM(G51:G52)</f>
        <v>1230</v>
      </c>
      <c r="H50" s="20">
        <f>SUM(H51:H52)</f>
        <v>0</v>
      </c>
      <c r="I50" s="20">
        <f>SUM(I51:I52)</f>
        <v>0</v>
      </c>
    </row>
    <row r="51" spans="1:9" ht="15" customHeight="1">
      <c r="A51" s="17"/>
      <c r="B51" s="27" t="s">
        <v>141</v>
      </c>
      <c r="C51" s="19" t="s">
        <v>142</v>
      </c>
      <c r="D51" s="20">
        <f t="shared" si="1"/>
        <v>1230</v>
      </c>
      <c r="E51" s="21"/>
      <c r="F51" s="21"/>
      <c r="G51" s="21">
        <v>1230</v>
      </c>
      <c r="H51" s="21"/>
      <c r="I51" s="21"/>
    </row>
    <row r="52" spans="1:9" ht="15" customHeight="1">
      <c r="A52" s="17"/>
      <c r="B52" s="27" t="s">
        <v>143</v>
      </c>
      <c r="C52" s="19" t="s">
        <v>144</v>
      </c>
      <c r="D52" s="20">
        <f t="shared" si="1"/>
        <v>0</v>
      </c>
      <c r="E52" s="21"/>
      <c r="F52" s="21"/>
      <c r="G52" s="21"/>
      <c r="H52" s="21"/>
      <c r="I52" s="21"/>
    </row>
    <row r="53" spans="1:9" ht="15" customHeight="1">
      <c r="A53" s="17" t="s">
        <v>145</v>
      </c>
      <c r="B53" s="26" t="s">
        <v>146</v>
      </c>
      <c r="C53" s="19" t="s">
        <v>147</v>
      </c>
      <c r="D53" s="20">
        <f t="shared" si="1"/>
        <v>9139</v>
      </c>
      <c r="E53" s="21">
        <v>9139</v>
      </c>
      <c r="F53" s="21"/>
      <c r="G53" s="21"/>
      <c r="H53" s="21"/>
      <c r="I53" s="21"/>
    </row>
    <row r="54" spans="1:9" ht="15" customHeight="1">
      <c r="A54" s="17" t="s">
        <v>148</v>
      </c>
      <c r="B54" s="26" t="s">
        <v>149</v>
      </c>
      <c r="C54" s="19" t="s">
        <v>150</v>
      </c>
      <c r="D54" s="20">
        <f t="shared" si="1"/>
        <v>0</v>
      </c>
      <c r="E54" s="21"/>
      <c r="F54" s="21"/>
      <c r="G54" s="21"/>
      <c r="H54" s="21"/>
      <c r="I54" s="21"/>
    </row>
    <row r="55" spans="1:9" ht="15" customHeight="1">
      <c r="A55" s="17" t="s">
        <v>151</v>
      </c>
      <c r="B55" s="26" t="s">
        <v>152</v>
      </c>
      <c r="C55" s="19" t="s">
        <v>153</v>
      </c>
      <c r="D55" s="20">
        <f t="shared" si="1"/>
        <v>2380</v>
      </c>
      <c r="E55" s="21">
        <v>2048</v>
      </c>
      <c r="F55" s="21"/>
      <c r="G55" s="21">
        <v>332</v>
      </c>
      <c r="H55" s="21"/>
      <c r="I55" s="21"/>
    </row>
    <row r="56" spans="1:9" ht="15" customHeight="1">
      <c r="A56" s="17" t="s">
        <v>154</v>
      </c>
      <c r="B56" s="26" t="s">
        <v>155</v>
      </c>
      <c r="C56" s="19" t="s">
        <v>156</v>
      </c>
      <c r="D56" s="20">
        <f t="shared" si="1"/>
        <v>0</v>
      </c>
      <c r="E56" s="21"/>
      <c r="F56" s="21"/>
      <c r="G56" s="28"/>
      <c r="H56" s="21"/>
      <c r="I56" s="21"/>
    </row>
    <row r="57" spans="1:9" ht="15" customHeight="1">
      <c r="A57" s="17" t="s">
        <v>157</v>
      </c>
      <c r="B57" s="26" t="s">
        <v>158</v>
      </c>
      <c r="C57" s="19" t="s">
        <v>159</v>
      </c>
      <c r="D57" s="20">
        <f t="shared" si="1"/>
        <v>0</v>
      </c>
      <c r="E57" s="21"/>
      <c r="F57" s="21"/>
      <c r="G57" s="21"/>
      <c r="H57" s="21"/>
      <c r="I57" s="21"/>
    </row>
    <row r="58" spans="1:9" ht="15" customHeight="1">
      <c r="A58" s="17" t="s">
        <v>160</v>
      </c>
      <c r="B58" s="26" t="s">
        <v>161</v>
      </c>
      <c r="C58" s="19" t="s">
        <v>162</v>
      </c>
      <c r="D58" s="20">
        <f t="shared" si="1"/>
        <v>0</v>
      </c>
      <c r="E58" s="21"/>
      <c r="F58" s="21"/>
      <c r="G58" s="21"/>
      <c r="H58" s="21"/>
      <c r="I58" s="21"/>
    </row>
    <row r="59" spans="1:9" ht="15" customHeight="1">
      <c r="A59" s="17" t="s">
        <v>163</v>
      </c>
      <c r="B59" s="26" t="s">
        <v>164</v>
      </c>
      <c r="C59" s="19" t="s">
        <v>165</v>
      </c>
      <c r="D59" s="20">
        <f t="shared" si="1"/>
        <v>0</v>
      </c>
      <c r="E59" s="21"/>
      <c r="F59" s="21"/>
      <c r="G59" s="21"/>
      <c r="H59" s="21"/>
      <c r="I59" s="21"/>
    </row>
    <row r="60" spans="1:9" ht="15" customHeight="1">
      <c r="A60" s="23" t="s">
        <v>166</v>
      </c>
      <c r="B60" s="29" t="s">
        <v>167</v>
      </c>
      <c r="C60" s="25" t="s">
        <v>168</v>
      </c>
      <c r="D60" s="20">
        <f t="shared" si="1"/>
        <v>12749</v>
      </c>
      <c r="E60" s="20">
        <f>E48+E49+E50+E53+E54+E55+E56+E57+E58+E59</f>
        <v>11187</v>
      </c>
      <c r="F60" s="20">
        <f>F48+F49+F50+F53+F54+F55+F56+F57+F58+F59</f>
        <v>0</v>
      </c>
      <c r="G60" s="20">
        <f>G48+G49+G50+G53+G54+G55+G56+G57+G58+G59</f>
        <v>1562</v>
      </c>
      <c r="H60" s="20">
        <f>H48+H49+H50+H53+H54+H55+H56+H57+H58+H59</f>
        <v>0</v>
      </c>
      <c r="I60" s="20">
        <f>I48+I49+I50+I53+I54+I55+I56+I57+I58+I59</f>
        <v>0</v>
      </c>
    </row>
    <row r="61" spans="1:9" ht="15" customHeight="1">
      <c r="A61" s="17">
        <v>45</v>
      </c>
      <c r="B61" s="26" t="s">
        <v>169</v>
      </c>
      <c r="C61" s="19" t="s">
        <v>170</v>
      </c>
      <c r="D61" s="20">
        <f t="shared" si="1"/>
        <v>0</v>
      </c>
      <c r="E61" s="21"/>
      <c r="F61" s="21"/>
      <c r="G61" s="21"/>
      <c r="H61" s="21"/>
      <c r="I61" s="21"/>
    </row>
    <row r="62" spans="1:9" ht="15" customHeight="1">
      <c r="A62" s="17">
        <v>46</v>
      </c>
      <c r="B62" s="26" t="s">
        <v>171</v>
      </c>
      <c r="C62" s="19" t="s">
        <v>172</v>
      </c>
      <c r="D62" s="20">
        <f t="shared" si="1"/>
        <v>0</v>
      </c>
      <c r="E62" s="21"/>
      <c r="F62" s="21"/>
      <c r="G62" s="21"/>
      <c r="H62" s="21"/>
      <c r="I62" s="21"/>
    </row>
    <row r="63" spans="1:9" ht="15" customHeight="1">
      <c r="A63" s="17">
        <v>47</v>
      </c>
      <c r="B63" s="26" t="s">
        <v>173</v>
      </c>
      <c r="C63" s="19" t="s">
        <v>174</v>
      </c>
      <c r="D63" s="20">
        <f t="shared" si="1"/>
        <v>0</v>
      </c>
      <c r="E63" s="21"/>
      <c r="F63" s="21"/>
      <c r="G63" s="21"/>
      <c r="H63" s="21"/>
      <c r="I63" s="21"/>
    </row>
    <row r="64" spans="1:9" ht="15" customHeight="1">
      <c r="A64" s="17">
        <v>48</v>
      </c>
      <c r="B64" s="26" t="s">
        <v>175</v>
      </c>
      <c r="C64" s="19" t="s">
        <v>176</v>
      </c>
      <c r="D64" s="20">
        <f t="shared" si="1"/>
        <v>0</v>
      </c>
      <c r="E64" s="21"/>
      <c r="F64" s="21"/>
      <c r="G64" s="21"/>
      <c r="H64" s="21"/>
      <c r="I64" s="21"/>
    </row>
    <row r="65" spans="1:9" ht="15" customHeight="1">
      <c r="A65" s="17">
        <v>49</v>
      </c>
      <c r="B65" s="26" t="s">
        <v>177</v>
      </c>
      <c r="C65" s="19" t="s">
        <v>178</v>
      </c>
      <c r="D65" s="20">
        <f t="shared" si="1"/>
        <v>0</v>
      </c>
      <c r="E65" s="21"/>
      <c r="F65" s="21"/>
      <c r="G65" s="21"/>
      <c r="H65" s="21"/>
      <c r="I65" s="21"/>
    </row>
    <row r="66" spans="1:9" ht="15" customHeight="1">
      <c r="A66" s="23">
        <v>50</v>
      </c>
      <c r="B66" s="24" t="s">
        <v>179</v>
      </c>
      <c r="C66" s="25" t="s">
        <v>180</v>
      </c>
      <c r="D66" s="20">
        <f t="shared" si="1"/>
        <v>0</v>
      </c>
      <c r="E66" s="20">
        <f>SUM(E61:E65)</f>
        <v>0</v>
      </c>
      <c r="F66" s="20">
        <f>SUM(F61:F65)</f>
        <v>0</v>
      </c>
      <c r="G66" s="20">
        <f>SUM(G61:G65)</f>
        <v>0</v>
      </c>
      <c r="H66" s="20">
        <f>SUM(H61:H65)</f>
        <v>0</v>
      </c>
      <c r="I66" s="20">
        <f>SUM(I61:I65)</f>
        <v>0</v>
      </c>
    </row>
    <row r="67" spans="1:9" ht="15" customHeight="1">
      <c r="A67" s="17">
        <v>51</v>
      </c>
      <c r="B67" s="26" t="s">
        <v>181</v>
      </c>
      <c r="C67" s="19" t="s">
        <v>182</v>
      </c>
      <c r="D67" s="20">
        <f t="shared" si="1"/>
        <v>0</v>
      </c>
      <c r="E67" s="21"/>
      <c r="F67" s="21"/>
      <c r="G67" s="21"/>
      <c r="H67" s="21"/>
      <c r="I67" s="21"/>
    </row>
    <row r="68" spans="1:9" ht="15" customHeight="1">
      <c r="A68" s="17">
        <v>52</v>
      </c>
      <c r="B68" s="22" t="s">
        <v>183</v>
      </c>
      <c r="C68" s="19" t="s">
        <v>184</v>
      </c>
      <c r="D68" s="20">
        <f t="shared" si="1"/>
        <v>0</v>
      </c>
      <c r="E68" s="21"/>
      <c r="F68" s="21"/>
      <c r="G68" s="21"/>
      <c r="H68" s="21"/>
      <c r="I68" s="21"/>
    </row>
    <row r="69" spans="1:9" ht="15" customHeight="1">
      <c r="A69" s="17">
        <v>53</v>
      </c>
      <c r="B69" s="26" t="s">
        <v>185</v>
      </c>
      <c r="C69" s="19" t="s">
        <v>186</v>
      </c>
      <c r="D69" s="20">
        <f t="shared" si="1"/>
        <v>0</v>
      </c>
      <c r="E69" s="21"/>
      <c r="F69" s="21"/>
      <c r="G69" s="21"/>
      <c r="H69" s="21"/>
      <c r="I69" s="21"/>
    </row>
    <row r="70" spans="1:9" ht="15" customHeight="1">
      <c r="A70" s="23">
        <v>54</v>
      </c>
      <c r="B70" s="24" t="s">
        <v>187</v>
      </c>
      <c r="C70" s="25" t="s">
        <v>188</v>
      </c>
      <c r="D70" s="20">
        <f t="shared" si="1"/>
        <v>0</v>
      </c>
      <c r="E70" s="20">
        <f>SUM(E67:E69)</f>
        <v>0</v>
      </c>
      <c r="F70" s="20">
        <f>SUM(F67:F69)</f>
        <v>0</v>
      </c>
      <c r="G70" s="20">
        <f>SUM(G67:G69)</f>
        <v>0</v>
      </c>
      <c r="H70" s="20">
        <f>SUM(H67:H69)</f>
        <v>0</v>
      </c>
      <c r="I70" s="20">
        <f>SUM(I67:I69)</f>
        <v>0</v>
      </c>
    </row>
    <row r="71" spans="1:9" ht="15" customHeight="1">
      <c r="A71" s="17">
        <v>55</v>
      </c>
      <c r="B71" s="26" t="s">
        <v>189</v>
      </c>
      <c r="C71" s="19" t="s">
        <v>190</v>
      </c>
      <c r="D71" s="20">
        <f t="shared" si="1"/>
        <v>0</v>
      </c>
      <c r="E71" s="21"/>
      <c r="F71" s="21"/>
      <c r="G71" s="21"/>
      <c r="H71" s="21"/>
      <c r="I71" s="21"/>
    </row>
    <row r="72" spans="1:9" ht="15" customHeight="1">
      <c r="A72" s="17">
        <v>56</v>
      </c>
      <c r="B72" s="22" t="s">
        <v>191</v>
      </c>
      <c r="C72" s="19" t="s">
        <v>192</v>
      </c>
      <c r="D72" s="20">
        <f t="shared" ref="D72:D103" si="2">SUM(E72:I72)</f>
        <v>0</v>
      </c>
      <c r="E72" s="21"/>
      <c r="F72" s="21"/>
      <c r="G72" s="21"/>
      <c r="H72" s="21"/>
      <c r="I72" s="21"/>
    </row>
    <row r="73" spans="1:9" ht="15" customHeight="1">
      <c r="A73" s="17">
        <v>57</v>
      </c>
      <c r="B73" s="26" t="s">
        <v>193</v>
      </c>
      <c r="C73" s="19" t="s">
        <v>194</v>
      </c>
      <c r="D73" s="20">
        <f t="shared" si="2"/>
        <v>0</v>
      </c>
      <c r="E73" s="21"/>
      <c r="F73" s="21"/>
      <c r="G73" s="21"/>
      <c r="H73" s="21"/>
      <c r="I73" s="21"/>
    </row>
    <row r="74" spans="1:9" ht="15" customHeight="1" thickBot="1">
      <c r="A74" s="30">
        <v>58</v>
      </c>
      <c r="B74" s="31" t="s">
        <v>195</v>
      </c>
      <c r="C74" s="32" t="s">
        <v>196</v>
      </c>
      <c r="D74" s="20">
        <f t="shared" si="2"/>
        <v>0</v>
      </c>
      <c r="E74" s="33">
        <f>SUM(E71:E73)</f>
        <v>0</v>
      </c>
      <c r="F74" s="33">
        <f>SUM(F71:F73)</f>
        <v>0</v>
      </c>
      <c r="G74" s="33">
        <f>SUM(G71:G73)</f>
        <v>0</v>
      </c>
      <c r="H74" s="33">
        <f>SUM(H71:H73)</f>
        <v>0</v>
      </c>
      <c r="I74" s="33">
        <f>SUM(I71:I73)</f>
        <v>0</v>
      </c>
    </row>
    <row r="75" spans="1:9" ht="15" customHeight="1" thickBot="1">
      <c r="A75" s="34">
        <v>59</v>
      </c>
      <c r="B75" s="35" t="s">
        <v>197</v>
      </c>
      <c r="C75" s="36" t="s">
        <v>198</v>
      </c>
      <c r="D75" s="20">
        <f t="shared" si="2"/>
        <v>24149</v>
      </c>
      <c r="E75" s="37">
        <f>E27+E33+E47+E60+E66+E70+E74</f>
        <v>22587</v>
      </c>
      <c r="F75" s="37">
        <f>F27+F33+F47+F60+F66+F70+F74</f>
        <v>0</v>
      </c>
      <c r="G75" s="37">
        <f>G27+G33+G47+G60+G66+G70+G74</f>
        <v>1562</v>
      </c>
      <c r="H75" s="37">
        <f>H27+H33+H47+H60+H66+H70+H74</f>
        <v>0</v>
      </c>
      <c r="I75" s="37">
        <f>I27+I33+I47+I60+I66+I70+I74</f>
        <v>0</v>
      </c>
    </row>
    <row r="76" spans="1:9">
      <c r="A76" s="38">
        <v>60</v>
      </c>
      <c r="B76" s="39" t="s">
        <v>199</v>
      </c>
      <c r="C76" s="40" t="s">
        <v>200</v>
      </c>
      <c r="D76" s="20">
        <f t="shared" si="2"/>
        <v>0</v>
      </c>
      <c r="E76" s="40"/>
      <c r="F76" s="40"/>
      <c r="G76" s="40"/>
      <c r="H76" s="40"/>
      <c r="I76" s="40"/>
    </row>
    <row r="77" spans="1:9">
      <c r="A77" s="23">
        <v>61</v>
      </c>
      <c r="B77" s="41" t="s">
        <v>201</v>
      </c>
      <c r="C77" s="42" t="s">
        <v>202</v>
      </c>
      <c r="D77" s="20">
        <f t="shared" si="2"/>
        <v>0</v>
      </c>
      <c r="E77" s="42"/>
      <c r="F77" s="42"/>
      <c r="G77" s="42"/>
      <c r="H77" s="42"/>
      <c r="I77" s="42"/>
    </row>
    <row r="78" spans="1:9">
      <c r="A78" s="23">
        <v>62</v>
      </c>
      <c r="B78" s="22" t="s">
        <v>203</v>
      </c>
      <c r="C78" s="42" t="s">
        <v>204</v>
      </c>
      <c r="D78" s="20">
        <f t="shared" si="2"/>
        <v>6100</v>
      </c>
      <c r="E78" s="42">
        <v>6100</v>
      </c>
      <c r="F78" s="42"/>
      <c r="G78" s="42"/>
      <c r="H78" s="42"/>
      <c r="I78" s="42"/>
    </row>
    <row r="79" spans="1:9">
      <c r="A79" s="23">
        <v>63</v>
      </c>
      <c r="B79" s="22" t="s">
        <v>205</v>
      </c>
      <c r="C79" s="42" t="s">
        <v>206</v>
      </c>
      <c r="D79" s="20">
        <f t="shared" si="2"/>
        <v>0</v>
      </c>
      <c r="E79" s="42"/>
      <c r="F79" s="42"/>
      <c r="G79" s="42"/>
      <c r="H79" s="42"/>
      <c r="I79" s="42"/>
    </row>
    <row r="80" spans="1:9">
      <c r="A80" s="23">
        <v>64</v>
      </c>
      <c r="B80" s="24" t="s">
        <v>207</v>
      </c>
      <c r="C80" s="42" t="s">
        <v>208</v>
      </c>
      <c r="D80" s="20">
        <f t="shared" si="2"/>
        <v>6100</v>
      </c>
      <c r="E80" s="42">
        <f>SUM(E78:E79)</f>
        <v>6100</v>
      </c>
      <c r="F80" s="42">
        <f>SUM(F78:F79)</f>
        <v>0</v>
      </c>
      <c r="G80" s="42">
        <f>SUM(G78:G79)</f>
        <v>0</v>
      </c>
      <c r="H80" s="42">
        <f>SUM(H78:H79)</f>
        <v>0</v>
      </c>
      <c r="I80" s="42">
        <f>SUM(I78:I79)</f>
        <v>0</v>
      </c>
    </row>
    <row r="81" spans="1:9">
      <c r="A81" s="23">
        <v>65</v>
      </c>
      <c r="B81" s="43" t="s">
        <v>209</v>
      </c>
      <c r="C81" s="42" t="s">
        <v>210</v>
      </c>
      <c r="D81" s="20">
        <f t="shared" si="2"/>
        <v>0</v>
      </c>
      <c r="E81" s="42"/>
      <c r="F81" s="42"/>
      <c r="G81" s="42"/>
      <c r="H81" s="42"/>
      <c r="I81" s="42"/>
    </row>
    <row r="82" spans="1:9">
      <c r="A82" s="23">
        <v>66</v>
      </c>
      <c r="B82" s="43" t="s">
        <v>211</v>
      </c>
      <c r="C82" s="42" t="s">
        <v>212</v>
      </c>
      <c r="D82" s="20">
        <f t="shared" si="2"/>
        <v>0</v>
      </c>
      <c r="E82" s="42"/>
      <c r="F82" s="42"/>
      <c r="G82" s="42"/>
      <c r="H82" s="42"/>
      <c r="I82" s="42"/>
    </row>
    <row r="83" spans="1:9">
      <c r="A83" s="23">
        <v>67</v>
      </c>
      <c r="B83" s="43" t="s">
        <v>213</v>
      </c>
      <c r="C83" s="42" t="s">
        <v>214</v>
      </c>
      <c r="D83" s="20">
        <f t="shared" si="2"/>
        <v>9180</v>
      </c>
      <c r="E83" s="44"/>
      <c r="F83" s="45"/>
      <c r="G83" s="44">
        <v>7880</v>
      </c>
      <c r="H83" s="44"/>
      <c r="I83" s="44">
        <v>1300</v>
      </c>
    </row>
    <row r="84" spans="1:9">
      <c r="A84" s="23">
        <v>68</v>
      </c>
      <c r="B84" s="43" t="s">
        <v>215</v>
      </c>
      <c r="C84" s="42" t="s">
        <v>216</v>
      </c>
      <c r="D84" s="20">
        <f t="shared" si="2"/>
        <v>0</v>
      </c>
      <c r="E84" s="46"/>
      <c r="F84" s="47"/>
      <c r="G84" s="46"/>
      <c r="H84" s="46"/>
      <c r="I84" s="46"/>
    </row>
    <row r="85" spans="1:9">
      <c r="A85" s="23">
        <v>69</v>
      </c>
      <c r="B85" s="26" t="s">
        <v>217</v>
      </c>
      <c r="C85" s="42" t="s">
        <v>218</v>
      </c>
      <c r="D85" s="20">
        <f t="shared" si="2"/>
        <v>0</v>
      </c>
      <c r="E85" s="46"/>
      <c r="F85" s="47"/>
      <c r="G85" s="46"/>
      <c r="H85" s="46"/>
      <c r="I85" s="46"/>
    </row>
    <row r="86" spans="1:9">
      <c r="A86" s="23">
        <v>70</v>
      </c>
      <c r="B86" s="29" t="s">
        <v>219</v>
      </c>
      <c r="C86" s="42" t="s">
        <v>220</v>
      </c>
      <c r="D86" s="20">
        <f t="shared" si="2"/>
        <v>15280</v>
      </c>
      <c r="E86" s="46">
        <f>(SUM(E80:E85))+E76+E77</f>
        <v>6100</v>
      </c>
      <c r="F86" s="48">
        <f>(SUM(F80:F85))+F76+F77</f>
        <v>0</v>
      </c>
      <c r="G86" s="46">
        <f>(SUM(G80:G85))+G76+G77</f>
        <v>7880</v>
      </c>
      <c r="H86" s="46">
        <f>(SUM(H80:H85))+H76+H77</f>
        <v>0</v>
      </c>
      <c r="I86" s="46">
        <f>(SUM(I80:I85))+I76+I77</f>
        <v>1300</v>
      </c>
    </row>
    <row r="87" spans="1:9">
      <c r="A87" s="23">
        <v>71</v>
      </c>
      <c r="B87" s="41" t="s">
        <v>221</v>
      </c>
      <c r="C87" s="42" t="s">
        <v>222</v>
      </c>
      <c r="D87" s="20">
        <f t="shared" si="2"/>
        <v>0</v>
      </c>
      <c r="E87" s="46"/>
      <c r="F87" s="48"/>
      <c r="G87" s="46"/>
      <c r="H87" s="46"/>
      <c r="I87" s="46"/>
    </row>
    <row r="88" spans="1:9">
      <c r="A88" s="23">
        <v>72</v>
      </c>
      <c r="B88" s="41" t="s">
        <v>223</v>
      </c>
      <c r="C88" s="42" t="s">
        <v>224</v>
      </c>
      <c r="D88" s="20">
        <f t="shared" si="2"/>
        <v>15280</v>
      </c>
      <c r="E88" s="46">
        <f>SUM(E86:E87)</f>
        <v>6100</v>
      </c>
      <c r="F88" s="48">
        <f>SUM(F86:F87)</f>
        <v>0</v>
      </c>
      <c r="G88" s="46">
        <f>SUM(G86:G87)</f>
        <v>7880</v>
      </c>
      <c r="H88" s="46">
        <f>SUM(H86:H87)</f>
        <v>0</v>
      </c>
      <c r="I88" s="46">
        <f>SUM(I86:I87)</f>
        <v>1300</v>
      </c>
    </row>
    <row r="89" spans="1:9" ht="15.75" thickBot="1">
      <c r="A89" s="280">
        <v>73</v>
      </c>
      <c r="B89" s="279" t="s">
        <v>225</v>
      </c>
      <c r="C89" s="279"/>
      <c r="D89" s="278">
        <f t="shared" si="2"/>
        <v>39429</v>
      </c>
      <c r="E89" s="276">
        <f>E75+E88</f>
        <v>28687</v>
      </c>
      <c r="F89" s="277">
        <f>F75+F88</f>
        <v>0</v>
      </c>
      <c r="G89" s="276">
        <f>G75+G88</f>
        <v>9442</v>
      </c>
      <c r="H89" s="276">
        <f>H75+H88</f>
        <v>0</v>
      </c>
      <c r="I89" s="276">
        <f>I75+I88</f>
        <v>1300</v>
      </c>
    </row>
    <row r="90" spans="1:9" ht="15.75" thickTop="1">
      <c r="A90" s="106">
        <v>1</v>
      </c>
      <c r="B90" s="107" t="s">
        <v>233</v>
      </c>
      <c r="C90" s="108" t="s">
        <v>234</v>
      </c>
      <c r="D90" s="109">
        <f t="shared" si="2"/>
        <v>2440</v>
      </c>
      <c r="E90" s="109"/>
      <c r="F90" s="109"/>
      <c r="G90" s="109">
        <v>2440</v>
      </c>
      <c r="H90" s="109"/>
      <c r="I90" s="109"/>
    </row>
    <row r="91" spans="1:9">
      <c r="A91" s="106">
        <v>2</v>
      </c>
      <c r="B91" s="24" t="s">
        <v>235</v>
      </c>
      <c r="C91" s="108" t="s">
        <v>236</v>
      </c>
      <c r="D91" s="109">
        <f t="shared" si="2"/>
        <v>659</v>
      </c>
      <c r="E91" s="109"/>
      <c r="F91" s="109"/>
      <c r="G91" s="109">
        <v>659</v>
      </c>
      <c r="H91" s="109"/>
      <c r="I91" s="109"/>
    </row>
    <row r="92" spans="1:9">
      <c r="A92" s="106">
        <v>3</v>
      </c>
      <c r="B92" s="24" t="s">
        <v>237</v>
      </c>
      <c r="C92" s="108" t="s">
        <v>238</v>
      </c>
      <c r="D92" s="109">
        <f t="shared" si="2"/>
        <v>9691</v>
      </c>
      <c r="E92" s="109">
        <v>2048</v>
      </c>
      <c r="F92" s="109"/>
      <c r="G92" s="109">
        <v>6343</v>
      </c>
      <c r="H92" s="109"/>
      <c r="I92" s="109">
        <v>1300</v>
      </c>
    </row>
    <row r="93" spans="1:9">
      <c r="A93" s="106">
        <v>4</v>
      </c>
      <c r="B93" s="26" t="s">
        <v>239</v>
      </c>
      <c r="C93" s="110" t="s">
        <v>240</v>
      </c>
      <c r="D93" s="109">
        <f t="shared" si="2"/>
        <v>0</v>
      </c>
      <c r="E93" s="111"/>
      <c r="F93" s="111"/>
      <c r="G93" s="111"/>
      <c r="H93" s="111"/>
      <c r="I93" s="111"/>
    </row>
    <row r="94" spans="1:9">
      <c r="A94" s="106">
        <v>5</v>
      </c>
      <c r="B94" s="26" t="s">
        <v>241</v>
      </c>
      <c r="C94" s="110" t="s">
        <v>242</v>
      </c>
      <c r="D94" s="109">
        <f t="shared" si="2"/>
        <v>0</v>
      </c>
      <c r="E94" s="111"/>
      <c r="F94" s="111"/>
      <c r="G94" s="111"/>
      <c r="H94" s="111"/>
      <c r="I94" s="111"/>
    </row>
    <row r="95" spans="1:9">
      <c r="A95" s="106">
        <v>6</v>
      </c>
      <c r="B95" s="112" t="s">
        <v>243</v>
      </c>
      <c r="C95" s="110" t="s">
        <v>244</v>
      </c>
      <c r="D95" s="109">
        <f t="shared" si="2"/>
        <v>0</v>
      </c>
      <c r="E95" s="111"/>
      <c r="F95" s="111"/>
      <c r="G95" s="111"/>
      <c r="H95" s="111"/>
      <c r="I95" s="111"/>
    </row>
    <row r="96" spans="1:9">
      <c r="A96" s="106">
        <v>7</v>
      </c>
      <c r="B96" s="112" t="s">
        <v>245</v>
      </c>
      <c r="C96" s="110" t="s">
        <v>246</v>
      </c>
      <c r="D96" s="109">
        <f t="shared" si="2"/>
        <v>0</v>
      </c>
      <c r="E96" s="111"/>
      <c r="F96" s="111"/>
      <c r="G96" s="111"/>
      <c r="H96" s="111"/>
      <c r="I96" s="111"/>
    </row>
    <row r="97" spans="1:9">
      <c r="A97" s="106">
        <v>8</v>
      </c>
      <c r="B97" s="112" t="s">
        <v>247</v>
      </c>
      <c r="C97" s="110" t="s">
        <v>248</v>
      </c>
      <c r="D97" s="109">
        <f t="shared" si="2"/>
        <v>0</v>
      </c>
      <c r="E97" s="111"/>
      <c r="F97" s="111"/>
      <c r="G97" s="111"/>
      <c r="H97" s="111"/>
      <c r="I97" s="111"/>
    </row>
    <row r="98" spans="1:9">
      <c r="A98" s="106">
        <v>9</v>
      </c>
      <c r="B98" s="26" t="s">
        <v>249</v>
      </c>
      <c r="C98" s="110" t="s">
        <v>250</v>
      </c>
      <c r="D98" s="109">
        <f t="shared" si="2"/>
        <v>0</v>
      </c>
      <c r="E98" s="111"/>
      <c r="F98" s="111"/>
      <c r="G98" s="111"/>
      <c r="H98" s="111"/>
      <c r="I98" s="111"/>
    </row>
    <row r="99" spans="1:9">
      <c r="A99" s="106">
        <v>10</v>
      </c>
      <c r="B99" s="26" t="s">
        <v>251</v>
      </c>
      <c r="C99" s="110" t="s">
        <v>252</v>
      </c>
      <c r="D99" s="109">
        <f t="shared" si="2"/>
        <v>0</v>
      </c>
      <c r="E99" s="111"/>
      <c r="F99" s="111"/>
      <c r="G99" s="111"/>
      <c r="H99" s="111"/>
      <c r="I99" s="111"/>
    </row>
    <row r="100" spans="1:9">
      <c r="A100" s="106">
        <v>11</v>
      </c>
      <c r="B100" s="26" t="s">
        <v>253</v>
      </c>
      <c r="C100" s="110" t="s">
        <v>254</v>
      </c>
      <c r="D100" s="109">
        <f t="shared" si="2"/>
        <v>0</v>
      </c>
      <c r="E100" s="111"/>
      <c r="F100" s="111"/>
      <c r="G100" s="111"/>
      <c r="H100" s="111"/>
      <c r="I100" s="111"/>
    </row>
    <row r="101" spans="1:9">
      <c r="A101" s="106">
        <v>12</v>
      </c>
      <c r="B101" s="29" t="s">
        <v>255</v>
      </c>
      <c r="C101" s="108" t="s">
        <v>256</v>
      </c>
      <c r="D101" s="109">
        <f t="shared" si="2"/>
        <v>0</v>
      </c>
      <c r="E101" s="109">
        <f>SUM(E93:E100)</f>
        <v>0</v>
      </c>
      <c r="F101" s="109">
        <f>SUM(F93:F100)</f>
        <v>0</v>
      </c>
      <c r="G101" s="109">
        <f>SUM(G93:G100)</f>
        <v>0</v>
      </c>
      <c r="H101" s="109">
        <f>SUM(H93:H100)</f>
        <v>0</v>
      </c>
      <c r="I101" s="109">
        <f>SUM(I93:I100)</f>
        <v>0</v>
      </c>
    </row>
    <row r="102" spans="1:9">
      <c r="A102" s="106">
        <v>13</v>
      </c>
      <c r="B102" s="113" t="s">
        <v>257</v>
      </c>
      <c r="C102" s="110" t="s">
        <v>258</v>
      </c>
      <c r="D102" s="109">
        <f t="shared" si="2"/>
        <v>0</v>
      </c>
      <c r="E102" s="111"/>
      <c r="F102" s="111"/>
      <c r="G102" s="111"/>
      <c r="H102" s="111"/>
      <c r="I102" s="111"/>
    </row>
    <row r="103" spans="1:9">
      <c r="A103" s="106">
        <v>14</v>
      </c>
      <c r="B103" s="113" t="s">
        <v>259</v>
      </c>
      <c r="C103" s="110" t="s">
        <v>260</v>
      </c>
      <c r="D103" s="109">
        <f t="shared" si="2"/>
        <v>0</v>
      </c>
      <c r="E103" s="111"/>
      <c r="F103" s="111"/>
      <c r="G103" s="111"/>
      <c r="H103" s="111"/>
      <c r="I103" s="111"/>
    </row>
    <row r="104" spans="1:9" ht="25.5">
      <c r="A104" s="106">
        <v>15</v>
      </c>
      <c r="B104" s="113" t="s">
        <v>261</v>
      </c>
      <c r="C104" s="110" t="s">
        <v>262</v>
      </c>
      <c r="D104" s="109">
        <f t="shared" ref="D104:D135" si="3">SUM(E104:I104)</f>
        <v>0</v>
      </c>
      <c r="E104" s="111"/>
      <c r="F104" s="111"/>
      <c r="G104" s="111"/>
      <c r="H104" s="111"/>
      <c r="I104" s="111"/>
    </row>
    <row r="105" spans="1:9" ht="25.5">
      <c r="A105" s="106">
        <v>16</v>
      </c>
      <c r="B105" s="113" t="s">
        <v>263</v>
      </c>
      <c r="C105" s="110" t="s">
        <v>264</v>
      </c>
      <c r="D105" s="109">
        <f t="shared" si="3"/>
        <v>0</v>
      </c>
      <c r="E105" s="111"/>
      <c r="F105" s="111"/>
      <c r="G105" s="111"/>
      <c r="H105" s="111"/>
      <c r="I105" s="111"/>
    </row>
    <row r="106" spans="1:9" ht="25.5">
      <c r="A106" s="106">
        <v>17</v>
      </c>
      <c r="B106" s="113" t="s">
        <v>265</v>
      </c>
      <c r="C106" s="110" t="s">
        <v>266</v>
      </c>
      <c r="D106" s="109">
        <f t="shared" si="3"/>
        <v>0</v>
      </c>
      <c r="E106" s="111"/>
      <c r="F106" s="111"/>
      <c r="G106" s="111"/>
      <c r="H106" s="111"/>
      <c r="I106" s="111"/>
    </row>
    <row r="107" spans="1:9">
      <c r="A107" s="106">
        <v>18</v>
      </c>
      <c r="B107" s="113" t="s">
        <v>267</v>
      </c>
      <c r="C107" s="110" t="s">
        <v>268</v>
      </c>
      <c r="D107" s="109">
        <f t="shared" si="3"/>
        <v>6807</v>
      </c>
      <c r="E107" s="114">
        <f>SUM(E108:E115)</f>
        <v>6807</v>
      </c>
      <c r="F107" s="114">
        <f>SUM(F108:F115)</f>
        <v>0</v>
      </c>
      <c r="G107" s="114">
        <f>SUM(G108:G115)</f>
        <v>0</v>
      </c>
      <c r="H107" s="114">
        <f>SUM(H108:H115)</f>
        <v>0</v>
      </c>
      <c r="I107" s="114">
        <f>SUM(I108:I115)</f>
        <v>0</v>
      </c>
    </row>
    <row r="108" spans="1:9">
      <c r="A108" s="115"/>
      <c r="B108" s="22" t="s">
        <v>55</v>
      </c>
      <c r="C108" s="110" t="s">
        <v>269</v>
      </c>
      <c r="D108" s="109">
        <f t="shared" si="3"/>
        <v>0</v>
      </c>
      <c r="E108" s="111"/>
      <c r="F108" s="111"/>
      <c r="G108" s="111"/>
      <c r="H108" s="111"/>
      <c r="I108" s="111"/>
    </row>
    <row r="109" spans="1:9">
      <c r="A109" s="115"/>
      <c r="B109" s="22" t="s">
        <v>57</v>
      </c>
      <c r="C109" s="110" t="s">
        <v>270</v>
      </c>
      <c r="D109" s="109">
        <f t="shared" si="3"/>
        <v>0</v>
      </c>
      <c r="E109" s="111"/>
      <c r="F109" s="111"/>
      <c r="G109" s="111"/>
      <c r="H109" s="111"/>
      <c r="I109" s="111"/>
    </row>
    <row r="110" spans="1:9">
      <c r="A110" s="115"/>
      <c r="B110" s="22" t="s">
        <v>59</v>
      </c>
      <c r="C110" s="110" t="s">
        <v>271</v>
      </c>
      <c r="D110" s="109">
        <f t="shared" si="3"/>
        <v>0</v>
      </c>
      <c r="E110" s="111"/>
      <c r="F110" s="111"/>
      <c r="G110" s="111"/>
      <c r="H110" s="111"/>
      <c r="I110" s="111"/>
    </row>
    <row r="111" spans="1:9">
      <c r="A111" s="115"/>
      <c r="B111" s="22" t="s">
        <v>61</v>
      </c>
      <c r="C111" s="110" t="s">
        <v>272</v>
      </c>
      <c r="D111" s="109">
        <f t="shared" si="3"/>
        <v>0</v>
      </c>
      <c r="E111" s="111"/>
      <c r="F111" s="111"/>
      <c r="G111" s="111"/>
      <c r="H111" s="111"/>
      <c r="I111" s="111"/>
    </row>
    <row r="112" spans="1:9">
      <c r="A112" s="115"/>
      <c r="B112" s="22" t="s">
        <v>63</v>
      </c>
      <c r="C112" s="110" t="s">
        <v>273</v>
      </c>
      <c r="D112" s="109">
        <f t="shared" si="3"/>
        <v>0</v>
      </c>
      <c r="E112" s="111"/>
      <c r="F112" s="111"/>
      <c r="G112" s="111"/>
      <c r="H112" s="111"/>
      <c r="I112" s="111"/>
    </row>
    <row r="113" spans="1:9">
      <c r="A113" s="115"/>
      <c r="B113" s="22" t="s">
        <v>274</v>
      </c>
      <c r="C113" s="110" t="s">
        <v>275</v>
      </c>
      <c r="D113" s="109">
        <f t="shared" si="3"/>
        <v>6807</v>
      </c>
      <c r="E113" s="111">
        <v>6807</v>
      </c>
      <c r="F113" s="111"/>
      <c r="G113" s="111"/>
      <c r="H113" s="111"/>
      <c r="I113" s="111"/>
    </row>
    <row r="114" spans="1:9">
      <c r="A114" s="115"/>
      <c r="B114" s="22" t="s">
        <v>276</v>
      </c>
      <c r="C114" s="110" t="s">
        <v>277</v>
      </c>
      <c r="D114" s="109">
        <f t="shared" si="3"/>
        <v>0</v>
      </c>
      <c r="E114" s="111"/>
      <c r="F114" s="111"/>
      <c r="G114" s="111"/>
      <c r="H114" s="111"/>
      <c r="I114" s="111"/>
    </row>
    <row r="115" spans="1:9">
      <c r="A115" s="115"/>
      <c r="B115" s="22" t="s">
        <v>65</v>
      </c>
      <c r="C115" s="110" t="s">
        <v>278</v>
      </c>
      <c r="D115" s="109">
        <f t="shared" si="3"/>
        <v>0</v>
      </c>
      <c r="E115" s="111"/>
      <c r="F115" s="111"/>
      <c r="G115" s="111"/>
      <c r="H115" s="111"/>
      <c r="I115" s="111"/>
    </row>
    <row r="116" spans="1:9" ht="25.5">
      <c r="A116" s="115">
        <v>19</v>
      </c>
      <c r="B116" s="113" t="s">
        <v>279</v>
      </c>
      <c r="C116" s="110" t="s">
        <v>280</v>
      </c>
      <c r="D116" s="109">
        <f t="shared" si="3"/>
        <v>0</v>
      </c>
      <c r="E116" s="111"/>
      <c r="F116" s="111"/>
      <c r="G116" s="111"/>
      <c r="H116" s="111"/>
      <c r="I116" s="111"/>
    </row>
    <row r="117" spans="1:9" ht="25.5">
      <c r="A117" s="115">
        <v>20</v>
      </c>
      <c r="B117" s="113" t="s">
        <v>281</v>
      </c>
      <c r="C117" s="110" t="s">
        <v>282</v>
      </c>
      <c r="D117" s="109">
        <f t="shared" si="3"/>
        <v>0</v>
      </c>
      <c r="E117" s="111"/>
      <c r="F117" s="111"/>
      <c r="G117" s="111"/>
      <c r="H117" s="111"/>
      <c r="I117" s="111"/>
    </row>
    <row r="118" spans="1:9">
      <c r="A118" s="115">
        <v>21</v>
      </c>
      <c r="B118" s="113" t="s">
        <v>283</v>
      </c>
      <c r="C118" s="110" t="s">
        <v>284</v>
      </c>
      <c r="D118" s="109">
        <f t="shared" si="3"/>
        <v>0</v>
      </c>
      <c r="E118" s="111"/>
      <c r="F118" s="111"/>
      <c r="G118" s="111"/>
      <c r="H118" s="111"/>
      <c r="I118" s="111"/>
    </row>
    <row r="119" spans="1:9">
      <c r="A119" s="115">
        <v>22</v>
      </c>
      <c r="B119" s="116" t="s">
        <v>285</v>
      </c>
      <c r="C119" s="110" t="s">
        <v>286</v>
      </c>
      <c r="D119" s="109">
        <f t="shared" si="3"/>
        <v>0</v>
      </c>
      <c r="E119" s="111"/>
      <c r="F119" s="111"/>
      <c r="G119" s="111"/>
      <c r="H119" s="111"/>
      <c r="I119" s="111"/>
    </row>
    <row r="120" spans="1:9">
      <c r="A120" s="115">
        <v>23</v>
      </c>
      <c r="B120" s="113" t="s">
        <v>287</v>
      </c>
      <c r="C120" s="110" t="s">
        <v>288</v>
      </c>
      <c r="D120" s="109">
        <f t="shared" si="3"/>
        <v>4878</v>
      </c>
      <c r="E120" s="111">
        <v>4878</v>
      </c>
      <c r="F120" s="111"/>
      <c r="G120" s="111"/>
      <c r="H120" s="111"/>
      <c r="I120" s="111"/>
    </row>
    <row r="121" spans="1:9">
      <c r="A121" s="115">
        <v>24</v>
      </c>
      <c r="B121" s="116" t="s">
        <v>289</v>
      </c>
      <c r="C121" s="110" t="s">
        <v>290</v>
      </c>
      <c r="D121" s="109">
        <f t="shared" si="3"/>
        <v>0</v>
      </c>
      <c r="E121" s="111"/>
      <c r="F121" s="111"/>
      <c r="G121" s="111"/>
      <c r="H121" s="111"/>
      <c r="I121" s="111"/>
    </row>
    <row r="122" spans="1:9">
      <c r="A122" s="115">
        <v>25</v>
      </c>
      <c r="B122" s="29" t="s">
        <v>291</v>
      </c>
      <c r="C122" s="108" t="s">
        <v>292</v>
      </c>
      <c r="D122" s="109">
        <f t="shared" si="3"/>
        <v>11685</v>
      </c>
      <c r="E122" s="109">
        <f>E102+E103+E104+E105+E106+E107+E116+E117+E118+E119+E120+E121</f>
        <v>11685</v>
      </c>
      <c r="F122" s="109">
        <f>F102+F103+F104+F105+F106+F107+F116+F117+F118+F119+F120+F121</f>
        <v>0</v>
      </c>
      <c r="G122" s="109">
        <f>G102+G103+G104+G105+G106+G107+G116+G117+G118+G119+G120+G121</f>
        <v>0</v>
      </c>
      <c r="H122" s="109">
        <f>H102+H103+H104+H105+H106+H107+H116+H117+H118+H119+H120+H121</f>
        <v>0</v>
      </c>
      <c r="I122" s="109">
        <f>I102+I103+I104+I105+I106+I107+I116+I117+I118+I119+I120+I121</f>
        <v>0</v>
      </c>
    </row>
    <row r="123" spans="1:9">
      <c r="A123" s="115">
        <v>26</v>
      </c>
      <c r="B123" s="117" t="s">
        <v>293</v>
      </c>
      <c r="C123" s="110" t="s">
        <v>294</v>
      </c>
      <c r="D123" s="109">
        <f t="shared" si="3"/>
        <v>0</v>
      </c>
      <c r="E123" s="111"/>
      <c r="F123" s="111"/>
      <c r="G123" s="111"/>
      <c r="H123" s="111"/>
      <c r="I123" s="111"/>
    </row>
    <row r="124" spans="1:9">
      <c r="A124" s="115">
        <v>27</v>
      </c>
      <c r="B124" s="117" t="s">
        <v>295</v>
      </c>
      <c r="C124" s="110" t="s">
        <v>296</v>
      </c>
      <c r="D124" s="109">
        <f t="shared" si="3"/>
        <v>0</v>
      </c>
      <c r="E124" s="111"/>
      <c r="F124" s="111"/>
      <c r="G124" s="111"/>
      <c r="H124" s="111"/>
      <c r="I124" s="111"/>
    </row>
    <row r="125" spans="1:9">
      <c r="A125" s="115">
        <v>28</v>
      </c>
      <c r="B125" s="117" t="s">
        <v>297</v>
      </c>
      <c r="C125" s="110" t="s">
        <v>298</v>
      </c>
      <c r="D125" s="109">
        <f t="shared" si="3"/>
        <v>0</v>
      </c>
      <c r="E125" s="111"/>
      <c r="F125" s="111"/>
      <c r="G125" s="111"/>
      <c r="H125" s="111"/>
      <c r="I125" s="111"/>
    </row>
    <row r="126" spans="1:9">
      <c r="A126" s="115">
        <v>29</v>
      </c>
      <c r="B126" s="117" t="s">
        <v>299</v>
      </c>
      <c r="C126" s="110" t="s">
        <v>300</v>
      </c>
      <c r="D126" s="109">
        <f t="shared" si="3"/>
        <v>0</v>
      </c>
      <c r="E126" s="111"/>
      <c r="F126" s="111"/>
      <c r="G126" s="111"/>
      <c r="H126" s="111"/>
      <c r="I126" s="111"/>
    </row>
    <row r="127" spans="1:9">
      <c r="A127" s="115">
        <v>30</v>
      </c>
      <c r="B127" s="19" t="s">
        <v>301</v>
      </c>
      <c r="C127" s="110" t="s">
        <v>302</v>
      </c>
      <c r="D127" s="109">
        <f t="shared" si="3"/>
        <v>0</v>
      </c>
      <c r="E127" s="111"/>
      <c r="F127" s="111"/>
      <c r="G127" s="111"/>
      <c r="H127" s="111"/>
      <c r="I127" s="111"/>
    </row>
    <row r="128" spans="1:9">
      <c r="A128" s="115">
        <v>31</v>
      </c>
      <c r="B128" s="19" t="s">
        <v>303</v>
      </c>
      <c r="C128" s="110" t="s">
        <v>304</v>
      </c>
      <c r="D128" s="109">
        <f t="shared" si="3"/>
        <v>0</v>
      </c>
      <c r="E128" s="111"/>
      <c r="F128" s="111"/>
      <c r="G128" s="111"/>
      <c r="H128" s="111"/>
      <c r="I128" s="111"/>
    </row>
    <row r="129" spans="1:9">
      <c r="A129" s="115">
        <v>32</v>
      </c>
      <c r="B129" s="19" t="s">
        <v>305</v>
      </c>
      <c r="C129" s="110" t="s">
        <v>306</v>
      </c>
      <c r="D129" s="109">
        <f t="shared" si="3"/>
        <v>0</v>
      </c>
      <c r="E129" s="111"/>
      <c r="F129" s="111"/>
      <c r="G129" s="111"/>
      <c r="H129" s="111"/>
      <c r="I129" s="111"/>
    </row>
    <row r="130" spans="1:9">
      <c r="A130" s="115">
        <v>33</v>
      </c>
      <c r="B130" s="25" t="s">
        <v>307</v>
      </c>
      <c r="C130" s="108" t="s">
        <v>308</v>
      </c>
      <c r="D130" s="109">
        <f t="shared" si="3"/>
        <v>0</v>
      </c>
      <c r="E130" s="109">
        <f>SUM(E123:E129)</f>
        <v>0</v>
      </c>
      <c r="F130" s="109">
        <f>SUM(F123:F129)</f>
        <v>0</v>
      </c>
      <c r="G130" s="109">
        <f>SUM(G123:G129)</f>
        <v>0</v>
      </c>
      <c r="H130" s="109">
        <f>SUM(H123:H129)</f>
        <v>0</v>
      </c>
      <c r="I130" s="109">
        <f>SUM(I123:I129)</f>
        <v>0</v>
      </c>
    </row>
    <row r="131" spans="1:9">
      <c r="A131" s="115">
        <v>34</v>
      </c>
      <c r="B131" s="26" t="s">
        <v>309</v>
      </c>
      <c r="C131" s="110" t="s">
        <v>310</v>
      </c>
      <c r="D131" s="109">
        <f t="shared" si="3"/>
        <v>4791</v>
      </c>
      <c r="E131" s="111">
        <v>4791</v>
      </c>
      <c r="F131" s="111"/>
      <c r="G131" s="111"/>
      <c r="H131" s="111"/>
      <c r="I131" s="111"/>
    </row>
    <row r="132" spans="1:9">
      <c r="A132" s="115">
        <v>35</v>
      </c>
      <c r="B132" s="26" t="s">
        <v>311</v>
      </c>
      <c r="C132" s="110" t="s">
        <v>312</v>
      </c>
      <c r="D132" s="109">
        <f t="shared" si="3"/>
        <v>0</v>
      </c>
      <c r="E132" s="111"/>
      <c r="F132" s="111"/>
      <c r="G132" s="111"/>
      <c r="H132" s="111"/>
      <c r="I132" s="111"/>
    </row>
    <row r="133" spans="1:9">
      <c r="A133" s="115">
        <v>36</v>
      </c>
      <c r="B133" s="26" t="s">
        <v>313</v>
      </c>
      <c r="C133" s="110" t="s">
        <v>314</v>
      </c>
      <c r="D133" s="109">
        <f t="shared" si="3"/>
        <v>0</v>
      </c>
      <c r="E133" s="111"/>
      <c r="F133" s="111"/>
      <c r="G133" s="111"/>
      <c r="H133" s="111"/>
      <c r="I133" s="111"/>
    </row>
    <row r="134" spans="1:9">
      <c r="A134" s="115">
        <v>37</v>
      </c>
      <c r="B134" s="26" t="s">
        <v>315</v>
      </c>
      <c r="C134" s="110" t="s">
        <v>316</v>
      </c>
      <c r="D134" s="109">
        <f t="shared" si="3"/>
        <v>1294</v>
      </c>
      <c r="E134" s="111">
        <v>1294</v>
      </c>
      <c r="F134" s="111"/>
      <c r="G134" s="111"/>
      <c r="H134" s="111"/>
      <c r="I134" s="111"/>
    </row>
    <row r="135" spans="1:9">
      <c r="A135" s="115">
        <v>38</v>
      </c>
      <c r="B135" s="29" t="s">
        <v>317</v>
      </c>
      <c r="C135" s="108" t="s">
        <v>318</v>
      </c>
      <c r="D135" s="109">
        <f t="shared" si="3"/>
        <v>6085</v>
      </c>
      <c r="E135" s="109">
        <f>SUM(E131:E134)</f>
        <v>6085</v>
      </c>
      <c r="F135" s="109">
        <f>SUM(F131:F134)</f>
        <v>0</v>
      </c>
      <c r="G135" s="109">
        <f>SUM(G131:G134)</f>
        <v>0</v>
      </c>
      <c r="H135" s="109">
        <f>SUM(H131:H134)</f>
        <v>0</v>
      </c>
      <c r="I135" s="109">
        <f>SUM(I131:I134)</f>
        <v>0</v>
      </c>
    </row>
    <row r="136" spans="1:9" ht="25.5">
      <c r="A136" s="115">
        <v>39</v>
      </c>
      <c r="B136" s="26" t="s">
        <v>319</v>
      </c>
      <c r="C136" s="110" t="s">
        <v>320</v>
      </c>
      <c r="D136" s="109">
        <f t="shared" ref="D136:D157" si="4">SUM(E136:I136)</f>
        <v>0</v>
      </c>
      <c r="E136" s="111"/>
      <c r="F136" s="111"/>
      <c r="G136" s="111"/>
      <c r="H136" s="111"/>
      <c r="I136" s="111"/>
    </row>
    <row r="137" spans="1:9" ht="25.5">
      <c r="A137" s="115">
        <v>40</v>
      </c>
      <c r="B137" s="26" t="s">
        <v>321</v>
      </c>
      <c r="C137" s="110" t="s">
        <v>322</v>
      </c>
      <c r="D137" s="109">
        <f t="shared" si="4"/>
        <v>0</v>
      </c>
      <c r="E137" s="111"/>
      <c r="F137" s="111"/>
      <c r="G137" s="111"/>
      <c r="H137" s="111"/>
      <c r="I137" s="111"/>
    </row>
    <row r="138" spans="1:9" ht="25.5">
      <c r="A138" s="115">
        <v>41</v>
      </c>
      <c r="B138" s="26" t="s">
        <v>323</v>
      </c>
      <c r="C138" s="110" t="s">
        <v>324</v>
      </c>
      <c r="D138" s="109">
        <f t="shared" si="4"/>
        <v>0</v>
      </c>
      <c r="E138" s="111"/>
      <c r="F138" s="111"/>
      <c r="G138" s="111"/>
      <c r="H138" s="111"/>
      <c r="I138" s="111"/>
    </row>
    <row r="139" spans="1:9">
      <c r="A139" s="115">
        <v>42</v>
      </c>
      <c r="B139" s="26" t="s">
        <v>325</v>
      </c>
      <c r="C139" s="110" t="s">
        <v>326</v>
      </c>
      <c r="D139" s="109">
        <f t="shared" si="4"/>
        <v>0</v>
      </c>
      <c r="E139" s="111"/>
      <c r="F139" s="111"/>
      <c r="G139" s="111"/>
      <c r="H139" s="111"/>
      <c r="I139" s="111"/>
    </row>
    <row r="140" spans="1:9" ht="25.5">
      <c r="A140" s="115">
        <v>43</v>
      </c>
      <c r="B140" s="26" t="s">
        <v>327</v>
      </c>
      <c r="C140" s="110" t="s">
        <v>328</v>
      </c>
      <c r="D140" s="109">
        <f t="shared" si="4"/>
        <v>0</v>
      </c>
      <c r="E140" s="111"/>
      <c r="F140" s="111"/>
      <c r="G140" s="111"/>
      <c r="H140" s="111"/>
      <c r="I140" s="111"/>
    </row>
    <row r="141" spans="1:9" ht="25.5">
      <c r="A141" s="115">
        <v>44</v>
      </c>
      <c r="B141" s="26" t="s">
        <v>329</v>
      </c>
      <c r="C141" s="110" t="s">
        <v>330</v>
      </c>
      <c r="D141" s="109">
        <f t="shared" si="4"/>
        <v>0</v>
      </c>
      <c r="E141" s="111"/>
      <c r="F141" s="111"/>
      <c r="G141" s="111"/>
      <c r="H141" s="111"/>
      <c r="I141" s="111"/>
    </row>
    <row r="142" spans="1:9">
      <c r="A142" s="115">
        <v>45</v>
      </c>
      <c r="B142" s="26" t="s">
        <v>331</v>
      </c>
      <c r="C142" s="110" t="s">
        <v>332</v>
      </c>
      <c r="D142" s="109">
        <f t="shared" si="4"/>
        <v>0</v>
      </c>
      <c r="E142" s="111"/>
      <c r="F142" s="111"/>
      <c r="G142" s="111"/>
      <c r="H142" s="111"/>
      <c r="I142" s="111"/>
    </row>
    <row r="143" spans="1:9">
      <c r="A143" s="115">
        <v>46</v>
      </c>
      <c r="B143" s="26" t="s">
        <v>333</v>
      </c>
      <c r="C143" s="110" t="s">
        <v>334</v>
      </c>
      <c r="D143" s="109">
        <f t="shared" si="4"/>
        <v>0</v>
      </c>
      <c r="E143" s="111"/>
      <c r="F143" s="111"/>
      <c r="G143" s="111"/>
      <c r="H143" s="111"/>
      <c r="I143" s="111"/>
    </row>
    <row r="144" spans="1:9" ht="15.75" thickBot="1">
      <c r="A144" s="115">
        <v>47</v>
      </c>
      <c r="B144" s="118" t="s">
        <v>335</v>
      </c>
      <c r="C144" s="119" t="s">
        <v>336</v>
      </c>
      <c r="D144" s="109">
        <f t="shared" si="4"/>
        <v>0</v>
      </c>
      <c r="E144" s="120">
        <f>SUM(E136:E143)</f>
        <v>0</v>
      </c>
      <c r="F144" s="120">
        <f>SUM(F136:F143)</f>
        <v>0</v>
      </c>
      <c r="G144" s="120">
        <f>SUM(G136:G143)</f>
        <v>0</v>
      </c>
      <c r="H144" s="120">
        <f>SUM(H136:H143)</f>
        <v>0</v>
      </c>
      <c r="I144" s="120">
        <f>SUM(I136:I143)</f>
        <v>0</v>
      </c>
    </row>
    <row r="145" spans="1:9" ht="15.75" thickBot="1">
      <c r="A145" s="115">
        <v>48</v>
      </c>
      <c r="B145" s="121" t="s">
        <v>337</v>
      </c>
      <c r="C145" s="122" t="s">
        <v>338</v>
      </c>
      <c r="D145" s="109">
        <f t="shared" si="4"/>
        <v>30560</v>
      </c>
      <c r="E145" s="123">
        <f>E90+E91+E92+E101+E122+E130+E135+E144</f>
        <v>19818</v>
      </c>
      <c r="F145" s="123">
        <f>F90+F91+F92+F101+F122+F130+F135+F144</f>
        <v>0</v>
      </c>
      <c r="G145" s="123">
        <f>G90+G91+G92+G101+G122+G130+G135+G144</f>
        <v>9442</v>
      </c>
      <c r="H145" s="123">
        <f>H90+H91+H92+H101+H122+H130+H135+H144</f>
        <v>0</v>
      </c>
      <c r="I145" s="123">
        <f>I90+I91+I92+I101+I122+I130+I135+I144</f>
        <v>1300</v>
      </c>
    </row>
    <row r="146" spans="1:9">
      <c r="A146" s="115">
        <v>49</v>
      </c>
      <c r="B146" s="39" t="s">
        <v>339</v>
      </c>
      <c r="C146" s="40" t="s">
        <v>340</v>
      </c>
      <c r="D146" s="109">
        <f t="shared" si="4"/>
        <v>0</v>
      </c>
      <c r="E146" s="124"/>
      <c r="F146" s="124"/>
      <c r="G146" s="124"/>
      <c r="H146" s="124"/>
      <c r="I146" s="124"/>
    </row>
    <row r="147" spans="1:9">
      <c r="A147" s="115">
        <v>50</v>
      </c>
      <c r="B147" s="41" t="s">
        <v>341</v>
      </c>
      <c r="C147" s="42" t="s">
        <v>342</v>
      </c>
      <c r="D147" s="109">
        <f t="shared" si="4"/>
        <v>0</v>
      </c>
      <c r="E147" s="125"/>
      <c r="F147" s="125"/>
      <c r="G147" s="125"/>
      <c r="H147" s="125"/>
      <c r="I147" s="125"/>
    </row>
    <row r="148" spans="1:9">
      <c r="A148" s="115">
        <v>51</v>
      </c>
      <c r="B148" s="43" t="s">
        <v>343</v>
      </c>
      <c r="C148" s="40" t="s">
        <v>344</v>
      </c>
      <c r="D148" s="109">
        <f t="shared" si="4"/>
        <v>0</v>
      </c>
      <c r="E148" s="125"/>
      <c r="F148" s="125"/>
      <c r="G148" s="125"/>
      <c r="H148" s="125"/>
      <c r="I148" s="125"/>
    </row>
    <row r="149" spans="1:9">
      <c r="A149" s="115">
        <v>52</v>
      </c>
      <c r="B149" s="43" t="s">
        <v>345</v>
      </c>
      <c r="C149" s="42" t="s">
        <v>346</v>
      </c>
      <c r="D149" s="109">
        <f t="shared" si="4"/>
        <v>0</v>
      </c>
      <c r="E149" s="125"/>
      <c r="F149" s="125"/>
      <c r="G149" s="125"/>
      <c r="H149" s="125"/>
      <c r="I149" s="125"/>
    </row>
    <row r="150" spans="1:9">
      <c r="A150" s="115">
        <v>53</v>
      </c>
      <c r="B150" s="43" t="s">
        <v>347</v>
      </c>
      <c r="C150" s="40" t="s">
        <v>348</v>
      </c>
      <c r="D150" s="109">
        <f t="shared" si="4"/>
        <v>8869</v>
      </c>
      <c r="E150" s="125">
        <v>8869</v>
      </c>
      <c r="F150" s="125"/>
      <c r="G150" s="125"/>
      <c r="H150" s="125"/>
      <c r="I150" s="125"/>
    </row>
    <row r="151" spans="1:9">
      <c r="A151" s="115">
        <v>54</v>
      </c>
      <c r="B151" s="43" t="s">
        <v>349</v>
      </c>
      <c r="C151" s="42" t="s">
        <v>350</v>
      </c>
      <c r="D151" s="109">
        <f t="shared" si="4"/>
        <v>0</v>
      </c>
      <c r="E151" s="125"/>
      <c r="F151" s="125"/>
      <c r="G151" s="125"/>
      <c r="H151" s="125"/>
      <c r="I151" s="125"/>
    </row>
    <row r="152" spans="1:9">
      <c r="A152" s="115">
        <v>55</v>
      </c>
      <c r="B152" s="43" t="s">
        <v>351</v>
      </c>
      <c r="C152" s="40" t="s">
        <v>352</v>
      </c>
      <c r="D152" s="109">
        <f t="shared" si="4"/>
        <v>0</v>
      </c>
      <c r="E152" s="125"/>
      <c r="F152" s="125"/>
      <c r="G152" s="125"/>
      <c r="H152" s="125"/>
      <c r="I152" s="125"/>
    </row>
    <row r="153" spans="1:9">
      <c r="A153" s="115">
        <v>56</v>
      </c>
      <c r="B153" s="43" t="s">
        <v>353</v>
      </c>
      <c r="C153" s="42" t="s">
        <v>354</v>
      </c>
      <c r="D153" s="109">
        <f t="shared" si="4"/>
        <v>0</v>
      </c>
      <c r="E153" s="125"/>
      <c r="F153" s="125"/>
      <c r="G153" s="125"/>
      <c r="H153" s="125"/>
      <c r="I153" s="125"/>
    </row>
    <row r="154" spans="1:9">
      <c r="A154" s="115">
        <v>57</v>
      </c>
      <c r="B154" s="41" t="s">
        <v>355</v>
      </c>
      <c r="C154" s="42" t="s">
        <v>356</v>
      </c>
      <c r="D154" s="109">
        <f t="shared" si="4"/>
        <v>8869</v>
      </c>
      <c r="E154" s="126">
        <f>SUM(E146:E153)</f>
        <v>8869</v>
      </c>
      <c r="F154" s="126">
        <f>SUM(F146:F153)</f>
        <v>0</v>
      </c>
      <c r="G154" s="126">
        <f>SUM(G146:G153)</f>
        <v>0</v>
      </c>
      <c r="H154" s="126">
        <f>SUM(H146:H153)</f>
        <v>0</v>
      </c>
      <c r="I154" s="126">
        <f>SUM(I146:I153)</f>
        <v>0</v>
      </c>
    </row>
    <row r="155" spans="1:9">
      <c r="A155" s="115">
        <v>58</v>
      </c>
      <c r="B155" s="41" t="s">
        <v>357</v>
      </c>
      <c r="C155" s="42" t="s">
        <v>358</v>
      </c>
      <c r="D155" s="109">
        <f t="shared" si="4"/>
        <v>0</v>
      </c>
      <c r="E155" s="125"/>
      <c r="F155" s="125"/>
      <c r="G155" s="125"/>
      <c r="H155" s="125"/>
      <c r="I155" s="125"/>
    </row>
    <row r="156" spans="1:9" ht="15.75" thickBot="1">
      <c r="A156" s="115">
        <v>59</v>
      </c>
      <c r="B156" s="127" t="s">
        <v>359</v>
      </c>
      <c r="C156" s="128" t="s">
        <v>360</v>
      </c>
      <c r="D156" s="109">
        <f t="shared" si="4"/>
        <v>8869</v>
      </c>
      <c r="E156" s="129">
        <f>SUM(E154:E155)</f>
        <v>8869</v>
      </c>
      <c r="F156" s="129">
        <f>SUM(F154:F155)</f>
        <v>0</v>
      </c>
      <c r="G156" s="129">
        <f>SUM(G154:G155)</f>
        <v>0</v>
      </c>
      <c r="H156" s="129">
        <f>SUM(H154:H155)</f>
        <v>0</v>
      </c>
      <c r="I156" s="129">
        <f>SUM(I154:I155)</f>
        <v>0</v>
      </c>
    </row>
    <row r="157" spans="1:9" ht="15.75" thickBot="1">
      <c r="A157" s="275">
        <v>60</v>
      </c>
      <c r="B157" s="274" t="s">
        <v>361</v>
      </c>
      <c r="C157" s="273"/>
      <c r="D157" s="272">
        <f t="shared" si="4"/>
        <v>39429</v>
      </c>
      <c r="E157" s="271">
        <f>E145+E156</f>
        <v>28687</v>
      </c>
      <c r="F157" s="271">
        <f>F145+F156</f>
        <v>0</v>
      </c>
      <c r="G157" s="271">
        <f>G145+G156</f>
        <v>9442</v>
      </c>
      <c r="H157" s="271">
        <f>H145+H156</f>
        <v>0</v>
      </c>
      <c r="I157" s="271">
        <f>I145+I156</f>
        <v>1300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8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" t="s">
        <v>0</v>
      </c>
      <c r="D1" s="104" t="s">
        <v>574</v>
      </c>
    </row>
    <row r="2" spans="1:9" ht="18.75">
      <c r="B2" s="3" t="s">
        <v>1</v>
      </c>
      <c r="C2" s="4"/>
      <c r="D2" s="53" t="s">
        <v>653</v>
      </c>
      <c r="E2" s="5"/>
      <c r="F2" s="5"/>
      <c r="G2" s="5"/>
      <c r="H2" s="5"/>
      <c r="I2" s="5"/>
    </row>
    <row r="3" spans="1:9" ht="18.75">
      <c r="B3" s="6" t="s">
        <v>2</v>
      </c>
      <c r="D3" s="105" t="s">
        <v>3</v>
      </c>
    </row>
    <row r="4" spans="1:9" ht="18.75">
      <c r="B4" s="8" t="s">
        <v>571</v>
      </c>
      <c r="D4" s="105"/>
    </row>
    <row r="5" spans="1:9">
      <c r="B5" s="9"/>
      <c r="C5" s="9"/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</row>
    <row r="6" spans="1:9" ht="15" customHeight="1">
      <c r="A6" s="10" t="s">
        <v>11</v>
      </c>
      <c r="B6" s="11" t="s">
        <v>12</v>
      </c>
      <c r="C6" s="12" t="s">
        <v>13</v>
      </c>
      <c r="D6" s="13" t="s">
        <v>14</v>
      </c>
      <c r="E6" s="13" t="s">
        <v>14</v>
      </c>
      <c r="F6" s="13" t="s">
        <v>14</v>
      </c>
      <c r="G6" s="13" t="s">
        <v>14</v>
      </c>
      <c r="H6" s="13" t="s">
        <v>14</v>
      </c>
      <c r="I6" s="13" t="s">
        <v>14</v>
      </c>
    </row>
    <row r="7" spans="1:9">
      <c r="A7" s="14" t="s">
        <v>15</v>
      </c>
      <c r="B7" s="15" t="s">
        <v>16</v>
      </c>
      <c r="C7" s="15" t="s">
        <v>17</v>
      </c>
      <c r="D7" s="16" t="s">
        <v>18</v>
      </c>
      <c r="E7" s="16" t="s">
        <v>18</v>
      </c>
      <c r="F7" s="16" t="s">
        <v>18</v>
      </c>
      <c r="G7" s="16" t="s">
        <v>18</v>
      </c>
      <c r="H7" s="16" t="s">
        <v>18</v>
      </c>
      <c r="I7" s="16"/>
    </row>
    <row r="8" spans="1:9" ht="15" customHeight="1">
      <c r="A8" s="17" t="s">
        <v>19</v>
      </c>
      <c r="B8" s="18" t="s">
        <v>20</v>
      </c>
      <c r="C8" s="19" t="s">
        <v>21</v>
      </c>
      <c r="D8" s="20">
        <f t="shared" ref="D8:D39" si="0">SUM(E8:I8)</f>
        <v>27033</v>
      </c>
      <c r="E8" s="21">
        <v>27033</v>
      </c>
      <c r="F8" s="21"/>
      <c r="G8" s="21"/>
      <c r="H8" s="21"/>
      <c r="I8" s="21"/>
    </row>
    <row r="9" spans="1:9" ht="15" customHeight="1">
      <c r="A9" s="17" t="s">
        <v>22</v>
      </c>
      <c r="B9" s="22" t="s">
        <v>23</v>
      </c>
      <c r="C9" s="19" t="s">
        <v>24</v>
      </c>
      <c r="D9" s="20">
        <f t="shared" si="0"/>
        <v>0</v>
      </c>
      <c r="E9" s="21"/>
      <c r="F9" s="21"/>
      <c r="G9" s="21"/>
      <c r="H9" s="21"/>
      <c r="I9" s="21"/>
    </row>
    <row r="10" spans="1:9" ht="15" customHeight="1">
      <c r="A10" s="17" t="s">
        <v>25</v>
      </c>
      <c r="B10" s="22" t="s">
        <v>26</v>
      </c>
      <c r="C10" s="19" t="s">
        <v>27</v>
      </c>
      <c r="D10" s="20">
        <f t="shared" si="0"/>
        <v>0</v>
      </c>
      <c r="E10" s="21"/>
      <c r="F10" s="21"/>
      <c r="G10" s="21"/>
      <c r="H10" s="21"/>
      <c r="I10" s="21"/>
    </row>
    <row r="11" spans="1:9" ht="15" customHeight="1">
      <c r="A11" s="17" t="s">
        <v>28</v>
      </c>
      <c r="B11" s="22" t="s">
        <v>29</v>
      </c>
      <c r="C11" s="19" t="s">
        <v>30</v>
      </c>
      <c r="D11" s="20">
        <f t="shared" si="0"/>
        <v>0</v>
      </c>
      <c r="E11" s="21"/>
      <c r="F11" s="21"/>
      <c r="G11" s="21"/>
      <c r="H11" s="21"/>
      <c r="I11" s="21"/>
    </row>
    <row r="12" spans="1:9" ht="15" customHeight="1">
      <c r="A12" s="17" t="s">
        <v>31</v>
      </c>
      <c r="B12" s="22" t="s">
        <v>32</v>
      </c>
      <c r="C12" s="19" t="s">
        <v>33</v>
      </c>
      <c r="D12" s="20">
        <f t="shared" si="0"/>
        <v>0</v>
      </c>
      <c r="E12" s="21"/>
      <c r="F12" s="21"/>
      <c r="G12" s="21"/>
      <c r="H12" s="21"/>
      <c r="I12" s="21"/>
    </row>
    <row r="13" spans="1:9" ht="15" customHeight="1">
      <c r="A13" s="17" t="s">
        <v>34</v>
      </c>
      <c r="B13" s="22" t="s">
        <v>35</v>
      </c>
      <c r="C13" s="19" t="s">
        <v>36</v>
      </c>
      <c r="D13" s="20">
        <f t="shared" si="0"/>
        <v>0</v>
      </c>
      <c r="E13" s="21"/>
      <c r="F13" s="21"/>
      <c r="G13" s="21"/>
      <c r="H13" s="21"/>
      <c r="I13" s="21"/>
    </row>
    <row r="14" spans="1:9" ht="15" customHeight="1">
      <c r="A14" s="23" t="s">
        <v>37</v>
      </c>
      <c r="B14" s="24" t="s">
        <v>38</v>
      </c>
      <c r="C14" s="25" t="s">
        <v>39</v>
      </c>
      <c r="D14" s="20">
        <f t="shared" si="0"/>
        <v>27033</v>
      </c>
      <c r="E14" s="20">
        <f>SUM(E8:E13)</f>
        <v>27033</v>
      </c>
      <c r="F14" s="20">
        <f>SUM(F8:F13)</f>
        <v>0</v>
      </c>
      <c r="G14" s="20">
        <f>SUM(G8:G13)</f>
        <v>0</v>
      </c>
      <c r="H14" s="20">
        <f>SUM(H8:H13)</f>
        <v>0</v>
      </c>
      <c r="I14" s="20">
        <f>SUM(I8:I13)</f>
        <v>0</v>
      </c>
    </row>
    <row r="15" spans="1:9" ht="15" customHeight="1">
      <c r="A15" s="17" t="s">
        <v>40</v>
      </c>
      <c r="B15" s="22" t="s">
        <v>41</v>
      </c>
      <c r="C15" s="19" t="s">
        <v>42</v>
      </c>
      <c r="D15" s="20">
        <f t="shared" si="0"/>
        <v>0</v>
      </c>
      <c r="E15" s="21"/>
      <c r="F15" s="21"/>
      <c r="G15" s="21"/>
      <c r="H15" s="21"/>
      <c r="I15" s="21"/>
    </row>
    <row r="16" spans="1:9" ht="15" customHeight="1">
      <c r="A16" s="17" t="s">
        <v>43</v>
      </c>
      <c r="B16" s="22" t="s">
        <v>44</v>
      </c>
      <c r="C16" s="19" t="s">
        <v>45</v>
      </c>
      <c r="D16" s="20">
        <f t="shared" si="0"/>
        <v>0</v>
      </c>
      <c r="E16" s="21"/>
      <c r="F16" s="21"/>
      <c r="G16" s="21"/>
      <c r="H16" s="21"/>
      <c r="I16" s="21"/>
    </row>
    <row r="17" spans="1:9" ht="15" customHeight="1">
      <c r="A17" s="17" t="s">
        <v>46</v>
      </c>
      <c r="B17" s="22" t="s">
        <v>47</v>
      </c>
      <c r="C17" s="19" t="s">
        <v>48</v>
      </c>
      <c r="D17" s="20">
        <f t="shared" si="0"/>
        <v>0</v>
      </c>
      <c r="E17" s="21"/>
      <c r="F17" s="21"/>
      <c r="G17" s="21"/>
      <c r="H17" s="21"/>
      <c r="I17" s="21"/>
    </row>
    <row r="18" spans="1:9" ht="15" customHeight="1">
      <c r="A18" s="17" t="s">
        <v>49</v>
      </c>
      <c r="B18" s="22" t="s">
        <v>50</v>
      </c>
      <c r="C18" s="19" t="s">
        <v>51</v>
      </c>
      <c r="D18" s="20">
        <f t="shared" si="0"/>
        <v>0</v>
      </c>
      <c r="E18" s="21"/>
      <c r="F18" s="21"/>
      <c r="G18" s="21"/>
      <c r="H18" s="21"/>
      <c r="I18" s="21"/>
    </row>
    <row r="19" spans="1:9" ht="15" customHeight="1">
      <c r="A19" s="17" t="s">
        <v>52</v>
      </c>
      <c r="B19" s="22" t="s">
        <v>53</v>
      </c>
      <c r="C19" s="19" t="s">
        <v>54</v>
      </c>
      <c r="D19" s="20">
        <f t="shared" si="0"/>
        <v>0</v>
      </c>
      <c r="E19" s="20">
        <f>SUM(E20:E26)</f>
        <v>0</v>
      </c>
      <c r="F19" s="20">
        <f>SUM(F20:F26)</f>
        <v>0</v>
      </c>
      <c r="G19" s="20">
        <f>SUM(G20:G26)</f>
        <v>0</v>
      </c>
      <c r="H19" s="20">
        <f>SUM(H20:H26)</f>
        <v>0</v>
      </c>
      <c r="I19" s="20">
        <f>SUM(I20:I26)</f>
        <v>0</v>
      </c>
    </row>
    <row r="20" spans="1:9" ht="15" customHeight="1">
      <c r="A20" s="17"/>
      <c r="B20" s="22" t="s">
        <v>55</v>
      </c>
      <c r="C20" s="19" t="s">
        <v>56</v>
      </c>
      <c r="D20" s="20">
        <f t="shared" si="0"/>
        <v>0</v>
      </c>
      <c r="E20" s="21"/>
      <c r="F20" s="21"/>
      <c r="G20" s="21"/>
      <c r="H20" s="21"/>
      <c r="I20" s="21"/>
    </row>
    <row r="21" spans="1:9" ht="15" customHeight="1">
      <c r="A21" s="17"/>
      <c r="B21" s="22" t="s">
        <v>57</v>
      </c>
      <c r="C21" s="19" t="s">
        <v>58</v>
      </c>
      <c r="D21" s="20">
        <f t="shared" si="0"/>
        <v>0</v>
      </c>
      <c r="E21" s="21"/>
      <c r="F21" s="21"/>
      <c r="G21" s="21"/>
      <c r="H21" s="21"/>
      <c r="I21" s="21"/>
    </row>
    <row r="22" spans="1:9" ht="15" customHeight="1">
      <c r="A22" s="17"/>
      <c r="B22" s="22" t="s">
        <v>59</v>
      </c>
      <c r="C22" s="19" t="s">
        <v>60</v>
      </c>
      <c r="D22" s="20">
        <f t="shared" si="0"/>
        <v>0</v>
      </c>
      <c r="E22" s="21"/>
      <c r="F22" s="21"/>
      <c r="G22" s="21"/>
      <c r="H22" s="21"/>
      <c r="I22" s="21"/>
    </row>
    <row r="23" spans="1:9" ht="15" customHeight="1">
      <c r="A23" s="17"/>
      <c r="B23" s="22" t="s">
        <v>61</v>
      </c>
      <c r="C23" s="19" t="s">
        <v>62</v>
      </c>
      <c r="D23" s="20">
        <f t="shared" si="0"/>
        <v>0</v>
      </c>
      <c r="E23" s="21"/>
      <c r="F23" s="21"/>
      <c r="G23" s="21"/>
      <c r="H23" s="21"/>
      <c r="I23" s="21"/>
    </row>
    <row r="24" spans="1:9" ht="15" customHeight="1">
      <c r="A24" s="17"/>
      <c r="B24" s="22" t="s">
        <v>63</v>
      </c>
      <c r="C24" s="19" t="s">
        <v>64</v>
      </c>
      <c r="D24" s="20">
        <f t="shared" si="0"/>
        <v>0</v>
      </c>
      <c r="E24" s="21"/>
      <c r="F24" s="21"/>
      <c r="G24" s="21"/>
      <c r="H24" s="21"/>
      <c r="I24" s="21"/>
    </row>
    <row r="25" spans="1:9" ht="15" customHeight="1">
      <c r="A25" s="17"/>
      <c r="B25" s="22" t="s">
        <v>65</v>
      </c>
      <c r="C25" s="19" t="s">
        <v>66</v>
      </c>
      <c r="D25" s="20">
        <f t="shared" si="0"/>
        <v>0</v>
      </c>
      <c r="E25" s="21"/>
      <c r="F25" s="21"/>
      <c r="G25" s="21"/>
      <c r="H25" s="21"/>
      <c r="I25" s="21"/>
    </row>
    <row r="26" spans="1:9" ht="15" customHeight="1">
      <c r="A26" s="17"/>
      <c r="B26" s="22" t="s">
        <v>67</v>
      </c>
      <c r="C26" s="19" t="s">
        <v>68</v>
      </c>
      <c r="D26" s="20">
        <f t="shared" si="0"/>
        <v>0</v>
      </c>
      <c r="E26" s="21"/>
      <c r="F26" s="21"/>
      <c r="G26" s="21"/>
      <c r="H26" s="21"/>
      <c r="I26" s="21"/>
    </row>
    <row r="27" spans="1:9" ht="15" customHeight="1">
      <c r="A27" s="23" t="s">
        <v>69</v>
      </c>
      <c r="B27" s="24" t="s">
        <v>70</v>
      </c>
      <c r="C27" s="25" t="s">
        <v>71</v>
      </c>
      <c r="D27" s="20">
        <f t="shared" si="0"/>
        <v>27033</v>
      </c>
      <c r="E27" s="20">
        <f>SUM(E14:E19)</f>
        <v>27033</v>
      </c>
      <c r="F27" s="20">
        <f>SUM(F14:F19)</f>
        <v>0</v>
      </c>
      <c r="G27" s="20">
        <f>SUM(G14:G19)</f>
        <v>0</v>
      </c>
      <c r="H27" s="20">
        <f>SUM(H14:H19)</f>
        <v>0</v>
      </c>
      <c r="I27" s="20">
        <f>SUM(I14:I19)</f>
        <v>0</v>
      </c>
    </row>
    <row r="28" spans="1:9" ht="15" customHeight="1">
      <c r="A28" s="17" t="s">
        <v>72</v>
      </c>
      <c r="B28" s="22" t="s">
        <v>73</v>
      </c>
      <c r="C28" s="19" t="s">
        <v>74</v>
      </c>
      <c r="D28" s="20">
        <f t="shared" si="0"/>
        <v>0</v>
      </c>
      <c r="E28" s="21"/>
      <c r="F28" s="21"/>
      <c r="G28" s="21"/>
      <c r="H28" s="21"/>
      <c r="I28" s="21"/>
    </row>
    <row r="29" spans="1:9" ht="15" customHeight="1">
      <c r="A29" s="17" t="s">
        <v>75</v>
      </c>
      <c r="B29" s="22" t="s">
        <v>76</v>
      </c>
      <c r="C29" s="19" t="s">
        <v>77</v>
      </c>
      <c r="D29" s="20">
        <f t="shared" si="0"/>
        <v>0</v>
      </c>
      <c r="E29" s="21"/>
      <c r="F29" s="21"/>
      <c r="G29" s="21"/>
      <c r="H29" s="21"/>
      <c r="I29" s="21"/>
    </row>
    <row r="30" spans="1:9" ht="15" customHeight="1">
      <c r="A30" s="17" t="s">
        <v>78</v>
      </c>
      <c r="B30" s="22" t="s">
        <v>79</v>
      </c>
      <c r="C30" s="19" t="s">
        <v>80</v>
      </c>
      <c r="D30" s="20">
        <f t="shared" si="0"/>
        <v>0</v>
      </c>
      <c r="E30" s="21"/>
      <c r="F30" s="21"/>
      <c r="G30" s="21"/>
      <c r="H30" s="21"/>
      <c r="I30" s="21"/>
    </row>
    <row r="31" spans="1:9" ht="15" customHeight="1">
      <c r="A31" s="17" t="s">
        <v>81</v>
      </c>
      <c r="B31" s="22" t="s">
        <v>82</v>
      </c>
      <c r="C31" s="19" t="s">
        <v>83</v>
      </c>
      <c r="D31" s="20">
        <f t="shared" si="0"/>
        <v>0</v>
      </c>
      <c r="E31" s="21"/>
      <c r="F31" s="21"/>
      <c r="G31" s="21"/>
      <c r="H31" s="21"/>
      <c r="I31" s="21"/>
    </row>
    <row r="32" spans="1:9" ht="15" customHeight="1">
      <c r="A32" s="17" t="s">
        <v>84</v>
      </c>
      <c r="B32" s="22" t="s">
        <v>85</v>
      </c>
      <c r="C32" s="19" t="s">
        <v>86</v>
      </c>
      <c r="D32" s="20">
        <f t="shared" si="0"/>
        <v>0</v>
      </c>
      <c r="E32" s="21"/>
      <c r="F32" s="21"/>
      <c r="G32" s="21"/>
      <c r="H32" s="21"/>
      <c r="I32" s="21"/>
    </row>
    <row r="33" spans="1:9" ht="15" customHeight="1">
      <c r="A33" s="23" t="s">
        <v>87</v>
      </c>
      <c r="B33" s="24" t="s">
        <v>88</v>
      </c>
      <c r="C33" s="25" t="s">
        <v>89</v>
      </c>
      <c r="D33" s="20">
        <f t="shared" si="0"/>
        <v>0</v>
      </c>
      <c r="E33" s="20">
        <f>SUM(E28:E32)</f>
        <v>0</v>
      </c>
      <c r="F33" s="20">
        <f>SUM(F28:F32)</f>
        <v>0</v>
      </c>
      <c r="G33" s="20">
        <f>SUM(G28:G32)</f>
        <v>0</v>
      </c>
      <c r="H33" s="20">
        <f>SUM(H28:H32)</f>
        <v>0</v>
      </c>
      <c r="I33" s="20">
        <f>SUM(I28:I32)</f>
        <v>0</v>
      </c>
    </row>
    <row r="34" spans="1:9" ht="15" customHeight="1">
      <c r="A34" s="17" t="s">
        <v>90</v>
      </c>
      <c r="B34" s="22" t="s">
        <v>91</v>
      </c>
      <c r="C34" s="19" t="s">
        <v>92</v>
      </c>
      <c r="D34" s="20">
        <f t="shared" si="0"/>
        <v>0</v>
      </c>
      <c r="E34" s="21"/>
      <c r="F34" s="21"/>
      <c r="G34" s="21"/>
      <c r="H34" s="21"/>
      <c r="I34" s="21"/>
    </row>
    <row r="35" spans="1:9" ht="15" customHeight="1">
      <c r="A35" s="17" t="s">
        <v>93</v>
      </c>
      <c r="B35" s="22" t="s">
        <v>94</v>
      </c>
      <c r="C35" s="19" t="s">
        <v>95</v>
      </c>
      <c r="D35" s="20">
        <f t="shared" si="0"/>
        <v>0</v>
      </c>
      <c r="E35" s="21"/>
      <c r="F35" s="21"/>
      <c r="G35" s="21"/>
      <c r="H35" s="21"/>
      <c r="I35" s="21"/>
    </row>
    <row r="36" spans="1:9" ht="15" customHeight="1">
      <c r="A36" s="23" t="s">
        <v>96</v>
      </c>
      <c r="B36" s="24" t="s">
        <v>97</v>
      </c>
      <c r="C36" s="25" t="s">
        <v>98</v>
      </c>
      <c r="D36" s="20">
        <f t="shared" si="0"/>
        <v>0</v>
      </c>
      <c r="E36" s="20">
        <f>SUM(E34:E35)</f>
        <v>0</v>
      </c>
      <c r="F36" s="20">
        <f>SUM(F34:F35)</f>
        <v>0</v>
      </c>
      <c r="G36" s="20">
        <f>SUM(G34:G35)</f>
        <v>0</v>
      </c>
      <c r="H36" s="20">
        <f>SUM(H34:H35)</f>
        <v>0</v>
      </c>
      <c r="I36" s="20">
        <f>SUM(I34:I35)</f>
        <v>0</v>
      </c>
    </row>
    <row r="37" spans="1:9" ht="15" customHeight="1">
      <c r="A37" s="17" t="s">
        <v>99</v>
      </c>
      <c r="B37" s="22" t="s">
        <v>100</v>
      </c>
      <c r="C37" s="19" t="s">
        <v>101</v>
      </c>
      <c r="D37" s="20">
        <f t="shared" si="0"/>
        <v>0</v>
      </c>
      <c r="E37" s="21"/>
      <c r="F37" s="21"/>
      <c r="G37" s="21"/>
      <c r="H37" s="21"/>
      <c r="I37" s="21"/>
    </row>
    <row r="38" spans="1:9" ht="15" customHeight="1">
      <c r="A38" s="17" t="s">
        <v>102</v>
      </c>
      <c r="B38" s="22" t="s">
        <v>103</v>
      </c>
      <c r="C38" s="19" t="s">
        <v>104</v>
      </c>
      <c r="D38" s="20">
        <f t="shared" si="0"/>
        <v>0</v>
      </c>
      <c r="E38" s="21"/>
      <c r="F38" s="21"/>
      <c r="G38" s="21"/>
      <c r="H38" s="21"/>
      <c r="I38" s="21"/>
    </row>
    <row r="39" spans="1:9" ht="15" customHeight="1">
      <c r="A39" s="17" t="s">
        <v>105</v>
      </c>
      <c r="B39" s="22" t="s">
        <v>106</v>
      </c>
      <c r="C39" s="19" t="s">
        <v>107</v>
      </c>
      <c r="D39" s="20">
        <f t="shared" si="0"/>
        <v>0</v>
      </c>
      <c r="E39" s="21"/>
      <c r="F39" s="21"/>
      <c r="G39" s="21"/>
      <c r="H39" s="21"/>
      <c r="I39" s="21"/>
    </row>
    <row r="40" spans="1:9" ht="15" customHeight="1">
      <c r="A40" s="17" t="s">
        <v>108</v>
      </c>
      <c r="B40" s="22" t="s">
        <v>109</v>
      </c>
      <c r="C40" s="19" t="s">
        <v>110</v>
      </c>
      <c r="D40" s="20">
        <f t="shared" ref="D40:D71" si="1">SUM(E40:I40)</f>
        <v>0</v>
      </c>
      <c r="E40" s="21"/>
      <c r="F40" s="21"/>
      <c r="G40" s="21"/>
      <c r="H40" s="21"/>
      <c r="I40" s="21"/>
    </row>
    <row r="41" spans="1:9" ht="15" customHeight="1">
      <c r="A41" s="17" t="s">
        <v>111</v>
      </c>
      <c r="B41" s="22" t="s">
        <v>112</v>
      </c>
      <c r="C41" s="19" t="s">
        <v>113</v>
      </c>
      <c r="D41" s="20">
        <f t="shared" si="1"/>
        <v>0</v>
      </c>
      <c r="E41" s="21"/>
      <c r="F41" s="21"/>
      <c r="G41" s="21"/>
      <c r="H41" s="21"/>
      <c r="I41" s="21"/>
    </row>
    <row r="42" spans="1:9" ht="15" customHeight="1">
      <c r="A42" s="17" t="s">
        <v>114</v>
      </c>
      <c r="B42" s="22" t="s">
        <v>115</v>
      </c>
      <c r="C42" s="19" t="s">
        <v>116</v>
      </c>
      <c r="D42" s="20">
        <f t="shared" si="1"/>
        <v>0</v>
      </c>
      <c r="E42" s="21"/>
      <c r="F42" s="21"/>
      <c r="G42" s="21"/>
      <c r="H42" s="21"/>
      <c r="I42" s="21"/>
    </row>
    <row r="43" spans="1:9" ht="15" customHeight="1">
      <c r="A43" s="17" t="s">
        <v>117</v>
      </c>
      <c r="B43" s="22" t="s">
        <v>118</v>
      </c>
      <c r="C43" s="19" t="s">
        <v>119</v>
      </c>
      <c r="D43" s="20">
        <f t="shared" si="1"/>
        <v>0</v>
      </c>
      <c r="E43" s="21"/>
      <c r="F43" s="21"/>
      <c r="G43" s="21"/>
      <c r="H43" s="21"/>
      <c r="I43" s="21"/>
    </row>
    <row r="44" spans="1:9" ht="15" customHeight="1">
      <c r="A44" s="17" t="s">
        <v>120</v>
      </c>
      <c r="B44" s="22" t="s">
        <v>121</v>
      </c>
      <c r="C44" s="19" t="s">
        <v>122</v>
      </c>
      <c r="D44" s="20">
        <f t="shared" si="1"/>
        <v>0</v>
      </c>
      <c r="E44" s="21"/>
      <c r="F44" s="21"/>
      <c r="G44" s="21"/>
      <c r="H44" s="21"/>
      <c r="I44" s="21"/>
    </row>
    <row r="45" spans="1:9" ht="15" customHeight="1">
      <c r="A45" s="23" t="s">
        <v>123</v>
      </c>
      <c r="B45" s="24" t="s">
        <v>124</v>
      </c>
      <c r="C45" s="25" t="s">
        <v>125</v>
      </c>
      <c r="D45" s="20">
        <f t="shared" si="1"/>
        <v>0</v>
      </c>
      <c r="E45" s="20">
        <f>SUM(E40:E44)</f>
        <v>0</v>
      </c>
      <c r="F45" s="20">
        <f>SUM(F40:F44)</f>
        <v>0</v>
      </c>
      <c r="G45" s="20">
        <f>SUM(G40:G44)</f>
        <v>0</v>
      </c>
      <c r="H45" s="20">
        <f>SUM(H40:H44)</f>
        <v>0</v>
      </c>
      <c r="I45" s="20">
        <f>SUM(I40:I44)</f>
        <v>0</v>
      </c>
    </row>
    <row r="46" spans="1:9" ht="15" customHeight="1">
      <c r="A46" s="17" t="s">
        <v>126</v>
      </c>
      <c r="B46" s="22" t="s">
        <v>127</v>
      </c>
      <c r="C46" s="19" t="s">
        <v>128</v>
      </c>
      <c r="D46" s="20">
        <f t="shared" si="1"/>
        <v>0</v>
      </c>
      <c r="E46" s="21"/>
      <c r="F46" s="21"/>
      <c r="G46" s="21"/>
      <c r="H46" s="21"/>
      <c r="I46" s="21"/>
    </row>
    <row r="47" spans="1:9" ht="15" customHeight="1">
      <c r="A47" s="23" t="s">
        <v>129</v>
      </c>
      <c r="B47" s="24" t="s">
        <v>130</v>
      </c>
      <c r="C47" s="25" t="s">
        <v>131</v>
      </c>
      <c r="D47" s="20">
        <f t="shared" si="1"/>
        <v>0</v>
      </c>
      <c r="E47" s="20">
        <f>E36+E37+E38+E39+E45+E46</f>
        <v>0</v>
      </c>
      <c r="F47" s="20">
        <f>F36+F37+F38+F39+F45+F46</f>
        <v>0</v>
      </c>
      <c r="G47" s="20">
        <f>G36+G37+G38+G39+G45+G46</f>
        <v>0</v>
      </c>
      <c r="H47" s="20">
        <f>H36+H37+H38+H39+H45+H46</f>
        <v>0</v>
      </c>
      <c r="I47" s="20">
        <f>I36+I37+I38+I39+I45+I46</f>
        <v>0</v>
      </c>
    </row>
    <row r="48" spans="1:9" ht="15" customHeight="1">
      <c r="A48" s="17" t="s">
        <v>132</v>
      </c>
      <c r="B48" s="26" t="s">
        <v>133</v>
      </c>
      <c r="C48" s="19" t="s">
        <v>134</v>
      </c>
      <c r="D48" s="20">
        <f t="shared" si="1"/>
        <v>0</v>
      </c>
      <c r="E48" s="21"/>
      <c r="F48" s="21"/>
      <c r="G48" s="21"/>
      <c r="H48" s="21"/>
      <c r="I48" s="21"/>
    </row>
    <row r="49" spans="1:9" ht="15" customHeight="1">
      <c r="A49" s="17" t="s">
        <v>135</v>
      </c>
      <c r="B49" s="26" t="s">
        <v>136</v>
      </c>
      <c r="C49" s="19" t="s">
        <v>137</v>
      </c>
      <c r="D49" s="20">
        <f t="shared" si="1"/>
        <v>0</v>
      </c>
      <c r="E49" s="21"/>
      <c r="F49" s="21"/>
      <c r="G49" s="21"/>
      <c r="H49" s="21"/>
      <c r="I49" s="21"/>
    </row>
    <row r="50" spans="1:9" ht="15" customHeight="1">
      <c r="A50" s="17" t="s">
        <v>138</v>
      </c>
      <c r="B50" s="26" t="s">
        <v>139</v>
      </c>
      <c r="C50" s="19" t="s">
        <v>140</v>
      </c>
      <c r="D50" s="20">
        <f t="shared" si="1"/>
        <v>0</v>
      </c>
      <c r="E50" s="20">
        <f>SUM(E51:E52)</f>
        <v>0</v>
      </c>
      <c r="F50" s="20">
        <f>SUM(F51:F52)</f>
        <v>0</v>
      </c>
      <c r="G50" s="20">
        <f>SUM(G51:G52)</f>
        <v>0</v>
      </c>
      <c r="H50" s="20">
        <f>SUM(H51:H52)</f>
        <v>0</v>
      </c>
      <c r="I50" s="20">
        <f>SUM(I51:I52)</f>
        <v>0</v>
      </c>
    </row>
    <row r="51" spans="1:9" ht="15" customHeight="1">
      <c r="A51" s="17"/>
      <c r="B51" s="27" t="s">
        <v>141</v>
      </c>
      <c r="C51" s="19" t="s">
        <v>142</v>
      </c>
      <c r="D51" s="20">
        <f t="shared" si="1"/>
        <v>0</v>
      </c>
      <c r="E51" s="21"/>
      <c r="F51" s="21"/>
      <c r="G51" s="21"/>
      <c r="H51" s="21"/>
      <c r="I51" s="21"/>
    </row>
    <row r="52" spans="1:9" ht="15" customHeight="1">
      <c r="A52" s="17"/>
      <c r="B52" s="27" t="s">
        <v>143</v>
      </c>
      <c r="C52" s="19" t="s">
        <v>144</v>
      </c>
      <c r="D52" s="20">
        <f t="shared" si="1"/>
        <v>0</v>
      </c>
      <c r="E52" s="21"/>
      <c r="F52" s="21"/>
      <c r="G52" s="21"/>
      <c r="H52" s="21"/>
      <c r="I52" s="21"/>
    </row>
    <row r="53" spans="1:9" ht="15" customHeight="1">
      <c r="A53" s="17" t="s">
        <v>145</v>
      </c>
      <c r="B53" s="26" t="s">
        <v>146</v>
      </c>
      <c r="C53" s="19" t="s">
        <v>147</v>
      </c>
      <c r="D53" s="20">
        <f t="shared" si="1"/>
        <v>0</v>
      </c>
      <c r="E53" s="21"/>
      <c r="F53" s="21"/>
      <c r="G53" s="21"/>
      <c r="H53" s="21"/>
      <c r="I53" s="21"/>
    </row>
    <row r="54" spans="1:9" ht="15" customHeight="1">
      <c r="A54" s="17" t="s">
        <v>148</v>
      </c>
      <c r="B54" s="26" t="s">
        <v>149</v>
      </c>
      <c r="C54" s="19" t="s">
        <v>150</v>
      </c>
      <c r="D54" s="20">
        <f t="shared" si="1"/>
        <v>0</v>
      </c>
      <c r="E54" s="21"/>
      <c r="F54" s="21"/>
      <c r="G54" s="21"/>
      <c r="H54" s="21"/>
      <c r="I54" s="21"/>
    </row>
    <row r="55" spans="1:9" ht="15" customHeight="1">
      <c r="A55" s="17" t="s">
        <v>151</v>
      </c>
      <c r="B55" s="26" t="s">
        <v>152</v>
      </c>
      <c r="C55" s="19" t="s">
        <v>153</v>
      </c>
      <c r="D55" s="20">
        <f t="shared" si="1"/>
        <v>0</v>
      </c>
      <c r="E55" s="21"/>
      <c r="F55" s="21"/>
      <c r="G55" s="21"/>
      <c r="H55" s="21"/>
      <c r="I55" s="21"/>
    </row>
    <row r="56" spans="1:9" ht="15" customHeight="1">
      <c r="A56" s="17" t="s">
        <v>154</v>
      </c>
      <c r="B56" s="26" t="s">
        <v>155</v>
      </c>
      <c r="C56" s="19" t="s">
        <v>156</v>
      </c>
      <c r="D56" s="20">
        <f t="shared" si="1"/>
        <v>0</v>
      </c>
      <c r="E56" s="21"/>
      <c r="F56" s="21"/>
      <c r="G56" s="28"/>
      <c r="H56" s="21"/>
      <c r="I56" s="21"/>
    </row>
    <row r="57" spans="1:9" ht="15" customHeight="1">
      <c r="A57" s="17" t="s">
        <v>157</v>
      </c>
      <c r="B57" s="26" t="s">
        <v>158</v>
      </c>
      <c r="C57" s="19" t="s">
        <v>159</v>
      </c>
      <c r="D57" s="20">
        <f t="shared" si="1"/>
        <v>0</v>
      </c>
      <c r="E57" s="21"/>
      <c r="F57" s="21"/>
      <c r="G57" s="21"/>
      <c r="H57" s="21"/>
      <c r="I57" s="21"/>
    </row>
    <row r="58" spans="1:9" ht="15" customHeight="1">
      <c r="A58" s="17" t="s">
        <v>160</v>
      </c>
      <c r="B58" s="26" t="s">
        <v>161</v>
      </c>
      <c r="C58" s="19" t="s">
        <v>162</v>
      </c>
      <c r="D58" s="20">
        <f t="shared" si="1"/>
        <v>0</v>
      </c>
      <c r="E58" s="21"/>
      <c r="F58" s="21"/>
      <c r="G58" s="21"/>
      <c r="H58" s="21"/>
      <c r="I58" s="21"/>
    </row>
    <row r="59" spans="1:9" ht="15" customHeight="1">
      <c r="A59" s="17" t="s">
        <v>163</v>
      </c>
      <c r="B59" s="26" t="s">
        <v>164</v>
      </c>
      <c r="C59" s="19" t="s">
        <v>165</v>
      </c>
      <c r="D59" s="20">
        <f t="shared" si="1"/>
        <v>0</v>
      </c>
      <c r="E59" s="21"/>
      <c r="F59" s="21"/>
      <c r="G59" s="21"/>
      <c r="H59" s="21"/>
      <c r="I59" s="21"/>
    </row>
    <row r="60" spans="1:9" ht="15" customHeight="1">
      <c r="A60" s="23" t="s">
        <v>166</v>
      </c>
      <c r="B60" s="29" t="s">
        <v>167</v>
      </c>
      <c r="C60" s="25" t="s">
        <v>168</v>
      </c>
      <c r="D60" s="20">
        <f t="shared" si="1"/>
        <v>0</v>
      </c>
      <c r="E60" s="20">
        <f>E48+E49+E50+E53+E54+E55+E56+E57+E58+E59</f>
        <v>0</v>
      </c>
      <c r="F60" s="20">
        <f>F48+F49+F50+F53+F54+F55+F56+F57+F58+F59</f>
        <v>0</v>
      </c>
      <c r="G60" s="20">
        <f>G48+G49+G50+G53+G54+G55+G56+G57+G58+G59</f>
        <v>0</v>
      </c>
      <c r="H60" s="20">
        <f>H48+H49+H50+H53+H54+H55+H56+H57+H58+H59</f>
        <v>0</v>
      </c>
      <c r="I60" s="20">
        <f>I48+I49+I50+I53+I54+I55+I56+I57+I58+I59</f>
        <v>0</v>
      </c>
    </row>
    <row r="61" spans="1:9" ht="15" customHeight="1">
      <c r="A61" s="17">
        <v>45</v>
      </c>
      <c r="B61" s="26" t="s">
        <v>169</v>
      </c>
      <c r="C61" s="19" t="s">
        <v>170</v>
      </c>
      <c r="D61" s="20">
        <f t="shared" si="1"/>
        <v>0</v>
      </c>
      <c r="E61" s="21"/>
      <c r="F61" s="21"/>
      <c r="G61" s="21"/>
      <c r="H61" s="21"/>
      <c r="I61" s="21"/>
    </row>
    <row r="62" spans="1:9" ht="15" customHeight="1">
      <c r="A62" s="17">
        <v>46</v>
      </c>
      <c r="B62" s="26" t="s">
        <v>171</v>
      </c>
      <c r="C62" s="19" t="s">
        <v>172</v>
      </c>
      <c r="D62" s="20">
        <f t="shared" si="1"/>
        <v>0</v>
      </c>
      <c r="E62" s="21"/>
      <c r="F62" s="21"/>
      <c r="G62" s="21"/>
      <c r="H62" s="21"/>
      <c r="I62" s="21"/>
    </row>
    <row r="63" spans="1:9" ht="15" customHeight="1">
      <c r="A63" s="17">
        <v>47</v>
      </c>
      <c r="B63" s="26" t="s">
        <v>173</v>
      </c>
      <c r="C63" s="19" t="s">
        <v>174</v>
      </c>
      <c r="D63" s="20">
        <f t="shared" si="1"/>
        <v>0</v>
      </c>
      <c r="E63" s="21"/>
      <c r="F63" s="21"/>
      <c r="G63" s="21"/>
      <c r="H63" s="21"/>
      <c r="I63" s="21"/>
    </row>
    <row r="64" spans="1:9" ht="15" customHeight="1">
      <c r="A64" s="17">
        <v>48</v>
      </c>
      <c r="B64" s="26" t="s">
        <v>175</v>
      </c>
      <c r="C64" s="19" t="s">
        <v>176</v>
      </c>
      <c r="D64" s="20">
        <f t="shared" si="1"/>
        <v>0</v>
      </c>
      <c r="E64" s="21"/>
      <c r="F64" s="21"/>
      <c r="G64" s="21"/>
      <c r="H64" s="21"/>
      <c r="I64" s="21"/>
    </row>
    <row r="65" spans="1:9" ht="15" customHeight="1">
      <c r="A65" s="17">
        <v>49</v>
      </c>
      <c r="B65" s="26" t="s">
        <v>177</v>
      </c>
      <c r="C65" s="19" t="s">
        <v>178</v>
      </c>
      <c r="D65" s="20">
        <f t="shared" si="1"/>
        <v>0</v>
      </c>
      <c r="E65" s="21"/>
      <c r="F65" s="21"/>
      <c r="G65" s="21"/>
      <c r="H65" s="21"/>
      <c r="I65" s="21"/>
    </row>
    <row r="66" spans="1:9" ht="15" customHeight="1">
      <c r="A66" s="23">
        <v>50</v>
      </c>
      <c r="B66" s="24" t="s">
        <v>179</v>
      </c>
      <c r="C66" s="25" t="s">
        <v>180</v>
      </c>
      <c r="D66" s="20">
        <f t="shared" si="1"/>
        <v>0</v>
      </c>
      <c r="E66" s="20">
        <f>SUM(E61:E65)</f>
        <v>0</v>
      </c>
      <c r="F66" s="20">
        <f>SUM(F61:F65)</f>
        <v>0</v>
      </c>
      <c r="G66" s="20">
        <f>SUM(G61:G65)</f>
        <v>0</v>
      </c>
      <c r="H66" s="20">
        <f>SUM(H61:H65)</f>
        <v>0</v>
      </c>
      <c r="I66" s="20">
        <f>SUM(I61:I65)</f>
        <v>0</v>
      </c>
    </row>
    <row r="67" spans="1:9" ht="15" customHeight="1">
      <c r="A67" s="17">
        <v>51</v>
      </c>
      <c r="B67" s="26" t="s">
        <v>181</v>
      </c>
      <c r="C67" s="19" t="s">
        <v>182</v>
      </c>
      <c r="D67" s="20">
        <f t="shared" si="1"/>
        <v>0</v>
      </c>
      <c r="E67" s="21"/>
      <c r="F67" s="21"/>
      <c r="G67" s="21"/>
      <c r="H67" s="21"/>
      <c r="I67" s="21"/>
    </row>
    <row r="68" spans="1:9" ht="15" customHeight="1">
      <c r="A68" s="17">
        <v>52</v>
      </c>
      <c r="B68" s="22" t="s">
        <v>183</v>
      </c>
      <c r="C68" s="19" t="s">
        <v>184</v>
      </c>
      <c r="D68" s="20">
        <f t="shared" si="1"/>
        <v>0</v>
      </c>
      <c r="E68" s="21"/>
      <c r="F68" s="21"/>
      <c r="G68" s="21"/>
      <c r="H68" s="21"/>
      <c r="I68" s="21"/>
    </row>
    <row r="69" spans="1:9" ht="15" customHeight="1">
      <c r="A69" s="17">
        <v>53</v>
      </c>
      <c r="B69" s="26" t="s">
        <v>185</v>
      </c>
      <c r="C69" s="19" t="s">
        <v>186</v>
      </c>
      <c r="D69" s="20">
        <f t="shared" si="1"/>
        <v>0</v>
      </c>
      <c r="E69" s="21"/>
      <c r="F69" s="21"/>
      <c r="G69" s="21"/>
      <c r="H69" s="21"/>
      <c r="I69" s="21"/>
    </row>
    <row r="70" spans="1:9" ht="15" customHeight="1">
      <c r="A70" s="23">
        <v>54</v>
      </c>
      <c r="B70" s="24" t="s">
        <v>187</v>
      </c>
      <c r="C70" s="25" t="s">
        <v>188</v>
      </c>
      <c r="D70" s="20">
        <f t="shared" si="1"/>
        <v>0</v>
      </c>
      <c r="E70" s="20">
        <f>SUM(E67:E69)</f>
        <v>0</v>
      </c>
      <c r="F70" s="20">
        <f>SUM(F67:F69)</f>
        <v>0</v>
      </c>
      <c r="G70" s="20">
        <f>SUM(G67:G69)</f>
        <v>0</v>
      </c>
      <c r="H70" s="20">
        <f>SUM(H67:H69)</f>
        <v>0</v>
      </c>
      <c r="I70" s="20">
        <f>SUM(I67:I69)</f>
        <v>0</v>
      </c>
    </row>
    <row r="71" spans="1:9" ht="15" customHeight="1">
      <c r="A71" s="17">
        <v>55</v>
      </c>
      <c r="B71" s="26" t="s">
        <v>189</v>
      </c>
      <c r="C71" s="19" t="s">
        <v>190</v>
      </c>
      <c r="D71" s="20">
        <f t="shared" si="1"/>
        <v>0</v>
      </c>
      <c r="E71" s="21"/>
      <c r="F71" s="21"/>
      <c r="G71" s="21"/>
      <c r="H71" s="21"/>
      <c r="I71" s="21"/>
    </row>
    <row r="72" spans="1:9" ht="15" customHeight="1">
      <c r="A72" s="17">
        <v>56</v>
      </c>
      <c r="B72" s="22" t="s">
        <v>191</v>
      </c>
      <c r="C72" s="19" t="s">
        <v>192</v>
      </c>
      <c r="D72" s="20">
        <f t="shared" ref="D72:D103" si="2">SUM(E72:I72)</f>
        <v>0</v>
      </c>
      <c r="E72" s="21"/>
      <c r="F72" s="21"/>
      <c r="G72" s="21"/>
      <c r="H72" s="21"/>
      <c r="I72" s="21"/>
    </row>
    <row r="73" spans="1:9" ht="15" customHeight="1">
      <c r="A73" s="17">
        <v>57</v>
      </c>
      <c r="B73" s="26" t="s">
        <v>193</v>
      </c>
      <c r="C73" s="19" t="s">
        <v>194</v>
      </c>
      <c r="D73" s="20">
        <f t="shared" si="2"/>
        <v>0</v>
      </c>
      <c r="E73" s="21"/>
      <c r="F73" s="21"/>
      <c r="G73" s="21"/>
      <c r="H73" s="21"/>
      <c r="I73" s="21"/>
    </row>
    <row r="74" spans="1:9" ht="15" customHeight="1" thickBot="1">
      <c r="A74" s="30">
        <v>58</v>
      </c>
      <c r="B74" s="31" t="s">
        <v>195</v>
      </c>
      <c r="C74" s="32" t="s">
        <v>196</v>
      </c>
      <c r="D74" s="20">
        <f t="shared" si="2"/>
        <v>0</v>
      </c>
      <c r="E74" s="33">
        <f>SUM(E71:E73)</f>
        <v>0</v>
      </c>
      <c r="F74" s="33">
        <f>SUM(F71:F73)</f>
        <v>0</v>
      </c>
      <c r="G74" s="33">
        <f>SUM(G71:G73)</f>
        <v>0</v>
      </c>
      <c r="H74" s="33">
        <f>SUM(H71:H73)</f>
        <v>0</v>
      </c>
      <c r="I74" s="33">
        <f>SUM(I71:I73)</f>
        <v>0</v>
      </c>
    </row>
    <row r="75" spans="1:9" ht="15" customHeight="1" thickBot="1">
      <c r="A75" s="34">
        <v>59</v>
      </c>
      <c r="B75" s="35" t="s">
        <v>197</v>
      </c>
      <c r="C75" s="36" t="s">
        <v>198</v>
      </c>
      <c r="D75" s="20">
        <f t="shared" si="2"/>
        <v>27033</v>
      </c>
      <c r="E75" s="37">
        <f>E27+E33+E47+E60+E66+E70+E74</f>
        <v>27033</v>
      </c>
      <c r="F75" s="37">
        <f>F27+F33+F47+F60+F66+F70+F74</f>
        <v>0</v>
      </c>
      <c r="G75" s="37">
        <f>G27+G33+G47+G60+G66+G70+G74</f>
        <v>0</v>
      </c>
      <c r="H75" s="37">
        <f>H27+H33+H47+H60+H66+H70+H74</f>
        <v>0</v>
      </c>
      <c r="I75" s="37">
        <f>I27+I33+I47+I60+I66+I70+I74</f>
        <v>0</v>
      </c>
    </row>
    <row r="76" spans="1:9">
      <c r="A76" s="38">
        <v>60</v>
      </c>
      <c r="B76" s="39" t="s">
        <v>199</v>
      </c>
      <c r="C76" s="40" t="s">
        <v>200</v>
      </c>
      <c r="D76" s="20">
        <f t="shared" si="2"/>
        <v>0</v>
      </c>
      <c r="E76" s="40"/>
      <c r="F76" s="40"/>
      <c r="G76" s="40"/>
      <c r="H76" s="40"/>
      <c r="I76" s="40"/>
    </row>
    <row r="77" spans="1:9">
      <c r="A77" s="23">
        <v>61</v>
      </c>
      <c r="B77" s="41" t="s">
        <v>201</v>
      </c>
      <c r="C77" s="42" t="s">
        <v>202</v>
      </c>
      <c r="D77" s="20">
        <f t="shared" si="2"/>
        <v>0</v>
      </c>
      <c r="E77" s="42"/>
      <c r="F77" s="42"/>
      <c r="G77" s="42"/>
      <c r="H77" s="42"/>
      <c r="I77" s="42"/>
    </row>
    <row r="78" spans="1:9">
      <c r="A78" s="23">
        <v>62</v>
      </c>
      <c r="B78" s="22" t="s">
        <v>203</v>
      </c>
      <c r="C78" s="42" t="s">
        <v>204</v>
      </c>
      <c r="D78" s="20">
        <f t="shared" si="2"/>
        <v>0</v>
      </c>
      <c r="E78" s="42"/>
      <c r="F78" s="42"/>
      <c r="G78" s="42"/>
      <c r="H78" s="42"/>
      <c r="I78" s="42"/>
    </row>
    <row r="79" spans="1:9">
      <c r="A79" s="23">
        <v>63</v>
      </c>
      <c r="B79" s="22" t="s">
        <v>205</v>
      </c>
      <c r="C79" s="42" t="s">
        <v>206</v>
      </c>
      <c r="D79" s="20">
        <f t="shared" si="2"/>
        <v>0</v>
      </c>
      <c r="E79" s="42"/>
      <c r="F79" s="42"/>
      <c r="G79" s="42"/>
      <c r="H79" s="42"/>
      <c r="I79" s="42"/>
    </row>
    <row r="80" spans="1:9">
      <c r="A80" s="23">
        <v>64</v>
      </c>
      <c r="B80" s="24" t="s">
        <v>207</v>
      </c>
      <c r="C80" s="42" t="s">
        <v>208</v>
      </c>
      <c r="D80" s="20">
        <f t="shared" si="2"/>
        <v>0</v>
      </c>
      <c r="E80" s="42">
        <f>SUM(E78:E79)</f>
        <v>0</v>
      </c>
      <c r="F80" s="42">
        <f>SUM(F78:F79)</f>
        <v>0</v>
      </c>
      <c r="G80" s="42">
        <f>SUM(G78:G79)</f>
        <v>0</v>
      </c>
      <c r="H80" s="42">
        <f>SUM(H78:H79)</f>
        <v>0</v>
      </c>
      <c r="I80" s="42">
        <f>SUM(I78:I79)</f>
        <v>0</v>
      </c>
    </row>
    <row r="81" spans="1:9">
      <c r="A81" s="23">
        <v>65</v>
      </c>
      <c r="B81" s="43" t="s">
        <v>209</v>
      </c>
      <c r="C81" s="42" t="s">
        <v>210</v>
      </c>
      <c r="D81" s="20">
        <f t="shared" si="2"/>
        <v>0</v>
      </c>
      <c r="E81" s="42"/>
      <c r="F81" s="42"/>
      <c r="G81" s="42"/>
      <c r="H81" s="42"/>
      <c r="I81" s="42"/>
    </row>
    <row r="82" spans="1:9">
      <c r="A82" s="23">
        <v>66</v>
      </c>
      <c r="B82" s="43" t="s">
        <v>211</v>
      </c>
      <c r="C82" s="42" t="s">
        <v>212</v>
      </c>
      <c r="D82" s="20">
        <f t="shared" si="2"/>
        <v>0</v>
      </c>
      <c r="E82" s="42"/>
      <c r="F82" s="42"/>
      <c r="G82" s="42"/>
      <c r="H82" s="42"/>
      <c r="I82" s="42"/>
    </row>
    <row r="83" spans="1:9">
      <c r="A83" s="23">
        <v>67</v>
      </c>
      <c r="B83" s="43" t="s">
        <v>213</v>
      </c>
      <c r="C83" s="42" t="s">
        <v>214</v>
      </c>
      <c r="D83" s="20">
        <f t="shared" si="2"/>
        <v>27033</v>
      </c>
      <c r="E83" s="44"/>
      <c r="F83" s="45">
        <v>27033</v>
      </c>
      <c r="G83" s="44"/>
      <c r="H83" s="44"/>
      <c r="I83" s="44"/>
    </row>
    <row r="84" spans="1:9">
      <c r="A84" s="23">
        <v>68</v>
      </c>
      <c r="B84" s="43" t="s">
        <v>215</v>
      </c>
      <c r="C84" s="42" t="s">
        <v>216</v>
      </c>
      <c r="D84" s="20">
        <f t="shared" si="2"/>
        <v>0</v>
      </c>
      <c r="E84" s="46"/>
      <c r="F84" s="47"/>
      <c r="G84" s="46"/>
      <c r="H84" s="46"/>
      <c r="I84" s="46"/>
    </row>
    <row r="85" spans="1:9">
      <c r="A85" s="23">
        <v>69</v>
      </c>
      <c r="B85" s="26" t="s">
        <v>217</v>
      </c>
      <c r="C85" s="42" t="s">
        <v>218</v>
      </c>
      <c r="D85" s="20">
        <f t="shared" si="2"/>
        <v>0</v>
      </c>
      <c r="E85" s="46"/>
      <c r="F85" s="47"/>
      <c r="G85" s="46"/>
      <c r="H85" s="46"/>
      <c r="I85" s="46"/>
    </row>
    <row r="86" spans="1:9">
      <c r="A86" s="23">
        <v>70</v>
      </c>
      <c r="B86" s="29" t="s">
        <v>219</v>
      </c>
      <c r="C86" s="42" t="s">
        <v>220</v>
      </c>
      <c r="D86" s="20">
        <f t="shared" si="2"/>
        <v>27033</v>
      </c>
      <c r="E86" s="46">
        <f>(SUM(E80:E85))+E76+E77</f>
        <v>0</v>
      </c>
      <c r="F86" s="48">
        <f>(SUM(F80:F85))+F76+F77</f>
        <v>27033</v>
      </c>
      <c r="G86" s="46">
        <f>(SUM(G80:G85))+G76+G77</f>
        <v>0</v>
      </c>
      <c r="H86" s="46">
        <f>(SUM(H80:H85))+H76+H77</f>
        <v>0</v>
      </c>
      <c r="I86" s="46">
        <f>(SUM(I80:I85))+I76+I77</f>
        <v>0</v>
      </c>
    </row>
    <row r="87" spans="1:9">
      <c r="A87" s="23">
        <v>71</v>
      </c>
      <c r="B87" s="41" t="s">
        <v>221</v>
      </c>
      <c r="C87" s="42" t="s">
        <v>222</v>
      </c>
      <c r="D87" s="20">
        <f t="shared" si="2"/>
        <v>0</v>
      </c>
      <c r="E87" s="46"/>
      <c r="F87" s="48"/>
      <c r="G87" s="46"/>
      <c r="H87" s="46"/>
      <c r="I87" s="46"/>
    </row>
    <row r="88" spans="1:9">
      <c r="A88" s="23">
        <v>72</v>
      </c>
      <c r="B88" s="41" t="s">
        <v>223</v>
      </c>
      <c r="C88" s="42" t="s">
        <v>224</v>
      </c>
      <c r="D88" s="20">
        <f t="shared" si="2"/>
        <v>27033</v>
      </c>
      <c r="E88" s="46">
        <f>SUM(E86:E87)</f>
        <v>0</v>
      </c>
      <c r="F88" s="48">
        <f>SUM(F86:F87)</f>
        <v>27033</v>
      </c>
      <c r="G88" s="46">
        <f>SUM(G86:G87)</f>
        <v>0</v>
      </c>
      <c r="H88" s="46">
        <f>SUM(H86:H87)</f>
        <v>0</v>
      </c>
      <c r="I88" s="46">
        <f>SUM(I86:I87)</f>
        <v>0</v>
      </c>
    </row>
    <row r="89" spans="1:9" ht="15.75" thickBot="1">
      <c r="A89" s="280">
        <v>73</v>
      </c>
      <c r="B89" s="279" t="s">
        <v>225</v>
      </c>
      <c r="C89" s="279"/>
      <c r="D89" s="278">
        <f t="shared" si="2"/>
        <v>54066</v>
      </c>
      <c r="E89" s="276">
        <f>E75+E88</f>
        <v>27033</v>
      </c>
      <c r="F89" s="277">
        <f>F75+F88</f>
        <v>27033</v>
      </c>
      <c r="G89" s="276">
        <f>G75+G88</f>
        <v>0</v>
      </c>
      <c r="H89" s="276">
        <f>H75+H88</f>
        <v>0</v>
      </c>
      <c r="I89" s="276">
        <f>I75+I88</f>
        <v>0</v>
      </c>
    </row>
    <row r="90" spans="1:9" ht="15.75" thickTop="1">
      <c r="A90" s="106">
        <v>1</v>
      </c>
      <c r="B90" s="107" t="s">
        <v>233</v>
      </c>
      <c r="C90" s="108" t="s">
        <v>234</v>
      </c>
      <c r="D90" s="109">
        <f t="shared" si="2"/>
        <v>15275</v>
      </c>
      <c r="E90" s="109"/>
      <c r="F90" s="109">
        <v>15275</v>
      </c>
      <c r="G90" s="109"/>
      <c r="H90" s="109"/>
      <c r="I90" s="109"/>
    </row>
    <row r="91" spans="1:9">
      <c r="A91" s="106">
        <v>2</v>
      </c>
      <c r="B91" s="24" t="s">
        <v>235</v>
      </c>
      <c r="C91" s="108" t="s">
        <v>236</v>
      </c>
      <c r="D91" s="109">
        <f t="shared" si="2"/>
        <v>5975</v>
      </c>
      <c r="E91" s="109"/>
      <c r="F91" s="109">
        <v>5975</v>
      </c>
      <c r="G91" s="109"/>
      <c r="H91" s="109"/>
      <c r="I91" s="109"/>
    </row>
    <row r="92" spans="1:9">
      <c r="A92" s="106">
        <v>3</v>
      </c>
      <c r="B92" s="24" t="s">
        <v>237</v>
      </c>
      <c r="C92" s="108" t="s">
        <v>238</v>
      </c>
      <c r="D92" s="109">
        <f t="shared" si="2"/>
        <v>5783</v>
      </c>
      <c r="E92" s="109"/>
      <c r="F92" s="109">
        <v>5783</v>
      </c>
      <c r="G92" s="109"/>
      <c r="H92" s="109"/>
      <c r="I92" s="109"/>
    </row>
    <row r="93" spans="1:9">
      <c r="A93" s="106">
        <v>4</v>
      </c>
      <c r="B93" s="26" t="s">
        <v>239</v>
      </c>
      <c r="C93" s="110" t="s">
        <v>240</v>
      </c>
      <c r="D93" s="109">
        <f t="shared" si="2"/>
        <v>0</v>
      </c>
      <c r="E93" s="111"/>
      <c r="F93" s="111"/>
      <c r="G93" s="111"/>
      <c r="H93" s="111"/>
      <c r="I93" s="111"/>
    </row>
    <row r="94" spans="1:9">
      <c r="A94" s="106">
        <v>5</v>
      </c>
      <c r="B94" s="26" t="s">
        <v>241</v>
      </c>
      <c r="C94" s="110" t="s">
        <v>242</v>
      </c>
      <c r="D94" s="109">
        <f t="shared" si="2"/>
        <v>0</v>
      </c>
      <c r="E94" s="111"/>
      <c r="F94" s="111"/>
      <c r="G94" s="111"/>
      <c r="H94" s="111"/>
      <c r="I94" s="111"/>
    </row>
    <row r="95" spans="1:9">
      <c r="A95" s="106">
        <v>6</v>
      </c>
      <c r="B95" s="112" t="s">
        <v>243</v>
      </c>
      <c r="C95" s="110" t="s">
        <v>244</v>
      </c>
      <c r="D95" s="109">
        <f t="shared" si="2"/>
        <v>0</v>
      </c>
      <c r="E95" s="111"/>
      <c r="F95" s="111"/>
      <c r="G95" s="111"/>
      <c r="H95" s="111"/>
      <c r="I95" s="111"/>
    </row>
    <row r="96" spans="1:9">
      <c r="A96" s="106">
        <v>7</v>
      </c>
      <c r="B96" s="112" t="s">
        <v>245</v>
      </c>
      <c r="C96" s="110" t="s">
        <v>246</v>
      </c>
      <c r="D96" s="109">
        <f t="shared" si="2"/>
        <v>0</v>
      </c>
      <c r="E96" s="111"/>
      <c r="F96" s="111"/>
      <c r="G96" s="111"/>
      <c r="H96" s="111"/>
      <c r="I96" s="111"/>
    </row>
    <row r="97" spans="1:9">
      <c r="A97" s="106">
        <v>8</v>
      </c>
      <c r="B97" s="112" t="s">
        <v>247</v>
      </c>
      <c r="C97" s="110" t="s">
        <v>248</v>
      </c>
      <c r="D97" s="109">
        <f t="shared" si="2"/>
        <v>0</v>
      </c>
      <c r="E97" s="111"/>
      <c r="F97" s="111"/>
      <c r="G97" s="111"/>
      <c r="H97" s="111"/>
      <c r="I97" s="111"/>
    </row>
    <row r="98" spans="1:9">
      <c r="A98" s="106">
        <v>9</v>
      </c>
      <c r="B98" s="26" t="s">
        <v>249</v>
      </c>
      <c r="C98" s="110" t="s">
        <v>250</v>
      </c>
      <c r="D98" s="109">
        <f t="shared" si="2"/>
        <v>0</v>
      </c>
      <c r="E98" s="111"/>
      <c r="F98" s="111"/>
      <c r="G98" s="111"/>
      <c r="H98" s="111"/>
      <c r="I98" s="111"/>
    </row>
    <row r="99" spans="1:9">
      <c r="A99" s="106">
        <v>10</v>
      </c>
      <c r="B99" s="26" t="s">
        <v>251</v>
      </c>
      <c r="C99" s="110" t="s">
        <v>252</v>
      </c>
      <c r="D99" s="109">
        <f t="shared" si="2"/>
        <v>0</v>
      </c>
      <c r="E99" s="111"/>
      <c r="F99" s="111"/>
      <c r="G99" s="111"/>
      <c r="H99" s="111"/>
      <c r="I99" s="111"/>
    </row>
    <row r="100" spans="1:9">
      <c r="A100" s="106">
        <v>11</v>
      </c>
      <c r="B100" s="26" t="s">
        <v>253</v>
      </c>
      <c r="C100" s="110" t="s">
        <v>254</v>
      </c>
      <c r="D100" s="109">
        <f t="shared" si="2"/>
        <v>0</v>
      </c>
      <c r="E100" s="111"/>
      <c r="F100" s="111"/>
      <c r="G100" s="111"/>
      <c r="H100" s="111"/>
      <c r="I100" s="111"/>
    </row>
    <row r="101" spans="1:9">
      <c r="A101" s="106">
        <v>12</v>
      </c>
      <c r="B101" s="29" t="s">
        <v>255</v>
      </c>
      <c r="C101" s="108" t="s">
        <v>256</v>
      </c>
      <c r="D101" s="109">
        <f t="shared" si="2"/>
        <v>0</v>
      </c>
      <c r="E101" s="109">
        <f>SUM(E93:E100)</f>
        <v>0</v>
      </c>
      <c r="F101" s="109">
        <f>SUM(F93:F100)</f>
        <v>0</v>
      </c>
      <c r="G101" s="109">
        <f>SUM(G93:G100)</f>
        <v>0</v>
      </c>
      <c r="H101" s="109">
        <f>SUM(H93:H100)</f>
        <v>0</v>
      </c>
      <c r="I101" s="109">
        <f>SUM(I93:I100)</f>
        <v>0</v>
      </c>
    </row>
    <row r="102" spans="1:9">
      <c r="A102" s="106">
        <v>13</v>
      </c>
      <c r="B102" s="113" t="s">
        <v>257</v>
      </c>
      <c r="C102" s="110" t="s">
        <v>258</v>
      </c>
      <c r="D102" s="109">
        <f t="shared" si="2"/>
        <v>0</v>
      </c>
      <c r="E102" s="111"/>
      <c r="F102" s="111"/>
      <c r="G102" s="111"/>
      <c r="H102" s="111"/>
      <c r="I102" s="111"/>
    </row>
    <row r="103" spans="1:9">
      <c r="A103" s="106">
        <v>14</v>
      </c>
      <c r="B103" s="113" t="s">
        <v>259</v>
      </c>
      <c r="C103" s="110" t="s">
        <v>260</v>
      </c>
      <c r="D103" s="109">
        <f t="shared" si="2"/>
        <v>0</v>
      </c>
      <c r="E103" s="111"/>
      <c r="F103" s="111"/>
      <c r="G103" s="111"/>
      <c r="H103" s="111"/>
      <c r="I103" s="111"/>
    </row>
    <row r="104" spans="1:9" ht="25.5">
      <c r="A104" s="106">
        <v>15</v>
      </c>
      <c r="B104" s="113" t="s">
        <v>261</v>
      </c>
      <c r="C104" s="110" t="s">
        <v>262</v>
      </c>
      <c r="D104" s="109">
        <f t="shared" ref="D104:D135" si="3">SUM(E104:I104)</f>
        <v>0</v>
      </c>
      <c r="E104" s="111"/>
      <c r="F104" s="111"/>
      <c r="G104" s="111"/>
      <c r="H104" s="111"/>
      <c r="I104" s="111"/>
    </row>
    <row r="105" spans="1:9" ht="25.5">
      <c r="A105" s="106">
        <v>16</v>
      </c>
      <c r="B105" s="113" t="s">
        <v>263</v>
      </c>
      <c r="C105" s="110" t="s">
        <v>264</v>
      </c>
      <c r="D105" s="109">
        <f t="shared" si="3"/>
        <v>0</v>
      </c>
      <c r="E105" s="111"/>
      <c r="F105" s="111"/>
      <c r="G105" s="111"/>
      <c r="H105" s="111"/>
      <c r="I105" s="111"/>
    </row>
    <row r="106" spans="1:9" ht="25.5">
      <c r="A106" s="106">
        <v>17</v>
      </c>
      <c r="B106" s="113" t="s">
        <v>265</v>
      </c>
      <c r="C106" s="110" t="s">
        <v>266</v>
      </c>
      <c r="D106" s="109">
        <f t="shared" si="3"/>
        <v>0</v>
      </c>
      <c r="E106" s="111"/>
      <c r="F106" s="111"/>
      <c r="G106" s="111"/>
      <c r="H106" s="111"/>
      <c r="I106" s="111"/>
    </row>
    <row r="107" spans="1:9">
      <c r="A107" s="106">
        <v>18</v>
      </c>
      <c r="B107" s="113" t="s">
        <v>267</v>
      </c>
      <c r="C107" s="110" t="s">
        <v>268</v>
      </c>
      <c r="D107" s="109">
        <f t="shared" si="3"/>
        <v>0</v>
      </c>
      <c r="E107" s="114">
        <f>SUM(E108:E115)</f>
        <v>0</v>
      </c>
      <c r="F107" s="114">
        <f>SUM(F108:F115)</f>
        <v>0</v>
      </c>
      <c r="G107" s="114">
        <f>SUM(G108:G115)</f>
        <v>0</v>
      </c>
      <c r="H107" s="114">
        <f>SUM(H108:H115)</f>
        <v>0</v>
      </c>
      <c r="I107" s="114">
        <f>SUM(I108:I115)</f>
        <v>0</v>
      </c>
    </row>
    <row r="108" spans="1:9">
      <c r="A108" s="115"/>
      <c r="B108" s="22" t="s">
        <v>55</v>
      </c>
      <c r="C108" s="110" t="s">
        <v>269</v>
      </c>
      <c r="D108" s="109">
        <f t="shared" si="3"/>
        <v>0</v>
      </c>
      <c r="E108" s="111"/>
      <c r="F108" s="111"/>
      <c r="G108" s="111"/>
      <c r="H108" s="111"/>
      <c r="I108" s="111"/>
    </row>
    <row r="109" spans="1:9">
      <c r="A109" s="115"/>
      <c r="B109" s="22" t="s">
        <v>57</v>
      </c>
      <c r="C109" s="110" t="s">
        <v>270</v>
      </c>
      <c r="D109" s="109">
        <f t="shared" si="3"/>
        <v>0</v>
      </c>
      <c r="E109" s="111"/>
      <c r="F109" s="111"/>
      <c r="G109" s="111"/>
      <c r="H109" s="111"/>
      <c r="I109" s="111"/>
    </row>
    <row r="110" spans="1:9">
      <c r="A110" s="115"/>
      <c r="B110" s="22" t="s">
        <v>59</v>
      </c>
      <c r="C110" s="110" t="s">
        <v>271</v>
      </c>
      <c r="D110" s="109">
        <f t="shared" si="3"/>
        <v>0</v>
      </c>
      <c r="E110" s="111"/>
      <c r="F110" s="111"/>
      <c r="G110" s="111"/>
      <c r="H110" s="111"/>
      <c r="I110" s="111"/>
    </row>
    <row r="111" spans="1:9">
      <c r="A111" s="115"/>
      <c r="B111" s="22" t="s">
        <v>61</v>
      </c>
      <c r="C111" s="110" t="s">
        <v>272</v>
      </c>
      <c r="D111" s="109">
        <f t="shared" si="3"/>
        <v>0</v>
      </c>
      <c r="E111" s="111"/>
      <c r="F111" s="111"/>
      <c r="G111" s="111"/>
      <c r="H111" s="111"/>
      <c r="I111" s="111"/>
    </row>
    <row r="112" spans="1:9">
      <c r="A112" s="115"/>
      <c r="B112" s="22" t="s">
        <v>63</v>
      </c>
      <c r="C112" s="110" t="s">
        <v>273</v>
      </c>
      <c r="D112" s="109">
        <f t="shared" si="3"/>
        <v>0</v>
      </c>
      <c r="E112" s="111"/>
      <c r="F112" s="111"/>
      <c r="G112" s="111"/>
      <c r="H112" s="111"/>
      <c r="I112" s="111"/>
    </row>
    <row r="113" spans="1:9">
      <c r="A113" s="115"/>
      <c r="B113" s="22" t="s">
        <v>274</v>
      </c>
      <c r="C113" s="110" t="s">
        <v>275</v>
      </c>
      <c r="D113" s="109">
        <f t="shared" si="3"/>
        <v>0</v>
      </c>
      <c r="E113" s="111"/>
      <c r="F113" s="111"/>
      <c r="G113" s="111"/>
      <c r="H113" s="111"/>
      <c r="I113" s="111"/>
    </row>
    <row r="114" spans="1:9">
      <c r="A114" s="115"/>
      <c r="B114" s="22" t="s">
        <v>276</v>
      </c>
      <c r="C114" s="110" t="s">
        <v>277</v>
      </c>
      <c r="D114" s="109">
        <f t="shared" si="3"/>
        <v>0</v>
      </c>
      <c r="E114" s="111"/>
      <c r="F114" s="111"/>
      <c r="G114" s="111"/>
      <c r="H114" s="111"/>
      <c r="I114" s="111"/>
    </row>
    <row r="115" spans="1:9">
      <c r="A115" s="115"/>
      <c r="B115" s="22" t="s">
        <v>65</v>
      </c>
      <c r="C115" s="110" t="s">
        <v>278</v>
      </c>
      <c r="D115" s="109">
        <f t="shared" si="3"/>
        <v>0</v>
      </c>
      <c r="E115" s="111"/>
      <c r="F115" s="111"/>
      <c r="G115" s="111"/>
      <c r="H115" s="111"/>
      <c r="I115" s="111"/>
    </row>
    <row r="116" spans="1:9" ht="25.5">
      <c r="A116" s="115">
        <v>19</v>
      </c>
      <c r="B116" s="113" t="s">
        <v>279</v>
      </c>
      <c r="C116" s="110" t="s">
        <v>280</v>
      </c>
      <c r="D116" s="109">
        <f t="shared" si="3"/>
        <v>0</v>
      </c>
      <c r="E116" s="111"/>
      <c r="F116" s="111"/>
      <c r="G116" s="111"/>
      <c r="H116" s="111"/>
      <c r="I116" s="111"/>
    </row>
    <row r="117" spans="1:9" ht="25.5">
      <c r="A117" s="115">
        <v>20</v>
      </c>
      <c r="B117" s="113" t="s">
        <v>281</v>
      </c>
      <c r="C117" s="110" t="s">
        <v>282</v>
      </c>
      <c r="D117" s="109">
        <f t="shared" si="3"/>
        <v>0</v>
      </c>
      <c r="E117" s="111"/>
      <c r="F117" s="111"/>
      <c r="G117" s="111"/>
      <c r="H117" s="111"/>
      <c r="I117" s="111"/>
    </row>
    <row r="118" spans="1:9">
      <c r="A118" s="115">
        <v>21</v>
      </c>
      <c r="B118" s="113" t="s">
        <v>283</v>
      </c>
      <c r="C118" s="110" t="s">
        <v>284</v>
      </c>
      <c r="D118" s="109">
        <f t="shared" si="3"/>
        <v>0</v>
      </c>
      <c r="E118" s="111"/>
      <c r="F118" s="111"/>
      <c r="G118" s="111"/>
      <c r="H118" s="111"/>
      <c r="I118" s="111"/>
    </row>
    <row r="119" spans="1:9">
      <c r="A119" s="115">
        <v>22</v>
      </c>
      <c r="B119" s="116" t="s">
        <v>285</v>
      </c>
      <c r="C119" s="110" t="s">
        <v>286</v>
      </c>
      <c r="D119" s="109">
        <f t="shared" si="3"/>
        <v>0</v>
      </c>
      <c r="E119" s="111"/>
      <c r="F119" s="111"/>
      <c r="G119" s="111"/>
      <c r="H119" s="111"/>
      <c r="I119" s="111"/>
    </row>
    <row r="120" spans="1:9">
      <c r="A120" s="115">
        <v>23</v>
      </c>
      <c r="B120" s="113" t="s">
        <v>287</v>
      </c>
      <c r="C120" s="110" t="s">
        <v>288</v>
      </c>
      <c r="D120" s="109">
        <f t="shared" si="3"/>
        <v>0</v>
      </c>
      <c r="E120" s="111"/>
      <c r="F120" s="111"/>
      <c r="G120" s="111"/>
      <c r="H120" s="111"/>
      <c r="I120" s="111"/>
    </row>
    <row r="121" spans="1:9">
      <c r="A121" s="115">
        <v>24</v>
      </c>
      <c r="B121" s="116" t="s">
        <v>289</v>
      </c>
      <c r="C121" s="110" t="s">
        <v>290</v>
      </c>
      <c r="D121" s="109">
        <f t="shared" si="3"/>
        <v>0</v>
      </c>
      <c r="E121" s="111"/>
      <c r="F121" s="111"/>
      <c r="G121" s="111"/>
      <c r="H121" s="111"/>
      <c r="I121" s="111"/>
    </row>
    <row r="122" spans="1:9">
      <c r="A122" s="115">
        <v>25</v>
      </c>
      <c r="B122" s="29" t="s">
        <v>291</v>
      </c>
      <c r="C122" s="108" t="s">
        <v>292</v>
      </c>
      <c r="D122" s="109">
        <f t="shared" si="3"/>
        <v>0</v>
      </c>
      <c r="E122" s="109">
        <f>E102+E103+E104+E105+E106+E107+E116+E117+E118+E119+E120+E121</f>
        <v>0</v>
      </c>
      <c r="F122" s="109">
        <f>F102+F103+F104+F105+F106+F107+F116+F117+F118+F119+F120+F121</f>
        <v>0</v>
      </c>
      <c r="G122" s="109">
        <f>G102+G103+G104+G105+G106+G107+G116+G117+G118+G119+G120+G121</f>
        <v>0</v>
      </c>
      <c r="H122" s="109">
        <f>H102+H103+H104+H105+H106+H107+H116+H117+H118+H119+H120+H121</f>
        <v>0</v>
      </c>
      <c r="I122" s="109">
        <f>I102+I103+I104+I105+I106+I107+I116+I117+I118+I119+I120+I121</f>
        <v>0</v>
      </c>
    </row>
    <row r="123" spans="1:9">
      <c r="A123" s="115">
        <v>26</v>
      </c>
      <c r="B123" s="117" t="s">
        <v>293</v>
      </c>
      <c r="C123" s="110" t="s">
        <v>294</v>
      </c>
      <c r="D123" s="109">
        <f t="shared" si="3"/>
        <v>0</v>
      </c>
      <c r="E123" s="111"/>
      <c r="F123" s="111"/>
      <c r="G123" s="111"/>
      <c r="H123" s="111"/>
      <c r="I123" s="111"/>
    </row>
    <row r="124" spans="1:9">
      <c r="A124" s="115">
        <v>27</v>
      </c>
      <c r="B124" s="117" t="s">
        <v>295</v>
      </c>
      <c r="C124" s="110" t="s">
        <v>296</v>
      </c>
      <c r="D124" s="109">
        <f t="shared" si="3"/>
        <v>0</v>
      </c>
      <c r="E124" s="111"/>
      <c r="F124" s="111"/>
      <c r="G124" s="111"/>
      <c r="H124" s="111"/>
      <c r="I124" s="111"/>
    </row>
    <row r="125" spans="1:9">
      <c r="A125" s="115">
        <v>28</v>
      </c>
      <c r="B125" s="117" t="s">
        <v>297</v>
      </c>
      <c r="C125" s="110" t="s">
        <v>298</v>
      </c>
      <c r="D125" s="109">
        <f t="shared" si="3"/>
        <v>0</v>
      </c>
      <c r="E125" s="111"/>
      <c r="F125" s="111"/>
      <c r="G125" s="111"/>
      <c r="H125" s="111"/>
      <c r="I125" s="111"/>
    </row>
    <row r="126" spans="1:9">
      <c r="A126" s="115">
        <v>29</v>
      </c>
      <c r="B126" s="117" t="s">
        <v>299</v>
      </c>
      <c r="C126" s="110" t="s">
        <v>300</v>
      </c>
      <c r="D126" s="109">
        <f t="shared" si="3"/>
        <v>0</v>
      </c>
      <c r="E126" s="111"/>
      <c r="F126" s="111"/>
      <c r="G126" s="111"/>
      <c r="H126" s="111"/>
      <c r="I126" s="111"/>
    </row>
    <row r="127" spans="1:9">
      <c r="A127" s="115">
        <v>30</v>
      </c>
      <c r="B127" s="19" t="s">
        <v>301</v>
      </c>
      <c r="C127" s="110" t="s">
        <v>302</v>
      </c>
      <c r="D127" s="109">
        <f t="shared" si="3"/>
        <v>0</v>
      </c>
      <c r="E127" s="111"/>
      <c r="F127" s="111"/>
      <c r="G127" s="111"/>
      <c r="H127" s="111"/>
      <c r="I127" s="111"/>
    </row>
    <row r="128" spans="1:9">
      <c r="A128" s="115">
        <v>31</v>
      </c>
      <c r="B128" s="19" t="s">
        <v>303</v>
      </c>
      <c r="C128" s="110" t="s">
        <v>304</v>
      </c>
      <c r="D128" s="109">
        <f t="shared" si="3"/>
        <v>0</v>
      </c>
      <c r="E128" s="111"/>
      <c r="F128" s="111"/>
      <c r="G128" s="111"/>
      <c r="H128" s="111"/>
      <c r="I128" s="111"/>
    </row>
    <row r="129" spans="1:9">
      <c r="A129" s="115">
        <v>32</v>
      </c>
      <c r="B129" s="19" t="s">
        <v>305</v>
      </c>
      <c r="C129" s="110" t="s">
        <v>306</v>
      </c>
      <c r="D129" s="109">
        <f t="shared" si="3"/>
        <v>0</v>
      </c>
      <c r="E129" s="111"/>
      <c r="F129" s="111"/>
      <c r="G129" s="111"/>
      <c r="H129" s="111"/>
      <c r="I129" s="111"/>
    </row>
    <row r="130" spans="1:9">
      <c r="A130" s="115">
        <v>33</v>
      </c>
      <c r="B130" s="25" t="s">
        <v>307</v>
      </c>
      <c r="C130" s="108" t="s">
        <v>308</v>
      </c>
      <c r="D130" s="109">
        <f t="shared" si="3"/>
        <v>0</v>
      </c>
      <c r="E130" s="109">
        <f>SUM(E123:E129)</f>
        <v>0</v>
      </c>
      <c r="F130" s="109">
        <f>SUM(F123:F129)</f>
        <v>0</v>
      </c>
      <c r="G130" s="109">
        <f>SUM(G123:G129)</f>
        <v>0</v>
      </c>
      <c r="H130" s="109">
        <f>SUM(H123:H129)</f>
        <v>0</v>
      </c>
      <c r="I130" s="109">
        <f>SUM(I123:I129)</f>
        <v>0</v>
      </c>
    </row>
    <row r="131" spans="1:9">
      <c r="A131" s="115">
        <v>34</v>
      </c>
      <c r="B131" s="26" t="s">
        <v>309</v>
      </c>
      <c r="C131" s="110" t="s">
        <v>310</v>
      </c>
      <c r="D131" s="109">
        <f t="shared" si="3"/>
        <v>0</v>
      </c>
      <c r="E131" s="111"/>
      <c r="F131" s="111"/>
      <c r="G131" s="111"/>
      <c r="H131" s="111"/>
      <c r="I131" s="111"/>
    </row>
    <row r="132" spans="1:9">
      <c r="A132" s="115">
        <v>35</v>
      </c>
      <c r="B132" s="26" t="s">
        <v>311</v>
      </c>
      <c r="C132" s="110" t="s">
        <v>312</v>
      </c>
      <c r="D132" s="109">
        <f t="shared" si="3"/>
        <v>0</v>
      </c>
      <c r="E132" s="111"/>
      <c r="F132" s="111"/>
      <c r="G132" s="111"/>
      <c r="H132" s="111"/>
      <c r="I132" s="111"/>
    </row>
    <row r="133" spans="1:9">
      <c r="A133" s="115">
        <v>36</v>
      </c>
      <c r="B133" s="26" t="s">
        <v>313</v>
      </c>
      <c r="C133" s="110" t="s">
        <v>314</v>
      </c>
      <c r="D133" s="109">
        <f t="shared" si="3"/>
        <v>0</v>
      </c>
      <c r="E133" s="111"/>
      <c r="F133" s="111"/>
      <c r="G133" s="111"/>
      <c r="H133" s="111"/>
      <c r="I133" s="111"/>
    </row>
    <row r="134" spans="1:9">
      <c r="A134" s="115">
        <v>37</v>
      </c>
      <c r="B134" s="26" t="s">
        <v>315</v>
      </c>
      <c r="C134" s="110" t="s">
        <v>316</v>
      </c>
      <c r="D134" s="109">
        <f t="shared" si="3"/>
        <v>0</v>
      </c>
      <c r="E134" s="111"/>
      <c r="F134" s="111"/>
      <c r="G134" s="111"/>
      <c r="H134" s="111"/>
      <c r="I134" s="111"/>
    </row>
    <row r="135" spans="1:9">
      <c r="A135" s="115">
        <v>38</v>
      </c>
      <c r="B135" s="29" t="s">
        <v>317</v>
      </c>
      <c r="C135" s="108" t="s">
        <v>318</v>
      </c>
      <c r="D135" s="109">
        <f t="shared" si="3"/>
        <v>0</v>
      </c>
      <c r="E135" s="109">
        <f>SUM(E131:E134)</f>
        <v>0</v>
      </c>
      <c r="F135" s="109">
        <f>SUM(F131:F134)</f>
        <v>0</v>
      </c>
      <c r="G135" s="109">
        <f>SUM(G131:G134)</f>
        <v>0</v>
      </c>
      <c r="H135" s="109">
        <f>SUM(H131:H134)</f>
        <v>0</v>
      </c>
      <c r="I135" s="109">
        <f>SUM(I131:I134)</f>
        <v>0</v>
      </c>
    </row>
    <row r="136" spans="1:9" ht="25.5">
      <c r="A136" s="115">
        <v>39</v>
      </c>
      <c r="B136" s="26" t="s">
        <v>319</v>
      </c>
      <c r="C136" s="110" t="s">
        <v>320</v>
      </c>
      <c r="D136" s="109">
        <f t="shared" ref="D136:D157" si="4">SUM(E136:I136)</f>
        <v>0</v>
      </c>
      <c r="E136" s="111"/>
      <c r="F136" s="111"/>
      <c r="G136" s="111"/>
      <c r="H136" s="111"/>
      <c r="I136" s="111"/>
    </row>
    <row r="137" spans="1:9" ht="25.5">
      <c r="A137" s="115">
        <v>40</v>
      </c>
      <c r="B137" s="26" t="s">
        <v>321</v>
      </c>
      <c r="C137" s="110" t="s">
        <v>322</v>
      </c>
      <c r="D137" s="109">
        <f t="shared" si="4"/>
        <v>0</v>
      </c>
      <c r="E137" s="111"/>
      <c r="F137" s="111"/>
      <c r="G137" s="111"/>
      <c r="H137" s="111"/>
      <c r="I137" s="111"/>
    </row>
    <row r="138" spans="1:9" ht="25.5">
      <c r="A138" s="115">
        <v>41</v>
      </c>
      <c r="B138" s="26" t="s">
        <v>323</v>
      </c>
      <c r="C138" s="110" t="s">
        <v>324</v>
      </c>
      <c r="D138" s="109">
        <f t="shared" si="4"/>
        <v>0</v>
      </c>
      <c r="E138" s="111"/>
      <c r="F138" s="111"/>
      <c r="G138" s="111"/>
      <c r="H138" s="111"/>
      <c r="I138" s="111"/>
    </row>
    <row r="139" spans="1:9">
      <c r="A139" s="115">
        <v>42</v>
      </c>
      <c r="B139" s="26" t="s">
        <v>325</v>
      </c>
      <c r="C139" s="110" t="s">
        <v>326</v>
      </c>
      <c r="D139" s="109">
        <f t="shared" si="4"/>
        <v>0</v>
      </c>
      <c r="E139" s="111"/>
      <c r="F139" s="111"/>
      <c r="G139" s="111"/>
      <c r="H139" s="111"/>
      <c r="I139" s="111"/>
    </row>
    <row r="140" spans="1:9" ht="25.5">
      <c r="A140" s="115">
        <v>43</v>
      </c>
      <c r="B140" s="26" t="s">
        <v>327</v>
      </c>
      <c r="C140" s="110" t="s">
        <v>328</v>
      </c>
      <c r="D140" s="109">
        <f t="shared" si="4"/>
        <v>0</v>
      </c>
      <c r="E140" s="111"/>
      <c r="F140" s="111"/>
      <c r="G140" s="111"/>
      <c r="H140" s="111"/>
      <c r="I140" s="111"/>
    </row>
    <row r="141" spans="1:9" ht="25.5">
      <c r="A141" s="115">
        <v>44</v>
      </c>
      <c r="B141" s="26" t="s">
        <v>329</v>
      </c>
      <c r="C141" s="110" t="s">
        <v>330</v>
      </c>
      <c r="D141" s="109">
        <f t="shared" si="4"/>
        <v>0</v>
      </c>
      <c r="E141" s="111"/>
      <c r="F141" s="111"/>
      <c r="G141" s="111"/>
      <c r="H141" s="111"/>
      <c r="I141" s="111"/>
    </row>
    <row r="142" spans="1:9">
      <c r="A142" s="115">
        <v>45</v>
      </c>
      <c r="B142" s="26" t="s">
        <v>331</v>
      </c>
      <c r="C142" s="110" t="s">
        <v>332</v>
      </c>
      <c r="D142" s="109">
        <f t="shared" si="4"/>
        <v>0</v>
      </c>
      <c r="E142" s="111"/>
      <c r="F142" s="111"/>
      <c r="G142" s="111"/>
      <c r="H142" s="111"/>
      <c r="I142" s="111"/>
    </row>
    <row r="143" spans="1:9">
      <c r="A143" s="115">
        <v>46</v>
      </c>
      <c r="B143" s="26" t="s">
        <v>333</v>
      </c>
      <c r="C143" s="110" t="s">
        <v>334</v>
      </c>
      <c r="D143" s="109">
        <f t="shared" si="4"/>
        <v>0</v>
      </c>
      <c r="E143" s="111"/>
      <c r="F143" s="111"/>
      <c r="G143" s="111"/>
      <c r="H143" s="111"/>
      <c r="I143" s="111"/>
    </row>
    <row r="144" spans="1:9" ht="15.75" thickBot="1">
      <c r="A144" s="115">
        <v>47</v>
      </c>
      <c r="B144" s="118" t="s">
        <v>335</v>
      </c>
      <c r="C144" s="119" t="s">
        <v>336</v>
      </c>
      <c r="D144" s="109">
        <f t="shared" si="4"/>
        <v>0</v>
      </c>
      <c r="E144" s="120">
        <f>SUM(E136:E143)</f>
        <v>0</v>
      </c>
      <c r="F144" s="120">
        <f>SUM(F136:F143)</f>
        <v>0</v>
      </c>
      <c r="G144" s="120">
        <f>SUM(G136:G143)</f>
        <v>0</v>
      </c>
      <c r="H144" s="120">
        <f>SUM(H136:H143)</f>
        <v>0</v>
      </c>
      <c r="I144" s="120">
        <f>SUM(I136:I143)</f>
        <v>0</v>
      </c>
    </row>
    <row r="145" spans="1:9" ht="15.75" thickBot="1">
      <c r="A145" s="115">
        <v>48</v>
      </c>
      <c r="B145" s="121" t="s">
        <v>337</v>
      </c>
      <c r="C145" s="122" t="s">
        <v>338</v>
      </c>
      <c r="D145" s="109">
        <f t="shared" si="4"/>
        <v>27033</v>
      </c>
      <c r="E145" s="123">
        <f>E90+E91+E92+E101+E122+E130+E135+E144</f>
        <v>0</v>
      </c>
      <c r="F145" s="123">
        <f>F90+F91+F92+F101+F122+F130+F135+F144</f>
        <v>27033</v>
      </c>
      <c r="G145" s="123">
        <f>G90+G91+G92+G101+G122+G130+G135+G144</f>
        <v>0</v>
      </c>
      <c r="H145" s="123">
        <f>H90+H91+H92+H101+H122+H130+H135+H144</f>
        <v>0</v>
      </c>
      <c r="I145" s="123">
        <f>I90+I91+I92+I101+I122+I130+I135+I144</f>
        <v>0</v>
      </c>
    </row>
    <row r="146" spans="1:9">
      <c r="A146" s="115">
        <v>49</v>
      </c>
      <c r="B146" s="39" t="s">
        <v>339</v>
      </c>
      <c r="C146" s="40" t="s">
        <v>340</v>
      </c>
      <c r="D146" s="109">
        <f t="shared" si="4"/>
        <v>0</v>
      </c>
      <c r="E146" s="124"/>
      <c r="F146" s="124"/>
      <c r="G146" s="124"/>
      <c r="H146" s="124"/>
      <c r="I146" s="124"/>
    </row>
    <row r="147" spans="1:9">
      <c r="A147" s="115">
        <v>50</v>
      </c>
      <c r="B147" s="41" t="s">
        <v>341</v>
      </c>
      <c r="C147" s="42" t="s">
        <v>342</v>
      </c>
      <c r="D147" s="109">
        <f t="shared" si="4"/>
        <v>0</v>
      </c>
      <c r="E147" s="125"/>
      <c r="F147" s="125"/>
      <c r="G147" s="125"/>
      <c r="H147" s="125"/>
      <c r="I147" s="125"/>
    </row>
    <row r="148" spans="1:9">
      <c r="A148" s="115">
        <v>51</v>
      </c>
      <c r="B148" s="43" t="s">
        <v>343</v>
      </c>
      <c r="C148" s="40" t="s">
        <v>344</v>
      </c>
      <c r="D148" s="109">
        <f t="shared" si="4"/>
        <v>0</v>
      </c>
      <c r="E148" s="125"/>
      <c r="F148" s="125"/>
      <c r="G148" s="125"/>
      <c r="H148" s="125"/>
      <c r="I148" s="125"/>
    </row>
    <row r="149" spans="1:9">
      <c r="A149" s="115">
        <v>52</v>
      </c>
      <c r="B149" s="43" t="s">
        <v>345</v>
      </c>
      <c r="C149" s="42" t="s">
        <v>346</v>
      </c>
      <c r="D149" s="109">
        <f t="shared" si="4"/>
        <v>0</v>
      </c>
      <c r="E149" s="125"/>
      <c r="F149" s="125"/>
      <c r="G149" s="125"/>
      <c r="H149" s="125"/>
      <c r="I149" s="125"/>
    </row>
    <row r="150" spans="1:9">
      <c r="A150" s="115">
        <v>53</v>
      </c>
      <c r="B150" s="43" t="s">
        <v>347</v>
      </c>
      <c r="C150" s="40" t="s">
        <v>348</v>
      </c>
      <c r="D150" s="109">
        <f t="shared" si="4"/>
        <v>27033</v>
      </c>
      <c r="E150" s="125">
        <v>27033</v>
      </c>
      <c r="F150" s="125"/>
      <c r="G150" s="125"/>
      <c r="H150" s="125"/>
      <c r="I150" s="125"/>
    </row>
    <row r="151" spans="1:9">
      <c r="A151" s="115">
        <v>54</v>
      </c>
      <c r="B151" s="43" t="s">
        <v>349</v>
      </c>
      <c r="C151" s="42" t="s">
        <v>350</v>
      </c>
      <c r="D151" s="109">
        <f t="shared" si="4"/>
        <v>0</v>
      </c>
      <c r="E151" s="125"/>
      <c r="F151" s="125"/>
      <c r="G151" s="125"/>
      <c r="H151" s="125"/>
      <c r="I151" s="125"/>
    </row>
    <row r="152" spans="1:9">
      <c r="A152" s="115">
        <v>55</v>
      </c>
      <c r="B152" s="43" t="s">
        <v>351</v>
      </c>
      <c r="C152" s="40" t="s">
        <v>352</v>
      </c>
      <c r="D152" s="109">
        <f t="shared" si="4"/>
        <v>0</v>
      </c>
      <c r="E152" s="125"/>
      <c r="F152" s="125"/>
      <c r="G152" s="125"/>
      <c r="H152" s="125"/>
      <c r="I152" s="125"/>
    </row>
    <row r="153" spans="1:9">
      <c r="A153" s="115">
        <v>56</v>
      </c>
      <c r="B153" s="43" t="s">
        <v>353</v>
      </c>
      <c r="C153" s="42" t="s">
        <v>354</v>
      </c>
      <c r="D153" s="109">
        <f t="shared" si="4"/>
        <v>0</v>
      </c>
      <c r="E153" s="125"/>
      <c r="F153" s="125"/>
      <c r="G153" s="125"/>
      <c r="H153" s="125"/>
      <c r="I153" s="125"/>
    </row>
    <row r="154" spans="1:9">
      <c r="A154" s="115">
        <v>57</v>
      </c>
      <c r="B154" s="41" t="s">
        <v>355</v>
      </c>
      <c r="C154" s="42" t="s">
        <v>356</v>
      </c>
      <c r="D154" s="109">
        <f t="shared" si="4"/>
        <v>27033</v>
      </c>
      <c r="E154" s="126">
        <f>SUM(E146:E153)</f>
        <v>27033</v>
      </c>
      <c r="F154" s="126">
        <f>SUM(F146:F153)</f>
        <v>0</v>
      </c>
      <c r="G154" s="126">
        <f>SUM(G146:G153)</f>
        <v>0</v>
      </c>
      <c r="H154" s="126">
        <f>SUM(H146:H153)</f>
        <v>0</v>
      </c>
      <c r="I154" s="126">
        <f>SUM(I146:I153)</f>
        <v>0</v>
      </c>
    </row>
    <row r="155" spans="1:9">
      <c r="A155" s="115">
        <v>58</v>
      </c>
      <c r="B155" s="41" t="s">
        <v>357</v>
      </c>
      <c r="C155" s="42" t="s">
        <v>358</v>
      </c>
      <c r="D155" s="109">
        <f t="shared" si="4"/>
        <v>0</v>
      </c>
      <c r="E155" s="125"/>
      <c r="F155" s="125"/>
      <c r="G155" s="125"/>
      <c r="H155" s="125"/>
      <c r="I155" s="125"/>
    </row>
    <row r="156" spans="1:9" ht="15.75" thickBot="1">
      <c r="A156" s="115">
        <v>59</v>
      </c>
      <c r="B156" s="127" t="s">
        <v>359</v>
      </c>
      <c r="C156" s="128" t="s">
        <v>360</v>
      </c>
      <c r="D156" s="109">
        <f t="shared" si="4"/>
        <v>27033</v>
      </c>
      <c r="E156" s="129">
        <f>SUM(E154:E155)</f>
        <v>27033</v>
      </c>
      <c r="F156" s="129">
        <f>SUM(F154:F155)</f>
        <v>0</v>
      </c>
      <c r="G156" s="129">
        <f>SUM(G154:G155)</f>
        <v>0</v>
      </c>
      <c r="H156" s="129">
        <f>SUM(H154:H155)</f>
        <v>0</v>
      </c>
      <c r="I156" s="129">
        <f>SUM(I154:I155)</f>
        <v>0</v>
      </c>
    </row>
    <row r="157" spans="1:9" ht="15.75" thickBot="1">
      <c r="A157" s="275">
        <v>60</v>
      </c>
      <c r="B157" s="274" t="s">
        <v>361</v>
      </c>
      <c r="C157" s="273"/>
      <c r="D157" s="272">
        <f t="shared" si="4"/>
        <v>54066</v>
      </c>
      <c r="E157" s="271">
        <f>E145+E156</f>
        <v>27033</v>
      </c>
      <c r="F157" s="271">
        <f>F145+F156</f>
        <v>27033</v>
      </c>
      <c r="G157" s="271">
        <f>G145+G156</f>
        <v>0</v>
      </c>
      <c r="H157" s="271">
        <f>H145+H156</f>
        <v>0</v>
      </c>
      <c r="I157" s="271">
        <f>I145+I156</f>
        <v>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tabSelected="1" workbookViewId="0">
      <selection activeCell="G3" sqref="G3"/>
    </sheetView>
  </sheetViews>
  <sheetFormatPr defaultRowHeight="12.75"/>
  <cols>
    <col min="1" max="1" width="4.140625" style="237" customWidth="1"/>
    <col min="2" max="2" width="51.140625" style="237" customWidth="1"/>
    <col min="3" max="3" width="12.5703125" style="237" customWidth="1"/>
    <col min="4" max="4" width="10" style="237" customWidth="1"/>
    <col min="5" max="5" width="10.28515625" style="237" customWidth="1"/>
    <col min="6" max="6" width="9.7109375" style="237" customWidth="1"/>
    <col min="7" max="7" width="9.5703125" style="237" customWidth="1"/>
    <col min="8" max="8" width="10.140625" style="237" customWidth="1"/>
    <col min="9" max="10" width="9.42578125" style="237" customWidth="1"/>
    <col min="11" max="11" width="9.5703125" style="237" bestFit="1" customWidth="1"/>
    <col min="12" max="12" width="10.7109375" style="237" bestFit="1" customWidth="1"/>
    <col min="13" max="13" width="9.42578125" style="237" customWidth="1"/>
    <col min="14" max="15" width="9.5703125" style="237" customWidth="1"/>
    <col min="16" max="16" width="10.140625" style="237" customWidth="1"/>
    <col min="17" max="16384" width="9.140625" style="237"/>
  </cols>
  <sheetData>
    <row r="1" spans="1:16">
      <c r="B1" s="238"/>
      <c r="C1" s="239" t="s">
        <v>534</v>
      </c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</row>
    <row r="2" spans="1:16">
      <c r="B2" s="240"/>
      <c r="C2" s="239" t="s">
        <v>535</v>
      </c>
      <c r="D2" s="238"/>
      <c r="E2" s="238"/>
      <c r="F2" s="238"/>
      <c r="G2" s="241" t="s">
        <v>536</v>
      </c>
      <c r="H2" s="238"/>
      <c r="I2" s="238"/>
      <c r="J2" s="238"/>
      <c r="K2" s="238"/>
      <c r="L2" s="238"/>
      <c r="M2" s="238"/>
      <c r="N2" s="238"/>
      <c r="O2" s="238"/>
    </row>
    <row r="3" spans="1:16">
      <c r="B3" s="240"/>
      <c r="C3" s="239" t="s">
        <v>537</v>
      </c>
      <c r="D3" s="238"/>
      <c r="E3" s="238"/>
      <c r="F3" s="238"/>
      <c r="G3" s="53" t="s">
        <v>653</v>
      </c>
      <c r="H3" s="238"/>
      <c r="I3" s="238"/>
      <c r="J3" s="238"/>
      <c r="K3" s="238"/>
      <c r="L3" s="238"/>
      <c r="M3" s="238"/>
      <c r="N3" s="238"/>
      <c r="O3" s="238"/>
    </row>
    <row r="4" spans="1:16">
      <c r="B4" s="238"/>
      <c r="C4" s="238"/>
      <c r="D4" s="238"/>
      <c r="E4" s="238"/>
      <c r="F4" s="238"/>
      <c r="G4" s="217" t="s">
        <v>3</v>
      </c>
      <c r="H4" s="238"/>
      <c r="I4" s="238"/>
      <c r="J4" s="238"/>
      <c r="K4" s="238"/>
      <c r="L4" s="238"/>
      <c r="M4" s="238"/>
      <c r="N4" s="238"/>
      <c r="O4" s="238"/>
    </row>
    <row r="5" spans="1:16"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</row>
    <row r="6" spans="1:16">
      <c r="A6" s="176">
        <v>1</v>
      </c>
      <c r="B6" s="242" t="s">
        <v>538</v>
      </c>
      <c r="C6" s="242" t="s">
        <v>5</v>
      </c>
      <c r="D6" s="243" t="s">
        <v>539</v>
      </c>
      <c r="E6" s="243" t="s">
        <v>540</v>
      </c>
      <c r="F6" s="243" t="s">
        <v>541</v>
      </c>
      <c r="G6" s="243" t="s">
        <v>542</v>
      </c>
      <c r="H6" s="243" t="s">
        <v>543</v>
      </c>
      <c r="I6" s="243" t="s">
        <v>544</v>
      </c>
      <c r="J6" s="243" t="s">
        <v>545</v>
      </c>
      <c r="K6" s="243" t="s">
        <v>546</v>
      </c>
      <c r="L6" s="243" t="s">
        <v>547</v>
      </c>
      <c r="M6" s="243" t="s">
        <v>548</v>
      </c>
      <c r="N6" s="243" t="s">
        <v>549</v>
      </c>
      <c r="O6" s="243" t="s">
        <v>550</v>
      </c>
      <c r="P6" s="244" t="s">
        <v>551</v>
      </c>
    </row>
    <row r="7" spans="1:16">
      <c r="A7" s="176">
        <v>2</v>
      </c>
      <c r="B7" s="245" t="s">
        <v>428</v>
      </c>
      <c r="C7" s="246">
        <v>352861</v>
      </c>
      <c r="D7" s="247">
        <f t="shared" ref="D7:D13" si="0">C7/12</f>
        <v>29405.083333333332</v>
      </c>
      <c r="E7" s="247">
        <f t="shared" ref="E7:E13" si="1">C7/12</f>
        <v>29405.083333333332</v>
      </c>
      <c r="F7" s="247">
        <f t="shared" ref="F7:F13" si="2">C7/12</f>
        <v>29405.083333333332</v>
      </c>
      <c r="G7" s="247">
        <f t="shared" ref="G7:G13" si="3">C7/12</f>
        <v>29405.083333333332</v>
      </c>
      <c r="H7" s="247">
        <f t="shared" ref="H7:H13" si="4">C7/12</f>
        <v>29405.083333333332</v>
      </c>
      <c r="I7" s="247">
        <f t="shared" ref="I7:I13" si="5">C7/12</f>
        <v>29405.083333333332</v>
      </c>
      <c r="J7" s="247">
        <f t="shared" ref="J7:J13" si="6">C7/12</f>
        <v>29405.083333333332</v>
      </c>
      <c r="K7" s="247">
        <f t="shared" ref="K7:K13" si="7">C7/12</f>
        <v>29405.083333333332</v>
      </c>
      <c r="L7" s="247">
        <f t="shared" ref="L7:L13" si="8">C7/12</f>
        <v>29405.083333333332</v>
      </c>
      <c r="M7" s="247">
        <f t="shared" ref="M7:M13" si="9">C7/12</f>
        <v>29405.083333333332</v>
      </c>
      <c r="N7" s="247">
        <f t="shared" ref="N7:N13" si="10">C7/12</f>
        <v>29405.083333333332</v>
      </c>
      <c r="O7" s="247">
        <f t="shared" ref="O7:O13" si="11">C7/12</f>
        <v>29405.083333333332</v>
      </c>
      <c r="P7" s="248">
        <f t="shared" ref="P7:P28" si="12">SUM(D7:O7)</f>
        <v>352860.99999999994</v>
      </c>
    </row>
    <row r="8" spans="1:16">
      <c r="A8" s="176">
        <v>3</v>
      </c>
      <c r="B8" s="245" t="s">
        <v>552</v>
      </c>
      <c r="C8" s="246">
        <v>81227</v>
      </c>
      <c r="D8" s="247">
        <f t="shared" si="0"/>
        <v>6768.916666666667</v>
      </c>
      <c r="E8" s="247">
        <f t="shared" si="1"/>
        <v>6768.916666666667</v>
      </c>
      <c r="F8" s="247">
        <f t="shared" si="2"/>
        <v>6768.916666666667</v>
      </c>
      <c r="G8" s="247">
        <f t="shared" si="3"/>
        <v>6768.916666666667</v>
      </c>
      <c r="H8" s="247">
        <f t="shared" si="4"/>
        <v>6768.916666666667</v>
      </c>
      <c r="I8" s="247">
        <f t="shared" si="5"/>
        <v>6768.916666666667</v>
      </c>
      <c r="J8" s="247">
        <f t="shared" si="6"/>
        <v>6768.916666666667</v>
      </c>
      <c r="K8" s="247">
        <f t="shared" si="7"/>
        <v>6768.916666666667</v>
      </c>
      <c r="L8" s="247">
        <f t="shared" si="8"/>
        <v>6768.916666666667</v>
      </c>
      <c r="M8" s="247">
        <f t="shared" si="9"/>
        <v>6768.916666666667</v>
      </c>
      <c r="N8" s="247">
        <f t="shared" si="10"/>
        <v>6768.916666666667</v>
      </c>
      <c r="O8" s="247">
        <f t="shared" si="11"/>
        <v>6768.916666666667</v>
      </c>
      <c r="P8" s="248">
        <f t="shared" si="12"/>
        <v>81227</v>
      </c>
    </row>
    <row r="9" spans="1:16">
      <c r="A9" s="176">
        <v>4</v>
      </c>
      <c r="B9" s="245" t="s">
        <v>237</v>
      </c>
      <c r="C9" s="246">
        <v>224477</v>
      </c>
      <c r="D9" s="247">
        <f t="shared" si="0"/>
        <v>18706.416666666668</v>
      </c>
      <c r="E9" s="247">
        <f t="shared" si="1"/>
        <v>18706.416666666668</v>
      </c>
      <c r="F9" s="247">
        <f t="shared" si="2"/>
        <v>18706.416666666668</v>
      </c>
      <c r="G9" s="247">
        <f t="shared" si="3"/>
        <v>18706.416666666668</v>
      </c>
      <c r="H9" s="247">
        <f t="shared" si="4"/>
        <v>18706.416666666668</v>
      </c>
      <c r="I9" s="247">
        <f t="shared" si="5"/>
        <v>18706.416666666668</v>
      </c>
      <c r="J9" s="247">
        <f t="shared" si="6"/>
        <v>18706.416666666668</v>
      </c>
      <c r="K9" s="247">
        <f t="shared" si="7"/>
        <v>18706.416666666668</v>
      </c>
      <c r="L9" s="247">
        <f t="shared" si="8"/>
        <v>18706.416666666668</v>
      </c>
      <c r="M9" s="247">
        <f t="shared" si="9"/>
        <v>18706.416666666668</v>
      </c>
      <c r="N9" s="247">
        <f t="shared" si="10"/>
        <v>18706.416666666668</v>
      </c>
      <c r="O9" s="247">
        <f t="shared" si="11"/>
        <v>18706.416666666668</v>
      </c>
      <c r="P9" s="248">
        <f t="shared" si="12"/>
        <v>224476.99999999997</v>
      </c>
    </row>
    <row r="10" spans="1:16">
      <c r="A10" s="176">
        <v>5</v>
      </c>
      <c r="B10" s="245" t="s">
        <v>553</v>
      </c>
      <c r="C10" s="246">
        <v>105516</v>
      </c>
      <c r="D10" s="247">
        <f t="shared" si="0"/>
        <v>8793</v>
      </c>
      <c r="E10" s="247">
        <f t="shared" si="1"/>
        <v>8793</v>
      </c>
      <c r="F10" s="247">
        <f t="shared" si="2"/>
        <v>8793</v>
      </c>
      <c r="G10" s="247">
        <f t="shared" si="3"/>
        <v>8793</v>
      </c>
      <c r="H10" s="247">
        <f t="shared" si="4"/>
        <v>8793</v>
      </c>
      <c r="I10" s="247">
        <f t="shared" si="5"/>
        <v>8793</v>
      </c>
      <c r="J10" s="247">
        <f t="shared" si="6"/>
        <v>8793</v>
      </c>
      <c r="K10" s="247">
        <f t="shared" si="7"/>
        <v>8793</v>
      </c>
      <c r="L10" s="247">
        <f t="shared" si="8"/>
        <v>8793</v>
      </c>
      <c r="M10" s="247">
        <f t="shared" si="9"/>
        <v>8793</v>
      </c>
      <c r="N10" s="247">
        <f t="shared" si="10"/>
        <v>8793</v>
      </c>
      <c r="O10" s="247">
        <f t="shared" si="11"/>
        <v>8793</v>
      </c>
      <c r="P10" s="248">
        <f t="shared" si="12"/>
        <v>105516</v>
      </c>
    </row>
    <row r="11" spans="1:16">
      <c r="A11" s="176">
        <v>6</v>
      </c>
      <c r="B11" s="249" t="s">
        <v>554</v>
      </c>
      <c r="C11" s="250">
        <v>248408</v>
      </c>
      <c r="D11" s="247">
        <f t="shared" si="0"/>
        <v>20700.666666666668</v>
      </c>
      <c r="E11" s="247">
        <f t="shared" si="1"/>
        <v>20700.666666666668</v>
      </c>
      <c r="F11" s="247">
        <f t="shared" si="2"/>
        <v>20700.666666666668</v>
      </c>
      <c r="G11" s="247">
        <f t="shared" si="3"/>
        <v>20700.666666666668</v>
      </c>
      <c r="H11" s="247">
        <f t="shared" si="4"/>
        <v>20700.666666666668</v>
      </c>
      <c r="I11" s="247">
        <f t="shared" si="5"/>
        <v>20700.666666666668</v>
      </c>
      <c r="J11" s="247">
        <f t="shared" si="6"/>
        <v>20700.666666666668</v>
      </c>
      <c r="K11" s="247">
        <f t="shared" si="7"/>
        <v>20700.666666666668</v>
      </c>
      <c r="L11" s="247">
        <f t="shared" si="8"/>
        <v>20700.666666666668</v>
      </c>
      <c r="M11" s="247">
        <f t="shared" si="9"/>
        <v>20700.666666666668</v>
      </c>
      <c r="N11" s="247">
        <f t="shared" si="10"/>
        <v>20700.666666666668</v>
      </c>
      <c r="O11" s="247">
        <f t="shared" si="11"/>
        <v>20700.666666666668</v>
      </c>
      <c r="P11" s="248">
        <f t="shared" si="12"/>
        <v>248407.99999999997</v>
      </c>
    </row>
    <row r="12" spans="1:16">
      <c r="A12" s="176">
        <v>7</v>
      </c>
      <c r="B12" s="249" t="s">
        <v>555</v>
      </c>
      <c r="C12" s="250">
        <v>105258</v>
      </c>
      <c r="D12" s="247">
        <f t="shared" si="0"/>
        <v>8771.5</v>
      </c>
      <c r="E12" s="247">
        <f t="shared" si="1"/>
        <v>8771.5</v>
      </c>
      <c r="F12" s="247">
        <f t="shared" si="2"/>
        <v>8771.5</v>
      </c>
      <c r="G12" s="247">
        <f t="shared" si="3"/>
        <v>8771.5</v>
      </c>
      <c r="H12" s="247">
        <f t="shared" si="4"/>
        <v>8771.5</v>
      </c>
      <c r="I12" s="247">
        <f t="shared" si="5"/>
        <v>8771.5</v>
      </c>
      <c r="J12" s="247">
        <f t="shared" si="6"/>
        <v>8771.5</v>
      </c>
      <c r="K12" s="247">
        <f t="shared" si="7"/>
        <v>8771.5</v>
      </c>
      <c r="L12" s="247">
        <f t="shared" si="8"/>
        <v>8771.5</v>
      </c>
      <c r="M12" s="247">
        <f t="shared" si="9"/>
        <v>8771.5</v>
      </c>
      <c r="N12" s="247">
        <f t="shared" si="10"/>
        <v>8771.5</v>
      </c>
      <c r="O12" s="247">
        <f t="shared" si="11"/>
        <v>8771.5</v>
      </c>
      <c r="P12" s="248">
        <f t="shared" si="12"/>
        <v>105258</v>
      </c>
    </row>
    <row r="13" spans="1:16">
      <c r="A13" s="176">
        <v>8</v>
      </c>
      <c r="B13" s="249" t="s">
        <v>363</v>
      </c>
      <c r="C13" s="250">
        <v>42703</v>
      </c>
      <c r="D13" s="247">
        <f t="shared" si="0"/>
        <v>3558.5833333333335</v>
      </c>
      <c r="E13" s="247">
        <f t="shared" si="1"/>
        <v>3558.5833333333335</v>
      </c>
      <c r="F13" s="247">
        <f t="shared" si="2"/>
        <v>3558.5833333333335</v>
      </c>
      <c r="G13" s="247">
        <f t="shared" si="3"/>
        <v>3558.5833333333335</v>
      </c>
      <c r="H13" s="247">
        <f t="shared" si="4"/>
        <v>3558.5833333333335</v>
      </c>
      <c r="I13" s="247">
        <f t="shared" si="5"/>
        <v>3558.5833333333335</v>
      </c>
      <c r="J13" s="247">
        <f t="shared" si="6"/>
        <v>3558.5833333333335</v>
      </c>
      <c r="K13" s="247">
        <f t="shared" si="7"/>
        <v>3558.5833333333335</v>
      </c>
      <c r="L13" s="247">
        <f t="shared" si="8"/>
        <v>3558.5833333333335</v>
      </c>
      <c r="M13" s="247">
        <f t="shared" si="9"/>
        <v>3558.5833333333335</v>
      </c>
      <c r="N13" s="247">
        <f t="shared" si="10"/>
        <v>3558.5833333333335</v>
      </c>
      <c r="O13" s="247">
        <f t="shared" si="11"/>
        <v>3558.5833333333335</v>
      </c>
      <c r="P13" s="248">
        <f t="shared" si="12"/>
        <v>42703</v>
      </c>
    </row>
    <row r="14" spans="1:16">
      <c r="A14" s="176">
        <v>9</v>
      </c>
      <c r="B14" s="245" t="s">
        <v>556</v>
      </c>
      <c r="C14" s="246">
        <v>3829</v>
      </c>
      <c r="D14" s="247"/>
      <c r="E14" s="247">
        <v>3829</v>
      </c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P14" s="248">
        <f t="shared" si="12"/>
        <v>3829</v>
      </c>
    </row>
    <row r="15" spans="1:16">
      <c r="A15" s="176">
        <v>10</v>
      </c>
      <c r="B15" s="251" t="s">
        <v>337</v>
      </c>
      <c r="C15" s="252">
        <f t="shared" ref="C15:O15" si="13">SUM(C7:C14)</f>
        <v>1164279</v>
      </c>
      <c r="D15" s="252">
        <f t="shared" si="13"/>
        <v>96704.166666666672</v>
      </c>
      <c r="E15" s="252">
        <f t="shared" si="13"/>
        <v>100533.16666666667</v>
      </c>
      <c r="F15" s="252">
        <f t="shared" si="13"/>
        <v>96704.166666666672</v>
      </c>
      <c r="G15" s="252">
        <f t="shared" si="13"/>
        <v>96704.166666666672</v>
      </c>
      <c r="H15" s="252">
        <f t="shared" si="13"/>
        <v>96704.166666666672</v>
      </c>
      <c r="I15" s="252">
        <f t="shared" si="13"/>
        <v>96704.166666666672</v>
      </c>
      <c r="J15" s="252">
        <f t="shared" si="13"/>
        <v>96704.166666666672</v>
      </c>
      <c r="K15" s="252">
        <f t="shared" si="13"/>
        <v>96704.166666666672</v>
      </c>
      <c r="L15" s="252">
        <f t="shared" si="13"/>
        <v>96704.166666666672</v>
      </c>
      <c r="M15" s="252">
        <f t="shared" si="13"/>
        <v>96704.166666666672</v>
      </c>
      <c r="N15" s="252">
        <f t="shared" si="13"/>
        <v>96704.166666666672</v>
      </c>
      <c r="O15" s="252">
        <f t="shared" si="13"/>
        <v>96704.166666666672</v>
      </c>
      <c r="P15" s="248">
        <f t="shared" si="12"/>
        <v>1164279</v>
      </c>
    </row>
    <row r="16" spans="1:16">
      <c r="A16" s="176">
        <v>11</v>
      </c>
      <c r="B16" s="253" t="s">
        <v>359</v>
      </c>
      <c r="C16" s="254">
        <f>C17+C18</f>
        <v>386072</v>
      </c>
      <c r="D16" s="254">
        <f t="shared" ref="D16:O16" si="14">D17+D18</f>
        <v>31143.916666666668</v>
      </c>
      <c r="E16" s="254">
        <f t="shared" si="14"/>
        <v>31143.916666666668</v>
      </c>
      <c r="F16" s="254">
        <f t="shared" si="14"/>
        <v>31143.916666666668</v>
      </c>
      <c r="G16" s="254">
        <f t="shared" si="14"/>
        <v>31143.916666666668</v>
      </c>
      <c r="H16" s="254">
        <f t="shared" si="14"/>
        <v>31143.916666666668</v>
      </c>
      <c r="I16" s="254">
        <f t="shared" si="14"/>
        <v>31143.916666666668</v>
      </c>
      <c r="J16" s="254">
        <f t="shared" si="14"/>
        <v>31143.916666666668</v>
      </c>
      <c r="K16" s="254">
        <f t="shared" si="14"/>
        <v>31143.916666666668</v>
      </c>
      <c r="L16" s="254">
        <f t="shared" si="14"/>
        <v>31143.916666666668</v>
      </c>
      <c r="M16" s="254">
        <f t="shared" si="14"/>
        <v>31143.916666666668</v>
      </c>
      <c r="N16" s="254">
        <f t="shared" si="14"/>
        <v>31143.916666666668</v>
      </c>
      <c r="O16" s="254">
        <f t="shared" si="14"/>
        <v>43488.916666666672</v>
      </c>
      <c r="P16" s="255">
        <f t="shared" si="12"/>
        <v>386072.00000000006</v>
      </c>
    </row>
    <row r="17" spans="1:16" s="388" customFormat="1">
      <c r="A17" s="176">
        <v>12</v>
      </c>
      <c r="B17" s="386" t="s">
        <v>648</v>
      </c>
      <c r="C17" s="266">
        <v>12345</v>
      </c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6">
        <v>12345</v>
      </c>
      <c r="P17" s="255">
        <f t="shared" si="12"/>
        <v>12345</v>
      </c>
    </row>
    <row r="18" spans="1:16">
      <c r="A18" s="176">
        <v>13</v>
      </c>
      <c r="B18" s="256" t="s">
        <v>557</v>
      </c>
      <c r="C18" s="257">
        <v>373727</v>
      </c>
      <c r="D18" s="247">
        <f>C18/12</f>
        <v>31143.916666666668</v>
      </c>
      <c r="E18" s="247">
        <f>D18</f>
        <v>31143.916666666668</v>
      </c>
      <c r="F18" s="247">
        <f t="shared" ref="F18:O18" si="15">E18</f>
        <v>31143.916666666668</v>
      </c>
      <c r="G18" s="247">
        <f t="shared" si="15"/>
        <v>31143.916666666668</v>
      </c>
      <c r="H18" s="247">
        <f t="shared" si="15"/>
        <v>31143.916666666668</v>
      </c>
      <c r="I18" s="247">
        <f t="shared" si="15"/>
        <v>31143.916666666668</v>
      </c>
      <c r="J18" s="247">
        <f t="shared" si="15"/>
        <v>31143.916666666668</v>
      </c>
      <c r="K18" s="247">
        <f t="shared" si="15"/>
        <v>31143.916666666668</v>
      </c>
      <c r="L18" s="247">
        <f t="shared" si="15"/>
        <v>31143.916666666668</v>
      </c>
      <c r="M18" s="247">
        <f t="shared" si="15"/>
        <v>31143.916666666668</v>
      </c>
      <c r="N18" s="247">
        <f t="shared" si="15"/>
        <v>31143.916666666668</v>
      </c>
      <c r="O18" s="247">
        <f t="shared" si="15"/>
        <v>31143.916666666668</v>
      </c>
      <c r="P18" s="255">
        <f t="shared" si="12"/>
        <v>373727.00000000006</v>
      </c>
    </row>
    <row r="19" spans="1:16" ht="21.75" customHeight="1">
      <c r="A19" s="176">
        <v>14</v>
      </c>
      <c r="B19" s="258" t="s">
        <v>558</v>
      </c>
      <c r="C19" s="259">
        <f t="shared" ref="C19:O19" si="16">C15+C16</f>
        <v>1550351</v>
      </c>
      <c r="D19" s="259">
        <f t="shared" si="16"/>
        <v>127848.08333333334</v>
      </c>
      <c r="E19" s="259">
        <f t="shared" si="16"/>
        <v>131677.08333333334</v>
      </c>
      <c r="F19" s="259">
        <f t="shared" si="16"/>
        <v>127848.08333333334</v>
      </c>
      <c r="G19" s="259">
        <f t="shared" si="16"/>
        <v>127848.08333333334</v>
      </c>
      <c r="H19" s="259">
        <f t="shared" si="16"/>
        <v>127848.08333333334</v>
      </c>
      <c r="I19" s="259">
        <f t="shared" si="16"/>
        <v>127848.08333333334</v>
      </c>
      <c r="J19" s="259">
        <f t="shared" si="16"/>
        <v>127848.08333333334</v>
      </c>
      <c r="K19" s="259">
        <f t="shared" si="16"/>
        <v>127848.08333333334</v>
      </c>
      <c r="L19" s="259">
        <f t="shared" si="16"/>
        <v>127848.08333333334</v>
      </c>
      <c r="M19" s="259">
        <f t="shared" si="16"/>
        <v>127848.08333333334</v>
      </c>
      <c r="N19" s="259">
        <f t="shared" si="16"/>
        <v>127848.08333333334</v>
      </c>
      <c r="O19" s="259">
        <f t="shared" si="16"/>
        <v>140193.08333333334</v>
      </c>
      <c r="P19" s="255">
        <f t="shared" si="12"/>
        <v>1550351</v>
      </c>
    </row>
    <row r="20" spans="1:16">
      <c r="A20" s="176">
        <v>15</v>
      </c>
      <c r="B20" s="256" t="s">
        <v>559</v>
      </c>
      <c r="C20" s="246">
        <v>597564</v>
      </c>
      <c r="D20" s="247">
        <f t="shared" ref="D20:D26" si="17">C20/12</f>
        <v>49797</v>
      </c>
      <c r="E20" s="247">
        <f t="shared" ref="E20:E26" si="18">C20/12</f>
        <v>49797</v>
      </c>
      <c r="F20" s="247">
        <f t="shared" ref="F20:F26" si="19">C20/12</f>
        <v>49797</v>
      </c>
      <c r="G20" s="247">
        <f t="shared" ref="G20:G26" si="20">C20/12</f>
        <v>49797</v>
      </c>
      <c r="H20" s="247">
        <f t="shared" ref="H20:H26" si="21">C20/12</f>
        <v>49797</v>
      </c>
      <c r="I20" s="247">
        <f t="shared" ref="I20:I26" si="22">C20/12</f>
        <v>49797</v>
      </c>
      <c r="J20" s="247">
        <f t="shared" ref="J20:J26" si="23">C20/12</f>
        <v>49797</v>
      </c>
      <c r="K20" s="247">
        <f t="shared" ref="K20:K26" si="24">C20/12</f>
        <v>49797</v>
      </c>
      <c r="L20" s="247">
        <f t="shared" ref="L20:L26" si="25">C20/12</f>
        <v>49797</v>
      </c>
      <c r="M20" s="247">
        <f t="shared" ref="M20:M26" si="26">C20/12</f>
        <v>49797</v>
      </c>
      <c r="N20" s="247">
        <f t="shared" ref="N20:N26" si="27">C20/12</f>
        <v>49797</v>
      </c>
      <c r="O20" s="247">
        <f t="shared" ref="O20:O26" si="28">C20/12</f>
        <v>49797</v>
      </c>
      <c r="P20" s="255">
        <f t="shared" si="12"/>
        <v>597564</v>
      </c>
    </row>
    <row r="21" spans="1:16">
      <c r="A21" s="176">
        <v>16</v>
      </c>
      <c r="B21" s="256" t="s">
        <v>560</v>
      </c>
      <c r="C21" s="246">
        <v>32928</v>
      </c>
      <c r="D21" s="247">
        <f t="shared" si="17"/>
        <v>2744</v>
      </c>
      <c r="E21" s="247">
        <f t="shared" si="18"/>
        <v>2744</v>
      </c>
      <c r="F21" s="247">
        <f t="shared" si="19"/>
        <v>2744</v>
      </c>
      <c r="G21" s="247">
        <f t="shared" si="20"/>
        <v>2744</v>
      </c>
      <c r="H21" s="247">
        <f t="shared" si="21"/>
        <v>2744</v>
      </c>
      <c r="I21" s="247">
        <f t="shared" si="22"/>
        <v>2744</v>
      </c>
      <c r="J21" s="247">
        <f t="shared" si="23"/>
        <v>2744</v>
      </c>
      <c r="K21" s="247">
        <f t="shared" si="24"/>
        <v>2744</v>
      </c>
      <c r="L21" s="247">
        <f t="shared" si="25"/>
        <v>2744</v>
      </c>
      <c r="M21" s="247">
        <f t="shared" si="26"/>
        <v>2744</v>
      </c>
      <c r="N21" s="247">
        <f t="shared" si="27"/>
        <v>2744</v>
      </c>
      <c r="O21" s="247">
        <f t="shared" si="28"/>
        <v>2744</v>
      </c>
      <c r="P21" s="255">
        <f t="shared" si="12"/>
        <v>32928</v>
      </c>
    </row>
    <row r="22" spans="1:16">
      <c r="A22" s="176">
        <v>17</v>
      </c>
      <c r="B22" s="260" t="s">
        <v>430</v>
      </c>
      <c r="C22" s="250">
        <v>227157</v>
      </c>
      <c r="D22" s="247">
        <f t="shared" si="17"/>
        <v>18929.75</v>
      </c>
      <c r="E22" s="247">
        <f t="shared" si="18"/>
        <v>18929.75</v>
      </c>
      <c r="F22" s="247">
        <f t="shared" si="19"/>
        <v>18929.75</v>
      </c>
      <c r="G22" s="247">
        <f t="shared" si="20"/>
        <v>18929.75</v>
      </c>
      <c r="H22" s="247">
        <f t="shared" si="21"/>
        <v>18929.75</v>
      </c>
      <c r="I22" s="247">
        <f t="shared" si="22"/>
        <v>18929.75</v>
      </c>
      <c r="J22" s="247">
        <f t="shared" si="23"/>
        <v>18929.75</v>
      </c>
      <c r="K22" s="247">
        <f t="shared" si="24"/>
        <v>18929.75</v>
      </c>
      <c r="L22" s="247">
        <f t="shared" si="25"/>
        <v>18929.75</v>
      </c>
      <c r="M22" s="247">
        <f t="shared" si="26"/>
        <v>18929.75</v>
      </c>
      <c r="N22" s="247">
        <f t="shared" si="27"/>
        <v>18929.75</v>
      </c>
      <c r="O22" s="247">
        <f t="shared" si="28"/>
        <v>18929.75</v>
      </c>
      <c r="P22" s="255">
        <f t="shared" si="12"/>
        <v>227157</v>
      </c>
    </row>
    <row r="23" spans="1:16">
      <c r="A23" s="176">
        <v>18</v>
      </c>
      <c r="B23" s="261" t="s">
        <v>167</v>
      </c>
      <c r="C23" s="262">
        <v>65705</v>
      </c>
      <c r="D23" s="247">
        <f t="shared" si="17"/>
        <v>5475.416666666667</v>
      </c>
      <c r="E23" s="247">
        <f t="shared" si="18"/>
        <v>5475.416666666667</v>
      </c>
      <c r="F23" s="247">
        <f t="shared" si="19"/>
        <v>5475.416666666667</v>
      </c>
      <c r="G23" s="247">
        <f t="shared" si="20"/>
        <v>5475.416666666667</v>
      </c>
      <c r="H23" s="247">
        <f t="shared" si="21"/>
        <v>5475.416666666667</v>
      </c>
      <c r="I23" s="247">
        <f t="shared" si="22"/>
        <v>5475.416666666667</v>
      </c>
      <c r="J23" s="247">
        <f t="shared" si="23"/>
        <v>5475.416666666667</v>
      </c>
      <c r="K23" s="247">
        <f t="shared" si="24"/>
        <v>5475.416666666667</v>
      </c>
      <c r="L23" s="247">
        <f t="shared" si="25"/>
        <v>5475.416666666667</v>
      </c>
      <c r="M23" s="247">
        <f t="shared" si="26"/>
        <v>5475.416666666667</v>
      </c>
      <c r="N23" s="247">
        <f t="shared" si="27"/>
        <v>5475.416666666667</v>
      </c>
      <c r="O23" s="247">
        <f t="shared" si="28"/>
        <v>5475.416666666667</v>
      </c>
      <c r="P23" s="255">
        <f t="shared" si="12"/>
        <v>65704.999999999985</v>
      </c>
    </row>
    <row r="24" spans="1:16">
      <c r="A24" s="176">
        <v>19</v>
      </c>
      <c r="B24" s="261" t="s">
        <v>452</v>
      </c>
      <c r="C24" s="262">
        <v>1970</v>
      </c>
      <c r="D24" s="247">
        <f t="shared" si="17"/>
        <v>164.16666666666666</v>
      </c>
      <c r="E24" s="247">
        <f t="shared" si="18"/>
        <v>164.16666666666666</v>
      </c>
      <c r="F24" s="247">
        <f t="shared" si="19"/>
        <v>164.16666666666666</v>
      </c>
      <c r="G24" s="247">
        <f t="shared" si="20"/>
        <v>164.16666666666666</v>
      </c>
      <c r="H24" s="247">
        <f t="shared" si="21"/>
        <v>164.16666666666666</v>
      </c>
      <c r="I24" s="247">
        <f t="shared" si="22"/>
        <v>164.16666666666666</v>
      </c>
      <c r="J24" s="247">
        <f t="shared" si="23"/>
        <v>164.16666666666666</v>
      </c>
      <c r="K24" s="247">
        <f t="shared" si="24"/>
        <v>164.16666666666666</v>
      </c>
      <c r="L24" s="247">
        <f t="shared" si="25"/>
        <v>164.16666666666666</v>
      </c>
      <c r="M24" s="247">
        <f t="shared" si="26"/>
        <v>164.16666666666666</v>
      </c>
      <c r="N24" s="247">
        <f t="shared" si="27"/>
        <v>164.16666666666666</v>
      </c>
      <c r="O24" s="247">
        <f t="shared" si="28"/>
        <v>164.16666666666666</v>
      </c>
      <c r="P24" s="255">
        <f t="shared" si="12"/>
        <v>1970.0000000000002</v>
      </c>
    </row>
    <row r="25" spans="1:16">
      <c r="A25" s="176">
        <v>20</v>
      </c>
      <c r="B25" s="261" t="s">
        <v>561</v>
      </c>
      <c r="C25" s="262">
        <v>70</v>
      </c>
      <c r="D25" s="247">
        <f t="shared" si="17"/>
        <v>5.833333333333333</v>
      </c>
      <c r="E25" s="247">
        <f t="shared" si="18"/>
        <v>5.833333333333333</v>
      </c>
      <c r="F25" s="247">
        <f t="shared" si="19"/>
        <v>5.833333333333333</v>
      </c>
      <c r="G25" s="247">
        <f t="shared" si="20"/>
        <v>5.833333333333333</v>
      </c>
      <c r="H25" s="247">
        <f t="shared" si="21"/>
        <v>5.833333333333333</v>
      </c>
      <c r="I25" s="247">
        <f t="shared" si="22"/>
        <v>5.833333333333333</v>
      </c>
      <c r="J25" s="247">
        <f t="shared" si="23"/>
        <v>5.833333333333333</v>
      </c>
      <c r="K25" s="247">
        <f t="shared" si="24"/>
        <v>5.833333333333333</v>
      </c>
      <c r="L25" s="247">
        <f t="shared" si="25"/>
        <v>5.833333333333333</v>
      </c>
      <c r="M25" s="247">
        <f t="shared" si="26"/>
        <v>5.833333333333333</v>
      </c>
      <c r="N25" s="247">
        <f t="shared" si="27"/>
        <v>5.833333333333333</v>
      </c>
      <c r="O25" s="247">
        <f t="shared" si="28"/>
        <v>5.833333333333333</v>
      </c>
      <c r="P25" s="255">
        <f t="shared" si="12"/>
        <v>70</v>
      </c>
    </row>
    <row r="26" spans="1:16">
      <c r="A26" s="176">
        <v>21</v>
      </c>
      <c r="B26" s="261" t="s">
        <v>562</v>
      </c>
      <c r="C26" s="262">
        <v>600</v>
      </c>
      <c r="D26" s="247">
        <f t="shared" si="17"/>
        <v>50</v>
      </c>
      <c r="E26" s="247">
        <f t="shared" si="18"/>
        <v>50</v>
      </c>
      <c r="F26" s="247">
        <f t="shared" si="19"/>
        <v>50</v>
      </c>
      <c r="G26" s="247">
        <f t="shared" si="20"/>
        <v>50</v>
      </c>
      <c r="H26" s="247">
        <f t="shared" si="21"/>
        <v>50</v>
      </c>
      <c r="I26" s="247">
        <f t="shared" si="22"/>
        <v>50</v>
      </c>
      <c r="J26" s="247">
        <f t="shared" si="23"/>
        <v>50</v>
      </c>
      <c r="K26" s="247">
        <f t="shared" si="24"/>
        <v>50</v>
      </c>
      <c r="L26" s="247">
        <f t="shared" si="25"/>
        <v>50</v>
      </c>
      <c r="M26" s="247">
        <f t="shared" si="26"/>
        <v>50</v>
      </c>
      <c r="N26" s="247">
        <f t="shared" si="27"/>
        <v>50</v>
      </c>
      <c r="O26" s="247">
        <f t="shared" si="28"/>
        <v>50</v>
      </c>
      <c r="P26" s="255">
        <f t="shared" si="12"/>
        <v>600</v>
      </c>
    </row>
    <row r="27" spans="1:16" s="239" customFormat="1">
      <c r="A27" s="176">
        <v>22</v>
      </c>
      <c r="B27" s="263" t="s">
        <v>563</v>
      </c>
      <c r="C27" s="264">
        <f t="shared" ref="C27:O27" si="29">SUM(C20:C26)</f>
        <v>925994</v>
      </c>
      <c r="D27" s="264">
        <f t="shared" si="29"/>
        <v>77166.166666666672</v>
      </c>
      <c r="E27" s="264">
        <f t="shared" si="29"/>
        <v>77166.166666666672</v>
      </c>
      <c r="F27" s="264">
        <f t="shared" si="29"/>
        <v>77166.166666666672</v>
      </c>
      <c r="G27" s="264">
        <f t="shared" si="29"/>
        <v>77166.166666666672</v>
      </c>
      <c r="H27" s="264">
        <f t="shared" si="29"/>
        <v>77166.166666666672</v>
      </c>
      <c r="I27" s="264">
        <f t="shared" si="29"/>
        <v>77166.166666666672</v>
      </c>
      <c r="J27" s="264">
        <f t="shared" si="29"/>
        <v>77166.166666666672</v>
      </c>
      <c r="K27" s="264">
        <f t="shared" si="29"/>
        <v>77166.166666666672</v>
      </c>
      <c r="L27" s="264">
        <f t="shared" si="29"/>
        <v>77166.166666666672</v>
      </c>
      <c r="M27" s="264">
        <f t="shared" si="29"/>
        <v>77166.166666666672</v>
      </c>
      <c r="N27" s="264">
        <f t="shared" si="29"/>
        <v>77166.166666666672</v>
      </c>
      <c r="O27" s="264">
        <f t="shared" si="29"/>
        <v>77166.166666666672</v>
      </c>
      <c r="P27" s="265">
        <f t="shared" si="12"/>
        <v>925993.99999999988</v>
      </c>
    </row>
    <row r="28" spans="1:16" ht="16.5" customHeight="1">
      <c r="A28" s="176">
        <v>23</v>
      </c>
      <c r="B28" s="253" t="s">
        <v>564</v>
      </c>
      <c r="C28" s="254">
        <f>SUM(C29:C31)</f>
        <v>624357</v>
      </c>
      <c r="D28" s="254">
        <f t="shared" ref="D28:O28" si="30">SUM(D29:D31)</f>
        <v>51001</v>
      </c>
      <c r="E28" s="254">
        <f t="shared" si="30"/>
        <v>51001</v>
      </c>
      <c r="F28" s="254">
        <f t="shared" si="30"/>
        <v>51001</v>
      </c>
      <c r="G28" s="254">
        <f t="shared" si="30"/>
        <v>51001</v>
      </c>
      <c r="H28" s="254">
        <f t="shared" si="30"/>
        <v>51001</v>
      </c>
      <c r="I28" s="254">
        <f t="shared" si="30"/>
        <v>51001</v>
      </c>
      <c r="J28" s="254">
        <f t="shared" si="30"/>
        <v>51001</v>
      </c>
      <c r="K28" s="254">
        <f t="shared" si="30"/>
        <v>51001</v>
      </c>
      <c r="L28" s="254">
        <f t="shared" si="30"/>
        <v>51001</v>
      </c>
      <c r="M28" s="254">
        <f t="shared" si="30"/>
        <v>51001</v>
      </c>
      <c r="N28" s="254">
        <f t="shared" si="30"/>
        <v>51001</v>
      </c>
      <c r="O28" s="254">
        <f t="shared" si="30"/>
        <v>63346</v>
      </c>
      <c r="P28" s="255">
        <f t="shared" si="12"/>
        <v>624357</v>
      </c>
    </row>
    <row r="29" spans="1:16" s="388" customFormat="1" ht="16.5" customHeight="1">
      <c r="A29" s="176">
        <v>24</v>
      </c>
      <c r="B29" s="386" t="s">
        <v>649</v>
      </c>
      <c r="C29" s="266">
        <v>12345</v>
      </c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>
        <v>12345</v>
      </c>
      <c r="P29" s="387"/>
    </row>
    <row r="30" spans="1:16" s="267" customFormat="1" ht="16.5" customHeight="1">
      <c r="A30" s="176">
        <v>25</v>
      </c>
      <c r="B30" s="261" t="s">
        <v>565</v>
      </c>
      <c r="C30" s="266">
        <v>238285</v>
      </c>
      <c r="D30" s="247">
        <f>C30/12</f>
        <v>19857.083333333332</v>
      </c>
      <c r="E30" s="247">
        <f>C30/12</f>
        <v>19857.083333333332</v>
      </c>
      <c r="F30" s="247">
        <f>C30/12</f>
        <v>19857.083333333332</v>
      </c>
      <c r="G30" s="247">
        <f>C30/12</f>
        <v>19857.083333333332</v>
      </c>
      <c r="H30" s="247">
        <f>C30/12</f>
        <v>19857.083333333332</v>
      </c>
      <c r="I30" s="247">
        <f>C30/12</f>
        <v>19857.083333333332</v>
      </c>
      <c r="J30" s="247">
        <f>C30/12</f>
        <v>19857.083333333332</v>
      </c>
      <c r="K30" s="247">
        <f>C30/12</f>
        <v>19857.083333333332</v>
      </c>
      <c r="L30" s="247">
        <f>C30/12</f>
        <v>19857.083333333332</v>
      </c>
      <c r="M30" s="247">
        <f>C30/12</f>
        <v>19857.083333333332</v>
      </c>
      <c r="N30" s="247">
        <f>C30/12</f>
        <v>19857.083333333332</v>
      </c>
      <c r="O30" s="247">
        <f>C30/12</f>
        <v>19857.083333333332</v>
      </c>
      <c r="P30" s="248"/>
    </row>
    <row r="31" spans="1:16">
      <c r="A31" s="176">
        <v>26</v>
      </c>
      <c r="B31" s="256" t="s">
        <v>557</v>
      </c>
      <c r="C31" s="268">
        <v>373727</v>
      </c>
      <c r="D31" s="247">
        <f>C31/12</f>
        <v>31143.916666666668</v>
      </c>
      <c r="E31" s="247">
        <f>C31/12</f>
        <v>31143.916666666668</v>
      </c>
      <c r="F31" s="247">
        <f>C31/12</f>
        <v>31143.916666666668</v>
      </c>
      <c r="G31" s="247">
        <f>C31/12</f>
        <v>31143.916666666668</v>
      </c>
      <c r="H31" s="247">
        <f>C31/12</f>
        <v>31143.916666666668</v>
      </c>
      <c r="I31" s="247">
        <f>C31/12</f>
        <v>31143.916666666668</v>
      </c>
      <c r="J31" s="247">
        <f>C31/12</f>
        <v>31143.916666666668</v>
      </c>
      <c r="K31" s="247">
        <f>C31/12</f>
        <v>31143.916666666668</v>
      </c>
      <c r="L31" s="247">
        <f>C31/12</f>
        <v>31143.916666666668</v>
      </c>
      <c r="M31" s="247">
        <f>C31/12</f>
        <v>31143.916666666668</v>
      </c>
      <c r="N31" s="247">
        <f>C31/12</f>
        <v>31143.916666666668</v>
      </c>
      <c r="O31" s="247">
        <f>C31/12</f>
        <v>31143.916666666668</v>
      </c>
      <c r="P31" s="255">
        <f>SUM(D31:O31)</f>
        <v>373727.00000000006</v>
      </c>
    </row>
    <row r="32" spans="1:16" ht="18" customHeight="1">
      <c r="A32" s="176">
        <v>27</v>
      </c>
      <c r="B32" s="269" t="s">
        <v>566</v>
      </c>
      <c r="C32" s="270">
        <f t="shared" ref="C32:O32" si="31">C27+C28</f>
        <v>1550351</v>
      </c>
      <c r="D32" s="270">
        <f t="shared" si="31"/>
        <v>128167.16666666667</v>
      </c>
      <c r="E32" s="270">
        <f t="shared" si="31"/>
        <v>128167.16666666667</v>
      </c>
      <c r="F32" s="270">
        <f t="shared" si="31"/>
        <v>128167.16666666667</v>
      </c>
      <c r="G32" s="270">
        <f t="shared" si="31"/>
        <v>128167.16666666667</v>
      </c>
      <c r="H32" s="270">
        <f t="shared" si="31"/>
        <v>128167.16666666667</v>
      </c>
      <c r="I32" s="270">
        <f t="shared" si="31"/>
        <v>128167.16666666667</v>
      </c>
      <c r="J32" s="270">
        <f t="shared" si="31"/>
        <v>128167.16666666667</v>
      </c>
      <c r="K32" s="270">
        <f t="shared" si="31"/>
        <v>128167.16666666667</v>
      </c>
      <c r="L32" s="270">
        <f t="shared" si="31"/>
        <v>128167.16666666667</v>
      </c>
      <c r="M32" s="270">
        <f t="shared" si="31"/>
        <v>128167.16666666667</v>
      </c>
      <c r="N32" s="270">
        <f t="shared" si="31"/>
        <v>128167.16666666667</v>
      </c>
      <c r="O32" s="270">
        <f t="shared" si="31"/>
        <v>140512.16666666669</v>
      </c>
      <c r="P32" s="255">
        <f>SUM(D32:O32)</f>
        <v>1550351.0000000002</v>
      </c>
    </row>
    <row r="33" spans="2:15"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</row>
    <row r="34" spans="2:15"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</row>
  </sheetData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</vt:i4>
      </vt:variant>
    </vt:vector>
  </HeadingPairs>
  <TitlesOfParts>
    <vt:vector size="13" baseType="lpstr">
      <vt:lpstr>1.a </vt:lpstr>
      <vt:lpstr>1b</vt:lpstr>
      <vt:lpstr>2a</vt:lpstr>
      <vt:lpstr>2b</vt:lpstr>
      <vt:lpstr>2d</vt:lpstr>
      <vt:lpstr>4.mell</vt:lpstr>
      <vt:lpstr>5 mell</vt:lpstr>
      <vt:lpstr>6.mell.</vt:lpstr>
      <vt:lpstr>9a mell</vt:lpstr>
      <vt:lpstr>9b mell</vt:lpstr>
      <vt:lpstr>9c mell</vt:lpstr>
      <vt:lpstr>13. mell</vt:lpstr>
      <vt:lpstr>'13. mell'!Nyomtatási_terület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Titkárság</cp:lastModifiedBy>
  <cp:lastPrinted>2015-03-02T14:55:52Z</cp:lastPrinted>
  <dcterms:created xsi:type="dcterms:W3CDTF">2014-09-05T13:12:47Z</dcterms:created>
  <dcterms:modified xsi:type="dcterms:W3CDTF">2015-03-03T10:16:54Z</dcterms:modified>
</cp:coreProperties>
</file>