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6230" yWindow="-225" windowWidth="12660" windowHeight="12900" tabRatio="727" activeTab="22"/>
  </bookViews>
  <sheets>
    <sheet name="1.1.sz.mell." sheetId="1" r:id="rId1"/>
    <sheet name="1.2.sz.mell." sheetId="129" r:id="rId2"/>
    <sheet name="1.3.sz.mell." sheetId="130" state="hidden" r:id="rId3"/>
    <sheet name="1.4.sz.mell." sheetId="131" state="hidden" r:id="rId4"/>
    <sheet name="2.1.sz.mell  " sheetId="73" r:id="rId5"/>
    <sheet name="2.2.sz.mell  " sheetId="61" r:id="rId6"/>
    <sheet name="3.sz.mell." sheetId="63" r:id="rId7"/>
    <sheet name="4.sz.mell." sheetId="64" r:id="rId8"/>
    <sheet name="5. sz. mell. " sheetId="132" state="hidden" r:id="rId9"/>
    <sheet name="6.1. sz. mell" sheetId="3" state="hidden" r:id="rId10"/>
    <sheet name="6.1.1. sz. mell" sheetId="133" state="hidden" r:id="rId11"/>
    <sheet name="6.1.2. sz. mell" sheetId="134" state="hidden" r:id="rId12"/>
    <sheet name="6.1.3. sz. mell" sheetId="135" state="hidden" r:id="rId13"/>
    <sheet name="6.2. sz. mell" sheetId="79" state="hidden" r:id="rId14"/>
    <sheet name="6.2.1. sz. mell" sheetId="138" state="hidden" r:id="rId15"/>
    <sheet name="6.2.2. sz. mell" sheetId="137" state="hidden" r:id="rId16"/>
    <sheet name="6.2.3. sz. mell" sheetId="136" state="hidden" r:id="rId17"/>
    <sheet name="6.3. sz. mell" sheetId="105" state="hidden" r:id="rId18"/>
    <sheet name="6.3.1. sz. mell" sheetId="139" state="hidden" r:id="rId19"/>
    <sheet name="6.3.2. sz. mell" sheetId="140" state="hidden" r:id="rId20"/>
    <sheet name="6.3.3. sz. mell" sheetId="141" state="hidden" r:id="rId21"/>
    <sheet name="7. sz. mell." sheetId="89" state="hidden" r:id="rId22"/>
    <sheet name="Munka1" sheetId="94" r:id="rId23"/>
  </sheets>
  <definedNames>
    <definedName name="_xlnm.Print_Titles" localSheetId="9">'6.1. sz. mell'!$1:$6</definedName>
    <definedName name="_xlnm.Print_Titles" localSheetId="10">'6.1.1. sz. mell'!$1:$6</definedName>
    <definedName name="_xlnm.Print_Titles" localSheetId="11">'6.1.2. sz. mell'!$1:$6</definedName>
    <definedName name="_xlnm.Print_Titles" localSheetId="12">'6.1.3. sz. mell'!$1:$6</definedName>
    <definedName name="_xlnm.Print_Titles" localSheetId="13">'6.2. sz. mell'!$1:$6</definedName>
    <definedName name="_xlnm.Print_Titles" localSheetId="14">'6.2.1. sz. mell'!$1:$6</definedName>
    <definedName name="_xlnm.Print_Titles" localSheetId="15">'6.2.2. sz. mell'!$1:$6</definedName>
    <definedName name="_xlnm.Print_Titles" localSheetId="16">'6.2.3. sz. mell'!$1:$6</definedName>
    <definedName name="_xlnm.Print_Titles" localSheetId="17">'6.3. sz. mell'!$1:$6</definedName>
    <definedName name="_xlnm.Print_Titles" localSheetId="18">'6.3.1. sz. mell'!$1:$6</definedName>
    <definedName name="_xlnm.Print_Titles" localSheetId="19">'6.3.2. sz. mell'!$1:$6</definedName>
    <definedName name="_xlnm.Print_Titles" localSheetId="20">'6.3.3. sz. mell'!$1:$6</definedName>
    <definedName name="_xlnm.Print_Area" localSheetId="0">'1.1.sz.mell.'!$A$1:$G$161</definedName>
    <definedName name="_xlnm.Print_Area" localSheetId="1">'1.2.sz.mell.'!$A$2:$G$162</definedName>
    <definedName name="_xlnm.Print_Area" localSheetId="2">'1.3.sz.mell.'!$A$1:$E$161</definedName>
    <definedName name="_xlnm.Print_Area" localSheetId="3">'1.4.sz.mell.'!$A$1:$E$161</definedName>
  </definedNames>
  <calcPr calcId="145621"/>
</workbook>
</file>

<file path=xl/calcChain.xml><?xml version="1.0" encoding="utf-8"?>
<calcChain xmlns="http://schemas.openxmlformats.org/spreadsheetml/2006/main">
  <c r="D3" i="64" l="1"/>
  <c r="G94" i="129"/>
  <c r="G74" i="129"/>
  <c r="G36" i="129"/>
  <c r="G5" i="129"/>
  <c r="K17" i="61"/>
  <c r="K32" i="61" s="1"/>
  <c r="L17" i="61"/>
  <c r="L31" i="61" s="1"/>
  <c r="D18" i="61"/>
  <c r="D30" i="61" s="1"/>
  <c r="E18" i="61"/>
  <c r="E30" i="61" s="1"/>
  <c r="F18" i="61"/>
  <c r="F30" i="61" s="1"/>
  <c r="G18" i="61"/>
  <c r="K18" i="73"/>
  <c r="K30" i="73" s="1"/>
  <c r="L18" i="73"/>
  <c r="L30" i="73" s="1"/>
  <c r="E19" i="73"/>
  <c r="E29" i="73" s="1"/>
  <c r="F19" i="73"/>
  <c r="G19" i="73"/>
  <c r="G29" i="73" s="1"/>
  <c r="F29" i="73"/>
  <c r="E18" i="73"/>
  <c r="F18" i="73"/>
  <c r="E116" i="1"/>
  <c r="F116" i="1"/>
  <c r="E95" i="1"/>
  <c r="F95" i="1"/>
  <c r="E73" i="1"/>
  <c r="E87" i="1" s="1"/>
  <c r="E161" i="1" s="1"/>
  <c r="F73" i="1"/>
  <c r="F87" i="1" s="1"/>
  <c r="F161" i="1" s="1"/>
  <c r="E35" i="1"/>
  <c r="F35" i="1"/>
  <c r="E27" i="1"/>
  <c r="F27" i="1"/>
  <c r="E13" i="1"/>
  <c r="F13" i="1"/>
  <c r="E6" i="1"/>
  <c r="E63" i="1" s="1"/>
  <c r="F6" i="1"/>
  <c r="F63" i="1" s="1"/>
  <c r="F7" i="129"/>
  <c r="E7" i="129"/>
  <c r="F117" i="129"/>
  <c r="E117" i="129"/>
  <c r="F96" i="129"/>
  <c r="E96" i="129"/>
  <c r="F74" i="129"/>
  <c r="F88" i="129" s="1"/>
  <c r="F162" i="129" s="1"/>
  <c r="E74" i="129"/>
  <c r="E88" i="129" s="1"/>
  <c r="E162" i="129" s="1"/>
  <c r="F36" i="129"/>
  <c r="E36" i="129"/>
  <c r="F28" i="129"/>
  <c r="E28" i="129"/>
  <c r="F14" i="129"/>
  <c r="E14" i="129"/>
  <c r="G93" i="1"/>
  <c r="G4" i="1"/>
  <c r="E4" i="61"/>
  <c r="K4" i="61" s="1"/>
  <c r="K4" i="73"/>
  <c r="E4" i="73"/>
  <c r="E51" i="141"/>
  <c r="D51" i="141"/>
  <c r="C51" i="141"/>
  <c r="E45" i="141"/>
  <c r="E57" i="141" s="1"/>
  <c r="D45" i="141"/>
  <c r="D57" i="141" s="1"/>
  <c r="C45" i="141"/>
  <c r="C57" i="141" s="1"/>
  <c r="E37" i="141"/>
  <c r="D37" i="141"/>
  <c r="C37" i="141"/>
  <c r="E30" i="141"/>
  <c r="D30" i="141"/>
  <c r="C30" i="141"/>
  <c r="E26" i="141"/>
  <c r="D26" i="141"/>
  <c r="C26" i="141"/>
  <c r="E20" i="141"/>
  <c r="D20" i="141"/>
  <c r="C20" i="141"/>
  <c r="E8" i="141"/>
  <c r="D8" i="141"/>
  <c r="D36" i="141" s="1"/>
  <c r="D41" i="141" s="1"/>
  <c r="C8" i="141"/>
  <c r="E5" i="141"/>
  <c r="E51" i="140"/>
  <c r="D51" i="140"/>
  <c r="C51" i="140"/>
  <c r="E45" i="140"/>
  <c r="E57" i="140"/>
  <c r="D45" i="140"/>
  <c r="D57" i="140" s="1"/>
  <c r="C45" i="140"/>
  <c r="C57" i="140"/>
  <c r="E37" i="140"/>
  <c r="D37" i="140"/>
  <c r="C37" i="140"/>
  <c r="E30" i="140"/>
  <c r="D30" i="140"/>
  <c r="C30" i="140"/>
  <c r="E26" i="140"/>
  <c r="D26" i="140"/>
  <c r="C26" i="140"/>
  <c r="E20" i="140"/>
  <c r="D20" i="140"/>
  <c r="C20" i="140"/>
  <c r="E8" i="140"/>
  <c r="E36" i="140" s="1"/>
  <c r="E41" i="140" s="1"/>
  <c r="D8" i="140"/>
  <c r="C8" i="140"/>
  <c r="C36" i="140" s="1"/>
  <c r="C41" i="140" s="1"/>
  <c r="E5" i="140"/>
  <c r="E51" i="139"/>
  <c r="D51" i="139"/>
  <c r="C51" i="139"/>
  <c r="E45" i="139"/>
  <c r="D45" i="139"/>
  <c r="C45" i="139"/>
  <c r="C57" i="139" s="1"/>
  <c r="E37" i="139"/>
  <c r="D37" i="139"/>
  <c r="C37" i="139"/>
  <c r="E30" i="139"/>
  <c r="D30" i="139"/>
  <c r="C30" i="139"/>
  <c r="E26" i="139"/>
  <c r="D26" i="139"/>
  <c r="D36" i="139" s="1"/>
  <c r="D41" i="139" s="1"/>
  <c r="C26" i="139"/>
  <c r="E20" i="139"/>
  <c r="D20" i="139"/>
  <c r="C20" i="139"/>
  <c r="E8" i="139"/>
  <c r="D8" i="139"/>
  <c r="C8" i="139"/>
  <c r="C36" i="139" s="1"/>
  <c r="C41" i="139" s="1"/>
  <c r="E5" i="139"/>
  <c r="D45" i="105"/>
  <c r="E45" i="105"/>
  <c r="D51" i="105"/>
  <c r="E51" i="105"/>
  <c r="E57" i="105" s="1"/>
  <c r="D8" i="105"/>
  <c r="E8" i="105"/>
  <c r="D20" i="105"/>
  <c r="E20" i="105"/>
  <c r="D26" i="105"/>
  <c r="E26" i="105"/>
  <c r="E36" i="105" s="1"/>
  <c r="E41" i="105" s="1"/>
  <c r="D30" i="105"/>
  <c r="E30" i="105"/>
  <c r="D37" i="105"/>
  <c r="E37" i="105"/>
  <c r="E5" i="105"/>
  <c r="E52" i="138"/>
  <c r="D52" i="138"/>
  <c r="C52" i="138"/>
  <c r="E46" i="138"/>
  <c r="E58" i="138" s="1"/>
  <c r="D46" i="138"/>
  <c r="D58" i="138" s="1"/>
  <c r="C46" i="138"/>
  <c r="E38" i="138"/>
  <c r="D38" i="138"/>
  <c r="C38" i="138"/>
  <c r="E31" i="138"/>
  <c r="D31" i="138"/>
  <c r="C31" i="138"/>
  <c r="E26" i="138"/>
  <c r="D26" i="138"/>
  <c r="C26" i="138"/>
  <c r="E20" i="138"/>
  <c r="D20" i="138"/>
  <c r="C20" i="138"/>
  <c r="E8" i="138"/>
  <c r="E37" i="138" s="1"/>
  <c r="E42" i="138" s="1"/>
  <c r="D8" i="138"/>
  <c r="D37" i="138" s="1"/>
  <c r="D42" i="138" s="1"/>
  <c r="C8" i="138"/>
  <c r="E5" i="138"/>
  <c r="E52" i="137"/>
  <c r="D52" i="137"/>
  <c r="C52" i="137"/>
  <c r="E46" i="137"/>
  <c r="E58" i="137" s="1"/>
  <c r="D46" i="137"/>
  <c r="D58" i="137" s="1"/>
  <c r="C46" i="137"/>
  <c r="C58" i="137" s="1"/>
  <c r="E38" i="137"/>
  <c r="D38" i="137"/>
  <c r="C38" i="137"/>
  <c r="E31" i="137"/>
  <c r="D31" i="137"/>
  <c r="C31" i="137"/>
  <c r="E26" i="137"/>
  <c r="D26" i="137"/>
  <c r="C26" i="137"/>
  <c r="E20" i="137"/>
  <c r="D20" i="137"/>
  <c r="C20" i="137"/>
  <c r="E8" i="137"/>
  <c r="E37" i="137" s="1"/>
  <c r="E42" i="137" s="1"/>
  <c r="D8" i="137"/>
  <c r="D37" i="137" s="1"/>
  <c r="D42" i="137" s="1"/>
  <c r="C8" i="137"/>
  <c r="C37" i="137" s="1"/>
  <c r="E5" i="137"/>
  <c r="E52" i="136"/>
  <c r="D52" i="136"/>
  <c r="C52" i="136"/>
  <c r="E46" i="136"/>
  <c r="E58" i="136" s="1"/>
  <c r="D46" i="136"/>
  <c r="C46" i="136"/>
  <c r="C58" i="136" s="1"/>
  <c r="E38" i="136"/>
  <c r="D38" i="136"/>
  <c r="C38" i="136"/>
  <c r="E31" i="136"/>
  <c r="D31" i="136"/>
  <c r="C31" i="136"/>
  <c r="E26" i="136"/>
  <c r="D26" i="136"/>
  <c r="C26" i="136"/>
  <c r="E20" i="136"/>
  <c r="D20" i="136"/>
  <c r="C20" i="136"/>
  <c r="E8" i="136"/>
  <c r="D8" i="136"/>
  <c r="D37" i="136" s="1"/>
  <c r="D42" i="136" s="1"/>
  <c r="C8" i="136"/>
  <c r="C37" i="136" s="1"/>
  <c r="C42" i="136" s="1"/>
  <c r="E5" i="136"/>
  <c r="D46" i="79"/>
  <c r="E46" i="79"/>
  <c r="D52" i="79"/>
  <c r="E52" i="79"/>
  <c r="E58" i="79" s="1"/>
  <c r="D8" i="79"/>
  <c r="E8" i="79"/>
  <c r="D20" i="79"/>
  <c r="E20" i="79"/>
  <c r="D26" i="79"/>
  <c r="E26" i="79"/>
  <c r="E37" i="79" s="1"/>
  <c r="E42" i="79" s="1"/>
  <c r="D31" i="79"/>
  <c r="E31" i="79"/>
  <c r="D38" i="79"/>
  <c r="E38" i="79"/>
  <c r="E5" i="79"/>
  <c r="E146" i="135"/>
  <c r="D146" i="135"/>
  <c r="C146" i="135"/>
  <c r="E140" i="135"/>
  <c r="D140" i="135"/>
  <c r="C140" i="135"/>
  <c r="E133" i="135"/>
  <c r="D133" i="135"/>
  <c r="C133" i="135"/>
  <c r="E129" i="135"/>
  <c r="D129" i="135"/>
  <c r="D154" i="135" s="1"/>
  <c r="C129" i="135"/>
  <c r="E114" i="135"/>
  <c r="D114" i="135"/>
  <c r="C114" i="135"/>
  <c r="E93" i="135"/>
  <c r="E128" i="135" s="1"/>
  <c r="D93" i="135"/>
  <c r="D128" i="135" s="1"/>
  <c r="C93" i="135"/>
  <c r="C128" i="135" s="1"/>
  <c r="E82" i="135"/>
  <c r="D82" i="135"/>
  <c r="C82" i="135"/>
  <c r="E78" i="135"/>
  <c r="D78" i="135"/>
  <c r="C78" i="135"/>
  <c r="E75" i="135"/>
  <c r="D75" i="135"/>
  <c r="C75" i="135"/>
  <c r="E70" i="135"/>
  <c r="D70" i="135"/>
  <c r="C70" i="135"/>
  <c r="E66" i="135"/>
  <c r="D66" i="135"/>
  <c r="C66" i="135"/>
  <c r="C89" i="135" s="1"/>
  <c r="E60" i="135"/>
  <c r="D60" i="135"/>
  <c r="C60" i="135"/>
  <c r="E55" i="135"/>
  <c r="D55" i="135"/>
  <c r="C55" i="135"/>
  <c r="E49" i="135"/>
  <c r="D49" i="135"/>
  <c r="C49" i="135"/>
  <c r="E37" i="135"/>
  <c r="D37" i="135"/>
  <c r="C37" i="135"/>
  <c r="E30" i="135"/>
  <c r="E29" i="135" s="1"/>
  <c r="D30" i="135"/>
  <c r="D29" i="135" s="1"/>
  <c r="C30" i="135"/>
  <c r="C29" i="135" s="1"/>
  <c r="E22" i="135"/>
  <c r="D22" i="135"/>
  <c r="C22" i="135"/>
  <c r="E15" i="135"/>
  <c r="D15" i="135"/>
  <c r="C15" i="135"/>
  <c r="E8" i="135"/>
  <c r="D8" i="135"/>
  <c r="C8" i="135"/>
  <c r="C65" i="135" s="1"/>
  <c r="C90" i="135" s="1"/>
  <c r="E5" i="135"/>
  <c r="E146" i="134"/>
  <c r="D146" i="134"/>
  <c r="C146" i="134"/>
  <c r="E140" i="134"/>
  <c r="D140" i="134"/>
  <c r="C140" i="134"/>
  <c r="E133" i="134"/>
  <c r="E154" i="134" s="1"/>
  <c r="D133" i="134"/>
  <c r="C133" i="134"/>
  <c r="E129" i="134"/>
  <c r="D129" i="134"/>
  <c r="D154" i="134" s="1"/>
  <c r="C129" i="134"/>
  <c r="C154" i="134"/>
  <c r="E114" i="134"/>
  <c r="D114" i="134"/>
  <c r="C114" i="134"/>
  <c r="E93" i="134"/>
  <c r="E128" i="134" s="1"/>
  <c r="D93" i="134"/>
  <c r="D128" i="134" s="1"/>
  <c r="C93" i="134"/>
  <c r="C128" i="134" s="1"/>
  <c r="C155" i="134" s="1"/>
  <c r="E82" i="134"/>
  <c r="D82" i="134"/>
  <c r="C82" i="134"/>
  <c r="E78" i="134"/>
  <c r="D78" i="134"/>
  <c r="C78" i="134"/>
  <c r="E75" i="134"/>
  <c r="D75" i="134"/>
  <c r="C75" i="134"/>
  <c r="E70" i="134"/>
  <c r="D70" i="134"/>
  <c r="C70" i="134"/>
  <c r="E66" i="134"/>
  <c r="E89" i="134" s="1"/>
  <c r="D66" i="134"/>
  <c r="C66" i="134"/>
  <c r="E60" i="134"/>
  <c r="D60" i="134"/>
  <c r="C60" i="134"/>
  <c r="E55" i="134"/>
  <c r="D55" i="134"/>
  <c r="C55" i="134"/>
  <c r="E49" i="134"/>
  <c r="D49" i="134"/>
  <c r="C49" i="134"/>
  <c r="E37" i="134"/>
  <c r="D37" i="134"/>
  <c r="C37" i="134"/>
  <c r="E30" i="134"/>
  <c r="E29" i="134" s="1"/>
  <c r="D30" i="134"/>
  <c r="D29" i="134" s="1"/>
  <c r="D65" i="134" s="1"/>
  <c r="C30" i="134"/>
  <c r="C29" i="134" s="1"/>
  <c r="E22" i="134"/>
  <c r="D22" i="134"/>
  <c r="C22" i="134"/>
  <c r="E15" i="134"/>
  <c r="D15" i="134"/>
  <c r="C15" i="134"/>
  <c r="E8" i="134"/>
  <c r="D8" i="134"/>
  <c r="C8" i="134"/>
  <c r="E5" i="134"/>
  <c r="E146" i="133"/>
  <c r="D146" i="133"/>
  <c r="C146" i="133"/>
  <c r="E140" i="133"/>
  <c r="D140" i="133"/>
  <c r="C140" i="133"/>
  <c r="E133" i="133"/>
  <c r="D133" i="133"/>
  <c r="C133" i="133"/>
  <c r="E129" i="133"/>
  <c r="D129" i="133"/>
  <c r="C129" i="133"/>
  <c r="E114" i="133"/>
  <c r="D114" i="133"/>
  <c r="C114" i="133"/>
  <c r="E93" i="133"/>
  <c r="E128" i="133"/>
  <c r="D93" i="133"/>
  <c r="D128" i="133" s="1"/>
  <c r="C93" i="133"/>
  <c r="C128" i="133" s="1"/>
  <c r="E82" i="133"/>
  <c r="D82" i="133"/>
  <c r="C82" i="133"/>
  <c r="E78" i="133"/>
  <c r="D78" i="133"/>
  <c r="C78" i="133"/>
  <c r="E75" i="133"/>
  <c r="D75" i="133"/>
  <c r="C75" i="133"/>
  <c r="E70" i="133"/>
  <c r="E89" i="133" s="1"/>
  <c r="D70" i="133"/>
  <c r="C70" i="133"/>
  <c r="E66" i="133"/>
  <c r="D66" i="133"/>
  <c r="D89" i="133" s="1"/>
  <c r="C66" i="133"/>
  <c r="C89" i="133"/>
  <c r="E60" i="133"/>
  <c r="D60" i="133"/>
  <c r="C60" i="133"/>
  <c r="E55" i="133"/>
  <c r="D55" i="133"/>
  <c r="C55" i="133"/>
  <c r="E49" i="133"/>
  <c r="D49" i="133"/>
  <c r="C49" i="133"/>
  <c r="E37" i="133"/>
  <c r="D37" i="133"/>
  <c r="C37" i="133"/>
  <c r="E30" i="133"/>
  <c r="E29" i="133" s="1"/>
  <c r="D30" i="133"/>
  <c r="D29" i="133"/>
  <c r="C30" i="133"/>
  <c r="C29" i="133" s="1"/>
  <c r="E22" i="133"/>
  <c r="D22" i="133"/>
  <c r="C22" i="133"/>
  <c r="E15" i="133"/>
  <c r="D15" i="133"/>
  <c r="C15" i="133"/>
  <c r="E8" i="133"/>
  <c r="D8" i="133"/>
  <c r="C8" i="133"/>
  <c r="E5" i="133"/>
  <c r="D93" i="3"/>
  <c r="E93" i="3"/>
  <c r="D114" i="3"/>
  <c r="D128" i="3"/>
  <c r="E114" i="3"/>
  <c r="E128" i="3" s="1"/>
  <c r="D129" i="3"/>
  <c r="E129" i="3"/>
  <c r="D133" i="3"/>
  <c r="E133" i="3"/>
  <c r="D140" i="3"/>
  <c r="E140" i="3"/>
  <c r="D146" i="3"/>
  <c r="E146" i="3"/>
  <c r="E5" i="3"/>
  <c r="D8" i="3"/>
  <c r="E8" i="3"/>
  <c r="D15" i="3"/>
  <c r="E15" i="3"/>
  <c r="D22" i="3"/>
  <c r="E22" i="3"/>
  <c r="D30" i="3"/>
  <c r="D29" i="3"/>
  <c r="E30" i="3"/>
  <c r="E29" i="3" s="1"/>
  <c r="E65" i="3" s="1"/>
  <c r="D37" i="3"/>
  <c r="E37" i="3"/>
  <c r="D49" i="3"/>
  <c r="E49" i="3"/>
  <c r="D55" i="3"/>
  <c r="E55" i="3"/>
  <c r="D60" i="3"/>
  <c r="E60" i="3"/>
  <c r="D66" i="3"/>
  <c r="E66" i="3"/>
  <c r="D70" i="3"/>
  <c r="E70" i="3"/>
  <c r="D75" i="3"/>
  <c r="E75" i="3"/>
  <c r="D78" i="3"/>
  <c r="D89" i="3" s="1"/>
  <c r="E78" i="3"/>
  <c r="D82" i="3"/>
  <c r="E82" i="3"/>
  <c r="A27" i="132"/>
  <c r="M6" i="132"/>
  <c r="F6" i="132"/>
  <c r="K6" i="132" s="1"/>
  <c r="H6" i="132"/>
  <c r="D6" i="132"/>
  <c r="J6" i="132" s="1"/>
  <c r="M32" i="132"/>
  <c r="L32" i="132"/>
  <c r="K32" i="132"/>
  <c r="K24" i="132"/>
  <c r="J24" i="132"/>
  <c r="I24" i="132"/>
  <c r="H24" i="132"/>
  <c r="G24" i="132"/>
  <c r="F24" i="132"/>
  <c r="E24" i="132"/>
  <c r="D24" i="132"/>
  <c r="C24" i="132"/>
  <c r="M24" i="132" s="1"/>
  <c r="B24" i="132"/>
  <c r="M23" i="132"/>
  <c r="L23" i="132"/>
  <c r="M22" i="132"/>
  <c r="L22" i="132"/>
  <c r="M21" i="132"/>
  <c r="L21" i="132"/>
  <c r="M20" i="132"/>
  <c r="L20" i="132"/>
  <c r="M19" i="132"/>
  <c r="L19" i="132"/>
  <c r="M18" i="132"/>
  <c r="L18" i="132"/>
  <c r="L24" i="132"/>
  <c r="K15" i="132"/>
  <c r="J15" i="132"/>
  <c r="I15" i="132"/>
  <c r="H15" i="132"/>
  <c r="G15" i="132"/>
  <c r="F15" i="132"/>
  <c r="E15" i="132"/>
  <c r="D15" i="132"/>
  <c r="C15" i="132"/>
  <c r="M15" i="132" s="1"/>
  <c r="B15" i="132"/>
  <c r="M14" i="132"/>
  <c r="L14" i="132"/>
  <c r="M13" i="132"/>
  <c r="L13" i="132"/>
  <c r="M12" i="132"/>
  <c r="L12" i="132"/>
  <c r="M11" i="132"/>
  <c r="L11" i="132"/>
  <c r="M10" i="132"/>
  <c r="L10" i="132"/>
  <c r="M9" i="132"/>
  <c r="L9" i="132"/>
  <c r="M8" i="132"/>
  <c r="L8" i="132"/>
  <c r="L15" i="132" s="1"/>
  <c r="G3" i="64"/>
  <c r="F3" i="64"/>
  <c r="E3" i="64"/>
  <c r="G3" i="63"/>
  <c r="J17" i="61"/>
  <c r="M17" i="61"/>
  <c r="M31" i="61" s="1"/>
  <c r="J30" i="61"/>
  <c r="M30" i="61"/>
  <c r="D17" i="61"/>
  <c r="G17" i="61"/>
  <c r="M32" i="61" s="1"/>
  <c r="D24" i="61"/>
  <c r="G24" i="61"/>
  <c r="J18" i="73"/>
  <c r="M18" i="73"/>
  <c r="J29" i="73"/>
  <c r="M29" i="73"/>
  <c r="D18" i="73"/>
  <c r="G18" i="73"/>
  <c r="M31" i="73" s="1"/>
  <c r="D19" i="73"/>
  <c r="D24" i="73"/>
  <c r="D29" i="73" s="1"/>
  <c r="G24" i="73"/>
  <c r="E147" i="131"/>
  <c r="D147" i="131"/>
  <c r="D155" i="131" s="1"/>
  <c r="C147" i="131"/>
  <c r="E142" i="131"/>
  <c r="D142" i="131"/>
  <c r="C142" i="131"/>
  <c r="E135" i="131"/>
  <c r="D135" i="131"/>
  <c r="C135" i="131"/>
  <c r="E131" i="131"/>
  <c r="E155" i="131" s="1"/>
  <c r="D131" i="131"/>
  <c r="C131" i="131"/>
  <c r="C155" i="131" s="1"/>
  <c r="E116" i="131"/>
  <c r="D116" i="131"/>
  <c r="C116" i="131"/>
  <c r="E95" i="131"/>
  <c r="D95" i="131"/>
  <c r="C95" i="131"/>
  <c r="C130" i="131" s="1"/>
  <c r="E93" i="131"/>
  <c r="C92" i="131"/>
  <c r="E80" i="131"/>
  <c r="D80" i="131"/>
  <c r="C80" i="131"/>
  <c r="E76" i="131"/>
  <c r="D76" i="131"/>
  <c r="C76" i="131"/>
  <c r="E73" i="131"/>
  <c r="D73" i="131"/>
  <c r="C73" i="131"/>
  <c r="E68" i="131"/>
  <c r="D68" i="131"/>
  <c r="C68" i="131"/>
  <c r="E64" i="131"/>
  <c r="E87" i="131" s="1"/>
  <c r="E161" i="131" s="1"/>
  <c r="D64" i="131"/>
  <c r="C64" i="131"/>
  <c r="C87" i="131"/>
  <c r="E58" i="131"/>
  <c r="D58" i="131"/>
  <c r="C58" i="131"/>
  <c r="E53" i="131"/>
  <c r="D53" i="131"/>
  <c r="C53" i="131"/>
  <c r="E47" i="131"/>
  <c r="D47" i="131"/>
  <c r="C47" i="131"/>
  <c r="E35" i="131"/>
  <c r="D35" i="131"/>
  <c r="C35" i="131"/>
  <c r="E28" i="131"/>
  <c r="E27" i="131" s="1"/>
  <c r="D28" i="131"/>
  <c r="D27" i="131" s="1"/>
  <c r="D63" i="131" s="1"/>
  <c r="C28" i="131"/>
  <c r="C27" i="131" s="1"/>
  <c r="C63" i="131" s="1"/>
  <c r="C88" i="131" s="1"/>
  <c r="E20" i="131"/>
  <c r="D20" i="131"/>
  <c r="C20" i="131"/>
  <c r="E13" i="131"/>
  <c r="D13" i="131"/>
  <c r="C13" i="131"/>
  <c r="E6" i="131"/>
  <c r="E63" i="131" s="1"/>
  <c r="D6" i="131"/>
  <c r="C6" i="131"/>
  <c r="E4" i="131"/>
  <c r="C3" i="131"/>
  <c r="E147" i="130"/>
  <c r="D147" i="130"/>
  <c r="C147" i="130"/>
  <c r="E142" i="130"/>
  <c r="D142" i="130"/>
  <c r="C142" i="130"/>
  <c r="E135" i="130"/>
  <c r="D135" i="130"/>
  <c r="C135" i="130"/>
  <c r="E131" i="130"/>
  <c r="E155" i="130" s="1"/>
  <c r="D131" i="130"/>
  <c r="D155" i="130" s="1"/>
  <c r="C131" i="130"/>
  <c r="E116" i="130"/>
  <c r="D116" i="130"/>
  <c r="C116" i="130"/>
  <c r="E95" i="130"/>
  <c r="E130" i="130" s="1"/>
  <c r="E156" i="130" s="1"/>
  <c r="D95" i="130"/>
  <c r="D130" i="130" s="1"/>
  <c r="C95" i="130"/>
  <c r="C130" i="130" s="1"/>
  <c r="E93" i="130"/>
  <c r="C92" i="130"/>
  <c r="E80" i="130"/>
  <c r="D80" i="130"/>
  <c r="C80" i="130"/>
  <c r="E76" i="130"/>
  <c r="D76" i="130"/>
  <c r="C76" i="130"/>
  <c r="E73" i="130"/>
  <c r="D73" i="130"/>
  <c r="C73" i="130"/>
  <c r="E68" i="130"/>
  <c r="D68" i="130"/>
  <c r="C68" i="130"/>
  <c r="E64" i="130"/>
  <c r="E87" i="130" s="1"/>
  <c r="E161" i="130" s="1"/>
  <c r="D64" i="130"/>
  <c r="C64" i="130"/>
  <c r="C87" i="130" s="1"/>
  <c r="E58" i="130"/>
  <c r="D58" i="130"/>
  <c r="C58" i="130"/>
  <c r="E53" i="130"/>
  <c r="D53" i="130"/>
  <c r="C53" i="130"/>
  <c r="E47" i="130"/>
  <c r="D47" i="130"/>
  <c r="C47" i="130"/>
  <c r="E35" i="130"/>
  <c r="D35" i="130"/>
  <c r="C35" i="130"/>
  <c r="E28" i="130"/>
  <c r="E27" i="130" s="1"/>
  <c r="D28" i="130"/>
  <c r="D27" i="130"/>
  <c r="C28" i="130"/>
  <c r="C27" i="130" s="1"/>
  <c r="E20" i="130"/>
  <c r="D20" i="130"/>
  <c r="C20" i="130"/>
  <c r="E13" i="130"/>
  <c r="D13" i="130"/>
  <c r="C13" i="130"/>
  <c r="E6" i="130"/>
  <c r="E63" i="130" s="1"/>
  <c r="D6" i="130"/>
  <c r="C6" i="130"/>
  <c r="E4" i="130"/>
  <c r="C3" i="130"/>
  <c r="G148" i="129"/>
  <c r="D148" i="129"/>
  <c r="C148" i="129"/>
  <c r="G143" i="129"/>
  <c r="D143" i="129"/>
  <c r="C143" i="129"/>
  <c r="G136" i="129"/>
  <c r="D136" i="129"/>
  <c r="C136" i="129"/>
  <c r="G132" i="129"/>
  <c r="D132" i="129"/>
  <c r="D156" i="129"/>
  <c r="C132" i="129"/>
  <c r="G117" i="129"/>
  <c r="D117" i="129"/>
  <c r="C117" i="129"/>
  <c r="G96" i="129"/>
  <c r="D96" i="129"/>
  <c r="D131" i="129" s="1"/>
  <c r="C96" i="129"/>
  <c r="C131" i="129"/>
  <c r="C93" i="129"/>
  <c r="G81" i="129"/>
  <c r="D81" i="129"/>
  <c r="C81" i="129"/>
  <c r="G77" i="129"/>
  <c r="D77" i="129"/>
  <c r="C77" i="129"/>
  <c r="D74" i="129"/>
  <c r="C74" i="129"/>
  <c r="G69" i="129"/>
  <c r="D69" i="129"/>
  <c r="C69" i="129"/>
  <c r="C88" i="129" s="1"/>
  <c r="G65" i="129"/>
  <c r="D65" i="129"/>
  <c r="C65" i="129"/>
  <c r="G59" i="129"/>
  <c r="D59" i="129"/>
  <c r="C59" i="129"/>
  <c r="G54" i="129"/>
  <c r="D54" i="129"/>
  <c r="C54" i="129"/>
  <c r="G48" i="129"/>
  <c r="D48" i="129"/>
  <c r="C48" i="129"/>
  <c r="D36" i="129"/>
  <c r="C36" i="129"/>
  <c r="G28" i="129"/>
  <c r="D29" i="129"/>
  <c r="D28" i="129" s="1"/>
  <c r="C29" i="129"/>
  <c r="C28" i="129" s="1"/>
  <c r="G21" i="129"/>
  <c r="D21" i="129"/>
  <c r="C21" i="129"/>
  <c r="G14" i="129"/>
  <c r="D14" i="129"/>
  <c r="C14" i="129"/>
  <c r="G7" i="129"/>
  <c r="D7" i="129"/>
  <c r="C7" i="129"/>
  <c r="C4" i="129"/>
  <c r="D95" i="1"/>
  <c r="G95" i="1"/>
  <c r="D116" i="1"/>
  <c r="G116" i="1"/>
  <c r="D131" i="1"/>
  <c r="G131" i="1"/>
  <c r="D135" i="1"/>
  <c r="G135" i="1"/>
  <c r="D142" i="1"/>
  <c r="G142" i="1"/>
  <c r="D147" i="1"/>
  <c r="G147" i="1"/>
  <c r="C92" i="1"/>
  <c r="D6" i="1"/>
  <c r="G6" i="1"/>
  <c r="D13" i="1"/>
  <c r="G13" i="1"/>
  <c r="D20" i="1"/>
  <c r="G20" i="1"/>
  <c r="D28" i="1"/>
  <c r="D27" i="1" s="1"/>
  <c r="G28" i="1"/>
  <c r="G27" i="1" s="1"/>
  <c r="G63" i="1" s="1"/>
  <c r="D35" i="1"/>
  <c r="D47" i="1"/>
  <c r="G47" i="1"/>
  <c r="D53" i="1"/>
  <c r="G53" i="1"/>
  <c r="D58" i="1"/>
  <c r="G58" i="1"/>
  <c r="D64" i="1"/>
  <c r="G64" i="1"/>
  <c r="D68" i="1"/>
  <c r="G68" i="1"/>
  <c r="D73" i="1"/>
  <c r="G73" i="1"/>
  <c r="D76" i="1"/>
  <c r="G76" i="1"/>
  <c r="D80" i="1"/>
  <c r="G80" i="1"/>
  <c r="C3" i="1"/>
  <c r="G4" i="73" s="1"/>
  <c r="M4" i="73" s="1"/>
  <c r="C18" i="73"/>
  <c r="C140" i="3"/>
  <c r="C51" i="105"/>
  <c r="C45" i="105"/>
  <c r="C57" i="105" s="1"/>
  <c r="C26" i="79"/>
  <c r="C146" i="3"/>
  <c r="C133" i="3"/>
  <c r="C93" i="3"/>
  <c r="C30" i="3"/>
  <c r="C29" i="3"/>
  <c r="I29" i="73"/>
  <c r="C147" i="1"/>
  <c r="C135" i="1"/>
  <c r="C95" i="1"/>
  <c r="C28" i="1"/>
  <c r="C27" i="1" s="1"/>
  <c r="A20" i="89"/>
  <c r="C37" i="105"/>
  <c r="C30" i="105"/>
  <c r="C26" i="105"/>
  <c r="C20" i="105"/>
  <c r="C8" i="105"/>
  <c r="C36" i="105" s="1"/>
  <c r="C41" i="105" s="1"/>
  <c r="C52" i="79"/>
  <c r="C38" i="79"/>
  <c r="C31" i="79"/>
  <c r="C20" i="79"/>
  <c r="C129" i="3"/>
  <c r="C114" i="3"/>
  <c r="C82" i="3"/>
  <c r="C78" i="3"/>
  <c r="C75" i="3"/>
  <c r="C70" i="3"/>
  <c r="C66" i="3"/>
  <c r="C89" i="3" s="1"/>
  <c r="C60" i="3"/>
  <c r="C55" i="3"/>
  <c r="C49" i="3"/>
  <c r="C37" i="3"/>
  <c r="C22" i="3"/>
  <c r="C15" i="3"/>
  <c r="C8" i="3"/>
  <c r="I17" i="61"/>
  <c r="C17" i="61"/>
  <c r="C142" i="1"/>
  <c r="C131" i="1"/>
  <c r="C155" i="1" s="1"/>
  <c r="C116" i="1"/>
  <c r="C130" i="1"/>
  <c r="C80" i="1"/>
  <c r="C76" i="1"/>
  <c r="C73" i="1"/>
  <c r="C68" i="1"/>
  <c r="C64" i="1"/>
  <c r="C58" i="1"/>
  <c r="C53" i="1"/>
  <c r="C47" i="1"/>
  <c r="C35" i="1"/>
  <c r="C20" i="1"/>
  <c r="C13" i="1"/>
  <c r="C6" i="1"/>
  <c r="I30" i="61"/>
  <c r="C18" i="61"/>
  <c r="I18" i="73"/>
  <c r="I30" i="73" s="1"/>
  <c r="C19" i="73"/>
  <c r="C24" i="61"/>
  <c r="C30" i="61"/>
  <c r="I33" i="61" s="1"/>
  <c r="C24" i="73"/>
  <c r="C46" i="79"/>
  <c r="C58" i="79" s="1"/>
  <c r="C8" i="79"/>
  <c r="E16" i="89"/>
  <c r="F16" i="89"/>
  <c r="D16" i="89"/>
  <c r="G16" i="89" s="1"/>
  <c r="C16" i="89"/>
  <c r="G15" i="89"/>
  <c r="G14" i="89"/>
  <c r="G13" i="89"/>
  <c r="G12" i="89"/>
  <c r="G11" i="89"/>
  <c r="G10" i="89"/>
  <c r="G5" i="64"/>
  <c r="G6" i="64"/>
  <c r="G7" i="64"/>
  <c r="G8" i="64"/>
  <c r="G9" i="64"/>
  <c r="G10" i="64"/>
  <c r="G11" i="64"/>
  <c r="G12" i="64"/>
  <c r="G13" i="64"/>
  <c r="G14" i="64"/>
  <c r="G15" i="64"/>
  <c r="G16" i="64"/>
  <c r="G17" i="64"/>
  <c r="G18" i="64"/>
  <c r="G19" i="64"/>
  <c r="G20" i="64"/>
  <c r="G21" i="64"/>
  <c r="G22" i="64"/>
  <c r="G23" i="64"/>
  <c r="B24" i="64"/>
  <c r="D24" i="64"/>
  <c r="F24" i="64"/>
  <c r="G5" i="63"/>
  <c r="G6" i="63"/>
  <c r="G7" i="63"/>
  <c r="G8" i="63"/>
  <c r="G9" i="63"/>
  <c r="G10" i="63"/>
  <c r="G11" i="63"/>
  <c r="G12" i="63"/>
  <c r="G13" i="63"/>
  <c r="G14" i="63"/>
  <c r="G15" i="63"/>
  <c r="G16" i="63"/>
  <c r="G17" i="63"/>
  <c r="G18" i="63"/>
  <c r="G19" i="63"/>
  <c r="G20" i="63"/>
  <c r="G21" i="63"/>
  <c r="G22" i="63"/>
  <c r="B23" i="63"/>
  <c r="D23" i="63"/>
  <c r="F23" i="63"/>
  <c r="D4" i="61"/>
  <c r="J4" i="61" s="1"/>
  <c r="G87" i="1"/>
  <c r="C31" i="61"/>
  <c r="G31" i="73"/>
  <c r="G155" i="1"/>
  <c r="G161" i="1" s="1"/>
  <c r="D32" i="61"/>
  <c r="D31" i="73"/>
  <c r="J31" i="73"/>
  <c r="C33" i="61"/>
  <c r="C32" i="61"/>
  <c r="C4" i="73"/>
  <c r="I4" i="73" s="1"/>
  <c r="G4" i="61"/>
  <c r="M4" i="61" s="1"/>
  <c r="D155" i="1"/>
  <c r="D33" i="61" l="1"/>
  <c r="D31" i="61"/>
  <c r="J33" i="61"/>
  <c r="C64" i="129"/>
  <c r="D30" i="73"/>
  <c r="D156" i="130"/>
  <c r="E155" i="134"/>
  <c r="C156" i="1"/>
  <c r="I31" i="73"/>
  <c r="C154" i="3"/>
  <c r="D87" i="1"/>
  <c r="G130" i="1"/>
  <c r="D87" i="130"/>
  <c r="D161" i="130" s="1"/>
  <c r="E130" i="131"/>
  <c r="E156" i="131" s="1"/>
  <c r="J31" i="61"/>
  <c r="E89" i="3"/>
  <c r="E90" i="3" s="1"/>
  <c r="D65" i="3"/>
  <c r="D90" i="3" s="1"/>
  <c r="D154" i="3"/>
  <c r="D155" i="3" s="1"/>
  <c r="C65" i="133"/>
  <c r="C90" i="133" s="1"/>
  <c r="C154" i="133"/>
  <c r="E65" i="134"/>
  <c r="D89" i="135"/>
  <c r="D155" i="135"/>
  <c r="E154" i="135"/>
  <c r="E155" i="135" s="1"/>
  <c r="D58" i="136"/>
  <c r="C37" i="138"/>
  <c r="C42" i="138" s="1"/>
  <c r="C58" i="138"/>
  <c r="D57" i="139"/>
  <c r="D36" i="140"/>
  <c r="D41" i="140" s="1"/>
  <c r="E36" i="141"/>
  <c r="E41" i="141" s="1"/>
  <c r="E64" i="129"/>
  <c r="E161" i="129" s="1"/>
  <c r="E131" i="129"/>
  <c r="E157" i="129" s="1"/>
  <c r="F130" i="1"/>
  <c r="F156" i="1" s="1"/>
  <c r="L31" i="73"/>
  <c r="F32" i="61"/>
  <c r="C161" i="131"/>
  <c r="G24" i="64"/>
  <c r="C37" i="79"/>
  <c r="C42" i="79" s="1"/>
  <c r="I31" i="61"/>
  <c r="C128" i="3"/>
  <c r="C155" i="3" s="1"/>
  <c r="C31" i="73"/>
  <c r="D130" i="1"/>
  <c r="D64" i="129"/>
  <c r="G64" i="129"/>
  <c r="D88" i="129"/>
  <c r="D162" i="129" s="1"/>
  <c r="D157" i="129"/>
  <c r="C156" i="129"/>
  <c r="C155" i="130"/>
  <c r="C156" i="130" s="1"/>
  <c r="D87" i="131"/>
  <c r="E154" i="3"/>
  <c r="E155" i="3" s="1"/>
  <c r="D65" i="133"/>
  <c r="D90" i="133" s="1"/>
  <c r="C155" i="133"/>
  <c r="D154" i="133"/>
  <c r="C65" i="134"/>
  <c r="C90" i="134" s="1"/>
  <c r="C89" i="134"/>
  <c r="E65" i="135"/>
  <c r="D65" i="135"/>
  <c r="D90" i="135" s="1"/>
  <c r="E89" i="135"/>
  <c r="D37" i="79"/>
  <c r="D42" i="79" s="1"/>
  <c r="D58" i="79"/>
  <c r="D36" i="105"/>
  <c r="D41" i="105" s="1"/>
  <c r="D57" i="105"/>
  <c r="E57" i="139"/>
  <c r="C36" i="141"/>
  <c r="C41" i="141" s="1"/>
  <c r="F64" i="129"/>
  <c r="F89" i="129" s="1"/>
  <c r="F131" i="129"/>
  <c r="F157" i="129" s="1"/>
  <c r="E130" i="1"/>
  <c r="E156" i="1" s="1"/>
  <c r="K31" i="73"/>
  <c r="C63" i="1"/>
  <c r="G23" i="63"/>
  <c r="C29" i="73"/>
  <c r="C87" i="1"/>
  <c r="C65" i="3"/>
  <c r="C90" i="3" s="1"/>
  <c r="D63" i="1"/>
  <c r="D63" i="130"/>
  <c r="C63" i="130"/>
  <c r="D130" i="131"/>
  <c r="D156" i="131" s="1"/>
  <c r="E65" i="133"/>
  <c r="E90" i="133" s="1"/>
  <c r="E154" i="133"/>
  <c r="E155" i="133" s="1"/>
  <c r="D89" i="134"/>
  <c r="D90" i="134" s="1"/>
  <c r="D155" i="134"/>
  <c r="C154" i="135"/>
  <c r="C155" i="135" s="1"/>
  <c r="E37" i="136"/>
  <c r="E42" i="136" s="1"/>
  <c r="C42" i="137"/>
  <c r="E36" i="139"/>
  <c r="E41" i="139" s="1"/>
  <c r="C30" i="73"/>
  <c r="I32" i="73"/>
  <c r="C161" i="1"/>
  <c r="D161" i="1"/>
  <c r="G88" i="1"/>
  <c r="G160" i="1"/>
  <c r="D88" i="1"/>
  <c r="D160" i="1"/>
  <c r="G156" i="1"/>
  <c r="D160" i="130"/>
  <c r="D88" i="130"/>
  <c r="C88" i="130"/>
  <c r="C160" i="130"/>
  <c r="C156" i="131"/>
  <c r="C160" i="131"/>
  <c r="F160" i="1"/>
  <c r="F88" i="1"/>
  <c r="K33" i="61"/>
  <c r="E33" i="61"/>
  <c r="E31" i="61"/>
  <c r="C161" i="130"/>
  <c r="D155" i="133"/>
  <c r="E90" i="134"/>
  <c r="C88" i="1"/>
  <c r="C160" i="1"/>
  <c r="D156" i="1"/>
  <c r="D161" i="129"/>
  <c r="D89" i="129"/>
  <c r="C157" i="129"/>
  <c r="C162" i="129"/>
  <c r="E88" i="130"/>
  <c r="E160" i="130"/>
  <c r="E160" i="131"/>
  <c r="E88" i="131"/>
  <c r="D88" i="131"/>
  <c r="D161" i="131"/>
  <c r="E160" i="1"/>
  <c r="E88" i="1"/>
  <c r="G156" i="129"/>
  <c r="G32" i="61"/>
  <c r="I32" i="61"/>
  <c r="C32" i="73"/>
  <c r="D4" i="73"/>
  <c r="J4" i="73" s="1"/>
  <c r="C4" i="61"/>
  <c r="I4" i="61" s="1"/>
  <c r="J32" i="61"/>
  <c r="M30" i="73"/>
  <c r="G88" i="129"/>
  <c r="G89" i="129" s="1"/>
  <c r="J30" i="73"/>
  <c r="E31" i="73"/>
  <c r="E32" i="61"/>
  <c r="K31" i="61"/>
  <c r="L32" i="73"/>
  <c r="F31" i="73"/>
  <c r="G30" i="61"/>
  <c r="G33" i="61" s="1"/>
  <c r="L32" i="61"/>
  <c r="G162" i="129"/>
  <c r="G131" i="129"/>
  <c r="G161" i="129"/>
  <c r="G157" i="129"/>
  <c r="F30" i="73"/>
  <c r="K32" i="73"/>
  <c r="E30" i="73"/>
  <c r="M33" i="61"/>
  <c r="L33" i="61"/>
  <c r="F33" i="61"/>
  <c r="F31" i="61"/>
  <c r="G30" i="73"/>
  <c r="J32" i="73"/>
  <c r="D32" i="73"/>
  <c r="F161" i="129"/>
  <c r="E89" i="129"/>
  <c r="E90" i="135" l="1"/>
  <c r="D160" i="131"/>
  <c r="C89" i="129"/>
  <c r="C161" i="129"/>
  <c r="G31" i="61"/>
  <c r="G32" i="73"/>
  <c r="M32" i="73"/>
</calcChain>
</file>

<file path=xl/sharedStrings.xml><?xml version="1.0" encoding="utf-8"?>
<sst xmlns="http://schemas.openxmlformats.org/spreadsheetml/2006/main" count="3758" uniqueCount="520">
  <si>
    <t>Beruházási (felhalmozási) kiadások előirányzata beruházásonként</t>
  </si>
  <si>
    <t>Felújítási kiadások előirányzata felújításonként</t>
  </si>
  <si>
    <t>Vállalkozási maradvány igénybevétele</t>
  </si>
  <si>
    <t>Adatszolgáltatás 
az elismert tartozásállományról</t>
  </si>
  <si>
    <t>Felhalmozási bevételek</t>
  </si>
  <si>
    <t>Finanszírozási kiadások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</si>
  <si>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</si>
  <si>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</si>
  <si>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</si>
  <si>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</si>
  <si>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</si>
  <si>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</si>
  <si>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</si>
  <si>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</si>
  <si>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</si>
  <si>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</si>
  <si>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</si>
  <si>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</si>
  <si>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</si>
  <si>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</si>
  <si>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</si>
  <si>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</si>
  <si>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</si>
  <si>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</si>
  <si>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</si>
  <si>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</si>
  <si>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</si>
  <si>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</si>
  <si>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</si>
  <si>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</si>
  <si>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</si>
  <si>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</si>
  <si>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</si>
  <si>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</si>
  <si>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</si>
  <si>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</si>
  <si>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</si>
  <si>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K I A D Á S O K</t>
  </si>
  <si>
    <t>Személyi  juttatások</t>
  </si>
  <si>
    <t>Tartalékok</t>
  </si>
  <si>
    <t>Összesen</t>
  </si>
  <si>
    <t>Összesen:</t>
  </si>
  <si>
    <t>01</t>
  </si>
  <si>
    <t>Ezer forintban !</t>
  </si>
  <si>
    <t>Előirányzat-csoport, kiemelt előirányzat megnevezése</t>
  </si>
  <si>
    <t>Bevételek</t>
  </si>
  <si>
    <t>Kiadások</t>
  </si>
  <si>
    <t>Egyéb fejlesztési célú kiadások</t>
  </si>
  <si>
    <t>02</t>
  </si>
  <si>
    <t>03</t>
  </si>
  <si>
    <t xml:space="preserve"> Ezer forintban !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</si>
  <si>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</si>
  <si>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</si>
  <si>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</si>
  <si>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</si>
  <si>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</si>
  <si>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</si>
  <si>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</si>
  <si>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</si>
  <si>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</si>
  <si>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</si>
  <si>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</si>
  <si>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</si>
  <si>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</si>
  <si>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</si>
  <si>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</si>
  <si>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</si>
  <si>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</si>
  <si>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</si>
  <si>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</si>
  <si>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</si>
  <si>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</si>
  <si>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</si>
  <si>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</si>
  <si>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</si>
  <si>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</si>
  <si>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</si>
  <si>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</si>
  <si>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</si>
  <si>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</si>
  <si>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</si>
  <si>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Kiadások összesen:</t>
  </si>
  <si>
    <t>1.5</t>
  </si>
  <si>
    <t>1.8.</t>
  </si>
  <si>
    <t>1.9.</t>
  </si>
  <si>
    <t>1.10.</t>
  </si>
  <si>
    <t>1.11.</t>
  </si>
  <si>
    <t>2.6.</t>
  </si>
  <si>
    <t>1.12.</t>
  </si>
  <si>
    <t>2.7.</t>
  </si>
  <si>
    <t>Források</t>
  </si>
  <si>
    <t>Saját erő</t>
  </si>
  <si>
    <t>EU-s forrás</t>
  </si>
  <si>
    <t>Hitel</t>
  </si>
  <si>
    <t>Egyéb forrás</t>
  </si>
  <si>
    <t>Kiadások, költségek</t>
  </si>
  <si>
    <t>Források összesen: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</si>
  <si>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</si>
  <si>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</si>
  <si>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</si>
  <si>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</si>
  <si>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</si>
  <si>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</si>
  <si>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</si>
  <si>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</si>
  <si>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1.5.</t>
  </si>
  <si>
    <t>11.1.</t>
  </si>
  <si>
    <t>11.2.</t>
  </si>
  <si>
    <t>1. sz. táblázat</t>
  </si>
  <si>
    <t>2. sz. táblázat</t>
  </si>
  <si>
    <t>3. sz. táblázat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</si>
  <si>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</si>
  <si>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</si>
  <si>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</si>
  <si>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</si>
  <si>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</si>
  <si>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</si>
  <si>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</si>
  <si>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</si>
  <si>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</si>
  <si>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</si>
  <si>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</si>
  <si>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</si>
  <si>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</si>
  <si>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</si>
  <si>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</si>
  <si>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</si>
  <si>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</si>
  <si>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</si>
  <si>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</si>
  <si>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</si>
  <si>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</si>
  <si>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</si>
  <si>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</si>
  <si>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</si>
  <si>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</si>
  <si>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</si>
  <si>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</si>
  <si>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</si>
  <si>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</si>
  <si>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</si>
  <si>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</si>
  <si>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Feladat megnevezése</t>
  </si>
  <si>
    <t>Száma</t>
  </si>
  <si>
    <t>Közfoglalkoztatottak létszáma (fő)</t>
  </si>
  <si>
    <t>Költségvetési szerv I.</t>
  </si>
  <si>
    <t>Költségvetési szerv neve:</t>
  </si>
  <si>
    <t>…………………………………</t>
  </si>
  <si>
    <t>Költségvetési szerv számlaszáma:</t>
  </si>
  <si>
    <t>Éves eredeti kiadási előirányzat: …………… ezer Ft</t>
  </si>
  <si>
    <t>30 napon túli elismert tartozásállomány összesen: ……………… Ft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</si>
  <si>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</si>
  <si>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</si>
  <si>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</si>
  <si>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</si>
  <si>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</si>
  <si>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</si>
  <si>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</si>
  <si>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</si>
  <si>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</si>
  <si>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</si>
  <si>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</si>
  <si>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</si>
  <si>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</si>
  <si>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</si>
  <si>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</si>
  <si>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</si>
  <si>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Ezer forintban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</si>
  <si>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</si>
  <si>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</si>
  <si>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</si>
  <si>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</si>
  <si>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</si>
  <si>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</si>
  <si>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Tárgyévi  hiány:</t>
  </si>
  <si>
    <t>Tárgyévi  többlet: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</si>
  <si>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</si>
  <si>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</si>
  <si>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</si>
  <si>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</si>
  <si>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</si>
  <si>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</si>
  <si>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</si>
  <si>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</si>
  <si>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</si>
  <si>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</si>
  <si>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</si>
  <si>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</si>
  <si>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</si>
  <si>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</si>
  <si>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</si>
  <si>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</si>
  <si>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</si>
  <si>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</si>
  <si>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</si>
  <si>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</si>
  <si>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</si>
  <si>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</si>
  <si>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</si>
  <si>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</si>
  <si>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</si>
  <si>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</si>
  <si>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</si>
  <si>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</si>
  <si>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</si>
  <si>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4.1.1.</t>
  </si>
  <si>
    <t>4.1.2.</t>
  </si>
  <si>
    <t>4.2.</t>
  </si>
  <si>
    <t>4.3.</t>
  </si>
  <si>
    <t>4.4.</t>
  </si>
  <si>
    <t>- Vagyoni típusú adók</t>
  </si>
  <si>
    <t>- Termékek és szolgáltatások adói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</si>
  <si>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</si>
  <si>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</si>
  <si>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</si>
  <si>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</si>
  <si>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</si>
  <si>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</si>
  <si>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</si>
  <si>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</si>
  <si>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</si>
  <si>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</si>
  <si>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</si>
  <si>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</si>
  <si>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</si>
  <si>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</si>
  <si>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</si>
  <si>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</si>
  <si>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</si>
  <si>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</si>
  <si>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</si>
  <si>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</si>
  <si>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</si>
  <si>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</si>
  <si>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</si>
  <si>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</si>
  <si>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</si>
  <si>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</si>
  <si>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</si>
  <si>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</si>
  <si>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</si>
  <si>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</si>
  <si>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</si>
  <si>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</si>
  <si>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</si>
  <si>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</si>
  <si>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</si>
  <si>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</si>
  <si>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</si>
  <si>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</si>
  <si>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</si>
  <si>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</si>
  <si>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</si>
  <si>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</si>
  <si>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</si>
  <si>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</si>
  <si>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</si>
  <si>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</si>
  <si>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</si>
  <si>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</si>
  <si>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</si>
  <si>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</si>
  <si>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</si>
  <si>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</si>
  <si>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</si>
  <si>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</si>
  <si>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</si>
  <si>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</si>
  <si>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</si>
  <si>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</si>
  <si>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</si>
  <si>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</si>
  <si>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</si>
  <si>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</si>
  <si>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</si>
  <si>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</si>
  <si>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</si>
  <si>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</si>
  <si>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</si>
  <si>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</si>
  <si>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</si>
  <si>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</si>
  <si>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</si>
  <si>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</si>
  <si>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</si>
  <si>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</si>
  <si>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</si>
  <si>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</si>
  <si>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</si>
  <si>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</si>
  <si>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</si>
  <si>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</si>
  <si>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</si>
  <si>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</si>
  <si>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</si>
  <si>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</si>
  <si>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</si>
  <si>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</si>
  <si>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</si>
  <si>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</si>
  <si>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</si>
  <si>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</si>
  <si>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</si>
  <si>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</si>
  <si>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</si>
  <si>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</si>
  <si>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</si>
  <si>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</si>
  <si>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</si>
  <si>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</si>
  <si>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</si>
  <si>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</si>
  <si>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</si>
  <si>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</si>
  <si>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</si>
  <si>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</si>
  <si>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</si>
  <si>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</si>
  <si>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</si>
  <si>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</si>
  <si>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</si>
  <si>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</si>
  <si>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</si>
  <si>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</si>
  <si>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</si>
  <si>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</si>
  <si>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</si>
  <si>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</si>
  <si>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</si>
  <si>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</si>
  <si>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</si>
  <si>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</si>
  <si>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</si>
  <si>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</si>
  <si>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</si>
  <si>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</si>
  <si>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</si>
  <si>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</si>
  <si>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</si>
  <si>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</si>
  <si>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</si>
  <si>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</si>
  <si>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</si>
  <si>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Polgármesteri /közös/ hivatal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</si>
  <si>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</si>
  <si>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</si>
  <si>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</si>
  <si>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</si>
  <si>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</si>
  <si>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</si>
  <si>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</si>
  <si>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</si>
  <si>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</si>
  <si>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</si>
  <si>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</si>
  <si>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</si>
  <si>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</si>
  <si>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</si>
  <si>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</si>
  <si>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</si>
  <si>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</si>
  <si>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</si>
  <si>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</si>
  <si>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</si>
  <si>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</si>
  <si>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</si>
  <si>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</si>
  <si>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</si>
  <si>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</si>
  <si>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</si>
  <si>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</si>
  <si>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</si>
  <si>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</si>
  <si>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</si>
  <si>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</si>
  <si>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</si>
  <si>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</si>
  <si>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</si>
  <si>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t>4.1.3.</t>
  </si>
  <si>
    <t>- Értékesítési és forgalmi adók (iparűzési adó)</t>
  </si>
  <si>
    <t>Helyi adók  (4.1.1.+...+4.1.3.)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</si>
  <si>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</si>
  <si>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</si>
  <si>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</si>
  <si>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</si>
  <si>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</si>
  <si>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</si>
  <si>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</si>
  <si>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</si>
  <si>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</si>
  <si>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</si>
  <si>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</si>
  <si>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</si>
  <si>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</si>
  <si>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</si>
  <si>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</si>
  <si>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</si>
  <si>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</si>
  <si>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</si>
  <si>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</si>
  <si>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</si>
  <si>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</si>
  <si>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</si>
  <si>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</si>
  <si>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</si>
  <si>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</si>
  <si>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</si>
  <si>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</si>
  <si>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</si>
  <si>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</si>
  <si>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</si>
  <si>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</si>
  <si>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</si>
  <si>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</si>
  <si>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</si>
  <si>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</si>
  <si>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</si>
  <si>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</si>
  <si>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</si>
  <si>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</si>
  <si>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</si>
  <si>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</si>
  <si>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</si>
  <si>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</si>
  <si>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</si>
  <si>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</si>
  <si>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</si>
  <si>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</si>
  <si>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</si>
  <si>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</si>
  <si>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</si>
  <si>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>A</t>
  </si>
  <si>
    <t>B</t>
  </si>
  <si>
    <t>C</t>
  </si>
  <si>
    <t>E</t>
  </si>
  <si>
    <t>D</t>
  </si>
  <si>
    <t>F</t>
  </si>
  <si>
    <t>G</t>
  </si>
  <si>
    <t>H</t>
  </si>
  <si>
    <t>Működési célú kvi támogatások és kiegészítő támogatások</t>
  </si>
  <si>
    <t>Helyi adók  (4.1.1.+…+4.1.3.)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</si>
  <si>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</si>
  <si>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</si>
  <si>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</si>
  <si>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</si>
  <si>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</si>
  <si>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</si>
  <si>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</si>
  <si>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</si>
  <si>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</si>
  <si>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</si>
  <si>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</si>
  <si>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</si>
  <si>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</si>
  <si>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</si>
  <si>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</si>
  <si>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</si>
  <si>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</si>
  <si>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</si>
  <si>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</si>
  <si>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</si>
  <si>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</si>
  <si>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>KIADÁSOK ÖSSZESEN: (1.+2.+3.)</t>
  </si>
  <si>
    <t>Államigazgatási feladatok bevételei, kiadásai</t>
  </si>
  <si>
    <t>Központi, irányító szervi támogatás</t>
  </si>
  <si>
    <t>Belföldi finanszírozás kiadásai (6.1. + … + 6.5.)</t>
  </si>
  <si>
    <t>Eredeti
előirányzat</t>
  </si>
  <si>
    <t>Módosított
előirányzat</t>
  </si>
  <si>
    <t>Kiadási jogcím</t>
  </si>
  <si>
    <t>Hitel-, kölcsöntörlesztés államházt-on kívülre (4.1. + … + 4.3.)</t>
  </si>
  <si>
    <t xml:space="preserve">F </t>
  </si>
  <si>
    <t>I</t>
  </si>
  <si>
    <t>G=(D+F)</t>
  </si>
  <si>
    <r>
      <t>EU-s projekt neve, azonosítója:</t>
    </r>
    <r>
      <rPr>
        <sz val="12"/>
        <rFont val="Times New Roman"/>
        <family val="1"/>
        <charset val="238"/>
      </rPr>
      <t>*</t>
    </r>
  </si>
  <si>
    <t>Támogatási szerződés szerinti bevételek, kiadások</t>
  </si>
  <si>
    <t>Teljesítés</t>
  </si>
  <si>
    <t>Eredeti</t>
  </si>
  <si>
    <t>Módosított</t>
  </si>
  <si>
    <t>Évenkénti üteme</t>
  </si>
  <si>
    <t>Összes bevétel,
kiadás</t>
  </si>
  <si>
    <t>J</t>
  </si>
  <si>
    <t>K</t>
  </si>
  <si>
    <t>L=(J+K)</t>
  </si>
  <si>
    <t>M=(L/C)</t>
  </si>
  <si>
    <t>* Amennyiben több projekt megvalósítása történi egy időben akkor azokat külön-külön, projektenként be kell mutatni!</t>
  </si>
  <si>
    <t>Eredeti ei.</t>
  </si>
  <si>
    <t>Módosított ei.</t>
  </si>
  <si>
    <t>5. melléklet</t>
  </si>
  <si>
    <t>Eredeti előirányzat</t>
  </si>
  <si>
    <t>Módosított előirányzat</t>
  </si>
  <si>
    <t>6.1. melléklet</t>
  </si>
  <si>
    <t>6.1.1. melléklet</t>
  </si>
  <si>
    <t>6.1.3. melléklet</t>
  </si>
  <si>
    <t>6.1.2. melléklet</t>
  </si>
  <si>
    <t>Költségvetési szerv</t>
  </si>
  <si>
    <t>6.2. melléklet</t>
  </si>
  <si>
    <t>6.2.1. melléklet</t>
  </si>
  <si>
    <t>6.2.2. melléklet</t>
  </si>
  <si>
    <t>6.2.3. melléklet</t>
  </si>
  <si>
    <t>6.3. melléklet</t>
  </si>
  <si>
    <t>6.3.3. melléklet</t>
  </si>
  <si>
    <t>6.3.2. melléklet</t>
  </si>
  <si>
    <t>6.3.1. melléklet</t>
  </si>
  <si>
    <t>ÁHT-n belüli meglőleg. Visszafiz</t>
  </si>
  <si>
    <t>Áht-n belüli megelőlegezések</t>
  </si>
  <si>
    <t>Kistraktor beszerzés</t>
  </si>
  <si>
    <t>Kis utca  útkorszerűsítés pályázat önrész</t>
  </si>
  <si>
    <t>Módosított 2015.06.30
előirányzat</t>
  </si>
  <si>
    <t>Módosított 2015.09.30
előirányzat</t>
  </si>
  <si>
    <t>Laptop</t>
  </si>
  <si>
    <t>Eü. Ház 1/10 rész</t>
  </si>
  <si>
    <t>Pula község Önkormányzat
2015. ÉVI KÖLTSÉGVETÉS
KÖTELEZŐ FELADATAINAK MÉRLEGE</t>
  </si>
  <si>
    <r>
      <t xml:space="preserve">Felhalmozási költségvetés kiadásai </t>
    </r>
    <r>
      <rPr>
        <sz val="8"/>
        <rFont val="Times New Roman CE"/>
        <charset val="238"/>
      </rPr>
      <t>(2.1.+2.3.+2.5.)</t>
    </r>
  </si>
  <si>
    <t>Költségvetési hiány, többlet ( költségvetési bevételek 9. sor-költségvetési kiadások 3. sor) (+/-)</t>
  </si>
  <si>
    <t>Módosított 2016.03.23
előirányzat</t>
  </si>
  <si>
    <t>Módosított 2016.03.23 előirányzat</t>
  </si>
  <si>
    <t>2015. Évi módosított előirányzat</t>
  </si>
  <si>
    <t>Teljesítés 2015. VI. 30-ig</t>
  </si>
  <si>
    <t>2.1. melléklet a 4/2016.(IV.01.) önkormányzati rendelethez</t>
  </si>
  <si>
    <t>2.2. melléklet a 4/2016.(IV.01.)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</si>
</sst>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F_t_-;\-* #,##0.00\ _F_t_-;_-* &quot;-&quot;??\ _F_t_-;_-@_-"/>
    <numFmt numFmtId="165" formatCode="#,###"/>
    <numFmt numFmtId="166" formatCode="#,##0.0"/>
  </numFmts>
  <fonts count="41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10"/>
      <name val="Times New Roman CE"/>
      <charset val="238"/>
    </font>
    <font>
      <sz val="12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4"/>
      <color rgb="FFFF000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573">
    <xf numFmtId="0" fontId="0" fillId="0" borderId="0" xfId="0"/>
    <xf numFmtId="165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5" applyFont="1" applyFill="1" applyBorder="1" applyAlignment="1" applyProtection="1">
      <alignment horizontal="center" vertical="center" wrapText="1"/>
    </xf>
    <xf numFmtId="0" fontId="6" fillId="0" borderId="0" xfId="5" applyFont="1" applyFill="1" applyBorder="1" applyAlignment="1" applyProtection="1">
      <alignment vertical="center" wrapText="1"/>
    </xf>
    <xf numFmtId="0" fontId="18" fillId="0" borderId="1" xfId="5" applyFont="1" applyFill="1" applyBorder="1" applyAlignment="1" applyProtection="1">
      <alignment horizontal="left" vertical="center" wrapText="1" indent="1"/>
    </xf>
    <xf numFmtId="0" fontId="18" fillId="0" borderId="2" xfId="5" applyFont="1" applyFill="1" applyBorder="1" applyAlignment="1" applyProtection="1">
      <alignment horizontal="left" vertical="center" wrapText="1" indent="1"/>
    </xf>
    <xf numFmtId="0" fontId="18" fillId="0" borderId="3" xfId="5" applyFont="1" applyFill="1" applyBorder="1" applyAlignment="1" applyProtection="1">
      <alignment horizontal="left" vertical="center" wrapText="1" indent="1"/>
    </xf>
    <xf numFmtId="0" fontId="18" fillId="0" borderId="4" xfId="5" applyFont="1" applyFill="1" applyBorder="1" applyAlignment="1" applyProtection="1">
      <alignment horizontal="left" vertical="center" wrapText="1" indent="1"/>
    </xf>
    <xf numFmtId="0" fontId="18" fillId="0" borderId="5" xfId="5" applyFont="1" applyFill="1" applyBorder="1" applyAlignment="1" applyProtection="1">
      <alignment horizontal="left" vertical="center" wrapText="1" indent="1"/>
    </xf>
    <xf numFmtId="0" fontId="18" fillId="0" borderId="6" xfId="5" applyFont="1" applyFill="1" applyBorder="1" applyAlignment="1" applyProtection="1">
      <alignment horizontal="left" vertical="center" wrapText="1" indent="1"/>
    </xf>
    <xf numFmtId="49" fontId="18" fillId="0" borderId="7" xfId="5" applyNumberFormat="1" applyFont="1" applyFill="1" applyBorder="1" applyAlignment="1" applyProtection="1">
      <alignment horizontal="left" vertical="center" wrapText="1" indent="1"/>
    </xf>
    <xf numFmtId="49" fontId="18" fillId="0" borderId="8" xfId="5" applyNumberFormat="1" applyFont="1" applyFill="1" applyBorder="1" applyAlignment="1" applyProtection="1">
      <alignment horizontal="left" vertical="center" wrapText="1" indent="1"/>
    </xf>
    <xf numFmtId="49" fontId="18" fillId="0" borderId="9" xfId="5" applyNumberFormat="1" applyFont="1" applyFill="1" applyBorder="1" applyAlignment="1" applyProtection="1">
      <alignment horizontal="left" vertical="center" wrapText="1" indent="1"/>
    </xf>
    <xf numFmtId="49" fontId="18" fillId="0" borderId="10" xfId="5" applyNumberFormat="1" applyFont="1" applyFill="1" applyBorder="1" applyAlignment="1" applyProtection="1">
      <alignment horizontal="left" vertical="center" wrapText="1" indent="1"/>
    </xf>
    <xf numFmtId="49" fontId="18" fillId="0" borderId="11" xfId="5" applyNumberFormat="1" applyFont="1" applyFill="1" applyBorder="1" applyAlignment="1" applyProtection="1">
      <alignment horizontal="left" vertical="center" wrapText="1" indent="1"/>
    </xf>
    <xf numFmtId="49" fontId="18" fillId="0" borderId="12" xfId="5" applyNumberFormat="1" applyFont="1" applyFill="1" applyBorder="1" applyAlignment="1" applyProtection="1">
      <alignment horizontal="left" vertical="center" wrapText="1" indent="1"/>
    </xf>
    <xf numFmtId="0" fontId="18" fillId="0" borderId="0" xfId="5" applyFont="1" applyFill="1" applyBorder="1" applyAlignment="1" applyProtection="1">
      <alignment horizontal="left" vertical="center" wrapText="1" indent="1"/>
    </xf>
    <xf numFmtId="0" fontId="17" fillId="0" borderId="13" xfId="5" applyFont="1" applyFill="1" applyBorder="1" applyAlignment="1" applyProtection="1">
      <alignment horizontal="left" vertical="center" wrapText="1" indent="1"/>
    </xf>
    <xf numFmtId="0" fontId="17" fillId="0" borderId="14" xfId="5" applyFont="1" applyFill="1" applyBorder="1" applyAlignment="1" applyProtection="1">
      <alignment horizontal="left" vertical="center" wrapText="1" indent="1"/>
    </xf>
    <xf numFmtId="0" fontId="17" fillId="0" borderId="15" xfId="5" applyFont="1" applyFill="1" applyBorder="1" applyAlignment="1" applyProtection="1">
      <alignment horizontal="left" vertical="center" wrapText="1" indent="1"/>
    </xf>
    <xf numFmtId="165" fontId="18" fillId="0" borderId="2" xfId="0" applyNumberFormat="1" applyFont="1" applyFill="1" applyBorder="1" applyAlignment="1" applyProtection="1">
      <alignment vertical="center" wrapText="1"/>
      <protection locked="0"/>
    </xf>
    <xf numFmtId="165" fontId="18" fillId="0" borderId="6" xfId="0" applyNumberFormat="1" applyFont="1" applyFill="1" applyBorder="1" applyAlignment="1" applyProtection="1">
      <alignment vertical="center" wrapText="1"/>
      <protection locked="0"/>
    </xf>
    <xf numFmtId="0" fontId="17" fillId="0" borderId="14" xfId="5" applyFont="1" applyFill="1" applyBorder="1" applyAlignment="1" applyProtection="1">
      <alignment vertical="center" wrapText="1"/>
    </xf>
    <xf numFmtId="0" fontId="17" fillId="0" borderId="16" xfId="5" applyFont="1" applyFill="1" applyBorder="1" applyAlignment="1" applyProtection="1">
      <alignment vertical="center" wrapText="1"/>
    </xf>
    <xf numFmtId="0" fontId="17" fillId="0" borderId="13" xfId="5" applyFont="1" applyFill="1" applyBorder="1" applyAlignment="1" applyProtection="1">
      <alignment horizontal="center" vertical="center" wrapText="1"/>
    </xf>
    <xf numFmtId="0" fontId="17" fillId="0" borderId="14" xfId="5" applyFont="1" applyFill="1" applyBorder="1" applyAlignment="1" applyProtection="1">
      <alignment horizontal="center" vertical="center" wrapText="1"/>
    </xf>
    <xf numFmtId="165" fontId="0" fillId="0" borderId="0" xfId="0" applyNumberFormat="1" applyFill="1" applyAlignment="1">
      <alignment vertical="center" wrapText="1"/>
    </xf>
    <xf numFmtId="165" fontId="0" fillId="0" borderId="0" xfId="0" applyNumberForma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center" vertical="center" wrapText="1"/>
    </xf>
    <xf numFmtId="165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165" fontId="5" fillId="0" borderId="0" xfId="0" applyNumberFormat="1" applyFont="1" applyFill="1" applyAlignment="1" applyProtection="1">
      <alignment horizontal="right" wrapText="1"/>
    </xf>
    <xf numFmtId="165" fontId="7" fillId="0" borderId="17" xfId="0" applyNumberFormat="1" applyFont="1" applyFill="1" applyBorder="1" applyAlignment="1" applyProtection="1">
      <alignment horizontal="center" vertical="center" wrapText="1"/>
    </xf>
    <xf numFmtId="165" fontId="17" fillId="0" borderId="18" xfId="0" applyNumberFormat="1" applyFont="1" applyFill="1" applyBorder="1" applyAlignment="1" applyProtection="1">
      <alignment horizontal="center" vertical="center" wrapText="1"/>
    </xf>
    <xf numFmtId="165" fontId="17" fillId="0" borderId="19" xfId="0" applyNumberFormat="1" applyFont="1" applyFill="1" applyBorder="1" applyAlignment="1" applyProtection="1">
      <alignment horizontal="center" vertical="center" wrapText="1"/>
    </xf>
    <xf numFmtId="165" fontId="17" fillId="0" borderId="20" xfId="0" applyNumberFormat="1" applyFont="1" applyFill="1" applyBorder="1" applyAlignment="1" applyProtection="1">
      <alignment horizontal="center" vertical="center" wrapText="1"/>
    </xf>
    <xf numFmtId="165" fontId="0" fillId="0" borderId="0" xfId="0" applyNumberFormat="1" applyFill="1" applyAlignment="1" applyProtection="1">
      <alignment vertical="center" wrapText="1"/>
    </xf>
    <xf numFmtId="165" fontId="18" fillId="0" borderId="21" xfId="0" applyNumberFormat="1" applyFont="1" applyFill="1" applyBorder="1" applyAlignment="1" applyProtection="1">
      <alignment vertical="center" wrapText="1"/>
    </xf>
    <xf numFmtId="165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5" fontId="18" fillId="0" borderId="22" xfId="0" applyNumberFormat="1" applyFont="1" applyFill="1" applyBorder="1" applyAlignment="1" applyProtection="1">
      <alignment vertical="center" wrapText="1"/>
    </xf>
    <xf numFmtId="165" fontId="17" fillId="0" borderId="14" xfId="0" applyNumberFormat="1" applyFont="1" applyFill="1" applyBorder="1" applyAlignment="1" applyProtection="1">
      <alignment vertical="center" wrapText="1"/>
    </xf>
    <xf numFmtId="165" fontId="17" fillId="0" borderId="17" xfId="0" applyNumberFormat="1" applyFont="1" applyFill="1" applyBorder="1" applyAlignment="1" applyProtection="1">
      <alignment vertical="center" wrapText="1"/>
    </xf>
    <xf numFmtId="165" fontId="4" fillId="0" borderId="0" xfId="0" applyNumberFormat="1" applyFont="1" applyFill="1" applyAlignment="1">
      <alignment vertical="center" wrapText="1"/>
    </xf>
    <xf numFmtId="165" fontId="16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5" fontId="16" fillId="0" borderId="2" xfId="0" applyNumberFormat="1" applyFont="1" applyFill="1" applyBorder="1" applyAlignment="1" applyProtection="1">
      <alignment vertical="center" wrapText="1"/>
      <protection locked="0"/>
    </xf>
    <xf numFmtId="165" fontId="16" fillId="0" borderId="21" xfId="0" applyNumberFormat="1" applyFont="1" applyFill="1" applyBorder="1" applyAlignment="1" applyProtection="1">
      <alignment vertical="center" wrapText="1"/>
    </xf>
    <xf numFmtId="165" fontId="16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5" fontId="16" fillId="0" borderId="6" xfId="0" applyNumberFormat="1" applyFont="1" applyFill="1" applyBorder="1" applyAlignment="1" applyProtection="1">
      <alignment vertical="center" wrapText="1"/>
      <protection locked="0"/>
    </xf>
    <xf numFmtId="165" fontId="16" fillId="0" borderId="22" xfId="0" applyNumberFormat="1" applyFont="1" applyFill="1" applyBorder="1" applyAlignment="1" applyProtection="1">
      <alignment vertical="center" wrapText="1"/>
    </xf>
    <xf numFmtId="165" fontId="7" fillId="0" borderId="17" xfId="0" applyNumberFormat="1" applyFont="1" applyFill="1" applyBorder="1" applyAlignment="1" applyProtection="1">
      <alignment vertical="center" wrapText="1"/>
    </xf>
    <xf numFmtId="0" fontId="6" fillId="0" borderId="0" xfId="0" applyFont="1" applyFill="1" applyAlignment="1">
      <alignment horizontal="center" vertical="center" wrapText="1"/>
    </xf>
    <xf numFmtId="165" fontId="9" fillId="0" borderId="0" xfId="0" applyNumberFormat="1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165" fontId="25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165" fontId="17" fillId="2" borderId="14" xfId="0" applyNumberFormat="1" applyFont="1" applyFill="1" applyBorder="1" applyAlignment="1" applyProtection="1">
      <alignment vertical="center" wrapText="1"/>
    </xf>
    <xf numFmtId="165" fontId="7" fillId="2" borderId="14" xfId="0" applyNumberFormat="1" applyFont="1" applyFill="1" applyBorder="1" applyAlignment="1" applyProtection="1">
      <alignment vertical="center" wrapText="1"/>
    </xf>
    <xf numFmtId="165" fontId="18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14" xfId="5" applyFont="1" applyFill="1" applyBorder="1" applyAlignment="1" applyProtection="1">
      <alignment horizontal="left" vertical="center" wrapText="1" indent="1"/>
    </xf>
    <xf numFmtId="165" fontId="24" fillId="0" borderId="13" xfId="0" applyNumberFormat="1" applyFont="1" applyFill="1" applyBorder="1" applyAlignment="1" applyProtection="1">
      <alignment horizontal="left" vertical="center" wrapText="1" indent="1"/>
    </xf>
    <xf numFmtId="165" fontId="25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25" xfId="0" applyFont="1" applyFill="1" applyBorder="1" applyAlignment="1" applyProtection="1">
      <alignment horizontal="right"/>
    </xf>
    <xf numFmtId="0" fontId="25" fillId="0" borderId="19" xfId="5" applyFont="1" applyFill="1" applyBorder="1" applyAlignment="1" applyProtection="1">
      <alignment horizontal="left" vertical="center" wrapText="1" indent="1"/>
    </xf>
    <xf numFmtId="0" fontId="18" fillId="0" borderId="2" xfId="5" applyFont="1" applyFill="1" applyBorder="1" applyAlignment="1" applyProtection="1">
      <alignment horizontal="left" indent="6"/>
    </xf>
    <xf numFmtId="0" fontId="18" fillId="0" borderId="2" xfId="5" applyFont="1" applyFill="1" applyBorder="1" applyAlignment="1" applyProtection="1">
      <alignment horizontal="left" vertical="center" wrapText="1" indent="6"/>
    </xf>
    <xf numFmtId="0" fontId="18" fillId="0" borderId="6" xfId="5" applyFont="1" applyFill="1" applyBorder="1" applyAlignment="1" applyProtection="1">
      <alignment horizontal="left" vertical="center" wrapText="1" indent="6"/>
    </xf>
    <xf numFmtId="0" fontId="18" fillId="0" borderId="23" xfId="5" applyFont="1" applyFill="1" applyBorder="1" applyAlignment="1" applyProtection="1">
      <alignment horizontal="left" vertical="center" wrapText="1" indent="6"/>
    </xf>
    <xf numFmtId="0" fontId="33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34" fillId="0" borderId="0" xfId="0" applyFont="1" applyFill="1"/>
    <xf numFmtId="165" fontId="25" fillId="0" borderId="3" xfId="0" applyNumberFormat="1" applyFont="1" applyFill="1" applyBorder="1" applyAlignment="1" applyProtection="1">
      <alignment vertical="center"/>
      <protection locked="0"/>
    </xf>
    <xf numFmtId="165" fontId="25" fillId="0" borderId="2" xfId="0" applyNumberFormat="1" applyFont="1" applyFill="1" applyBorder="1" applyAlignment="1" applyProtection="1">
      <alignment vertical="center"/>
      <protection locked="0"/>
    </xf>
    <xf numFmtId="165" fontId="25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0" fontId="0" fillId="0" borderId="0" xfId="0" applyFill="1" applyBorder="1"/>
    <xf numFmtId="0" fontId="5" fillId="0" borderId="0" xfId="0" applyFont="1" applyFill="1" applyBorder="1" applyAlignment="1">
      <alignment horizontal="center"/>
    </xf>
    <xf numFmtId="165" fontId="0" fillId="0" borderId="0" xfId="0" applyNumberFormat="1" applyFill="1" applyAlignment="1" applyProtection="1">
      <alignment horizontal="center" vertical="center" wrapText="1"/>
    </xf>
    <xf numFmtId="165" fontId="7" fillId="0" borderId="13" xfId="0" applyNumberFormat="1" applyFont="1" applyFill="1" applyBorder="1" applyAlignment="1" applyProtection="1">
      <alignment horizontal="center" vertical="center" wrapText="1"/>
    </xf>
    <xf numFmtId="165" fontId="7" fillId="0" borderId="14" xfId="0" applyNumberFormat="1" applyFont="1" applyFill="1" applyBorder="1" applyAlignment="1" applyProtection="1">
      <alignment horizontal="center" vertical="center" wrapText="1"/>
    </xf>
    <xf numFmtId="165" fontId="7" fillId="0" borderId="13" xfId="0" applyNumberFormat="1" applyFont="1" applyFill="1" applyBorder="1" applyAlignment="1" applyProtection="1">
      <alignment horizontal="left" vertical="center" wrapText="1"/>
    </xf>
    <xf numFmtId="165" fontId="7" fillId="0" borderId="14" xfId="0" applyNumberFormat="1" applyFont="1" applyFill="1" applyBorder="1" applyAlignment="1" applyProtection="1">
      <alignment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17" xfId="0" applyFont="1" applyFill="1" applyBorder="1" applyAlignment="1" applyProtection="1">
      <alignment horizontal="center" vertical="center" wrapText="1"/>
    </xf>
    <xf numFmtId="0" fontId="17" fillId="0" borderId="13" xfId="0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17" fillId="0" borderId="17" xfId="0" applyFont="1" applyFill="1" applyBorder="1" applyAlignment="1" applyProtection="1">
      <alignment horizontal="center" vertical="center" wrapText="1"/>
    </xf>
    <xf numFmtId="0" fontId="25" fillId="0" borderId="3" xfId="0" applyFont="1" applyFill="1" applyBorder="1" applyAlignment="1" applyProtection="1">
      <alignment vertical="center" wrapText="1"/>
    </xf>
    <xf numFmtId="0" fontId="25" fillId="0" borderId="2" xfId="0" applyFont="1" applyFill="1" applyBorder="1" applyAlignment="1" applyProtection="1">
      <alignment vertical="center" wrapText="1"/>
    </xf>
    <xf numFmtId="0" fontId="24" fillId="0" borderId="13" xfId="0" applyFont="1" applyFill="1" applyBorder="1" applyAlignment="1" applyProtection="1">
      <alignment horizontal="center" vertical="center" wrapText="1"/>
    </xf>
    <xf numFmtId="0" fontId="0" fillId="0" borderId="0" xfId="0" applyFill="1" applyProtection="1"/>
    <xf numFmtId="165" fontId="3" fillId="0" borderId="0" xfId="0" applyNumberFormat="1" applyFont="1" applyFill="1" applyAlignment="1" applyProtection="1">
      <alignment horizontal="left" vertical="center" wrapText="1"/>
    </xf>
    <xf numFmtId="165" fontId="3" fillId="0" borderId="0" xfId="0" applyNumberFormat="1" applyFont="1" applyFill="1" applyAlignment="1" applyProtection="1">
      <alignment vertical="center" wrapText="1"/>
    </xf>
    <xf numFmtId="165" fontId="16" fillId="0" borderId="0" xfId="0" applyNumberFormat="1" applyFont="1" applyFill="1" applyAlignment="1" applyProtection="1">
      <alignment vertical="center" wrapText="1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/>
    </xf>
    <xf numFmtId="0" fontId="7" fillId="0" borderId="16" xfId="0" applyFont="1" applyFill="1" applyBorder="1" applyAlignment="1" applyProtection="1">
      <alignment horizontal="center" vertical="center" wrapText="1"/>
    </xf>
    <xf numFmtId="0" fontId="24" fillId="0" borderId="14" xfId="0" applyFont="1" applyFill="1" applyBorder="1" applyAlignment="1" applyProtection="1">
      <alignment horizontal="left" vertical="center" wrapText="1" indent="1"/>
    </xf>
    <xf numFmtId="0" fontId="23" fillId="0" borderId="13" xfId="0" applyFont="1" applyBorder="1" applyAlignment="1" applyProtection="1">
      <alignment horizontal="center" vertical="center" wrapText="1"/>
    </xf>
    <xf numFmtId="0" fontId="32" fillId="0" borderId="26" xfId="0" applyFont="1" applyBorder="1" applyAlignment="1" applyProtection="1">
      <alignment horizontal="left" wrapText="1" indent="1"/>
    </xf>
    <xf numFmtId="0" fontId="18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horizontal="left" vertical="center" wrapText="1"/>
    </xf>
    <xf numFmtId="0" fontId="18" fillId="0" borderId="0" xfId="0" applyFont="1" applyFill="1" applyAlignment="1" applyProtection="1">
      <alignment vertical="center" wrapText="1"/>
    </xf>
    <xf numFmtId="0" fontId="7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26" xfId="0" applyFont="1" applyFill="1" applyBorder="1" applyAlignment="1" applyProtection="1">
      <alignment vertical="center" wrapText="1"/>
    </xf>
    <xf numFmtId="16" fontId="0" fillId="0" borderId="0" xfId="0" applyNumberFormat="1" applyFill="1" applyAlignment="1">
      <alignment vertical="center" wrapText="1"/>
    </xf>
    <xf numFmtId="0" fontId="34" fillId="0" borderId="0" xfId="0" applyFont="1" applyFill="1" applyProtection="1"/>
    <xf numFmtId="0" fontId="25" fillId="0" borderId="9" xfId="0" applyFont="1" applyFill="1" applyBorder="1" applyAlignment="1" applyProtection="1">
      <alignment horizontal="center" vertical="center"/>
    </xf>
    <xf numFmtId="165" fontId="24" fillId="0" borderId="27" xfId="0" applyNumberFormat="1" applyFont="1" applyFill="1" applyBorder="1" applyAlignment="1" applyProtection="1">
      <alignment vertical="center"/>
    </xf>
    <xf numFmtId="0" fontId="25" fillId="0" borderId="8" xfId="0" applyFont="1" applyFill="1" applyBorder="1" applyAlignment="1" applyProtection="1">
      <alignment horizontal="center" vertical="center"/>
    </xf>
    <xf numFmtId="165" fontId="24" fillId="0" borderId="21" xfId="0" applyNumberFormat="1" applyFont="1" applyFill="1" applyBorder="1" applyAlignment="1" applyProtection="1">
      <alignment vertical="center"/>
    </xf>
    <xf numFmtId="0" fontId="25" fillId="0" borderId="10" xfId="0" applyFont="1" applyFill="1" applyBorder="1" applyAlignment="1" applyProtection="1">
      <alignment horizontal="center" vertical="center"/>
    </xf>
    <xf numFmtId="0" fontId="25" fillId="0" borderId="6" xfId="0" applyFont="1" applyFill="1" applyBorder="1" applyAlignment="1" applyProtection="1">
      <alignment vertical="center" wrapText="1"/>
    </xf>
    <xf numFmtId="165" fontId="24" fillId="0" borderId="22" xfId="0" applyNumberFormat="1" applyFont="1" applyFill="1" applyBorder="1" applyAlignment="1" applyProtection="1">
      <alignment vertical="center"/>
    </xf>
    <xf numFmtId="0" fontId="24" fillId="0" borderId="13" xfId="0" applyFont="1" applyFill="1" applyBorder="1" applyAlignment="1" applyProtection="1">
      <alignment horizontal="center" vertical="center"/>
    </xf>
    <xf numFmtId="0" fontId="26" fillId="0" borderId="14" xfId="0" applyFont="1" applyFill="1" applyBorder="1" applyAlignment="1" applyProtection="1">
      <alignment vertical="center" wrapText="1"/>
    </xf>
    <xf numFmtId="165" fontId="24" fillId="0" borderId="14" xfId="0" applyNumberFormat="1" applyFont="1" applyFill="1" applyBorder="1" applyAlignment="1" applyProtection="1">
      <alignment vertical="center"/>
    </xf>
    <xf numFmtId="165" fontId="24" fillId="0" borderId="17" xfId="0" applyNumberFormat="1" applyFont="1" applyFill="1" applyBorder="1" applyAlignment="1" applyProtection="1">
      <alignment vertical="center"/>
    </xf>
    <xf numFmtId="0" fontId="0" fillId="0" borderId="28" xfId="0" applyFill="1" applyBorder="1" applyProtection="1"/>
    <xf numFmtId="0" fontId="5" fillId="0" borderId="28" xfId="0" applyFont="1" applyFill="1" applyBorder="1" applyAlignment="1" applyProtection="1">
      <alignment horizontal="center"/>
    </xf>
    <xf numFmtId="0" fontId="34" fillId="0" borderId="0" xfId="0" applyFont="1" applyFill="1" applyProtection="1">
      <protection locked="0"/>
    </xf>
    <xf numFmtId="0" fontId="29" fillId="0" borderId="0" xfId="0" applyFont="1" applyFill="1" applyProtection="1">
      <protection locked="0"/>
    </xf>
    <xf numFmtId="165" fontId="17" fillId="0" borderId="29" xfId="5" applyNumberFormat="1" applyFont="1" applyFill="1" applyBorder="1" applyAlignment="1" applyProtection="1">
      <alignment horizontal="right" vertical="center" wrapText="1" indent="1"/>
    </xf>
    <xf numFmtId="165" fontId="18" fillId="0" borderId="30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31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32" xfId="5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30" xfId="5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32" xfId="5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31" xfId="5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4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wrapText="1" indent="1"/>
    </xf>
    <xf numFmtId="0" fontId="22" fillId="0" borderId="6" xfId="0" applyFont="1" applyBorder="1" applyAlignment="1" applyProtection="1">
      <alignment horizontal="left" vertical="center" wrapText="1" indent="1"/>
    </xf>
    <xf numFmtId="0" fontId="23" fillId="0" borderId="18" xfId="0" applyFont="1" applyBorder="1" applyAlignment="1" applyProtection="1">
      <alignment horizontal="left" vertical="center" wrapText="1" indent="1"/>
    </xf>
    <xf numFmtId="165" fontId="6" fillId="0" borderId="0" xfId="5" applyNumberFormat="1" applyFont="1" applyFill="1" applyBorder="1" applyAlignment="1" applyProtection="1">
      <alignment horizontal="right" vertical="center" wrapText="1" indent="1"/>
    </xf>
    <xf numFmtId="0" fontId="5" fillId="0" borderId="25" xfId="0" applyFont="1" applyFill="1" applyBorder="1" applyAlignment="1" applyProtection="1">
      <alignment horizontal="right" vertical="center"/>
    </xf>
    <xf numFmtId="165" fontId="18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33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14" xfId="0" applyNumberFormat="1" applyFont="1" applyFill="1" applyBorder="1" applyAlignment="1" applyProtection="1">
      <alignment horizontal="right" vertical="center" wrapText="1" indent="1"/>
    </xf>
    <xf numFmtId="165" fontId="25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17" xfId="0" applyNumberFormat="1" applyFont="1" applyFill="1" applyBorder="1" applyAlignment="1" applyProtection="1">
      <alignment horizontal="right" vertical="center" wrapText="1" indent="1"/>
    </xf>
    <xf numFmtId="165" fontId="6" fillId="0" borderId="0" xfId="0" applyNumberFormat="1" applyFont="1" applyFill="1" applyAlignment="1" applyProtection="1">
      <alignment horizontal="centerContinuous" vertical="center" wrapText="1"/>
    </xf>
    <xf numFmtId="165" fontId="0" fillId="0" borderId="0" xfId="0" applyNumberFormat="1" applyFill="1" applyAlignment="1" applyProtection="1">
      <alignment horizontal="centerContinuous" vertical="center"/>
    </xf>
    <xf numFmtId="165" fontId="5" fillId="0" borderId="0" xfId="0" applyNumberFormat="1" applyFont="1" applyFill="1" applyAlignment="1" applyProtection="1">
      <alignment horizontal="right" vertical="center"/>
    </xf>
    <xf numFmtId="165" fontId="7" fillId="0" borderId="13" xfId="0" applyNumberFormat="1" applyFont="1" applyFill="1" applyBorder="1" applyAlignment="1" applyProtection="1">
      <alignment horizontal="centerContinuous" vertical="center" wrapText="1"/>
    </xf>
    <xf numFmtId="165" fontId="7" fillId="0" borderId="14" xfId="0" applyNumberFormat="1" applyFont="1" applyFill="1" applyBorder="1" applyAlignment="1" applyProtection="1">
      <alignment horizontal="centerContinuous" vertical="center" wrapText="1"/>
    </xf>
    <xf numFmtId="165" fontId="7" fillId="0" borderId="17" xfId="0" applyNumberFormat="1" applyFont="1" applyFill="1" applyBorder="1" applyAlignment="1" applyProtection="1">
      <alignment horizontal="centerContinuous" vertical="center" wrapText="1"/>
    </xf>
    <xf numFmtId="165" fontId="4" fillId="0" borderId="0" xfId="0" applyNumberFormat="1" applyFont="1" applyFill="1" applyAlignment="1" applyProtection="1">
      <alignment horizontal="center" vertical="center" wrapText="1"/>
    </xf>
    <xf numFmtId="165" fontId="24" fillId="0" borderId="34" xfId="0" applyNumberFormat="1" applyFont="1" applyFill="1" applyBorder="1" applyAlignment="1" applyProtection="1">
      <alignment horizontal="center" vertical="center" wrapText="1"/>
    </xf>
    <xf numFmtId="165" fontId="24" fillId="0" borderId="13" xfId="0" applyNumberFormat="1" applyFont="1" applyFill="1" applyBorder="1" applyAlignment="1" applyProtection="1">
      <alignment horizontal="center" vertical="center" wrapText="1"/>
    </xf>
    <xf numFmtId="165" fontId="24" fillId="0" borderId="14" xfId="0" applyNumberFormat="1" applyFont="1" applyFill="1" applyBorder="1" applyAlignment="1" applyProtection="1">
      <alignment horizontal="center" vertical="center" wrapText="1"/>
    </xf>
    <xf numFmtId="165" fontId="24" fillId="0" borderId="0" xfId="0" applyNumberFormat="1" applyFont="1" applyFill="1" applyAlignment="1" applyProtection="1">
      <alignment horizontal="center" vertical="center" wrapText="1"/>
    </xf>
    <xf numFmtId="165" fontId="0" fillId="0" borderId="35" xfId="0" applyNumberFormat="1" applyFill="1" applyBorder="1" applyAlignment="1" applyProtection="1">
      <alignment horizontal="left" vertical="center" wrapText="1" indent="1"/>
    </xf>
    <xf numFmtId="165" fontId="18" fillId="0" borderId="9" xfId="0" applyNumberFormat="1" applyFont="1" applyFill="1" applyBorder="1" applyAlignment="1" applyProtection="1">
      <alignment horizontal="left" vertical="center" wrapText="1" indent="1"/>
    </xf>
    <xf numFmtId="165" fontId="0" fillId="0" borderId="36" xfId="0" applyNumberFormat="1" applyFill="1" applyBorder="1" applyAlignment="1" applyProtection="1">
      <alignment horizontal="left" vertical="center" wrapText="1" indent="1"/>
    </xf>
    <xf numFmtId="165" fontId="18" fillId="0" borderId="8" xfId="0" applyNumberFormat="1" applyFont="1" applyFill="1" applyBorder="1" applyAlignment="1" applyProtection="1">
      <alignment horizontal="left" vertical="center" wrapText="1" indent="1"/>
    </xf>
    <xf numFmtId="165" fontId="18" fillId="0" borderId="37" xfId="0" applyNumberFormat="1" applyFont="1" applyFill="1" applyBorder="1" applyAlignment="1" applyProtection="1">
      <alignment horizontal="left" vertical="center" wrapText="1" indent="1"/>
    </xf>
    <xf numFmtId="165" fontId="27" fillId="0" borderId="34" xfId="0" applyNumberFormat="1" applyFont="1" applyFill="1" applyBorder="1" applyAlignment="1" applyProtection="1">
      <alignment horizontal="left" vertical="center" wrapText="1" indent="1"/>
    </xf>
    <xf numFmtId="165" fontId="1" fillId="0" borderId="38" xfId="0" applyNumberFormat="1" applyFont="1" applyFill="1" applyBorder="1" applyAlignment="1" applyProtection="1">
      <alignment horizontal="left" vertical="center" wrapText="1" indent="1"/>
    </xf>
    <xf numFmtId="165" fontId="25" fillId="0" borderId="7" xfId="0" applyNumberFormat="1" applyFont="1" applyFill="1" applyBorder="1" applyAlignment="1" applyProtection="1">
      <alignment horizontal="left" vertical="center" wrapText="1" indent="1"/>
    </xf>
    <xf numFmtId="165" fontId="25" fillId="0" borderId="8" xfId="0" applyNumberFormat="1" applyFont="1" applyFill="1" applyBorder="1" applyAlignment="1" applyProtection="1">
      <alignment horizontal="left" vertical="center" wrapText="1" indent="1"/>
    </xf>
    <xf numFmtId="165" fontId="1" fillId="0" borderId="36" xfId="0" applyNumberFormat="1" applyFont="1" applyFill="1" applyBorder="1" applyAlignment="1" applyProtection="1">
      <alignment horizontal="left" vertical="center" wrapText="1" indent="1"/>
    </xf>
    <xf numFmtId="165" fontId="28" fillId="0" borderId="2" xfId="0" applyNumberFormat="1" applyFont="1" applyFill="1" applyBorder="1" applyAlignment="1" applyProtection="1">
      <alignment horizontal="right" vertical="center" wrapText="1" indent="1"/>
    </xf>
    <xf numFmtId="165" fontId="27" fillId="0" borderId="13" xfId="0" applyNumberFormat="1" applyFont="1" applyFill="1" applyBorder="1" applyAlignment="1" applyProtection="1">
      <alignment horizontal="left" vertical="center" wrapText="1" indent="1"/>
    </xf>
    <xf numFmtId="165" fontId="27" fillId="0" borderId="29" xfId="0" applyNumberFormat="1" applyFont="1" applyFill="1" applyBorder="1" applyAlignment="1" applyProtection="1">
      <alignment horizontal="right" vertical="center" wrapText="1" indent="1"/>
    </xf>
    <xf numFmtId="165" fontId="25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5" fontId="28" fillId="0" borderId="7" xfId="0" applyNumberFormat="1" applyFont="1" applyFill="1" applyBorder="1" applyAlignment="1" applyProtection="1">
      <alignment horizontal="left" vertical="center" wrapText="1" indent="1"/>
    </xf>
    <xf numFmtId="165" fontId="25" fillId="0" borderId="8" xfId="0" applyNumberFormat="1" applyFont="1" applyFill="1" applyBorder="1" applyAlignment="1" applyProtection="1">
      <alignment horizontal="left" vertical="center" wrapText="1" indent="2"/>
    </xf>
    <xf numFmtId="165" fontId="25" fillId="0" borderId="2" xfId="0" applyNumberFormat="1" applyFont="1" applyFill="1" applyBorder="1" applyAlignment="1" applyProtection="1">
      <alignment horizontal="left" vertical="center" wrapText="1" indent="2"/>
    </xf>
    <xf numFmtId="165" fontId="28" fillId="0" borderId="2" xfId="0" applyNumberFormat="1" applyFont="1" applyFill="1" applyBorder="1" applyAlignment="1" applyProtection="1">
      <alignment horizontal="left" vertical="center" wrapText="1" indent="1"/>
    </xf>
    <xf numFmtId="165" fontId="25" fillId="0" borderId="9" xfId="0" applyNumberFormat="1" applyFont="1" applyFill="1" applyBorder="1" applyAlignment="1" applyProtection="1">
      <alignment horizontal="left" vertical="center" wrapText="1" indent="1"/>
    </xf>
    <xf numFmtId="165" fontId="18" fillId="0" borderId="9" xfId="0" applyNumberFormat="1" applyFont="1" applyFill="1" applyBorder="1" applyAlignment="1" applyProtection="1">
      <alignment horizontal="left" vertical="center" wrapText="1" indent="2"/>
    </xf>
    <xf numFmtId="165" fontId="18" fillId="0" borderId="10" xfId="0" applyNumberFormat="1" applyFont="1" applyFill="1" applyBorder="1" applyAlignment="1" applyProtection="1">
      <alignment horizontal="left" vertical="center" wrapText="1" indent="2"/>
    </xf>
    <xf numFmtId="165" fontId="28" fillId="0" borderId="3" xfId="0" applyNumberFormat="1" applyFont="1" applyFill="1" applyBorder="1" applyAlignment="1" applyProtection="1">
      <alignment horizontal="right" vertical="center" wrapText="1" indent="1"/>
    </xf>
    <xf numFmtId="165" fontId="18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29" xfId="0" applyNumberFormat="1" applyFont="1" applyFill="1" applyBorder="1" applyAlignment="1" applyProtection="1">
      <alignment horizontal="right" vertical="center" wrapText="1" indent="1"/>
    </xf>
    <xf numFmtId="165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165" fontId="17" fillId="0" borderId="29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0" fontId="21" fillId="0" borderId="19" xfId="0" applyFont="1" applyBorder="1" applyAlignment="1" applyProtection="1">
      <alignment horizontal="left" vertical="center" wrapText="1" indent="1"/>
    </xf>
    <xf numFmtId="0" fontId="10" fillId="0" borderId="0" xfId="5" applyFont="1" applyFill="1" applyProtection="1"/>
    <xf numFmtId="0" fontId="10" fillId="0" borderId="0" xfId="5" applyFont="1" applyFill="1" applyAlignment="1" applyProtection="1">
      <alignment horizontal="right" vertical="center" indent="1"/>
    </xf>
    <xf numFmtId="0" fontId="35" fillId="0" borderId="0" xfId="0" applyFont="1" applyFill="1" applyAlignment="1" applyProtection="1">
      <alignment horizontal="left" vertical="center" wrapText="1"/>
    </xf>
    <xf numFmtId="0" fontId="35" fillId="0" borderId="0" xfId="0" applyFont="1" applyFill="1" applyAlignment="1" applyProtection="1">
      <alignment vertical="center" wrapText="1"/>
    </xf>
    <xf numFmtId="0" fontId="35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5" fontId="0" fillId="0" borderId="38" xfId="0" applyNumberFormat="1" applyFill="1" applyBorder="1" applyAlignment="1" applyProtection="1">
      <alignment horizontal="left" vertical="center" wrapText="1" indent="1"/>
    </xf>
    <xf numFmtId="165" fontId="18" fillId="0" borderId="7" xfId="0" applyNumberFormat="1" applyFont="1" applyFill="1" applyBorder="1" applyAlignment="1" applyProtection="1">
      <alignment horizontal="left" vertical="center" wrapText="1" indent="1"/>
    </xf>
    <xf numFmtId="165" fontId="1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6" xfId="5" applyNumberFormat="1" applyFont="1" applyFill="1" applyBorder="1" applyAlignment="1" applyProtection="1">
      <alignment horizontal="right" vertical="center" wrapText="1" indent="1"/>
    </xf>
    <xf numFmtId="165" fontId="17" fillId="0" borderId="14" xfId="5" applyNumberFormat="1" applyFont="1" applyFill="1" applyBorder="1" applyAlignment="1" applyProtection="1">
      <alignment horizontal="right" vertical="center" wrapText="1" indent="1"/>
    </xf>
    <xf numFmtId="165" fontId="18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14" xfId="5" applyNumberFormat="1" applyFont="1" applyFill="1" applyBorder="1" applyAlignment="1" applyProtection="1">
      <alignment horizontal="right" vertical="center" wrapText="1" indent="1"/>
    </xf>
    <xf numFmtId="0" fontId="7" fillId="0" borderId="41" xfId="0" applyFont="1" applyFill="1" applyBorder="1" applyAlignment="1" applyProtection="1">
      <alignment horizontal="center" vertical="center" wrapText="1"/>
    </xf>
    <xf numFmtId="0" fontId="17" fillId="0" borderId="15" xfId="5" applyFont="1" applyFill="1" applyBorder="1" applyAlignment="1" applyProtection="1">
      <alignment horizontal="center" vertical="center" wrapText="1"/>
    </xf>
    <xf numFmtId="0" fontId="17" fillId="0" borderId="16" xfId="5" applyFont="1" applyFill="1" applyBorder="1" applyAlignment="1" applyProtection="1">
      <alignment horizontal="center" vertical="center" wrapText="1"/>
    </xf>
    <xf numFmtId="0" fontId="18" fillId="0" borderId="3" xfId="5" applyFont="1" applyFill="1" applyBorder="1" applyAlignment="1" applyProtection="1">
      <alignment horizontal="left" vertical="center" wrapText="1" indent="6"/>
    </xf>
    <xf numFmtId="0" fontId="10" fillId="0" borderId="0" xfId="5" applyFill="1" applyProtection="1"/>
    <xf numFmtId="0" fontId="18" fillId="0" borderId="0" xfId="5" applyFont="1" applyFill="1" applyProtection="1"/>
    <xf numFmtId="0" fontId="13" fillId="0" borderId="0" xfId="5" applyFont="1" applyFill="1" applyProtection="1"/>
    <xf numFmtId="0" fontId="22" fillId="0" borderId="3" xfId="0" applyFont="1" applyBorder="1" applyAlignment="1" applyProtection="1">
      <alignment horizontal="left" wrapText="1" indent="1"/>
    </xf>
    <xf numFmtId="0" fontId="22" fillId="0" borderId="2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wrapText="1"/>
    </xf>
    <xf numFmtId="0" fontId="22" fillId="0" borderId="9" xfId="0" applyFont="1" applyBorder="1" applyAlignment="1" applyProtection="1">
      <alignment wrapText="1"/>
    </xf>
    <xf numFmtId="0" fontId="22" fillId="0" borderId="8" xfId="0" applyFont="1" applyBorder="1" applyAlignment="1" applyProtection="1">
      <alignment wrapText="1"/>
    </xf>
    <xf numFmtId="0" fontId="22" fillId="0" borderId="10" xfId="0" applyFont="1" applyBorder="1" applyAlignment="1" applyProtection="1">
      <alignment wrapText="1"/>
    </xf>
    <xf numFmtId="0" fontId="23" fillId="0" borderId="14" xfId="0" applyFont="1" applyBorder="1" applyAlignment="1" applyProtection="1">
      <alignment wrapText="1"/>
    </xf>
    <xf numFmtId="0" fontId="23" fillId="0" borderId="19" xfId="0" applyFont="1" applyBorder="1" applyAlignment="1" applyProtection="1">
      <alignment wrapText="1"/>
    </xf>
    <xf numFmtId="0" fontId="10" fillId="0" borderId="0" xfId="5" applyFill="1" applyAlignment="1" applyProtection="1"/>
    <xf numFmtId="0" fontId="20" fillId="0" borderId="0" xfId="5" applyFont="1" applyFill="1" applyProtection="1"/>
    <xf numFmtId="0" fontId="19" fillId="0" borderId="0" xfId="5" applyFont="1" applyFill="1" applyProtection="1"/>
    <xf numFmtId="165" fontId="25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5" fontId="18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5" fontId="18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5" fontId="18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5" fontId="25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18" fillId="0" borderId="9" xfId="5" applyNumberFormat="1" applyFont="1" applyFill="1" applyBorder="1" applyAlignment="1" applyProtection="1">
      <alignment horizontal="center" vertical="center" wrapText="1"/>
    </xf>
    <xf numFmtId="49" fontId="18" fillId="0" borderId="8" xfId="5" applyNumberFormat="1" applyFont="1" applyFill="1" applyBorder="1" applyAlignment="1" applyProtection="1">
      <alignment horizontal="center" vertical="center" wrapText="1"/>
    </xf>
    <xf numFmtId="49" fontId="18" fillId="0" borderId="10" xfId="5" applyNumberFormat="1" applyFont="1" applyFill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wrapText="1"/>
    </xf>
    <xf numFmtId="0" fontId="22" fillId="0" borderId="9" xfId="0" applyFont="1" applyBorder="1" applyAlignment="1" applyProtection="1">
      <alignment horizontal="center" wrapText="1"/>
    </xf>
    <xf numFmtId="0" fontId="22" fillId="0" borderId="8" xfId="0" applyFont="1" applyBorder="1" applyAlignment="1" applyProtection="1">
      <alignment horizontal="center" wrapText="1"/>
    </xf>
    <xf numFmtId="0" fontId="22" fillId="0" borderId="10" xfId="0" applyFont="1" applyBorder="1" applyAlignment="1" applyProtection="1">
      <alignment horizontal="center" wrapText="1"/>
    </xf>
    <xf numFmtId="0" fontId="23" fillId="0" borderId="18" xfId="0" applyFont="1" applyBorder="1" applyAlignment="1" applyProtection="1">
      <alignment horizontal="center" wrapText="1"/>
    </xf>
    <xf numFmtId="49" fontId="18" fillId="0" borderId="11" xfId="5" applyNumberFormat="1" applyFont="1" applyFill="1" applyBorder="1" applyAlignment="1" applyProtection="1">
      <alignment horizontal="center" vertical="center" wrapText="1"/>
    </xf>
    <xf numFmtId="49" fontId="18" fillId="0" borderId="7" xfId="5" applyNumberFormat="1" applyFont="1" applyFill="1" applyBorder="1" applyAlignment="1" applyProtection="1">
      <alignment horizontal="center" vertical="center" wrapText="1"/>
    </xf>
    <xf numFmtId="49" fontId="18" fillId="0" borderId="12" xfId="5" applyNumberFormat="1" applyFont="1" applyFill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165" fontId="24" fillId="0" borderId="29" xfId="5" applyNumberFormat="1" applyFont="1" applyFill="1" applyBorder="1" applyAlignment="1" applyProtection="1">
      <alignment horizontal="right" vertical="center" wrapText="1" indent="1"/>
    </xf>
    <xf numFmtId="165" fontId="18" fillId="0" borderId="31" xfId="5" applyNumberFormat="1" applyFont="1" applyFill="1" applyBorder="1" applyAlignment="1" applyProtection="1">
      <alignment horizontal="right" vertical="center" wrapText="1" indent="1"/>
    </xf>
    <xf numFmtId="165" fontId="18" fillId="0" borderId="3" xfId="5" applyNumberFormat="1" applyFont="1" applyFill="1" applyBorder="1" applyAlignment="1" applyProtection="1">
      <alignment horizontal="right" vertical="center" wrapText="1" indent="1"/>
    </xf>
    <xf numFmtId="49" fontId="25" fillId="0" borderId="11" xfId="0" applyNumberFormat="1" applyFont="1" applyFill="1" applyBorder="1" applyAlignment="1" applyProtection="1">
      <alignment horizontal="center" vertical="center" wrapText="1"/>
    </xf>
    <xf numFmtId="49" fontId="25" fillId="0" borderId="8" xfId="0" applyNumberFormat="1" applyFont="1" applyFill="1" applyBorder="1" applyAlignment="1" applyProtection="1">
      <alignment horizontal="center" vertical="center" wrapText="1"/>
    </xf>
    <xf numFmtId="49" fontId="25" fillId="0" borderId="9" xfId="0" applyNumberFormat="1" applyFont="1" applyFill="1" applyBorder="1" applyAlignment="1" applyProtection="1">
      <alignment horizontal="center" vertical="center" wrapText="1"/>
    </xf>
    <xf numFmtId="0" fontId="25" fillId="0" borderId="3" xfId="5" applyFont="1" applyFill="1" applyBorder="1" applyAlignment="1" applyProtection="1">
      <alignment horizontal="left" vertical="center" wrapText="1" indent="1"/>
    </xf>
    <xf numFmtId="0" fontId="25" fillId="0" borderId="2" xfId="5" applyFont="1" applyFill="1" applyBorder="1" applyAlignment="1" applyProtection="1">
      <alignment horizontal="left" vertical="center" wrapText="1" indent="1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8" fillId="0" borderId="0" xfId="0" applyFont="1" applyFill="1" applyAlignment="1" applyProtection="1">
      <alignment vertical="center" wrapText="1"/>
    </xf>
    <xf numFmtId="165" fontId="25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13" xfId="0" applyFont="1" applyBorder="1" applyAlignment="1" applyProtection="1">
      <alignment vertical="center" wrapText="1"/>
    </xf>
    <xf numFmtId="0" fontId="23" fillId="0" borderId="18" xfId="0" applyFont="1" applyBorder="1" applyAlignment="1" applyProtection="1">
      <alignment vertical="center" wrapText="1"/>
    </xf>
    <xf numFmtId="165" fontId="17" fillId="0" borderId="14" xfId="5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29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8" xfId="0" applyNumberFormat="1" applyFont="1" applyFill="1" applyBorder="1" applyAlignment="1" applyProtection="1">
      <alignment horizontal="left" vertical="center" wrapText="1"/>
      <protection locked="0"/>
    </xf>
    <xf numFmtId="165" fontId="0" fillId="0" borderId="7" xfId="0" applyNumberFormat="1" applyFill="1" applyBorder="1" applyAlignment="1" applyProtection="1">
      <alignment horizontal="left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2" xfId="0" quotePrefix="1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vertical="center" wrapText="1"/>
    </xf>
    <xf numFmtId="0" fontId="17" fillId="0" borderId="18" xfId="5" applyFont="1" applyFill="1" applyBorder="1" applyAlignment="1" applyProtection="1">
      <alignment horizontal="left" vertical="center" wrapText="1" indent="1"/>
    </xf>
    <xf numFmtId="0" fontId="17" fillId="0" borderId="19" xfId="5" applyFont="1" applyFill="1" applyBorder="1" applyAlignment="1" applyProtection="1">
      <alignment vertical="center" wrapText="1"/>
    </xf>
    <xf numFmtId="0" fontId="18" fillId="0" borderId="23" xfId="5" applyFont="1" applyFill="1" applyBorder="1" applyAlignment="1" applyProtection="1">
      <alignment horizontal="left" vertical="center" wrapText="1" indent="7"/>
    </xf>
    <xf numFmtId="0" fontId="17" fillId="0" borderId="13" xfId="5" applyFont="1" applyFill="1" applyBorder="1" applyAlignment="1" applyProtection="1">
      <alignment horizontal="left" vertical="center" wrapText="1"/>
    </xf>
    <xf numFmtId="165" fontId="28" fillId="0" borderId="1" xfId="0" applyNumberFormat="1" applyFont="1" applyFill="1" applyBorder="1" applyAlignment="1" applyProtection="1">
      <alignment horizontal="right" vertical="center" wrapText="1" indent="1"/>
    </xf>
    <xf numFmtId="49" fontId="24" fillId="0" borderId="13" xfId="5" applyNumberFormat="1" applyFont="1" applyFill="1" applyBorder="1" applyAlignment="1" applyProtection="1">
      <alignment horizontal="center" vertical="center" wrapText="1"/>
    </xf>
    <xf numFmtId="165" fontId="17" fillId="0" borderId="42" xfId="5" applyNumberFormat="1" applyFont="1" applyFill="1" applyBorder="1" applyAlignment="1" applyProtection="1">
      <alignment horizontal="right" vertical="center" wrapText="1" indent="1"/>
    </xf>
    <xf numFmtId="165" fontId="18" fillId="0" borderId="43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44" xfId="5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45" xfId="5" applyNumberFormat="1" applyFont="1" applyFill="1" applyBorder="1" applyAlignment="1" applyProtection="1">
      <alignment horizontal="right" vertical="center" wrapText="1" indent="1"/>
    </xf>
    <xf numFmtId="165" fontId="23" fillId="0" borderId="29" xfId="0" applyNumberFormat="1" applyFont="1" applyBorder="1" applyAlignment="1" applyProtection="1">
      <alignment horizontal="right" vertical="center" wrapText="1" indent="1"/>
    </xf>
    <xf numFmtId="165" fontId="23" fillId="0" borderId="29" xfId="0" applyNumberFormat="1" applyFont="1" applyBorder="1" applyAlignment="1" applyProtection="1">
      <alignment horizontal="right" vertical="center" wrapText="1" indent="1"/>
      <protection locked="0"/>
    </xf>
    <xf numFmtId="165" fontId="21" fillId="0" borderId="29" xfId="0" quotePrefix="1" applyNumberFormat="1" applyFont="1" applyBorder="1" applyAlignment="1" applyProtection="1">
      <alignment horizontal="right" vertical="center" wrapText="1" indent="1"/>
    </xf>
    <xf numFmtId="165" fontId="18" fillId="0" borderId="4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23" xfId="5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9" xfId="5" applyNumberFormat="1" applyFont="1" applyFill="1" applyBorder="1" applyAlignment="1" applyProtection="1">
      <alignment horizontal="right" vertical="center" wrapText="1" indent="1"/>
    </xf>
    <xf numFmtId="165" fontId="23" fillId="0" borderId="14" xfId="0" applyNumberFormat="1" applyFont="1" applyBorder="1" applyAlignment="1" applyProtection="1">
      <alignment horizontal="right" vertical="center" wrapText="1" indent="1"/>
    </xf>
    <xf numFmtId="165" fontId="23" fillId="0" borderId="14" xfId="0" applyNumberFormat="1" applyFont="1" applyBorder="1" applyAlignment="1" applyProtection="1">
      <alignment horizontal="right" vertical="center" wrapText="1" indent="1"/>
      <protection locked="0"/>
    </xf>
    <xf numFmtId="165" fontId="21" fillId="0" borderId="14" xfId="0" quotePrefix="1" applyNumberFormat="1" applyFont="1" applyBorder="1" applyAlignment="1" applyProtection="1">
      <alignment horizontal="right" vertical="center" wrapText="1" indent="1"/>
    </xf>
    <xf numFmtId="0" fontId="5" fillId="0" borderId="0" xfId="0" applyFont="1" applyFill="1" applyBorder="1" applyAlignment="1" applyProtection="1">
      <alignment horizontal="right" vertical="center"/>
    </xf>
    <xf numFmtId="0" fontId="7" fillId="0" borderId="23" xfId="5" applyFont="1" applyFill="1" applyBorder="1" applyAlignment="1" applyProtection="1">
      <alignment horizontal="center" vertical="center" wrapText="1"/>
    </xf>
    <xf numFmtId="0" fontId="7" fillId="0" borderId="46" xfId="5" applyFont="1" applyFill="1" applyBorder="1" applyAlignment="1" applyProtection="1">
      <alignment horizontal="center" vertical="center" wrapText="1"/>
    </xf>
    <xf numFmtId="0" fontId="7" fillId="0" borderId="47" xfId="5" applyFont="1" applyFill="1" applyBorder="1" applyAlignment="1" applyProtection="1">
      <alignment horizontal="center" vertical="center" wrapText="1"/>
    </xf>
    <xf numFmtId="0" fontId="17" fillId="0" borderId="48" xfId="5" applyFont="1" applyFill="1" applyBorder="1" applyAlignment="1" applyProtection="1">
      <alignment horizontal="center" vertical="center" wrapText="1"/>
    </xf>
    <xf numFmtId="165" fontId="17" fillId="0" borderId="49" xfId="5" applyNumberFormat="1" applyFont="1" applyFill="1" applyBorder="1" applyAlignment="1" applyProtection="1">
      <alignment horizontal="right" vertical="center" wrapText="1" indent="1"/>
    </xf>
    <xf numFmtId="165" fontId="17" fillId="0" borderId="26" xfId="5" applyNumberFormat="1" applyFont="1" applyFill="1" applyBorder="1" applyAlignment="1" applyProtection="1">
      <alignment horizontal="right" vertical="center" wrapText="1" indent="1"/>
    </xf>
    <xf numFmtId="165" fontId="18" fillId="0" borderId="24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50" xfId="5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26" xfId="5" applyNumberFormat="1" applyFont="1" applyFill="1" applyBorder="1" applyAlignment="1" applyProtection="1">
      <alignment horizontal="right" vertical="center" wrapText="1" indent="1"/>
    </xf>
    <xf numFmtId="165" fontId="23" fillId="0" borderId="26" xfId="0" applyNumberFormat="1" applyFont="1" applyBorder="1" applyAlignment="1" applyProtection="1">
      <alignment horizontal="right" vertical="center" wrapText="1" indent="1"/>
    </xf>
    <xf numFmtId="165" fontId="23" fillId="0" borderId="26" xfId="0" applyNumberFormat="1" applyFont="1" applyBorder="1" applyAlignment="1" applyProtection="1">
      <alignment horizontal="right" vertical="center" wrapText="1" indent="1"/>
      <protection locked="0"/>
    </xf>
    <xf numFmtId="165" fontId="21" fillId="0" borderId="26" xfId="0" quotePrefix="1" applyNumberFormat="1" applyFont="1" applyBorder="1" applyAlignment="1" applyProtection="1">
      <alignment horizontal="right" vertical="center" wrapText="1" indent="1"/>
    </xf>
    <xf numFmtId="0" fontId="17" fillId="0" borderId="26" xfId="5" applyFont="1" applyFill="1" applyBorder="1" applyAlignment="1" applyProtection="1">
      <alignment horizontal="center" vertical="center" wrapText="1"/>
    </xf>
    <xf numFmtId="165" fontId="7" fillId="0" borderId="26" xfId="0" applyNumberFormat="1" applyFont="1" applyFill="1" applyBorder="1" applyAlignment="1" applyProtection="1">
      <alignment horizontal="centerContinuous" vertical="center" wrapText="1"/>
    </xf>
    <xf numFmtId="165" fontId="7" fillId="0" borderId="26" xfId="0" applyNumberFormat="1" applyFont="1" applyFill="1" applyBorder="1" applyAlignment="1" applyProtection="1">
      <alignment horizontal="center" vertical="center" wrapText="1"/>
    </xf>
    <xf numFmtId="165" fontId="24" fillId="0" borderId="26" xfId="0" applyNumberFormat="1" applyFont="1" applyFill="1" applyBorder="1" applyAlignment="1" applyProtection="1">
      <alignment horizontal="center" vertical="center" wrapText="1"/>
    </xf>
    <xf numFmtId="165" fontId="18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26" xfId="0" applyNumberFormat="1" applyFont="1" applyFill="1" applyBorder="1" applyAlignment="1" applyProtection="1">
      <alignment horizontal="right" vertical="center" wrapText="1" indent="1"/>
    </xf>
    <xf numFmtId="165" fontId="25" fillId="0" borderId="51" xfId="0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52" xfId="0" applyNumberFormat="1" applyFont="1" applyFill="1" applyBorder="1" applyAlignment="1" applyProtection="1">
      <alignment horizontal="centerContinuous" vertical="center" wrapText="1"/>
    </xf>
    <xf numFmtId="165" fontId="7" fillId="0" borderId="42" xfId="0" applyNumberFormat="1" applyFont="1" applyFill="1" applyBorder="1" applyAlignment="1" applyProtection="1">
      <alignment horizontal="centerContinuous" vertical="center" wrapText="1"/>
    </xf>
    <xf numFmtId="165" fontId="24" fillId="0" borderId="29" xfId="0" applyNumberFormat="1" applyFont="1" applyFill="1" applyBorder="1" applyAlignment="1" applyProtection="1">
      <alignment horizontal="center" vertical="center" wrapText="1"/>
    </xf>
    <xf numFmtId="165" fontId="27" fillId="0" borderId="14" xfId="0" applyNumberFormat="1" applyFont="1" applyFill="1" applyBorder="1" applyAlignment="1" applyProtection="1">
      <alignment horizontal="right" vertical="center" wrapText="1" indent="1"/>
    </xf>
    <xf numFmtId="165" fontId="7" fillId="0" borderId="29" xfId="0" applyNumberFormat="1" applyFont="1" applyFill="1" applyBorder="1" applyAlignment="1" applyProtection="1">
      <alignment horizontal="center" vertical="center" wrapText="1"/>
    </xf>
    <xf numFmtId="165" fontId="18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48" xfId="0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48" xfId="0" applyNumberFormat="1" applyFont="1" applyFill="1" applyBorder="1" applyAlignment="1" applyProtection="1">
      <alignment horizontal="center" vertical="center" wrapText="1"/>
    </xf>
    <xf numFmtId="165" fontId="18" fillId="0" borderId="48" xfId="0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16" xfId="0" applyNumberFormat="1" applyFont="1" applyFill="1" applyBorder="1" applyAlignment="1" applyProtection="1">
      <alignment horizontal="center" vertical="center" wrapText="1"/>
    </xf>
    <xf numFmtId="165" fontId="18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34" xfId="0" applyNumberFormat="1" applyFont="1" applyFill="1" applyBorder="1" applyAlignment="1">
      <alignment horizontal="center" vertical="center"/>
    </xf>
    <xf numFmtId="165" fontId="17" fillId="0" borderId="34" xfId="0" applyNumberFormat="1" applyFont="1" applyFill="1" applyBorder="1" applyAlignment="1">
      <alignment horizontal="center" vertical="center" wrapText="1"/>
    </xf>
    <xf numFmtId="165" fontId="17" fillId="0" borderId="53" xfId="0" applyNumberFormat="1" applyFont="1" applyFill="1" applyBorder="1" applyAlignment="1">
      <alignment horizontal="center" vertical="center"/>
    </xf>
    <xf numFmtId="165" fontId="17" fillId="0" borderId="54" xfId="0" applyNumberFormat="1" applyFont="1" applyFill="1" applyBorder="1" applyAlignment="1">
      <alignment horizontal="center" vertical="center"/>
    </xf>
    <xf numFmtId="165" fontId="17" fillId="0" borderId="54" xfId="0" applyNumberFormat="1" applyFont="1" applyFill="1" applyBorder="1" applyAlignment="1">
      <alignment horizontal="center" vertical="center" wrapText="1"/>
    </xf>
    <xf numFmtId="49" fontId="25" fillId="0" borderId="55" xfId="0" applyNumberFormat="1" applyFont="1" applyFill="1" applyBorder="1" applyAlignment="1">
      <alignment horizontal="left" vertical="center"/>
    </xf>
    <xf numFmtId="3" fontId="25" fillId="0" borderId="56" xfId="0" applyNumberFormat="1" applyFont="1" applyFill="1" applyBorder="1" applyAlignment="1" applyProtection="1">
      <alignment horizontal="right" vertical="center"/>
      <protection locked="0"/>
    </xf>
    <xf numFmtId="3" fontId="25" fillId="0" borderId="56" xfId="0" applyNumberFormat="1" applyFont="1" applyFill="1" applyBorder="1" applyAlignment="1" applyProtection="1">
      <alignment horizontal="right" vertical="center" wrapText="1"/>
      <protection locked="0"/>
    </xf>
    <xf numFmtId="3" fontId="25" fillId="0" borderId="57" xfId="0" applyNumberFormat="1" applyFont="1" applyFill="1" applyBorder="1" applyAlignment="1" applyProtection="1">
      <alignment horizontal="right" vertical="center" wrapText="1"/>
      <protection locked="0"/>
    </xf>
    <xf numFmtId="165" fontId="24" fillId="0" borderId="57" xfId="0" applyNumberFormat="1" applyFont="1" applyFill="1" applyBorder="1" applyAlignment="1">
      <alignment horizontal="right" vertical="center" wrapText="1"/>
    </xf>
    <xf numFmtId="4" fontId="17" fillId="0" borderId="57" xfId="0" applyNumberFormat="1" applyFont="1" applyFill="1" applyBorder="1" applyAlignment="1">
      <alignment horizontal="right" vertical="center" wrapText="1"/>
    </xf>
    <xf numFmtId="49" fontId="28" fillId="0" borderId="58" xfId="0" quotePrefix="1" applyNumberFormat="1" applyFont="1" applyFill="1" applyBorder="1" applyAlignment="1">
      <alignment horizontal="left" vertical="center" indent="1"/>
    </xf>
    <xf numFmtId="3" fontId="28" fillId="0" borderId="36" xfId="0" applyNumberFormat="1" applyFont="1" applyFill="1" applyBorder="1" applyAlignment="1" applyProtection="1">
      <alignment horizontal="right" vertical="center"/>
      <protection locked="0"/>
    </xf>
    <xf numFmtId="3" fontId="28" fillId="0" borderId="36" xfId="0" applyNumberFormat="1" applyFont="1" applyFill="1" applyBorder="1" applyAlignment="1" applyProtection="1">
      <alignment horizontal="right" vertical="center" wrapText="1"/>
      <protection locked="0"/>
    </xf>
    <xf numFmtId="165" fontId="24" fillId="0" borderId="36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Fill="1" applyBorder="1" applyAlignment="1">
      <alignment horizontal="right" vertical="center" wrapText="1"/>
    </xf>
    <xf numFmtId="49" fontId="25" fillId="0" borderId="58" xfId="0" applyNumberFormat="1" applyFont="1" applyFill="1" applyBorder="1" applyAlignment="1">
      <alignment horizontal="left" vertical="center"/>
    </xf>
    <xf numFmtId="3" fontId="25" fillId="0" borderId="36" xfId="0" applyNumberFormat="1" applyFont="1" applyFill="1" applyBorder="1" applyAlignment="1" applyProtection="1">
      <alignment horizontal="right" vertical="center"/>
      <protection locked="0"/>
    </xf>
    <xf numFmtId="3" fontId="25" fillId="0" borderId="36" xfId="0" applyNumberFormat="1" applyFont="1" applyFill="1" applyBorder="1" applyAlignment="1" applyProtection="1">
      <alignment horizontal="right" vertical="center" wrapText="1"/>
      <protection locked="0"/>
    </xf>
    <xf numFmtId="49" fontId="25" fillId="0" borderId="59" xfId="0" applyNumberFormat="1" applyFont="1" applyFill="1" applyBorder="1" applyAlignment="1" applyProtection="1">
      <alignment horizontal="left" vertical="center"/>
      <protection locked="0"/>
    </xf>
    <xf numFmtId="3" fontId="25" fillId="0" borderId="60" xfId="0" applyNumberFormat="1" applyFont="1" applyFill="1" applyBorder="1" applyAlignment="1" applyProtection="1">
      <alignment horizontal="right" vertical="center"/>
      <protection locked="0"/>
    </xf>
    <xf numFmtId="3" fontId="25" fillId="0" borderId="60" xfId="0" applyNumberFormat="1" applyFont="1" applyFill="1" applyBorder="1" applyAlignment="1" applyProtection="1">
      <alignment horizontal="right" vertical="center" wrapText="1"/>
      <protection locked="0"/>
    </xf>
    <xf numFmtId="4" fontId="17" fillId="0" borderId="61" xfId="0" applyNumberFormat="1" applyFont="1" applyFill="1" applyBorder="1" applyAlignment="1">
      <alignment horizontal="right" vertical="center" wrapText="1"/>
    </xf>
    <xf numFmtId="49" fontId="24" fillId="0" borderId="41" xfId="0" applyNumberFormat="1" applyFont="1" applyFill="1" applyBorder="1" applyAlignment="1" applyProtection="1">
      <alignment horizontal="left" vertical="center" indent="1"/>
      <protection locked="0"/>
    </xf>
    <xf numFmtId="165" fontId="24" fillId="0" borderId="34" xfId="0" applyNumberFormat="1" applyFont="1" applyFill="1" applyBorder="1" applyAlignment="1">
      <alignment vertical="center"/>
    </xf>
    <xf numFmtId="4" fontId="18" fillId="0" borderId="34" xfId="0" applyNumberFormat="1" applyFont="1" applyFill="1" applyBorder="1" applyAlignment="1" applyProtection="1">
      <alignment vertical="center" wrapText="1"/>
      <protection locked="0"/>
    </xf>
    <xf numFmtId="49" fontId="24" fillId="0" borderId="52" xfId="0" applyNumberFormat="1" applyFont="1" applyFill="1" applyBorder="1" applyAlignment="1" applyProtection="1">
      <alignment vertical="center"/>
      <protection locked="0"/>
    </xf>
    <xf numFmtId="49" fontId="24" fillId="0" borderId="52" xfId="0" applyNumberFormat="1" applyFont="1" applyFill="1" applyBorder="1" applyAlignment="1" applyProtection="1">
      <alignment horizontal="right" vertical="center"/>
      <protection locked="0"/>
    </xf>
    <xf numFmtId="3" fontId="18" fillId="0" borderId="52" xfId="0" applyNumberFormat="1" applyFont="1" applyFill="1" applyBorder="1" applyAlignment="1" applyProtection="1">
      <alignment horizontal="right" vertical="center" wrapText="1"/>
      <protection locked="0"/>
    </xf>
    <xf numFmtId="49" fontId="24" fillId="0" borderId="25" xfId="0" applyNumberFormat="1" applyFont="1" applyFill="1" applyBorder="1" applyAlignment="1" applyProtection="1">
      <alignment vertical="center"/>
      <protection locked="0"/>
    </xf>
    <xf numFmtId="49" fontId="24" fillId="0" borderId="25" xfId="0" applyNumberFormat="1" applyFont="1" applyFill="1" applyBorder="1" applyAlignment="1" applyProtection="1">
      <alignment horizontal="right" vertical="center"/>
      <protection locked="0"/>
    </xf>
    <xf numFmtId="3" fontId="18" fillId="0" borderId="25" xfId="0" applyNumberFormat="1" applyFont="1" applyFill="1" applyBorder="1" applyAlignment="1" applyProtection="1">
      <alignment horizontal="right" vertical="center" wrapText="1"/>
      <protection locked="0"/>
    </xf>
    <xf numFmtId="49" fontId="25" fillId="0" borderId="9" xfId="0" applyNumberFormat="1" applyFont="1" applyFill="1" applyBorder="1" applyAlignment="1">
      <alignment horizontal="left" vertical="center"/>
    </xf>
    <xf numFmtId="165" fontId="17" fillId="0" borderId="56" xfId="0" applyNumberFormat="1" applyFont="1" applyFill="1" applyBorder="1" applyAlignment="1" applyProtection="1">
      <alignment horizontal="right" vertical="center" wrapText="1"/>
    </xf>
    <xf numFmtId="49" fontId="25" fillId="0" borderId="8" xfId="0" applyNumberFormat="1" applyFont="1" applyFill="1" applyBorder="1" applyAlignment="1">
      <alignment horizontal="left" vertical="center"/>
    </xf>
    <xf numFmtId="165" fontId="24" fillId="0" borderId="36" xfId="0" applyNumberFormat="1" applyFont="1" applyFill="1" applyBorder="1" applyAlignment="1" applyProtection="1">
      <alignment horizontal="right" vertical="center" wrapText="1"/>
    </xf>
    <xf numFmtId="49" fontId="25" fillId="0" borderId="8" xfId="0" applyNumberFormat="1" applyFont="1" applyFill="1" applyBorder="1" applyAlignment="1" applyProtection="1">
      <alignment horizontal="left" vertical="center"/>
      <protection locked="0"/>
    </xf>
    <xf numFmtId="49" fontId="25" fillId="0" borderId="10" xfId="0" applyNumberFormat="1" applyFont="1" applyFill="1" applyBorder="1" applyAlignment="1" applyProtection="1">
      <alignment horizontal="left" vertical="center"/>
      <protection locked="0"/>
    </xf>
    <xf numFmtId="166" fontId="17" fillId="0" borderId="34" xfId="0" applyNumberFormat="1" applyFont="1" applyFill="1" applyBorder="1" applyAlignment="1">
      <alignment horizontal="left" vertical="center" wrapText="1" indent="1"/>
    </xf>
    <xf numFmtId="166" fontId="37" fillId="0" borderId="0" xfId="0" applyNumberFormat="1" applyFont="1" applyFill="1" applyBorder="1" applyAlignment="1">
      <alignment horizontal="left" vertical="center" wrapText="1"/>
    </xf>
    <xf numFmtId="165" fontId="24" fillId="0" borderId="34" xfId="0" applyNumberFormat="1" applyFont="1" applyFill="1" applyBorder="1" applyAlignment="1">
      <alignment horizontal="center" vertical="center" wrapText="1"/>
    </xf>
    <xf numFmtId="3" fontId="25" fillId="0" borderId="35" xfId="0" applyNumberFormat="1" applyFont="1" applyFill="1" applyBorder="1" applyAlignment="1" applyProtection="1">
      <alignment horizontal="right" vertical="center" wrapText="1"/>
      <protection locked="0"/>
    </xf>
    <xf numFmtId="3" fontId="25" fillId="0" borderId="61" xfId="0" applyNumberFormat="1" applyFont="1" applyFill="1" applyBorder="1" applyAlignment="1" applyProtection="1">
      <alignment horizontal="right" vertical="center" wrapText="1"/>
      <protection locked="0"/>
    </xf>
    <xf numFmtId="165" fontId="24" fillId="0" borderId="34" xfId="0" applyNumberFormat="1" applyFont="1" applyFill="1" applyBorder="1" applyAlignment="1">
      <alignment horizontal="right" vertical="center" wrapText="1"/>
    </xf>
    <xf numFmtId="0" fontId="38" fillId="0" borderId="0" xfId="0" applyFont="1" applyAlignment="1" applyProtection="1">
      <alignment horizontal="right" vertical="top"/>
      <protection locked="0"/>
    </xf>
    <xf numFmtId="0" fontId="7" fillId="0" borderId="34" xfId="0" applyFont="1" applyFill="1" applyBorder="1" applyAlignment="1" applyProtection="1">
      <alignment horizontal="center" vertical="center" wrapText="1"/>
    </xf>
    <xf numFmtId="0" fontId="7" fillId="0" borderId="34" xfId="0" quotePrefix="1" applyFont="1" applyFill="1" applyBorder="1" applyAlignment="1" applyProtection="1">
      <alignment horizontal="right" vertical="center" indent="1"/>
    </xf>
    <xf numFmtId="49" fontId="7" fillId="0" borderId="34" xfId="0" applyNumberFormat="1" applyFont="1" applyFill="1" applyBorder="1" applyAlignment="1" applyProtection="1">
      <alignment horizontal="right" vertical="center" indent="1"/>
    </xf>
    <xf numFmtId="0" fontId="7" fillId="0" borderId="42" xfId="0" applyFont="1" applyFill="1" applyBorder="1" applyAlignment="1" applyProtection="1">
      <alignment horizontal="center" vertical="center" wrapText="1"/>
    </xf>
    <xf numFmtId="0" fontId="17" fillId="0" borderId="62" xfId="0" applyFont="1" applyFill="1" applyBorder="1" applyAlignment="1" applyProtection="1">
      <alignment horizontal="center" vertical="center" wrapText="1"/>
    </xf>
    <xf numFmtId="165" fontId="18" fillId="0" borderId="24" xfId="5" applyNumberFormat="1" applyFont="1" applyFill="1" applyBorder="1" applyAlignment="1" applyProtection="1">
      <alignment horizontal="right" vertical="center" wrapText="1" indent="1"/>
    </xf>
    <xf numFmtId="165" fontId="25" fillId="0" borderId="5" xfId="5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50" xfId="5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24" xfId="5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47" xfId="5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47" xfId="5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26" xfId="0" applyNumberFormat="1" applyFont="1" applyFill="1" applyBorder="1" applyAlignment="1" applyProtection="1">
      <alignment horizontal="right" vertical="center" wrapText="1" indent="1"/>
    </xf>
    <xf numFmtId="49" fontId="7" fillId="0" borderId="29" xfId="0" applyNumberFormat="1" applyFont="1" applyFill="1" applyBorder="1" applyAlignment="1" applyProtection="1">
      <alignment horizontal="right" vertical="center" indent="1"/>
    </xf>
    <xf numFmtId="165" fontId="18" fillId="0" borderId="43" xfId="0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44" xfId="0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4" xfId="0" applyNumberFormat="1" applyFont="1" applyFill="1" applyBorder="1" applyAlignment="1" applyProtection="1">
      <alignment horizontal="right" vertical="center" wrapText="1" indent="1"/>
    </xf>
    <xf numFmtId="165" fontId="24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51" xfId="0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47" xfId="0" applyNumberFormat="1" applyFont="1" applyFill="1" applyBorder="1" applyAlignment="1" applyProtection="1">
      <alignment horizontal="right" vertical="center" wrapText="1" indent="1"/>
      <protection locked="0"/>
    </xf>
    <xf numFmtId="165" fontId="27" fillId="0" borderId="62" xfId="0" applyNumberFormat="1" applyFont="1" applyFill="1" applyBorder="1" applyAlignment="1" applyProtection="1">
      <alignment horizontal="right" vertical="center" wrapText="1" indent="1"/>
    </xf>
    <xf numFmtId="165" fontId="24" fillId="0" borderId="0" xfId="0" applyNumberFormat="1" applyFont="1" applyFill="1" applyBorder="1" applyAlignment="1" applyProtection="1">
      <alignment horizontal="center" vertical="center" wrapText="1"/>
    </xf>
    <xf numFmtId="165" fontId="18" fillId="0" borderId="63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62" xfId="0" applyNumberFormat="1" applyFont="1" applyFill="1" applyBorder="1" applyAlignment="1" applyProtection="1">
      <alignment horizontal="right" vertical="center" wrapText="1" indent="1"/>
    </xf>
    <xf numFmtId="165" fontId="25" fillId="0" borderId="65" xfId="0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64" xfId="0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62" xfId="0" applyNumberFormat="1" applyFont="1" applyFill="1" applyBorder="1" applyAlignment="1" applyProtection="1">
      <alignment horizontal="center" vertical="center" wrapText="1"/>
    </xf>
    <xf numFmtId="165" fontId="18" fillId="0" borderId="65" xfId="0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66" xfId="0" applyNumberFormat="1" applyFont="1" applyFill="1" applyBorder="1" applyAlignment="1" applyProtection="1">
      <alignment horizontal="right" vertical="center" wrapText="1" indent="1"/>
      <protection locked="0"/>
    </xf>
    <xf numFmtId="165" fontId="25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62" xfId="5" applyNumberFormat="1" applyFont="1" applyFill="1" applyBorder="1" applyAlignment="1" applyProtection="1">
      <alignment horizontal="right" vertical="center" wrapText="1" indent="1"/>
    </xf>
    <xf numFmtId="165" fontId="18" fillId="0" borderId="65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64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66" xfId="5" applyNumberFormat="1" applyFont="1" applyFill="1" applyBorder="1" applyAlignment="1" applyProtection="1">
      <alignment horizontal="right" vertical="center" wrapText="1" indent="1"/>
      <protection locked="0"/>
    </xf>
    <xf numFmtId="165" fontId="24" fillId="0" borderId="62" xfId="5" applyNumberFormat="1" applyFont="1" applyFill="1" applyBorder="1" applyAlignment="1" applyProtection="1">
      <alignment horizontal="right" vertical="center" wrapText="1" indent="1"/>
    </xf>
    <xf numFmtId="165" fontId="18" fillId="0" borderId="67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68" xfId="5" applyNumberFormat="1" applyFont="1" applyFill="1" applyBorder="1" applyAlignment="1" applyProtection="1">
      <alignment horizontal="right" vertical="center" wrapText="1" indent="1"/>
      <protection locked="0"/>
    </xf>
    <xf numFmtId="165" fontId="23" fillId="0" borderId="62" xfId="0" applyNumberFormat="1" applyFont="1" applyBorder="1" applyAlignment="1" applyProtection="1">
      <alignment horizontal="right" vertical="center" wrapText="1" indent="1"/>
    </xf>
    <xf numFmtId="165" fontId="23" fillId="0" borderId="62" xfId="0" applyNumberFormat="1" applyFont="1" applyBorder="1" applyAlignment="1" applyProtection="1">
      <alignment horizontal="right" vertical="center" wrapText="1" indent="1"/>
      <protection locked="0"/>
    </xf>
    <xf numFmtId="165" fontId="21" fillId="0" borderId="62" xfId="0" quotePrefix="1" applyNumberFormat="1" applyFont="1" applyBorder="1" applyAlignment="1" applyProtection="1">
      <alignment horizontal="right" vertical="center" wrapText="1" indent="1"/>
    </xf>
    <xf numFmtId="0" fontId="7" fillId="0" borderId="6" xfId="5" applyFont="1" applyFill="1" applyBorder="1" applyAlignment="1" applyProtection="1">
      <alignment horizontal="center" vertical="center" wrapText="1"/>
    </xf>
    <xf numFmtId="0" fontId="17" fillId="0" borderId="6" xfId="5" applyFont="1" applyFill="1" applyBorder="1" applyAlignment="1" applyProtection="1">
      <alignment horizontal="center" vertical="center" wrapText="1"/>
    </xf>
    <xf numFmtId="0" fontId="7" fillId="0" borderId="15" xfId="5" applyFont="1" applyFill="1" applyBorder="1" applyAlignment="1" applyProtection="1">
      <alignment horizontal="center" vertical="center" wrapText="1"/>
    </xf>
    <xf numFmtId="0" fontId="7" fillId="0" borderId="16" xfId="5" applyFont="1" applyFill="1" applyBorder="1" applyAlignment="1" applyProtection="1">
      <alignment horizontal="center" vertical="center" wrapText="1"/>
    </xf>
    <xf numFmtId="0" fontId="7" fillId="0" borderId="2" xfId="5" applyFont="1" applyFill="1" applyBorder="1" applyAlignment="1" applyProtection="1">
      <alignment horizontal="center" vertical="center" wrapText="1"/>
    </xf>
    <xf numFmtId="0" fontId="7" fillId="0" borderId="48" xfId="5" applyFont="1" applyFill="1" applyBorder="1" applyAlignment="1" applyProtection="1">
      <alignment horizontal="center" vertical="center" wrapText="1"/>
    </xf>
    <xf numFmtId="0" fontId="7" fillId="0" borderId="13" xfId="5" applyFont="1" applyFill="1" applyBorder="1" applyAlignment="1" applyProtection="1">
      <alignment horizontal="left" vertical="center" wrapText="1" indent="1"/>
    </xf>
    <xf numFmtId="0" fontId="7" fillId="0" borderId="14" xfId="5" applyFont="1" applyFill="1" applyBorder="1" applyAlignment="1" applyProtection="1">
      <alignment horizontal="left" vertical="center" wrapText="1" indent="1"/>
    </xf>
    <xf numFmtId="165" fontId="7" fillId="0" borderId="14" xfId="5" applyNumberFormat="1" applyFont="1" applyFill="1" applyBorder="1" applyAlignment="1" applyProtection="1">
      <alignment horizontal="right" vertical="center" wrapText="1" indent="1"/>
    </xf>
    <xf numFmtId="165" fontId="7" fillId="0" borderId="29" xfId="5" applyNumberFormat="1" applyFont="1" applyFill="1" applyBorder="1" applyAlignment="1" applyProtection="1">
      <alignment horizontal="right" vertical="center" wrapText="1" indent="1"/>
    </xf>
    <xf numFmtId="49" fontId="16" fillId="0" borderId="9" xfId="5" applyNumberFormat="1" applyFont="1" applyFill="1" applyBorder="1" applyAlignment="1" applyProtection="1">
      <alignment horizontal="left" vertical="center" wrapText="1" indent="1"/>
    </xf>
    <xf numFmtId="0" fontId="39" fillId="0" borderId="3" xfId="0" applyFont="1" applyBorder="1" applyAlignment="1" applyProtection="1">
      <alignment horizontal="left" wrapText="1" indent="1"/>
    </xf>
    <xf numFmtId="165" fontId="16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165" fontId="16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5" fontId="16" fillId="0" borderId="31" xfId="5" applyNumberFormat="1" applyFont="1" applyFill="1" applyBorder="1" applyAlignment="1" applyProtection="1">
      <alignment horizontal="right" vertical="center" wrapText="1" indent="1"/>
      <protection locked="0"/>
    </xf>
    <xf numFmtId="49" fontId="16" fillId="0" borderId="8" xfId="5" applyNumberFormat="1" applyFont="1" applyFill="1" applyBorder="1" applyAlignment="1" applyProtection="1">
      <alignment horizontal="left" vertical="center" wrapText="1" indent="1"/>
    </xf>
    <xf numFmtId="0" fontId="39" fillId="0" borderId="2" xfId="0" applyFont="1" applyBorder="1" applyAlignment="1" applyProtection="1">
      <alignment horizontal="left" wrapText="1" indent="1"/>
    </xf>
    <xf numFmtId="165" fontId="16" fillId="0" borderId="30" xfId="5" applyNumberFormat="1" applyFont="1" applyFill="1" applyBorder="1" applyAlignment="1" applyProtection="1">
      <alignment horizontal="right" vertical="center" wrapText="1" indent="1"/>
      <protection locked="0"/>
    </xf>
    <xf numFmtId="0" fontId="39" fillId="0" borderId="2" xfId="0" applyFont="1" applyBorder="1" applyAlignment="1" applyProtection="1">
      <alignment horizontal="left" vertical="center" wrapText="1" indent="1"/>
    </xf>
    <xf numFmtId="49" fontId="16" fillId="0" borderId="10" xfId="5" applyNumberFormat="1" applyFont="1" applyFill="1" applyBorder="1" applyAlignment="1" applyProtection="1">
      <alignment horizontal="left" vertical="center" wrapText="1" indent="1"/>
    </xf>
    <xf numFmtId="0" fontId="39" fillId="0" borderId="6" xfId="0" applyFont="1" applyBorder="1" applyAlignment="1" applyProtection="1">
      <alignment horizontal="left" vertical="center" wrapText="1" indent="1"/>
    </xf>
    <xf numFmtId="0" fontId="21" fillId="0" borderId="14" xfId="0" applyFont="1" applyBorder="1" applyAlignment="1" applyProtection="1">
      <alignment horizontal="left" vertical="center" wrapText="1" indent="1"/>
    </xf>
    <xf numFmtId="165" fontId="16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5" fontId="16" fillId="0" borderId="32" xfId="5" applyNumberFormat="1" applyFont="1" applyFill="1" applyBorder="1" applyAlignment="1" applyProtection="1">
      <alignment horizontal="right" vertical="center" wrapText="1" indent="1"/>
      <protection locked="0"/>
    </xf>
    <xf numFmtId="0" fontId="39" fillId="0" borderId="6" xfId="0" applyFont="1" applyBorder="1" applyAlignment="1" applyProtection="1">
      <alignment horizontal="left" wrapText="1" indent="1"/>
    </xf>
    <xf numFmtId="165" fontId="26" fillId="0" borderId="14" xfId="5" applyNumberFormat="1" applyFont="1" applyFill="1" applyBorder="1" applyAlignment="1" applyProtection="1">
      <alignment horizontal="right" vertical="center" wrapText="1" indent="1"/>
    </xf>
    <xf numFmtId="165" fontId="26" fillId="0" borderId="29" xfId="5" applyNumberFormat="1" applyFont="1" applyFill="1" applyBorder="1" applyAlignment="1" applyProtection="1">
      <alignment horizontal="right" vertical="center" wrapText="1" indent="1"/>
    </xf>
    <xf numFmtId="165" fontId="16" fillId="0" borderId="3" xfId="5" applyNumberFormat="1" applyFont="1" applyFill="1" applyBorder="1" applyAlignment="1" applyProtection="1">
      <alignment horizontal="right" vertical="center" wrapText="1" indent="1"/>
    </xf>
    <xf numFmtId="165" fontId="16" fillId="0" borderId="31" xfId="5" applyNumberFormat="1" applyFont="1" applyFill="1" applyBorder="1" applyAlignment="1" applyProtection="1">
      <alignment horizontal="right" vertical="center" wrapText="1" indent="1"/>
    </xf>
    <xf numFmtId="0" fontId="39" fillId="0" borderId="2" xfId="0" quotePrefix="1" applyFont="1" applyBorder="1" applyAlignment="1" applyProtection="1">
      <alignment horizontal="left" wrapText="1" indent="1"/>
    </xf>
    <xf numFmtId="165" fontId="31" fillId="0" borderId="2" xfId="5" applyNumberFormat="1" applyFont="1" applyFill="1" applyBorder="1" applyAlignment="1" applyProtection="1">
      <alignment horizontal="right" vertical="center" wrapText="1" indent="1"/>
      <protection locked="0"/>
    </xf>
    <xf numFmtId="165" fontId="31" fillId="0" borderId="30" xfId="5" applyNumberFormat="1" applyFont="1" applyFill="1" applyBorder="1" applyAlignment="1" applyProtection="1">
      <alignment horizontal="right" vertical="center" wrapText="1" indent="1"/>
      <protection locked="0"/>
    </xf>
    <xf numFmtId="165" fontId="31" fillId="0" borderId="6" xfId="5" applyNumberFormat="1" applyFont="1" applyFill="1" applyBorder="1" applyAlignment="1" applyProtection="1">
      <alignment horizontal="right" vertical="center" wrapText="1" indent="1"/>
      <protection locked="0"/>
    </xf>
    <xf numFmtId="165" fontId="31" fillId="0" borderId="32" xfId="5" applyNumberFormat="1" applyFont="1" applyFill="1" applyBorder="1" applyAlignment="1" applyProtection="1">
      <alignment horizontal="right" vertical="center" wrapText="1" indent="1"/>
      <protection locked="0"/>
    </xf>
    <xf numFmtId="165" fontId="31" fillId="0" borderId="3" xfId="5" applyNumberFormat="1" applyFont="1" applyFill="1" applyBorder="1" applyAlignment="1" applyProtection="1">
      <alignment horizontal="right" vertical="center" wrapText="1" indent="1"/>
      <protection locked="0"/>
    </xf>
    <xf numFmtId="165" fontId="31" fillId="0" borderId="31" xfId="5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13" xfId="5" applyFont="1" applyFill="1" applyBorder="1" applyAlignment="1" applyProtection="1">
      <alignment horizontal="left" vertical="center" wrapText="1"/>
    </xf>
    <xf numFmtId="0" fontId="21" fillId="0" borderId="13" xfId="0" applyFont="1" applyBorder="1" applyAlignment="1" applyProtection="1">
      <alignment vertical="center" wrapText="1"/>
    </xf>
    <xf numFmtId="0" fontId="39" fillId="0" borderId="6" xfId="0" applyFont="1" applyBorder="1" applyAlignment="1" applyProtection="1">
      <alignment vertical="center" wrapText="1"/>
    </xf>
    <xf numFmtId="0" fontId="39" fillId="0" borderId="9" xfId="0" applyFont="1" applyBorder="1" applyAlignment="1" applyProtection="1">
      <alignment wrapText="1"/>
    </xf>
    <xf numFmtId="0" fontId="39" fillId="0" borderId="8" xfId="0" applyFont="1" applyBorder="1" applyAlignment="1" applyProtection="1">
      <alignment wrapText="1"/>
    </xf>
    <xf numFmtId="0" fontId="39" fillId="0" borderId="10" xfId="0" applyFont="1" applyBorder="1" applyAlignment="1" applyProtection="1">
      <alignment wrapText="1"/>
    </xf>
    <xf numFmtId="165" fontId="7" fillId="0" borderId="14" xfId="5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29" xfId="5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14" xfId="0" applyFont="1" applyBorder="1" applyAlignment="1" applyProtection="1">
      <alignment wrapText="1"/>
    </xf>
    <xf numFmtId="0" fontId="21" fillId="0" borderId="18" xfId="0" applyFont="1" applyBorder="1" applyAlignment="1" applyProtection="1">
      <alignment vertical="center" wrapText="1"/>
    </xf>
    <xf numFmtId="0" fontId="21" fillId="0" borderId="19" xfId="0" applyFont="1" applyBorder="1" applyAlignment="1" applyProtection="1">
      <alignment wrapText="1"/>
    </xf>
    <xf numFmtId="0" fontId="17" fillId="0" borderId="23" xfId="5" applyFont="1" applyFill="1" applyBorder="1" applyAlignment="1" applyProtection="1">
      <alignment horizontal="center" vertical="center" wrapText="1"/>
    </xf>
    <xf numFmtId="165" fontId="25" fillId="0" borderId="66" xfId="5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23" xfId="5" applyNumberFormat="1" applyFont="1" applyFill="1" applyBorder="1" applyAlignment="1" applyProtection="1">
      <alignment horizontal="right" vertical="center" wrapText="1" indent="1"/>
    </xf>
    <xf numFmtId="0" fontId="17" fillId="0" borderId="62" xfId="5" applyFont="1" applyFill="1" applyBorder="1" applyAlignment="1" applyProtection="1">
      <alignment horizontal="center" vertical="center" wrapText="1"/>
    </xf>
    <xf numFmtId="0" fontId="17" fillId="0" borderId="34" xfId="5" applyFont="1" applyFill="1" applyBorder="1" applyAlignment="1" applyProtection="1">
      <alignment horizontal="center" vertical="center" wrapText="1"/>
    </xf>
    <xf numFmtId="165" fontId="18" fillId="0" borderId="57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36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60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61" xfId="5" applyNumberFormat="1" applyFont="1" applyFill="1" applyBorder="1" applyAlignment="1" applyProtection="1">
      <alignment horizontal="right" vertical="center" wrapText="1" indent="1"/>
      <protection locked="0"/>
    </xf>
    <xf numFmtId="165" fontId="18" fillId="0" borderId="35" xfId="5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34" xfId="5" applyNumberFormat="1" applyFont="1" applyFill="1" applyBorder="1" applyAlignment="1" applyProtection="1">
      <alignment horizontal="right" vertical="center" wrapText="1" indent="1"/>
    </xf>
    <xf numFmtId="165" fontId="24" fillId="0" borderId="34" xfId="5" applyNumberFormat="1" applyFont="1" applyFill="1" applyBorder="1" applyAlignment="1" applyProtection="1">
      <alignment horizontal="right" vertical="center" wrapText="1" indent="1"/>
    </xf>
    <xf numFmtId="165" fontId="23" fillId="0" borderId="34" xfId="0" applyNumberFormat="1" applyFont="1" applyBorder="1" applyAlignment="1" applyProtection="1">
      <alignment horizontal="right" vertical="center" wrapText="1" indent="1"/>
    </xf>
    <xf numFmtId="165" fontId="23" fillId="0" borderId="34" xfId="0" applyNumberFormat="1" applyFont="1" applyBorder="1" applyAlignment="1" applyProtection="1">
      <alignment horizontal="right" vertical="center" wrapText="1" indent="1"/>
      <protection locked="0"/>
    </xf>
    <xf numFmtId="165" fontId="21" fillId="0" borderId="34" xfId="0" quotePrefix="1" applyNumberFormat="1" applyFont="1" applyBorder="1" applyAlignment="1" applyProtection="1">
      <alignment horizontal="right" vertical="center" wrapText="1" indent="1"/>
    </xf>
    <xf numFmtId="0" fontId="7" fillId="0" borderId="72" xfId="5" applyFont="1" applyFill="1" applyBorder="1" applyAlignment="1" applyProtection="1">
      <alignment horizontal="center" vertical="center" wrapText="1"/>
    </xf>
    <xf numFmtId="0" fontId="17" fillId="0" borderId="72" xfId="5" applyFont="1" applyFill="1" applyBorder="1" applyAlignment="1" applyProtection="1">
      <alignment horizontal="center" vertical="center" wrapText="1"/>
    </xf>
    <xf numFmtId="0" fontId="7" fillId="0" borderId="44" xfId="5" applyFont="1" applyFill="1" applyBorder="1" applyAlignment="1" applyProtection="1">
      <alignment horizontal="center" vertical="center" wrapText="1"/>
    </xf>
    <xf numFmtId="0" fontId="7" fillId="0" borderId="33" xfId="5" applyFont="1" applyFill="1" applyBorder="1" applyAlignment="1" applyProtection="1">
      <alignment horizontal="center" vertical="center" wrapText="1"/>
    </xf>
    <xf numFmtId="165" fontId="7" fillId="0" borderId="49" xfId="5" applyNumberFormat="1" applyFont="1" applyFill="1" applyBorder="1" applyAlignment="1" applyProtection="1">
      <alignment horizontal="right" vertical="center" wrapText="1" indent="1"/>
    </xf>
    <xf numFmtId="165" fontId="16" fillId="0" borderId="33" xfId="5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33" xfId="5" applyNumberFormat="1" applyFont="1" applyFill="1" applyBorder="1" applyAlignment="1" applyProtection="1">
      <alignment horizontal="right" vertical="center" wrapText="1" indent="1"/>
    </xf>
    <xf numFmtId="165" fontId="26" fillId="0" borderId="49" xfId="5" applyNumberFormat="1" applyFont="1" applyFill="1" applyBorder="1" applyAlignment="1" applyProtection="1">
      <alignment horizontal="right" vertical="center" wrapText="1" indent="1"/>
    </xf>
    <xf numFmtId="165" fontId="16" fillId="0" borderId="33" xfId="5" applyNumberFormat="1" applyFont="1" applyFill="1" applyBorder="1" applyAlignment="1" applyProtection="1">
      <alignment horizontal="right" vertical="center" wrapText="1" indent="1"/>
    </xf>
    <xf numFmtId="165" fontId="31" fillId="0" borderId="33" xfId="5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33" xfId="5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36" xfId="5" applyNumberFormat="1" applyFont="1" applyFill="1" applyBorder="1" applyAlignment="1" applyProtection="1">
      <alignment horizontal="right" vertical="center" wrapText="1" indent="1"/>
    </xf>
    <xf numFmtId="165" fontId="16" fillId="0" borderId="36" xfId="5" applyNumberFormat="1" applyFont="1" applyFill="1" applyBorder="1" applyAlignment="1" applyProtection="1">
      <alignment horizontal="right" vertical="center" wrapText="1" indent="1"/>
      <protection locked="0"/>
    </xf>
    <xf numFmtId="165" fontId="31" fillId="0" borderId="36" xfId="5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36" xfId="5" applyNumberFormat="1" applyFont="1" applyFill="1" applyBorder="1" applyAlignment="1" applyProtection="1">
      <alignment horizontal="right" vertical="center" wrapText="1" indent="1"/>
      <protection locked="0"/>
    </xf>
    <xf numFmtId="165" fontId="16" fillId="0" borderId="60" xfId="5" applyNumberFormat="1" applyFont="1" applyFill="1" applyBorder="1" applyAlignment="1" applyProtection="1">
      <alignment horizontal="right" vertical="center" wrapText="1" indent="1"/>
      <protection locked="0"/>
    </xf>
    <xf numFmtId="165" fontId="16" fillId="0" borderId="35" xfId="5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34" xfId="5" applyNumberFormat="1" applyFont="1" applyFill="1" applyBorder="1" applyAlignment="1" applyProtection="1">
      <alignment horizontal="right" vertical="center" wrapText="1" indent="1"/>
    </xf>
    <xf numFmtId="165" fontId="16" fillId="0" borderId="35" xfId="5" applyNumberFormat="1" applyFont="1" applyFill="1" applyBorder="1" applyAlignment="1" applyProtection="1">
      <alignment horizontal="right" vertical="center" wrapText="1" indent="1"/>
    </xf>
    <xf numFmtId="165" fontId="26" fillId="0" borderId="34" xfId="5" applyNumberFormat="1" applyFont="1" applyFill="1" applyBorder="1" applyAlignment="1" applyProtection="1">
      <alignment horizontal="right" vertical="center" wrapText="1" indent="1"/>
    </xf>
    <xf numFmtId="165" fontId="31" fillId="0" borderId="60" xfId="5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35" xfId="5" applyNumberFormat="1" applyFont="1" applyFill="1" applyBorder="1" applyAlignment="1" applyProtection="1">
      <alignment horizontal="right" vertical="center" wrapText="1" indent="1"/>
    </xf>
    <xf numFmtId="165" fontId="31" fillId="0" borderId="35" xfId="5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60" xfId="5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60" xfId="5" applyFont="1" applyFill="1" applyBorder="1" applyAlignment="1" applyProtection="1">
      <alignment horizontal="center" vertical="center" wrapText="1"/>
    </xf>
    <xf numFmtId="165" fontId="7" fillId="0" borderId="62" xfId="0" applyNumberFormat="1" applyFont="1" applyFill="1" applyBorder="1" applyAlignment="1" applyProtection="1">
      <alignment horizontal="center" vertical="center" wrapText="1"/>
    </xf>
    <xf numFmtId="165" fontId="24" fillId="0" borderId="13" xfId="0" applyNumberFormat="1" applyFont="1" applyFill="1" applyBorder="1" applyAlignment="1" applyProtection="1">
      <alignment horizontal="centerContinuous" vertical="center" wrapText="1"/>
    </xf>
    <xf numFmtId="165" fontId="24" fillId="0" borderId="14" xfId="0" applyNumberFormat="1" applyFont="1" applyFill="1" applyBorder="1" applyAlignment="1" applyProtection="1">
      <alignment horizontal="centerContinuous" vertical="center" wrapText="1"/>
    </xf>
    <xf numFmtId="165" fontId="24" fillId="0" borderId="26" xfId="0" applyNumberFormat="1" applyFont="1" applyFill="1" applyBorder="1" applyAlignment="1" applyProtection="1">
      <alignment horizontal="centerContinuous" vertical="center" wrapText="1"/>
    </xf>
    <xf numFmtId="165" fontId="24" fillId="0" borderId="17" xfId="0" applyNumberFormat="1" applyFont="1" applyFill="1" applyBorder="1" applyAlignment="1" applyProtection="1">
      <alignment horizontal="centerContinuous" vertical="center" wrapText="1"/>
    </xf>
    <xf numFmtId="165" fontId="24" fillId="0" borderId="52" xfId="0" applyNumberFormat="1" applyFont="1" applyFill="1" applyBorder="1" applyAlignment="1" applyProtection="1">
      <alignment horizontal="centerContinuous" vertical="center" wrapText="1"/>
    </xf>
    <xf numFmtId="165" fontId="24" fillId="0" borderId="42" xfId="0" applyNumberFormat="1" applyFont="1" applyFill="1" applyBorder="1" applyAlignment="1" applyProtection="1">
      <alignment horizontal="centerContinuous" vertical="center" wrapText="1"/>
    </xf>
    <xf numFmtId="165" fontId="6" fillId="0" borderId="0" xfId="5" applyNumberFormat="1" applyFont="1" applyFill="1" applyBorder="1" applyAlignment="1" applyProtection="1">
      <alignment horizontal="center" vertical="center"/>
    </xf>
    <xf numFmtId="165" fontId="30" fillId="0" borderId="25" xfId="5" applyNumberFormat="1" applyFont="1" applyFill="1" applyBorder="1" applyAlignment="1" applyProtection="1">
      <alignment horizontal="left" vertical="center"/>
    </xf>
    <xf numFmtId="165" fontId="30" fillId="0" borderId="25" xfId="5" applyNumberFormat="1" applyFont="1" applyFill="1" applyBorder="1" applyAlignment="1" applyProtection="1">
      <alignment horizontal="left"/>
    </xf>
    <xf numFmtId="0" fontId="7" fillId="0" borderId="15" xfId="5" applyFont="1" applyFill="1" applyBorder="1" applyAlignment="1" applyProtection="1">
      <alignment horizontal="center" vertical="center" wrapText="1"/>
    </xf>
    <xf numFmtId="0" fontId="7" fillId="0" borderId="18" xfId="5" applyFont="1" applyFill="1" applyBorder="1" applyAlignment="1" applyProtection="1">
      <alignment horizontal="center" vertical="center" wrapText="1"/>
    </xf>
    <xf numFmtId="0" fontId="7" fillId="0" borderId="16" xfId="5" applyFont="1" applyFill="1" applyBorder="1" applyAlignment="1" applyProtection="1">
      <alignment horizontal="center" vertical="center" wrapText="1"/>
    </xf>
    <xf numFmtId="0" fontId="7" fillId="0" borderId="19" xfId="5" applyFont="1" applyFill="1" applyBorder="1" applyAlignment="1" applyProtection="1">
      <alignment horizontal="center" vertical="center" wrapText="1"/>
    </xf>
    <xf numFmtId="0" fontId="7" fillId="0" borderId="69" xfId="5" applyFont="1" applyFill="1" applyBorder="1" applyAlignment="1" applyProtection="1">
      <alignment horizontal="center" vertical="center" wrapText="1"/>
    </xf>
    <xf numFmtId="0" fontId="7" fillId="0" borderId="4" xfId="5" applyFont="1" applyFill="1" applyBorder="1" applyAlignment="1" applyProtection="1">
      <alignment horizontal="center" vertical="center" wrapText="1"/>
    </xf>
    <xf numFmtId="0" fontId="7" fillId="0" borderId="63" xfId="5" applyFont="1" applyFill="1" applyBorder="1" applyAlignment="1" applyProtection="1">
      <alignment horizontal="center" vertical="center" wrapText="1"/>
    </xf>
    <xf numFmtId="0" fontId="7" fillId="0" borderId="39" xfId="5" applyFont="1" applyFill="1" applyBorder="1" applyAlignment="1" applyProtection="1">
      <alignment horizontal="center" vertical="center" wrapText="1"/>
    </xf>
    <xf numFmtId="0" fontId="19" fillId="0" borderId="0" xfId="5" applyFont="1" applyFill="1" applyAlignment="1" applyProtection="1">
      <alignment horizontal="center"/>
    </xf>
    <xf numFmtId="0" fontId="10" fillId="0" borderId="0" xfId="5" applyFont="1" applyFill="1" applyAlignment="1" applyProtection="1">
      <alignment horizontal="center" wrapText="1"/>
    </xf>
    <xf numFmtId="0" fontId="7" fillId="0" borderId="73" xfId="5" applyFont="1" applyFill="1" applyBorder="1" applyAlignment="1" applyProtection="1">
      <alignment horizontal="center" vertical="center" wrapText="1"/>
    </xf>
    <xf numFmtId="165" fontId="26" fillId="0" borderId="56" xfId="0" applyNumberFormat="1" applyFont="1" applyFill="1" applyBorder="1" applyAlignment="1" applyProtection="1">
      <alignment horizontal="center" vertical="center" wrapText="1"/>
    </xf>
    <xf numFmtId="165" fontId="26" fillId="0" borderId="54" xfId="0" applyNumberFormat="1" applyFont="1" applyFill="1" applyBorder="1" applyAlignment="1" applyProtection="1">
      <alignment horizontal="center" vertical="center" wrapText="1"/>
    </xf>
    <xf numFmtId="165" fontId="15" fillId="0" borderId="0" xfId="0" applyNumberFormat="1" applyFont="1" applyFill="1" applyAlignment="1" applyProtection="1">
      <alignment horizontal="center" textRotation="180" wrapText="1"/>
    </xf>
    <xf numFmtId="165" fontId="40" fillId="0" borderId="52" xfId="0" applyNumberFormat="1" applyFont="1" applyFill="1" applyBorder="1" applyAlignment="1" applyProtection="1">
      <alignment horizontal="center" vertical="center" wrapText="1"/>
    </xf>
    <xf numFmtId="165" fontId="24" fillId="0" borderId="56" xfId="0" applyNumberFormat="1" applyFont="1" applyFill="1" applyBorder="1" applyAlignment="1" applyProtection="1">
      <alignment horizontal="center" vertical="center" wrapText="1"/>
    </xf>
    <xf numFmtId="165" fontId="24" fillId="0" borderId="54" xfId="0" applyNumberFormat="1" applyFont="1" applyFill="1" applyBorder="1" applyAlignment="1" applyProtection="1">
      <alignment horizontal="center" vertical="center" wrapText="1"/>
    </xf>
    <xf numFmtId="165" fontId="19" fillId="0" borderId="0" xfId="0" applyNumberFormat="1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textRotation="180"/>
    </xf>
    <xf numFmtId="165" fontId="5" fillId="0" borderId="25" xfId="0" applyNumberFormat="1" applyFont="1" applyFill="1" applyBorder="1" applyAlignment="1">
      <alignment horizontal="right" vertical="center"/>
    </xf>
    <xf numFmtId="165" fontId="7" fillId="0" borderId="71" xfId="0" applyNumberFormat="1" applyFont="1" applyFill="1" applyBorder="1" applyAlignment="1">
      <alignment horizontal="center" vertical="center"/>
    </xf>
    <xf numFmtId="165" fontId="7" fillId="0" borderId="37" xfId="0" applyNumberFormat="1" applyFont="1" applyFill="1" applyBorder="1" applyAlignment="1">
      <alignment horizontal="center" vertical="center"/>
    </xf>
    <xf numFmtId="165" fontId="7" fillId="0" borderId="53" xfId="0" applyNumberFormat="1" applyFont="1" applyFill="1" applyBorder="1" applyAlignment="1">
      <alignment horizontal="center" vertical="center"/>
    </xf>
    <xf numFmtId="165" fontId="26" fillId="0" borderId="34" xfId="0" applyNumberFormat="1" applyFont="1" applyFill="1" applyBorder="1" applyAlignment="1">
      <alignment horizontal="center" vertical="center" wrapText="1"/>
    </xf>
    <xf numFmtId="165" fontId="7" fillId="0" borderId="56" xfId="0" applyNumberFormat="1" applyFont="1" applyFill="1" applyBorder="1" applyAlignment="1">
      <alignment horizontal="center" vertical="center" wrapText="1"/>
    </xf>
    <xf numFmtId="165" fontId="7" fillId="0" borderId="38" xfId="0" applyNumberFormat="1" applyFont="1" applyFill="1" applyBorder="1" applyAlignment="1">
      <alignment horizontal="center" vertical="center" wrapText="1"/>
    </xf>
    <xf numFmtId="165" fontId="17" fillId="0" borderId="34" xfId="0" applyNumberFormat="1" applyFont="1" applyFill="1" applyBorder="1" applyAlignment="1">
      <alignment horizontal="center" vertical="center" wrapText="1"/>
    </xf>
    <xf numFmtId="166" fontId="37" fillId="0" borderId="52" xfId="0" applyNumberFormat="1" applyFont="1" applyFill="1" applyBorder="1" applyAlignment="1">
      <alignment horizontal="left" vertical="center" wrapText="1"/>
    </xf>
    <xf numFmtId="165" fontId="19" fillId="0" borderId="0" xfId="0" applyNumberFormat="1" applyFont="1" applyFill="1" applyAlignment="1">
      <alignment horizontal="left" vertical="center" wrapText="1"/>
    </xf>
    <xf numFmtId="165" fontId="0" fillId="0" borderId="0" xfId="0" applyNumberFormat="1" applyFill="1" applyAlignment="1" applyProtection="1">
      <alignment horizontal="left" vertical="center" wrapText="1"/>
      <protection locked="0"/>
    </xf>
    <xf numFmtId="165" fontId="0" fillId="0" borderId="70" xfId="0" applyNumberFormat="1" applyFill="1" applyBorder="1" applyAlignment="1" applyProtection="1">
      <alignment horizontal="left" vertical="center" wrapText="1"/>
      <protection locked="0"/>
    </xf>
    <xf numFmtId="165" fontId="0" fillId="0" borderId="68" xfId="0" applyNumberFormat="1" applyFill="1" applyBorder="1" applyAlignment="1" applyProtection="1">
      <alignment horizontal="left" vertical="center" wrapText="1"/>
      <protection locked="0"/>
    </xf>
    <xf numFmtId="165" fontId="27" fillId="0" borderId="41" xfId="0" applyNumberFormat="1" applyFont="1" applyFill="1" applyBorder="1" applyAlignment="1">
      <alignment horizontal="center" vertical="center" wrapText="1"/>
    </xf>
    <xf numFmtId="165" fontId="27" fillId="0" borderId="62" xfId="0" applyNumberFormat="1" applyFont="1" applyFill="1" applyBorder="1" applyAlignment="1">
      <alignment horizontal="center" vertical="center" wrapText="1"/>
    </xf>
    <xf numFmtId="165" fontId="17" fillId="0" borderId="34" xfId="0" applyNumberFormat="1" applyFont="1" applyFill="1" applyBorder="1" applyAlignment="1">
      <alignment horizontal="center" vertical="center"/>
    </xf>
    <xf numFmtId="165" fontId="0" fillId="0" borderId="55" xfId="0" applyNumberFormat="1" applyFill="1" applyBorder="1" applyAlignment="1" applyProtection="1">
      <alignment horizontal="left" vertical="center" wrapText="1"/>
      <protection locked="0"/>
    </xf>
    <xf numFmtId="165" fontId="0" fillId="0" borderId="67" xfId="0" applyNumberFormat="1" applyFill="1" applyBorder="1" applyAlignment="1" applyProtection="1">
      <alignment horizontal="left" vertical="center" wrapText="1"/>
      <protection locked="0"/>
    </xf>
    <xf numFmtId="165" fontId="27" fillId="0" borderId="41" xfId="0" applyNumberFormat="1" applyFont="1" applyFill="1" applyBorder="1" applyAlignment="1">
      <alignment horizontal="left" vertical="center" wrapText="1" indent="2"/>
    </xf>
    <xf numFmtId="165" fontId="27" fillId="0" borderId="62" xfId="0" applyNumberFormat="1" applyFont="1" applyFill="1" applyBorder="1" applyAlignment="1">
      <alignment horizontal="left" vertical="center" wrapText="1" indent="2"/>
    </xf>
    <xf numFmtId="165" fontId="7" fillId="0" borderId="34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center" vertical="center" wrapText="1"/>
    </xf>
    <xf numFmtId="0" fontId="7" fillId="0" borderId="41" xfId="0" applyFont="1" applyFill="1" applyBorder="1" applyAlignment="1" applyProtection="1">
      <alignment horizontal="center" vertical="center" wrapText="1"/>
    </xf>
    <xf numFmtId="0" fontId="7" fillId="0" borderId="62" xfId="0" applyFont="1" applyFill="1" applyBorder="1" applyAlignment="1" applyProtection="1">
      <alignment horizontal="center" vertical="center" wrapText="1"/>
    </xf>
    <xf numFmtId="0" fontId="7" fillId="0" borderId="29" xfId="0" applyFont="1" applyFill="1" applyBorder="1" applyAlignment="1" applyProtection="1">
      <alignment horizontal="center" vertical="center" wrapText="1"/>
    </xf>
    <xf numFmtId="0" fontId="7" fillId="0" borderId="34" xfId="0" applyFont="1" applyFill="1" applyBorder="1" applyAlignment="1" applyProtection="1">
      <alignment horizontal="center" vertical="center"/>
    </xf>
    <xf numFmtId="0" fontId="7" fillId="0" borderId="49" xfId="0" applyFont="1" applyFill="1" applyBorder="1" applyAlignment="1" applyProtection="1">
      <alignment horizontal="center" vertical="center"/>
    </xf>
    <xf numFmtId="0" fontId="7" fillId="0" borderId="62" xfId="0" applyFont="1" applyFill="1" applyBorder="1" applyAlignment="1" applyProtection="1">
      <alignment horizontal="center" vertical="center"/>
    </xf>
    <xf numFmtId="0" fontId="7" fillId="0" borderId="26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left"/>
      <protection locked="0"/>
    </xf>
    <xf numFmtId="0" fontId="19" fillId="0" borderId="0" xfId="0" applyFont="1" applyFill="1" applyAlignment="1">
      <alignment horizontal="center" wrapText="1"/>
    </xf>
  </cellXfs>
  <cellStyles count="6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_KVRENMUNKA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tabColor rgb="FF92D050"/>
  </sheetPr>
  <dimension ref="A1:K161"/>
  <sheetViews>
    <sheetView view="pageLayout" topLeftCell="A46" zoomScaleNormal="130" zoomScaleSheetLayoutView="100" workbookViewId="0">
      <selection activeCell="B82" sqref="B82"/>
    </sheetView>
  </sheetViews>
  <sheetFormatPr defaultRowHeight="15.75" x14ac:dyDescent="0.25"/>
  <cols>
    <col min="1" max="1" width="7.6640625" style="198" customWidth="1"/>
    <col min="2" max="2" width="59.6640625" style="198" customWidth="1"/>
    <col min="3" max="3" width="10.6640625" style="199" customWidth="1"/>
    <col min="4" max="4" width="10.5" style="221" customWidth="1"/>
    <col min="5" max="5" width="11.6640625" style="221" customWidth="1"/>
    <col min="6" max="6" width="11" style="221" customWidth="1"/>
    <col min="7" max="7" width="11.83203125" style="221" customWidth="1"/>
    <col min="8" max="16384" width="9.33203125" style="221"/>
  </cols>
  <sheetData>
    <row r="1" spans="1:7" ht="15.95" customHeight="1" x14ac:dyDescent="0.25">
      <c r="A1" s="520" t="s">
        <v>6</v>
      </c>
      <c r="B1" s="520"/>
      <c r="C1" s="520"/>
      <c r="D1" s="520"/>
      <c r="E1" s="520"/>
      <c r="F1" s="520"/>
      <c r="G1" s="520"/>
    </row>
    <row r="2" spans="1:7" ht="15.95" customHeight="1" thickBot="1" x14ac:dyDescent="0.3">
      <c r="A2" s="521" t="s">
        <v>108</v>
      </c>
      <c r="B2" s="521"/>
      <c r="C2" s="298"/>
      <c r="G2" s="298" t="s">
        <v>167</v>
      </c>
    </row>
    <row r="3" spans="1:7" x14ac:dyDescent="0.25">
      <c r="A3" s="523" t="s">
        <v>58</v>
      </c>
      <c r="B3" s="525" t="s">
        <v>8</v>
      </c>
      <c r="C3" s="527" t="e">
        <f>+CONCATENATE(LEFT(#REF!,4),". évi")</f>
        <v>#REF!</v>
      </c>
      <c r="D3" s="528"/>
      <c r="E3" s="529"/>
      <c r="F3" s="529"/>
      <c r="G3" s="530"/>
    </row>
    <row r="4" spans="1:7" ht="48.75" thickBot="1" x14ac:dyDescent="0.3">
      <c r="A4" s="524"/>
      <c r="B4" s="526"/>
      <c r="C4" s="301" t="s">
        <v>466</v>
      </c>
      <c r="D4" s="299" t="s">
        <v>507</v>
      </c>
      <c r="E4" s="426" t="s">
        <v>508</v>
      </c>
      <c r="F4" s="426" t="s">
        <v>514</v>
      </c>
      <c r="G4" s="300" t="e">
        <f>+CONCATENATE(LEFT(#REF!,4),". XII. 31.",CHAR(10),"teljesítés")</f>
        <v>#REF!</v>
      </c>
    </row>
    <row r="5" spans="1:7" s="222" customFormat="1" ht="12" customHeight="1" thickBot="1" x14ac:dyDescent="0.25">
      <c r="A5" s="218" t="s">
        <v>431</v>
      </c>
      <c r="B5" s="219" t="s">
        <v>432</v>
      </c>
      <c r="C5" s="219" t="s">
        <v>433</v>
      </c>
      <c r="D5" s="219" t="s">
        <v>435</v>
      </c>
      <c r="E5" s="427"/>
      <c r="F5" s="427"/>
      <c r="G5" s="302" t="s">
        <v>434</v>
      </c>
    </row>
    <row r="6" spans="1:7" s="223" customFormat="1" ht="12" customHeight="1" thickBot="1" x14ac:dyDescent="0.25">
      <c r="A6" s="18" t="s">
        <v>9</v>
      </c>
      <c r="B6" s="19" t="s">
        <v>188</v>
      </c>
      <c r="C6" s="210">
        <f>+C7+C8+C9+C10+C11+C12</f>
        <v>12737</v>
      </c>
      <c r="D6" s="210">
        <f>+D7+D8+D9+D10+D11+D12</f>
        <v>13937</v>
      </c>
      <c r="E6" s="210">
        <f t="shared" ref="E6:F6" si="0">+E7+E8+E9+E10+E11+E12</f>
        <v>13937</v>
      </c>
      <c r="F6" s="210">
        <f t="shared" si="0"/>
        <v>14522</v>
      </c>
      <c r="G6" s="136">
        <f>+G7+G8+G9+G10+G11+G12</f>
        <v>14522</v>
      </c>
    </row>
    <row r="7" spans="1:7" s="223" customFormat="1" ht="12" customHeight="1" x14ac:dyDescent="0.2">
      <c r="A7" s="13" t="s">
        <v>70</v>
      </c>
      <c r="B7" s="224" t="s">
        <v>189</v>
      </c>
      <c r="C7" s="212">
        <v>12242</v>
      </c>
      <c r="D7" s="212">
        <v>12242</v>
      </c>
      <c r="E7" s="212">
        <v>12242</v>
      </c>
      <c r="F7" s="212">
        <v>12578</v>
      </c>
      <c r="G7" s="138">
        <v>12578</v>
      </c>
    </row>
    <row r="8" spans="1:7" s="223" customFormat="1" ht="12" customHeight="1" x14ac:dyDescent="0.2">
      <c r="A8" s="12" t="s">
        <v>71</v>
      </c>
      <c r="B8" s="225" t="s">
        <v>190</v>
      </c>
      <c r="C8" s="211"/>
      <c r="D8" s="211"/>
      <c r="E8" s="211"/>
      <c r="F8" s="211"/>
      <c r="G8" s="137"/>
    </row>
    <row r="9" spans="1:7" s="223" customFormat="1" ht="12" customHeight="1" x14ac:dyDescent="0.2">
      <c r="A9" s="12" t="s">
        <v>72</v>
      </c>
      <c r="B9" s="225" t="s">
        <v>191</v>
      </c>
      <c r="C9" s="211"/>
      <c r="D9" s="211"/>
      <c r="E9" s="211"/>
      <c r="F9" s="211"/>
      <c r="G9" s="137"/>
    </row>
    <row r="10" spans="1:7" s="223" customFormat="1" ht="12" customHeight="1" x14ac:dyDescent="0.2">
      <c r="A10" s="12" t="s">
        <v>73</v>
      </c>
      <c r="B10" s="225" t="s">
        <v>192</v>
      </c>
      <c r="C10" s="211">
        <v>0</v>
      </c>
      <c r="D10" s="211">
        <v>1200</v>
      </c>
      <c r="E10" s="211">
        <v>1200</v>
      </c>
      <c r="F10" s="211">
        <v>1200</v>
      </c>
      <c r="G10" s="137">
        <v>1200</v>
      </c>
    </row>
    <row r="11" spans="1:7" s="223" customFormat="1" ht="12" customHeight="1" x14ac:dyDescent="0.2">
      <c r="A11" s="12" t="s">
        <v>105</v>
      </c>
      <c r="B11" s="144" t="s">
        <v>373</v>
      </c>
      <c r="C11" s="211">
        <v>495</v>
      </c>
      <c r="D11" s="211">
        <v>495</v>
      </c>
      <c r="E11" s="211">
        <v>495</v>
      </c>
      <c r="F11" s="211">
        <v>371</v>
      </c>
      <c r="G11" s="137">
        <v>371</v>
      </c>
    </row>
    <row r="12" spans="1:7" s="223" customFormat="1" ht="12" customHeight="1" thickBot="1" x14ac:dyDescent="0.25">
      <c r="A12" s="14" t="s">
        <v>74</v>
      </c>
      <c r="B12" s="145" t="s">
        <v>374</v>
      </c>
      <c r="C12" s="211"/>
      <c r="D12" s="211"/>
      <c r="E12" s="211"/>
      <c r="F12" s="211">
        <v>373</v>
      </c>
      <c r="G12" s="137">
        <v>373</v>
      </c>
    </row>
    <row r="13" spans="1:7" s="223" customFormat="1" ht="33" customHeight="1" thickBot="1" x14ac:dyDescent="0.25">
      <c r="A13" s="18" t="s">
        <v>10</v>
      </c>
      <c r="B13" s="143" t="s">
        <v>193</v>
      </c>
      <c r="C13" s="210">
        <f>+C14+C15+C16+C17+C18</f>
        <v>1797</v>
      </c>
      <c r="D13" s="210">
        <f>+D14+D15+D16+D17+D18</f>
        <v>1797</v>
      </c>
      <c r="E13" s="210">
        <f t="shared" ref="E13:F13" si="1">+E14+E15+E16+E17+E18</f>
        <v>1797</v>
      </c>
      <c r="F13" s="210">
        <f t="shared" si="1"/>
        <v>1292</v>
      </c>
      <c r="G13" s="136">
        <f>+G14+G15+G16+G17+G18</f>
        <v>888</v>
      </c>
    </row>
    <row r="14" spans="1:7" s="223" customFormat="1" ht="12" customHeight="1" x14ac:dyDescent="0.2">
      <c r="A14" s="13" t="s">
        <v>76</v>
      </c>
      <c r="B14" s="224" t="s">
        <v>194</v>
      </c>
      <c r="C14" s="212"/>
      <c r="D14" s="212"/>
      <c r="E14" s="212"/>
      <c r="F14" s="212"/>
      <c r="G14" s="138"/>
    </row>
    <row r="15" spans="1:7" s="223" customFormat="1" ht="12" customHeight="1" x14ac:dyDescent="0.2">
      <c r="A15" s="12" t="s">
        <v>77</v>
      </c>
      <c r="B15" s="225" t="s">
        <v>195</v>
      </c>
      <c r="C15" s="211"/>
      <c r="D15" s="211"/>
      <c r="E15" s="211"/>
      <c r="F15" s="211"/>
      <c r="G15" s="137"/>
    </row>
    <row r="16" spans="1:7" s="223" customFormat="1" ht="12" customHeight="1" x14ac:dyDescent="0.2">
      <c r="A16" s="12" t="s">
        <v>78</v>
      </c>
      <c r="B16" s="225" t="s">
        <v>365</v>
      </c>
      <c r="C16" s="211">
        <v>1797</v>
      </c>
      <c r="D16" s="211">
        <v>1797</v>
      </c>
      <c r="E16" s="211">
        <v>1797</v>
      </c>
      <c r="F16" s="211">
        <v>1292</v>
      </c>
      <c r="G16" s="137">
        <v>888</v>
      </c>
    </row>
    <row r="17" spans="1:7" s="223" customFormat="1" ht="12" customHeight="1" x14ac:dyDescent="0.2">
      <c r="A17" s="12" t="s">
        <v>79</v>
      </c>
      <c r="B17" s="225" t="s">
        <v>366</v>
      </c>
      <c r="C17" s="211"/>
      <c r="D17" s="211"/>
      <c r="E17" s="211"/>
      <c r="F17" s="211"/>
      <c r="G17" s="137"/>
    </row>
    <row r="18" spans="1:7" s="223" customFormat="1" ht="12" customHeight="1" x14ac:dyDescent="0.2">
      <c r="A18" s="12" t="s">
        <v>80</v>
      </c>
      <c r="B18" s="225" t="s">
        <v>196</v>
      </c>
      <c r="C18" s="211"/>
      <c r="D18" s="211"/>
      <c r="E18" s="211"/>
      <c r="F18" s="211"/>
      <c r="G18" s="137"/>
    </row>
    <row r="19" spans="1:7" s="223" customFormat="1" ht="12" customHeight="1" thickBot="1" x14ac:dyDescent="0.25">
      <c r="A19" s="14" t="s">
        <v>87</v>
      </c>
      <c r="B19" s="145" t="s">
        <v>197</v>
      </c>
      <c r="C19" s="213"/>
      <c r="D19" s="213"/>
      <c r="E19" s="213"/>
      <c r="F19" s="213"/>
      <c r="G19" s="139"/>
    </row>
    <row r="20" spans="1:7" s="223" customFormat="1" ht="25.5" customHeight="1" thickBot="1" x14ac:dyDescent="0.25">
      <c r="A20" s="18" t="s">
        <v>11</v>
      </c>
      <c r="B20" s="19" t="s">
        <v>198</v>
      </c>
      <c r="C20" s="210">
        <f>+C21+C22+C23+C24+C25</f>
        <v>0</v>
      </c>
      <c r="D20" s="210">
        <f>+D21+D22+D23+D24+D25</f>
        <v>0</v>
      </c>
      <c r="E20" s="210"/>
      <c r="F20" s="210"/>
      <c r="G20" s="136">
        <f>+G21+G22+G23+G24+G25</f>
        <v>0</v>
      </c>
    </row>
    <row r="21" spans="1:7" s="223" customFormat="1" ht="12" customHeight="1" x14ac:dyDescent="0.2">
      <c r="A21" s="13" t="s">
        <v>59</v>
      </c>
      <c r="B21" s="224" t="s">
        <v>199</v>
      </c>
      <c r="C21" s="212"/>
      <c r="D21" s="212"/>
      <c r="E21" s="212"/>
      <c r="F21" s="212"/>
      <c r="G21" s="138"/>
    </row>
    <row r="22" spans="1:7" s="223" customFormat="1" ht="12" customHeight="1" x14ac:dyDescent="0.2">
      <c r="A22" s="12" t="s">
        <v>60</v>
      </c>
      <c r="B22" s="225" t="s">
        <v>200</v>
      </c>
      <c r="C22" s="211"/>
      <c r="D22" s="211"/>
      <c r="E22" s="211"/>
      <c r="F22" s="211"/>
      <c r="G22" s="137"/>
    </row>
    <row r="23" spans="1:7" s="223" customFormat="1" ht="12" customHeight="1" x14ac:dyDescent="0.2">
      <c r="A23" s="12" t="s">
        <v>61</v>
      </c>
      <c r="B23" s="225" t="s">
        <v>367</v>
      </c>
      <c r="C23" s="211"/>
      <c r="D23" s="211"/>
      <c r="E23" s="211"/>
      <c r="F23" s="211"/>
      <c r="G23" s="137"/>
    </row>
    <row r="24" spans="1:7" s="223" customFormat="1" ht="12" customHeight="1" x14ac:dyDescent="0.2">
      <c r="A24" s="12" t="s">
        <v>62</v>
      </c>
      <c r="B24" s="225" t="s">
        <v>368</v>
      </c>
      <c r="C24" s="211"/>
      <c r="D24" s="211"/>
      <c r="E24" s="211"/>
      <c r="F24" s="211"/>
      <c r="G24" s="137"/>
    </row>
    <row r="25" spans="1:7" s="223" customFormat="1" ht="12" customHeight="1" x14ac:dyDescent="0.2">
      <c r="A25" s="12" t="s">
        <v>117</v>
      </c>
      <c r="B25" s="225" t="s">
        <v>201</v>
      </c>
      <c r="C25" s="211"/>
      <c r="D25" s="211"/>
      <c r="E25" s="211"/>
      <c r="F25" s="211"/>
      <c r="G25" s="137"/>
    </row>
    <row r="26" spans="1:7" s="223" customFormat="1" ht="12" customHeight="1" thickBot="1" x14ac:dyDescent="0.25">
      <c r="A26" s="14" t="s">
        <v>118</v>
      </c>
      <c r="B26" s="226" t="s">
        <v>202</v>
      </c>
      <c r="C26" s="213"/>
      <c r="D26" s="213"/>
      <c r="E26" s="213"/>
      <c r="F26" s="213"/>
      <c r="G26" s="139"/>
    </row>
    <row r="27" spans="1:7" s="223" customFormat="1" ht="12" customHeight="1" thickBot="1" x14ac:dyDescent="0.25">
      <c r="A27" s="18" t="s">
        <v>119</v>
      </c>
      <c r="B27" s="19" t="s">
        <v>203</v>
      </c>
      <c r="C27" s="216">
        <f>+C28+C32+C33+C34</f>
        <v>2745</v>
      </c>
      <c r="D27" s="216">
        <f>+D28+D32+D33+D34</f>
        <v>2745</v>
      </c>
      <c r="E27" s="216">
        <f t="shared" ref="E27:F27" si="2">+E28+E32+E33+E34</f>
        <v>2745</v>
      </c>
      <c r="F27" s="216">
        <f t="shared" si="2"/>
        <v>3049</v>
      </c>
      <c r="G27" s="253">
        <f>+G28+G32+G33+G34</f>
        <v>2743</v>
      </c>
    </row>
    <row r="28" spans="1:7" s="223" customFormat="1" ht="12" customHeight="1" x14ac:dyDescent="0.2">
      <c r="A28" s="13" t="s">
        <v>204</v>
      </c>
      <c r="B28" s="224" t="s">
        <v>380</v>
      </c>
      <c r="C28" s="255">
        <f>+C29+C30+C31</f>
        <v>2345</v>
      </c>
      <c r="D28" s="255">
        <f>+D29+D30+D31</f>
        <v>2345</v>
      </c>
      <c r="E28" s="255">
        <v>2345</v>
      </c>
      <c r="F28" s="255">
        <v>2447</v>
      </c>
      <c r="G28" s="254">
        <f>+G29+G30+G31</f>
        <v>2323</v>
      </c>
    </row>
    <row r="29" spans="1:7" s="223" customFormat="1" ht="12" customHeight="1" x14ac:dyDescent="0.2">
      <c r="A29" s="12" t="s">
        <v>205</v>
      </c>
      <c r="B29" s="225" t="s">
        <v>210</v>
      </c>
      <c r="C29" s="211">
        <v>1000</v>
      </c>
      <c r="D29" s="211">
        <v>1000</v>
      </c>
      <c r="E29" s="211">
        <v>1000</v>
      </c>
      <c r="F29" s="211">
        <v>1197</v>
      </c>
      <c r="G29" s="137">
        <v>1084</v>
      </c>
    </row>
    <row r="30" spans="1:7" s="223" customFormat="1" ht="12" customHeight="1" x14ac:dyDescent="0.2">
      <c r="A30" s="12" t="s">
        <v>206</v>
      </c>
      <c r="B30" s="225" t="s">
        <v>211</v>
      </c>
      <c r="C30" s="211">
        <v>1345</v>
      </c>
      <c r="D30" s="211">
        <v>1345</v>
      </c>
      <c r="E30" s="211">
        <v>1345</v>
      </c>
      <c r="F30" s="211">
        <v>1250</v>
      </c>
      <c r="G30" s="137">
        <v>1239</v>
      </c>
    </row>
    <row r="31" spans="1:7" s="223" customFormat="1" ht="12" customHeight="1" x14ac:dyDescent="0.2">
      <c r="A31" s="12" t="s">
        <v>378</v>
      </c>
      <c r="B31" s="277" t="s">
        <v>379</v>
      </c>
      <c r="C31" s="211"/>
      <c r="D31" s="211"/>
      <c r="E31" s="211"/>
      <c r="F31" s="211"/>
      <c r="G31" s="137"/>
    </row>
    <row r="32" spans="1:7" s="223" customFormat="1" ht="12" customHeight="1" x14ac:dyDescent="0.2">
      <c r="A32" s="12" t="s">
        <v>207</v>
      </c>
      <c r="B32" s="225" t="s">
        <v>212</v>
      </c>
      <c r="C32" s="211">
        <v>400</v>
      </c>
      <c r="D32" s="211">
        <v>400</v>
      </c>
      <c r="E32" s="211">
        <v>400</v>
      </c>
      <c r="F32" s="211">
        <v>445</v>
      </c>
      <c r="G32" s="137">
        <v>392</v>
      </c>
    </row>
    <row r="33" spans="1:7" s="223" customFormat="1" ht="12" customHeight="1" x14ac:dyDescent="0.2">
      <c r="A33" s="12" t="s">
        <v>208</v>
      </c>
      <c r="B33" s="225" t="s">
        <v>213</v>
      </c>
      <c r="C33" s="211"/>
      <c r="D33" s="211"/>
      <c r="E33" s="211"/>
      <c r="F33" s="211">
        <v>143</v>
      </c>
      <c r="G33" s="137">
        <v>14</v>
      </c>
    </row>
    <row r="34" spans="1:7" s="223" customFormat="1" ht="12" customHeight="1" thickBot="1" x14ac:dyDescent="0.25">
      <c r="A34" s="14" t="s">
        <v>209</v>
      </c>
      <c r="B34" s="226" t="s">
        <v>214</v>
      </c>
      <c r="C34" s="213"/>
      <c r="D34" s="213"/>
      <c r="E34" s="213"/>
      <c r="F34" s="213">
        <v>14</v>
      </c>
      <c r="G34" s="139">
        <v>14</v>
      </c>
    </row>
    <row r="35" spans="1:7" s="223" customFormat="1" ht="12" customHeight="1" thickBot="1" x14ac:dyDescent="0.25">
      <c r="A35" s="18" t="s">
        <v>13</v>
      </c>
      <c r="B35" s="19" t="s">
        <v>375</v>
      </c>
      <c r="C35" s="210">
        <f>SUM(C36:C46)</f>
        <v>535</v>
      </c>
      <c r="D35" s="210">
        <f>SUM(D36:D46)</f>
        <v>535</v>
      </c>
      <c r="E35" s="210">
        <f t="shared" ref="E35:F35" si="3">SUM(E36:E46)</f>
        <v>535</v>
      </c>
      <c r="F35" s="210">
        <f t="shared" si="3"/>
        <v>505</v>
      </c>
      <c r="G35" s="136">
        <v>445</v>
      </c>
    </row>
    <row r="36" spans="1:7" s="223" customFormat="1" ht="12" customHeight="1" x14ac:dyDescent="0.2">
      <c r="A36" s="13" t="s">
        <v>63</v>
      </c>
      <c r="B36" s="224" t="s">
        <v>217</v>
      </c>
      <c r="C36" s="212"/>
      <c r="D36" s="212"/>
      <c r="E36" s="212"/>
      <c r="F36" s="212"/>
      <c r="G36" s="138"/>
    </row>
    <row r="37" spans="1:7" s="223" customFormat="1" ht="12" customHeight="1" x14ac:dyDescent="0.2">
      <c r="A37" s="12" t="s">
        <v>64</v>
      </c>
      <c r="B37" s="225" t="s">
        <v>218</v>
      </c>
      <c r="C37" s="211">
        <v>30</v>
      </c>
      <c r="D37" s="211">
        <v>30</v>
      </c>
      <c r="E37" s="211">
        <v>30</v>
      </c>
      <c r="F37" s="211">
        <v>10</v>
      </c>
      <c r="G37" s="137">
        <v>3</v>
      </c>
    </row>
    <row r="38" spans="1:7" s="223" customFormat="1" ht="12" customHeight="1" x14ac:dyDescent="0.2">
      <c r="A38" s="12" t="s">
        <v>65</v>
      </c>
      <c r="B38" s="225" t="s">
        <v>219</v>
      </c>
      <c r="C38" s="211">
        <v>40</v>
      </c>
      <c r="D38" s="211">
        <v>40</v>
      </c>
      <c r="E38" s="211">
        <v>40</v>
      </c>
      <c r="F38" s="211">
        <v>40</v>
      </c>
      <c r="G38" s="137">
        <v>10</v>
      </c>
    </row>
    <row r="39" spans="1:7" s="223" customFormat="1" ht="12" customHeight="1" x14ac:dyDescent="0.2">
      <c r="A39" s="12" t="s">
        <v>121</v>
      </c>
      <c r="B39" s="225" t="s">
        <v>220</v>
      </c>
      <c r="C39" s="211">
        <v>425</v>
      </c>
      <c r="D39" s="211">
        <v>425</v>
      </c>
      <c r="E39" s="211">
        <v>425</v>
      </c>
      <c r="F39" s="211">
        <v>425</v>
      </c>
      <c r="G39" s="137">
        <v>425</v>
      </c>
    </row>
    <row r="40" spans="1:7" s="223" customFormat="1" ht="12" customHeight="1" x14ac:dyDescent="0.2">
      <c r="A40" s="12" t="s">
        <v>122</v>
      </c>
      <c r="B40" s="225" t="s">
        <v>221</v>
      </c>
      <c r="C40" s="211"/>
      <c r="D40" s="211"/>
      <c r="E40" s="211"/>
      <c r="F40" s="211"/>
      <c r="G40" s="137"/>
    </row>
    <row r="41" spans="1:7" s="223" customFormat="1" ht="12" customHeight="1" x14ac:dyDescent="0.2">
      <c r="A41" s="12" t="s">
        <v>123</v>
      </c>
      <c r="B41" s="225" t="s">
        <v>222</v>
      </c>
      <c r="C41" s="211"/>
      <c r="D41" s="211"/>
      <c r="E41" s="211"/>
      <c r="F41" s="211"/>
      <c r="G41" s="137"/>
    </row>
    <row r="42" spans="1:7" s="223" customFormat="1" ht="12" customHeight="1" x14ac:dyDescent="0.2">
      <c r="A42" s="12" t="s">
        <v>124</v>
      </c>
      <c r="B42" s="225" t="s">
        <v>223</v>
      </c>
      <c r="C42" s="211"/>
      <c r="D42" s="211"/>
      <c r="E42" s="211"/>
      <c r="F42" s="211"/>
      <c r="G42" s="137"/>
    </row>
    <row r="43" spans="1:7" s="223" customFormat="1" ht="12" customHeight="1" x14ac:dyDescent="0.2">
      <c r="A43" s="12" t="s">
        <v>125</v>
      </c>
      <c r="B43" s="225" t="s">
        <v>224</v>
      </c>
      <c r="C43" s="211">
        <v>40</v>
      </c>
      <c r="D43" s="211">
        <v>40</v>
      </c>
      <c r="E43" s="211">
        <v>40</v>
      </c>
      <c r="F43" s="211">
        <v>30</v>
      </c>
      <c r="G43" s="137">
        <v>7</v>
      </c>
    </row>
    <row r="44" spans="1:7" s="223" customFormat="1" ht="12" customHeight="1" x14ac:dyDescent="0.2">
      <c r="A44" s="12" t="s">
        <v>215</v>
      </c>
      <c r="B44" s="225" t="s">
        <v>225</v>
      </c>
      <c r="C44" s="214"/>
      <c r="D44" s="214"/>
      <c r="E44" s="214"/>
      <c r="F44" s="214"/>
      <c r="G44" s="140"/>
    </row>
    <row r="45" spans="1:7" s="223" customFormat="1" ht="12" customHeight="1" x14ac:dyDescent="0.2">
      <c r="A45" s="14" t="s">
        <v>216</v>
      </c>
      <c r="B45" s="226" t="s">
        <v>377</v>
      </c>
      <c r="C45" s="215"/>
      <c r="D45" s="215"/>
      <c r="E45" s="215"/>
      <c r="F45" s="215"/>
      <c r="G45" s="141"/>
    </row>
    <row r="46" spans="1:7" s="223" customFormat="1" ht="12" customHeight="1" thickBot="1" x14ac:dyDescent="0.25">
      <c r="A46" s="14" t="s">
        <v>376</v>
      </c>
      <c r="B46" s="145" t="s">
        <v>226</v>
      </c>
      <c r="C46" s="215"/>
      <c r="D46" s="215"/>
      <c r="E46" s="215"/>
      <c r="F46" s="215"/>
      <c r="G46" s="141"/>
    </row>
    <row r="47" spans="1:7" s="223" customFormat="1" ht="12" customHeight="1" thickBot="1" x14ac:dyDescent="0.25">
      <c r="A47" s="18" t="s">
        <v>14</v>
      </c>
      <c r="B47" s="19" t="s">
        <v>227</v>
      </c>
      <c r="C47" s="210">
        <f>SUM(C48:C52)</f>
        <v>0</v>
      </c>
      <c r="D47" s="210">
        <f>SUM(D48:D52)</f>
        <v>0</v>
      </c>
      <c r="E47" s="210"/>
      <c r="F47" s="210"/>
      <c r="G47" s="136">
        <f>SUM(G48:G52)</f>
        <v>0</v>
      </c>
    </row>
    <row r="48" spans="1:7" s="223" customFormat="1" ht="12" customHeight="1" x14ac:dyDescent="0.2">
      <c r="A48" s="13" t="s">
        <v>66</v>
      </c>
      <c r="B48" s="224" t="s">
        <v>231</v>
      </c>
      <c r="C48" s="266"/>
      <c r="D48" s="266"/>
      <c r="E48" s="266"/>
      <c r="F48" s="266"/>
      <c r="G48" s="142"/>
    </row>
    <row r="49" spans="1:7" s="223" customFormat="1" ht="12" customHeight="1" x14ac:dyDescent="0.2">
      <c r="A49" s="12" t="s">
        <v>67</v>
      </c>
      <c r="B49" s="225" t="s">
        <v>232</v>
      </c>
      <c r="C49" s="214"/>
      <c r="D49" s="214"/>
      <c r="E49" s="214"/>
      <c r="F49" s="214"/>
      <c r="G49" s="140"/>
    </row>
    <row r="50" spans="1:7" s="223" customFormat="1" ht="12" customHeight="1" x14ac:dyDescent="0.2">
      <c r="A50" s="12" t="s">
        <v>228</v>
      </c>
      <c r="B50" s="225" t="s">
        <v>233</v>
      </c>
      <c r="C50" s="214"/>
      <c r="D50" s="214"/>
      <c r="E50" s="214"/>
      <c r="F50" s="214"/>
      <c r="G50" s="140"/>
    </row>
    <row r="51" spans="1:7" s="223" customFormat="1" ht="12" customHeight="1" x14ac:dyDescent="0.2">
      <c r="A51" s="12" t="s">
        <v>229</v>
      </c>
      <c r="B51" s="225" t="s">
        <v>234</v>
      </c>
      <c r="C51" s="214"/>
      <c r="D51" s="214"/>
      <c r="E51" s="214"/>
      <c r="F51" s="214"/>
      <c r="G51" s="140"/>
    </row>
    <row r="52" spans="1:7" s="223" customFormat="1" ht="12" customHeight="1" thickBot="1" x14ac:dyDescent="0.25">
      <c r="A52" s="14" t="s">
        <v>230</v>
      </c>
      <c r="B52" s="145" t="s">
        <v>235</v>
      </c>
      <c r="C52" s="215"/>
      <c r="D52" s="215"/>
      <c r="E52" s="215"/>
      <c r="F52" s="215"/>
      <c r="G52" s="141"/>
    </row>
    <row r="53" spans="1:7" s="223" customFormat="1" ht="12" customHeight="1" thickBot="1" x14ac:dyDescent="0.25">
      <c r="A53" s="18" t="s">
        <v>126</v>
      </c>
      <c r="B53" s="19" t="s">
        <v>236</v>
      </c>
      <c r="C53" s="210">
        <f>SUM(C54:C56)</f>
        <v>0</v>
      </c>
      <c r="D53" s="210">
        <f>SUM(D54:D56)</f>
        <v>0</v>
      </c>
      <c r="E53" s="210"/>
      <c r="F53" s="210"/>
      <c r="G53" s="136">
        <f>SUM(G54:G56)</f>
        <v>0</v>
      </c>
    </row>
    <row r="54" spans="1:7" s="223" customFormat="1" ht="12" customHeight="1" x14ac:dyDescent="0.2">
      <c r="A54" s="13" t="s">
        <v>68</v>
      </c>
      <c r="B54" s="224" t="s">
        <v>237</v>
      </c>
      <c r="C54" s="212"/>
      <c r="D54" s="212"/>
      <c r="E54" s="212"/>
      <c r="F54" s="212"/>
      <c r="G54" s="138"/>
    </row>
    <row r="55" spans="1:7" s="223" customFormat="1" ht="12" customHeight="1" x14ac:dyDescent="0.2">
      <c r="A55" s="12" t="s">
        <v>69</v>
      </c>
      <c r="B55" s="225" t="s">
        <v>369</v>
      </c>
      <c r="C55" s="211"/>
      <c r="D55" s="211"/>
      <c r="E55" s="211"/>
      <c r="F55" s="211"/>
      <c r="G55" s="137"/>
    </row>
    <row r="56" spans="1:7" s="223" customFormat="1" ht="12" customHeight="1" x14ac:dyDescent="0.2">
      <c r="A56" s="12" t="s">
        <v>240</v>
      </c>
      <c r="B56" s="225" t="s">
        <v>238</v>
      </c>
      <c r="C56" s="211"/>
      <c r="D56" s="211"/>
      <c r="E56" s="211"/>
      <c r="F56" s="211"/>
      <c r="G56" s="137"/>
    </row>
    <row r="57" spans="1:7" s="223" customFormat="1" ht="12" customHeight="1" thickBot="1" x14ac:dyDescent="0.25">
      <c r="A57" s="14" t="s">
        <v>241</v>
      </c>
      <c r="B57" s="145" t="s">
        <v>239</v>
      </c>
      <c r="C57" s="213"/>
      <c r="D57" s="213"/>
      <c r="E57" s="213"/>
      <c r="F57" s="213"/>
      <c r="G57" s="139"/>
    </row>
    <row r="58" spans="1:7" s="223" customFormat="1" ht="12" customHeight="1" thickBot="1" x14ac:dyDescent="0.25">
      <c r="A58" s="18" t="s">
        <v>16</v>
      </c>
      <c r="B58" s="143" t="s">
        <v>242</v>
      </c>
      <c r="C58" s="210">
        <f>SUM(C59:C61)</f>
        <v>0</v>
      </c>
      <c r="D58" s="210">
        <f>SUM(D59:D61)</f>
        <v>0</v>
      </c>
      <c r="E58" s="210"/>
      <c r="F58" s="210"/>
      <c r="G58" s="136">
        <f>SUM(G59:G61)</f>
        <v>0</v>
      </c>
    </row>
    <row r="59" spans="1:7" s="223" customFormat="1" ht="12" customHeight="1" x14ac:dyDescent="0.2">
      <c r="A59" s="13" t="s">
        <v>127</v>
      </c>
      <c r="B59" s="224" t="s">
        <v>244</v>
      </c>
      <c r="C59" s="214"/>
      <c r="D59" s="214"/>
      <c r="E59" s="214"/>
      <c r="F59" s="214"/>
      <c r="G59" s="140"/>
    </row>
    <row r="60" spans="1:7" s="223" customFormat="1" ht="12" customHeight="1" x14ac:dyDescent="0.2">
      <c r="A60" s="12" t="s">
        <v>128</v>
      </c>
      <c r="B60" s="225" t="s">
        <v>370</v>
      </c>
      <c r="C60" s="214"/>
      <c r="D60" s="214"/>
      <c r="E60" s="214"/>
      <c r="F60" s="214"/>
      <c r="G60" s="140"/>
    </row>
    <row r="61" spans="1:7" s="223" customFormat="1" ht="12" customHeight="1" x14ac:dyDescent="0.2">
      <c r="A61" s="12" t="s">
        <v>168</v>
      </c>
      <c r="B61" s="225" t="s">
        <v>245</v>
      </c>
      <c r="C61" s="214"/>
      <c r="D61" s="214"/>
      <c r="E61" s="214"/>
      <c r="F61" s="214"/>
      <c r="G61" s="140"/>
    </row>
    <row r="62" spans="1:7" s="223" customFormat="1" ht="12" customHeight="1" thickBot="1" x14ac:dyDescent="0.25">
      <c r="A62" s="14" t="s">
        <v>243</v>
      </c>
      <c r="B62" s="145" t="s">
        <v>246</v>
      </c>
      <c r="C62" s="214"/>
      <c r="D62" s="214"/>
      <c r="E62" s="214"/>
      <c r="F62" s="214"/>
      <c r="G62" s="140"/>
    </row>
    <row r="63" spans="1:7" s="223" customFormat="1" ht="12" customHeight="1" thickBot="1" x14ac:dyDescent="0.25">
      <c r="A63" s="282" t="s">
        <v>420</v>
      </c>
      <c r="B63" s="19" t="s">
        <v>247</v>
      </c>
      <c r="C63" s="216">
        <f>+C6+C13+C20+C27+C35+C47+C53+C58</f>
        <v>17814</v>
      </c>
      <c r="D63" s="216">
        <f>+D6+D13+D20+D27+D35+D47+D53+D58</f>
        <v>19014</v>
      </c>
      <c r="E63" s="216">
        <f t="shared" ref="E63:F63" si="4">+E6+E13+E20+E27+E35+E47+E53+E58</f>
        <v>19014</v>
      </c>
      <c r="F63" s="216">
        <f t="shared" si="4"/>
        <v>19368</v>
      </c>
      <c r="G63" s="253">
        <f>+G6+G13+G20+G27+G35+G47+G53+G58</f>
        <v>18598</v>
      </c>
    </row>
    <row r="64" spans="1:7" s="223" customFormat="1" ht="12" customHeight="1" thickBot="1" x14ac:dyDescent="0.25">
      <c r="A64" s="267" t="s">
        <v>248</v>
      </c>
      <c r="B64" s="143" t="s">
        <v>249</v>
      </c>
      <c r="C64" s="210">
        <f>SUM(C65:C67)</f>
        <v>0</v>
      </c>
      <c r="D64" s="210">
        <f>SUM(D65:D67)</f>
        <v>0</v>
      </c>
      <c r="E64" s="210"/>
      <c r="F64" s="210"/>
      <c r="G64" s="136">
        <f>SUM(G65:G67)</f>
        <v>0</v>
      </c>
    </row>
    <row r="65" spans="1:7" s="223" customFormat="1" ht="12" customHeight="1" x14ac:dyDescent="0.2">
      <c r="A65" s="13" t="s">
        <v>280</v>
      </c>
      <c r="B65" s="224" t="s">
        <v>250</v>
      </c>
      <c r="C65" s="214"/>
      <c r="D65" s="214"/>
      <c r="E65" s="214"/>
      <c r="F65" s="214"/>
      <c r="G65" s="140"/>
    </row>
    <row r="66" spans="1:7" s="223" customFormat="1" ht="12" customHeight="1" x14ac:dyDescent="0.2">
      <c r="A66" s="12" t="s">
        <v>289</v>
      </c>
      <c r="B66" s="225" t="s">
        <v>251</v>
      </c>
      <c r="C66" s="214"/>
      <c r="D66" s="214"/>
      <c r="E66" s="214"/>
      <c r="F66" s="214"/>
      <c r="G66" s="140"/>
    </row>
    <row r="67" spans="1:7" s="223" customFormat="1" ht="12" customHeight="1" thickBot="1" x14ac:dyDescent="0.25">
      <c r="A67" s="14" t="s">
        <v>290</v>
      </c>
      <c r="B67" s="278" t="s">
        <v>405</v>
      </c>
      <c r="C67" s="214"/>
      <c r="D67" s="214"/>
      <c r="E67" s="214"/>
      <c r="F67" s="214"/>
      <c r="G67" s="140"/>
    </row>
    <row r="68" spans="1:7" s="223" customFormat="1" ht="12" customHeight="1" thickBot="1" x14ac:dyDescent="0.25">
      <c r="A68" s="267" t="s">
        <v>253</v>
      </c>
      <c r="B68" s="143" t="s">
        <v>254</v>
      </c>
      <c r="C68" s="210">
        <f>SUM(C69:C72)</f>
        <v>0</v>
      </c>
      <c r="D68" s="210">
        <f>SUM(D69:D72)</f>
        <v>0</v>
      </c>
      <c r="E68" s="210"/>
      <c r="F68" s="210"/>
      <c r="G68" s="136">
        <f>SUM(G69:G72)</f>
        <v>0</v>
      </c>
    </row>
    <row r="69" spans="1:7" s="223" customFormat="1" ht="12" customHeight="1" x14ac:dyDescent="0.2">
      <c r="A69" s="13" t="s">
        <v>106</v>
      </c>
      <c r="B69" s="224" t="s">
        <v>255</v>
      </c>
      <c r="C69" s="214"/>
      <c r="D69" s="214"/>
      <c r="E69" s="214"/>
      <c r="F69" s="214"/>
      <c r="G69" s="140"/>
    </row>
    <row r="70" spans="1:7" s="223" customFormat="1" ht="12" customHeight="1" x14ac:dyDescent="0.2">
      <c r="A70" s="12" t="s">
        <v>107</v>
      </c>
      <c r="B70" s="225" t="s">
        <v>256</v>
      </c>
      <c r="C70" s="214"/>
      <c r="D70" s="214"/>
      <c r="E70" s="214"/>
      <c r="F70" s="214"/>
      <c r="G70" s="140"/>
    </row>
    <row r="71" spans="1:7" s="223" customFormat="1" ht="12" customHeight="1" x14ac:dyDescent="0.2">
      <c r="A71" s="12" t="s">
        <v>281</v>
      </c>
      <c r="B71" s="225" t="s">
        <v>257</v>
      </c>
      <c r="C71" s="214"/>
      <c r="D71" s="214"/>
      <c r="E71" s="214"/>
      <c r="F71" s="214"/>
      <c r="G71" s="140"/>
    </row>
    <row r="72" spans="1:7" s="223" customFormat="1" ht="12" customHeight="1" thickBot="1" x14ac:dyDescent="0.25">
      <c r="A72" s="14" t="s">
        <v>282</v>
      </c>
      <c r="B72" s="145" t="s">
        <v>258</v>
      </c>
      <c r="C72" s="214"/>
      <c r="D72" s="214"/>
      <c r="E72" s="214"/>
      <c r="F72" s="214"/>
      <c r="G72" s="140"/>
    </row>
    <row r="73" spans="1:7" s="223" customFormat="1" ht="12" customHeight="1" thickBot="1" x14ac:dyDescent="0.25">
      <c r="A73" s="267" t="s">
        <v>259</v>
      </c>
      <c r="B73" s="143" t="s">
        <v>260</v>
      </c>
      <c r="C73" s="210">
        <f>SUM(C74:C75)</f>
        <v>5500</v>
      </c>
      <c r="D73" s="210">
        <f>SUM(D74:D75)</f>
        <v>7527</v>
      </c>
      <c r="E73" s="210">
        <f t="shared" ref="E73:F73" si="5">SUM(E74:E75)</f>
        <v>7527</v>
      </c>
      <c r="F73" s="210">
        <f t="shared" si="5"/>
        <v>4948</v>
      </c>
      <c r="G73" s="136">
        <f>SUM(G74:G75)</f>
        <v>0</v>
      </c>
    </row>
    <row r="74" spans="1:7" s="223" customFormat="1" ht="12" customHeight="1" x14ac:dyDescent="0.2">
      <c r="A74" s="13" t="s">
        <v>283</v>
      </c>
      <c r="B74" s="224" t="s">
        <v>261</v>
      </c>
      <c r="C74" s="214">
        <v>5500</v>
      </c>
      <c r="D74" s="214">
        <v>7527</v>
      </c>
      <c r="E74" s="214">
        <v>7527</v>
      </c>
      <c r="F74" s="214">
        <v>4948</v>
      </c>
      <c r="G74" s="140"/>
    </row>
    <row r="75" spans="1:7" s="223" customFormat="1" ht="12" customHeight="1" thickBot="1" x14ac:dyDescent="0.25">
      <c r="A75" s="14" t="s">
        <v>284</v>
      </c>
      <c r="B75" s="145" t="s">
        <v>262</v>
      </c>
      <c r="C75" s="214"/>
      <c r="D75" s="214"/>
      <c r="E75" s="214"/>
      <c r="F75" s="474"/>
      <c r="G75" s="140"/>
    </row>
    <row r="76" spans="1:7" s="223" customFormat="1" ht="12" customHeight="1" thickBot="1" x14ac:dyDescent="0.25">
      <c r="A76" s="267" t="s">
        <v>263</v>
      </c>
      <c r="B76" s="143" t="s">
        <v>264</v>
      </c>
      <c r="C76" s="210">
        <f>SUM(C77:C79)</f>
        <v>0</v>
      </c>
      <c r="D76" s="210">
        <f>SUM(D77:D79)</f>
        <v>0</v>
      </c>
      <c r="E76" s="210"/>
      <c r="F76" s="475">
        <v>818</v>
      </c>
      <c r="G76" s="136">
        <f>SUM(G77:G79)</f>
        <v>818</v>
      </c>
    </row>
    <row r="77" spans="1:7" s="223" customFormat="1" ht="12" customHeight="1" x14ac:dyDescent="0.2">
      <c r="A77" s="13" t="s">
        <v>285</v>
      </c>
      <c r="B77" s="224" t="s">
        <v>265</v>
      </c>
      <c r="C77" s="214"/>
      <c r="D77" s="214"/>
      <c r="E77" s="214"/>
      <c r="F77" s="214">
        <v>818</v>
      </c>
      <c r="G77" s="140">
        <v>818</v>
      </c>
    </row>
    <row r="78" spans="1:7" s="223" customFormat="1" ht="12" customHeight="1" x14ac:dyDescent="0.2">
      <c r="A78" s="12" t="s">
        <v>286</v>
      </c>
      <c r="B78" s="225" t="s">
        <v>266</v>
      </c>
      <c r="C78" s="214"/>
      <c r="D78" s="214"/>
      <c r="E78" s="214"/>
      <c r="F78" s="214"/>
      <c r="G78" s="140"/>
    </row>
    <row r="79" spans="1:7" s="223" customFormat="1" ht="12" customHeight="1" thickBot="1" x14ac:dyDescent="0.25">
      <c r="A79" s="14" t="s">
        <v>287</v>
      </c>
      <c r="B79" s="145" t="s">
        <v>267</v>
      </c>
      <c r="C79" s="214"/>
      <c r="D79" s="214"/>
      <c r="E79" s="214"/>
      <c r="F79" s="214"/>
      <c r="G79" s="140"/>
    </row>
    <row r="80" spans="1:7" s="223" customFormat="1" ht="12" customHeight="1" thickBot="1" x14ac:dyDescent="0.25">
      <c r="A80" s="267" t="s">
        <v>268</v>
      </c>
      <c r="B80" s="143" t="s">
        <v>288</v>
      </c>
      <c r="C80" s="210">
        <f>SUM(C81:C84)</f>
        <v>0</v>
      </c>
      <c r="D80" s="210">
        <f>SUM(D81:D84)</f>
        <v>0</v>
      </c>
      <c r="E80" s="210"/>
      <c r="F80" s="210"/>
      <c r="G80" s="136">
        <f>SUM(G81:G84)</f>
        <v>0</v>
      </c>
    </row>
    <row r="81" spans="1:7" s="223" customFormat="1" ht="12" customHeight="1" x14ac:dyDescent="0.2">
      <c r="A81" s="228" t="s">
        <v>269</v>
      </c>
      <c r="B81" s="224" t="s">
        <v>270</v>
      </c>
      <c r="C81" s="214"/>
      <c r="D81" s="214"/>
      <c r="E81" s="214"/>
      <c r="F81" s="214"/>
      <c r="G81" s="140"/>
    </row>
    <row r="82" spans="1:7" s="223" customFormat="1" ht="12" customHeight="1" x14ac:dyDescent="0.2">
      <c r="A82" s="229" t="s">
        <v>271</v>
      </c>
      <c r="B82" s="225" t="s">
        <v>272</v>
      </c>
      <c r="C82" s="214"/>
      <c r="D82" s="214"/>
      <c r="E82" s="214"/>
      <c r="F82" s="214"/>
      <c r="G82" s="140"/>
    </row>
    <row r="83" spans="1:7" s="223" customFormat="1" ht="12" customHeight="1" x14ac:dyDescent="0.2">
      <c r="A83" s="229" t="s">
        <v>273</v>
      </c>
      <c r="B83" s="225" t="s">
        <v>274</v>
      </c>
      <c r="C83" s="214"/>
      <c r="D83" s="214"/>
      <c r="E83" s="214"/>
      <c r="F83" s="214"/>
      <c r="G83" s="140"/>
    </row>
    <row r="84" spans="1:7" s="223" customFormat="1" ht="12" customHeight="1" thickBot="1" x14ac:dyDescent="0.25">
      <c r="A84" s="230" t="s">
        <v>275</v>
      </c>
      <c r="B84" s="145" t="s">
        <v>276</v>
      </c>
      <c r="C84" s="214"/>
      <c r="D84" s="214"/>
      <c r="E84" s="214"/>
      <c r="F84" s="214"/>
      <c r="G84" s="140"/>
    </row>
    <row r="85" spans="1:7" s="223" customFormat="1" ht="12" customHeight="1" thickBot="1" x14ac:dyDescent="0.25">
      <c r="A85" s="267" t="s">
        <v>277</v>
      </c>
      <c r="B85" s="143" t="s">
        <v>419</v>
      </c>
      <c r="C85" s="269"/>
      <c r="D85" s="269"/>
      <c r="E85" s="269"/>
      <c r="F85" s="269"/>
      <c r="G85" s="270"/>
    </row>
    <row r="86" spans="1:7" s="223" customFormat="1" ht="13.5" customHeight="1" thickBot="1" x14ac:dyDescent="0.25">
      <c r="A86" s="267" t="s">
        <v>279</v>
      </c>
      <c r="B86" s="143" t="s">
        <v>278</v>
      </c>
      <c r="C86" s="269"/>
      <c r="D86" s="269"/>
      <c r="E86" s="269"/>
      <c r="F86" s="269"/>
      <c r="G86" s="270"/>
    </row>
    <row r="87" spans="1:7" s="223" customFormat="1" ht="15.75" customHeight="1" thickBot="1" x14ac:dyDescent="0.25">
      <c r="A87" s="267" t="s">
        <v>291</v>
      </c>
      <c r="B87" s="231" t="s">
        <v>422</v>
      </c>
      <c r="C87" s="216">
        <f>+C64+C68+C73+C76+C80+C86+C85</f>
        <v>5500</v>
      </c>
      <c r="D87" s="216">
        <f>+D64+D68+D73+D76+D80+D86+D85</f>
        <v>7527</v>
      </c>
      <c r="E87" s="216">
        <f t="shared" ref="E87:F87" si="6">+E64+E68+E73+E76+E80+E86+E85</f>
        <v>7527</v>
      </c>
      <c r="F87" s="216">
        <f t="shared" si="6"/>
        <v>5766</v>
      </c>
      <c r="G87" s="253">
        <f>+G64+G68+G73+G76+G80+G86+G85</f>
        <v>818</v>
      </c>
    </row>
    <row r="88" spans="1:7" s="223" customFormat="1" ht="25.5" customHeight="1" thickBot="1" x14ac:dyDescent="0.25">
      <c r="A88" s="268" t="s">
        <v>421</v>
      </c>
      <c r="B88" s="232" t="s">
        <v>423</v>
      </c>
      <c r="C88" s="216">
        <f>+C63+C87</f>
        <v>23314</v>
      </c>
      <c r="D88" s="216">
        <f>+D63+D87</f>
        <v>26541</v>
      </c>
      <c r="E88" s="216">
        <f t="shared" ref="E88:F88" si="7">+E63+E87</f>
        <v>26541</v>
      </c>
      <c r="F88" s="216">
        <f t="shared" si="7"/>
        <v>25134</v>
      </c>
      <c r="G88" s="253">
        <f>+G63+G87</f>
        <v>19416</v>
      </c>
    </row>
    <row r="89" spans="1:7" s="223" customFormat="1" ht="30.75" customHeight="1" x14ac:dyDescent="0.2">
      <c r="A89" s="3"/>
      <c r="B89" s="4"/>
      <c r="C89" s="147"/>
    </row>
    <row r="90" spans="1:7" ht="16.5" customHeight="1" x14ac:dyDescent="0.25">
      <c r="A90" s="520" t="s">
        <v>37</v>
      </c>
      <c r="B90" s="520"/>
      <c r="C90" s="520"/>
      <c r="D90" s="520"/>
      <c r="E90" s="520"/>
      <c r="F90" s="520"/>
      <c r="G90" s="520"/>
    </row>
    <row r="91" spans="1:7" s="233" customFormat="1" ht="16.5" customHeight="1" thickBot="1" x14ac:dyDescent="0.3">
      <c r="A91" s="522" t="s">
        <v>109</v>
      </c>
      <c r="B91" s="522"/>
      <c r="C91" s="69"/>
      <c r="G91" s="69" t="s">
        <v>167</v>
      </c>
    </row>
    <row r="92" spans="1:7" x14ac:dyDescent="0.25">
      <c r="A92" s="523" t="s">
        <v>58</v>
      </c>
      <c r="B92" s="525" t="s">
        <v>468</v>
      </c>
      <c r="C92" s="527" t="e">
        <f>+CONCATENATE(LEFT(#REF!,4),". évi")</f>
        <v>#REF!</v>
      </c>
      <c r="D92" s="528"/>
      <c r="E92" s="529"/>
      <c r="F92" s="529"/>
      <c r="G92" s="530"/>
    </row>
    <row r="93" spans="1:7" ht="48.75" thickBot="1" x14ac:dyDescent="0.3">
      <c r="A93" s="524"/>
      <c r="B93" s="526"/>
      <c r="C93" s="301" t="s">
        <v>466</v>
      </c>
      <c r="D93" s="299" t="s">
        <v>507</v>
      </c>
      <c r="E93" s="299" t="s">
        <v>508</v>
      </c>
      <c r="F93" s="426" t="s">
        <v>514</v>
      </c>
      <c r="G93" s="300" t="e">
        <f>+CONCATENATE(LEFT(#REF!,4),". XII. 31.",CHAR(10),"teljesítés")</f>
        <v>#REF!</v>
      </c>
    </row>
    <row r="94" spans="1:7" s="222" customFormat="1" ht="12" customHeight="1" thickBot="1" x14ac:dyDescent="0.25">
      <c r="A94" s="25" t="s">
        <v>431</v>
      </c>
      <c r="B94" s="26" t="s">
        <v>432</v>
      </c>
      <c r="C94" s="26" t="s">
        <v>433</v>
      </c>
      <c r="D94" s="26" t="s">
        <v>435</v>
      </c>
      <c r="E94" s="476"/>
      <c r="F94" s="477"/>
      <c r="G94" s="312" t="s">
        <v>434</v>
      </c>
    </row>
    <row r="95" spans="1:7" ht="12" customHeight="1" thickBot="1" x14ac:dyDescent="0.3">
      <c r="A95" s="20" t="s">
        <v>9</v>
      </c>
      <c r="B95" s="24" t="s">
        <v>381</v>
      </c>
      <c r="C95" s="209">
        <f>C96+C97+C98+C99+C100+C113</f>
        <v>22743</v>
      </c>
      <c r="D95" s="209">
        <f>D96+D97+D98+D99+D100+D113</f>
        <v>24555</v>
      </c>
      <c r="E95" s="209">
        <f t="shared" ref="E95:F95" si="8">E96+E97+E98+E99+E100+E113</f>
        <v>24082</v>
      </c>
      <c r="F95" s="209">
        <f t="shared" si="8"/>
        <v>28606</v>
      </c>
      <c r="G95" s="285">
        <f>G96+G97+G98+G99+G100+G113</f>
        <v>12685</v>
      </c>
    </row>
    <row r="96" spans="1:7" ht="12" customHeight="1" x14ac:dyDescent="0.25">
      <c r="A96" s="15" t="s">
        <v>70</v>
      </c>
      <c r="B96" s="8" t="s">
        <v>38</v>
      </c>
      <c r="C96" s="292">
        <v>5617</v>
      </c>
      <c r="D96" s="292">
        <v>5617</v>
      </c>
      <c r="E96" s="421">
        <v>5617</v>
      </c>
      <c r="F96" s="478">
        <v>5617</v>
      </c>
      <c r="G96" s="286">
        <v>5182</v>
      </c>
    </row>
    <row r="97" spans="1:7" ht="12" customHeight="1" x14ac:dyDescent="0.25">
      <c r="A97" s="12" t="s">
        <v>71</v>
      </c>
      <c r="B97" s="6" t="s">
        <v>129</v>
      </c>
      <c r="C97" s="211">
        <v>1549</v>
      </c>
      <c r="D97" s="211">
        <v>1549</v>
      </c>
      <c r="E97" s="418">
        <v>1549</v>
      </c>
      <c r="F97" s="479">
        <v>1549</v>
      </c>
      <c r="G97" s="137">
        <v>1250</v>
      </c>
    </row>
    <row r="98" spans="1:7" ht="12" customHeight="1" x14ac:dyDescent="0.25">
      <c r="A98" s="12" t="s">
        <v>72</v>
      </c>
      <c r="B98" s="6" t="s">
        <v>98</v>
      </c>
      <c r="C98" s="213">
        <v>9696</v>
      </c>
      <c r="D98" s="213">
        <v>9696</v>
      </c>
      <c r="E98" s="419">
        <v>9696</v>
      </c>
      <c r="F98" s="480">
        <v>7618</v>
      </c>
      <c r="G98" s="139">
        <v>4601</v>
      </c>
    </row>
    <row r="99" spans="1:7" ht="12" customHeight="1" x14ac:dyDescent="0.25">
      <c r="A99" s="12" t="s">
        <v>73</v>
      </c>
      <c r="B99" s="9" t="s">
        <v>130</v>
      </c>
      <c r="C99" s="213">
        <v>1933</v>
      </c>
      <c r="D99" s="213">
        <v>1933</v>
      </c>
      <c r="E99" s="419">
        <v>1933</v>
      </c>
      <c r="F99" s="480">
        <v>1896</v>
      </c>
      <c r="G99" s="139">
        <v>1076</v>
      </c>
    </row>
    <row r="100" spans="1:7" ht="12" customHeight="1" x14ac:dyDescent="0.25">
      <c r="A100" s="12" t="s">
        <v>82</v>
      </c>
      <c r="B100" s="17" t="s">
        <v>131</v>
      </c>
      <c r="C100" s="213">
        <v>1654</v>
      </c>
      <c r="D100" s="213">
        <v>1724</v>
      </c>
      <c r="E100" s="419">
        <v>1724</v>
      </c>
      <c r="F100" s="480">
        <v>6790</v>
      </c>
      <c r="G100" s="139">
        <v>576</v>
      </c>
    </row>
    <row r="101" spans="1:7" ht="12" customHeight="1" x14ac:dyDescent="0.25">
      <c r="A101" s="12" t="s">
        <v>74</v>
      </c>
      <c r="B101" s="6" t="s">
        <v>386</v>
      </c>
      <c r="C101" s="213"/>
      <c r="D101" s="213"/>
      <c r="E101" s="419"/>
      <c r="F101" s="480"/>
      <c r="G101" s="139"/>
    </row>
    <row r="102" spans="1:7" ht="12" customHeight="1" x14ac:dyDescent="0.25">
      <c r="A102" s="12" t="s">
        <v>75</v>
      </c>
      <c r="B102" s="73" t="s">
        <v>385</v>
      </c>
      <c r="C102" s="213"/>
      <c r="D102" s="213"/>
      <c r="E102" s="419"/>
      <c r="F102" s="480"/>
      <c r="G102" s="139"/>
    </row>
    <row r="103" spans="1:7" ht="12" customHeight="1" x14ac:dyDescent="0.25">
      <c r="A103" s="12" t="s">
        <v>83</v>
      </c>
      <c r="B103" s="73" t="s">
        <v>384</v>
      </c>
      <c r="C103" s="213"/>
      <c r="D103" s="213"/>
      <c r="E103" s="419"/>
      <c r="F103" s="480"/>
      <c r="G103" s="139"/>
    </row>
    <row r="104" spans="1:7" ht="12" customHeight="1" x14ac:dyDescent="0.25">
      <c r="A104" s="12" t="s">
        <v>84</v>
      </c>
      <c r="B104" s="71" t="s">
        <v>294</v>
      </c>
      <c r="C104" s="213"/>
      <c r="D104" s="213"/>
      <c r="E104" s="419"/>
      <c r="F104" s="480"/>
      <c r="G104" s="139"/>
    </row>
    <row r="105" spans="1:7" ht="12" customHeight="1" x14ac:dyDescent="0.25">
      <c r="A105" s="12" t="s">
        <v>85</v>
      </c>
      <c r="B105" s="72" t="s">
        <v>295</v>
      </c>
      <c r="C105" s="213">
        <v>1134</v>
      </c>
      <c r="D105" s="213">
        <v>844</v>
      </c>
      <c r="E105" s="419">
        <v>844</v>
      </c>
      <c r="F105" s="480">
        <v>1134</v>
      </c>
      <c r="G105" s="139">
        <v>235</v>
      </c>
    </row>
    <row r="106" spans="1:7" ht="12" customHeight="1" x14ac:dyDescent="0.25">
      <c r="A106" s="12" t="s">
        <v>86</v>
      </c>
      <c r="B106" s="72" t="s">
        <v>296</v>
      </c>
      <c r="C106" s="213"/>
      <c r="D106" s="213"/>
      <c r="E106" s="419"/>
      <c r="F106" s="480"/>
      <c r="G106" s="139"/>
    </row>
    <row r="107" spans="1:7" ht="12" customHeight="1" x14ac:dyDescent="0.25">
      <c r="A107" s="12" t="s">
        <v>88</v>
      </c>
      <c r="B107" s="71" t="s">
        <v>297</v>
      </c>
      <c r="C107" s="213"/>
      <c r="D107" s="213"/>
      <c r="E107" s="419"/>
      <c r="F107" s="480"/>
      <c r="G107" s="139"/>
    </row>
    <row r="108" spans="1:7" ht="12" customHeight="1" x14ac:dyDescent="0.25">
      <c r="A108" s="12" t="s">
        <v>132</v>
      </c>
      <c r="B108" s="71" t="s">
        <v>298</v>
      </c>
      <c r="C108" s="213"/>
      <c r="D108" s="213"/>
      <c r="E108" s="419"/>
      <c r="F108" s="480"/>
      <c r="G108" s="139"/>
    </row>
    <row r="109" spans="1:7" ht="12" customHeight="1" x14ac:dyDescent="0.25">
      <c r="A109" s="12" t="s">
        <v>292</v>
      </c>
      <c r="B109" s="72" t="s">
        <v>299</v>
      </c>
      <c r="C109" s="213">
        <v>520</v>
      </c>
      <c r="D109" s="213">
        <v>520</v>
      </c>
      <c r="E109" s="419">
        <v>520</v>
      </c>
      <c r="F109" s="480"/>
      <c r="G109" s="139"/>
    </row>
    <row r="110" spans="1:7" ht="12" customHeight="1" x14ac:dyDescent="0.25">
      <c r="A110" s="11" t="s">
        <v>293</v>
      </c>
      <c r="B110" s="73" t="s">
        <v>300</v>
      </c>
      <c r="C110" s="213"/>
      <c r="D110" s="213"/>
      <c r="E110" s="419"/>
      <c r="F110" s="480"/>
      <c r="G110" s="139"/>
    </row>
    <row r="111" spans="1:7" ht="12" customHeight="1" x14ac:dyDescent="0.25">
      <c r="A111" s="12" t="s">
        <v>382</v>
      </c>
      <c r="B111" s="73" t="s">
        <v>301</v>
      </c>
      <c r="C111" s="213"/>
      <c r="D111" s="213"/>
      <c r="E111" s="419"/>
      <c r="F111" s="480"/>
      <c r="G111" s="139"/>
    </row>
    <row r="112" spans="1:7" ht="12" customHeight="1" x14ac:dyDescent="0.25">
      <c r="A112" s="14" t="s">
        <v>383</v>
      </c>
      <c r="B112" s="73" t="s">
        <v>302</v>
      </c>
      <c r="C112" s="213"/>
      <c r="D112" s="213">
        <v>360</v>
      </c>
      <c r="E112" s="419">
        <v>360</v>
      </c>
      <c r="F112" s="480">
        <v>520</v>
      </c>
      <c r="G112" s="139">
        <v>341</v>
      </c>
    </row>
    <row r="113" spans="1:7" ht="12" customHeight="1" x14ac:dyDescent="0.25">
      <c r="A113" s="12" t="s">
        <v>387</v>
      </c>
      <c r="B113" s="9" t="s">
        <v>39</v>
      </c>
      <c r="C113" s="211">
        <v>2294</v>
      </c>
      <c r="D113" s="211">
        <v>4036</v>
      </c>
      <c r="E113" s="418">
        <v>3563</v>
      </c>
      <c r="F113" s="479">
        <v>5136</v>
      </c>
      <c r="G113" s="137"/>
    </row>
    <row r="114" spans="1:7" ht="12" customHeight="1" x14ac:dyDescent="0.25">
      <c r="A114" s="12" t="s">
        <v>388</v>
      </c>
      <c r="B114" s="6" t="s">
        <v>390</v>
      </c>
      <c r="C114" s="211"/>
      <c r="D114" s="211"/>
      <c r="E114" s="418"/>
      <c r="F114" s="479"/>
      <c r="G114" s="137"/>
    </row>
    <row r="115" spans="1:7" ht="12" customHeight="1" thickBot="1" x14ac:dyDescent="0.3">
      <c r="A115" s="16" t="s">
        <v>389</v>
      </c>
      <c r="B115" s="281" t="s">
        <v>391</v>
      </c>
      <c r="C115" s="293"/>
      <c r="D115" s="293"/>
      <c r="E115" s="422"/>
      <c r="F115" s="481"/>
      <c r="G115" s="287"/>
    </row>
    <row r="116" spans="1:7" ht="12" customHeight="1" thickBot="1" x14ac:dyDescent="0.3">
      <c r="A116" s="279" t="s">
        <v>10</v>
      </c>
      <c r="B116" s="280" t="s">
        <v>303</v>
      </c>
      <c r="C116" s="294">
        <f>+C117+C119+C121</f>
        <v>571</v>
      </c>
      <c r="D116" s="210">
        <f>+D117+D119+D121</f>
        <v>1986</v>
      </c>
      <c r="E116" s="210">
        <f t="shared" ref="E116:F116" si="9">+E117+E119+E121</f>
        <v>2486</v>
      </c>
      <c r="F116" s="210">
        <f t="shared" si="9"/>
        <v>921</v>
      </c>
      <c r="G116" s="288">
        <f>+G117+G119+G121</f>
        <v>524</v>
      </c>
    </row>
    <row r="117" spans="1:7" ht="12" customHeight="1" x14ac:dyDescent="0.25">
      <c r="A117" s="13" t="s">
        <v>76</v>
      </c>
      <c r="B117" s="6" t="s">
        <v>166</v>
      </c>
      <c r="C117" s="212">
        <v>571</v>
      </c>
      <c r="D117" s="305">
        <v>571</v>
      </c>
      <c r="E117" s="417">
        <v>1071</v>
      </c>
      <c r="F117" s="482">
        <v>921</v>
      </c>
      <c r="G117" s="138">
        <v>524</v>
      </c>
    </row>
    <row r="118" spans="1:7" ht="12" customHeight="1" x14ac:dyDescent="0.25">
      <c r="A118" s="13" t="s">
        <v>77</v>
      </c>
      <c r="B118" s="10" t="s">
        <v>307</v>
      </c>
      <c r="C118" s="212"/>
      <c r="D118" s="305"/>
      <c r="E118" s="417"/>
      <c r="F118" s="482"/>
      <c r="G118" s="138"/>
    </row>
    <row r="119" spans="1:7" ht="12" customHeight="1" x14ac:dyDescent="0.25">
      <c r="A119" s="13" t="s">
        <v>78</v>
      </c>
      <c r="B119" s="10" t="s">
        <v>133</v>
      </c>
      <c r="C119" s="211"/>
      <c r="D119" s="306">
        <v>1415</v>
      </c>
      <c r="E119" s="418">
        <v>1415</v>
      </c>
      <c r="F119" s="479"/>
      <c r="G119" s="137"/>
    </row>
    <row r="120" spans="1:7" ht="12" customHeight="1" x14ac:dyDescent="0.25">
      <c r="A120" s="13" t="s">
        <v>79</v>
      </c>
      <c r="B120" s="10" t="s">
        <v>308</v>
      </c>
      <c r="C120" s="211"/>
      <c r="D120" s="306"/>
      <c r="E120" s="418"/>
      <c r="F120" s="479"/>
      <c r="G120" s="137"/>
    </row>
    <row r="121" spans="1:7" ht="12" customHeight="1" x14ac:dyDescent="0.25">
      <c r="A121" s="13" t="s">
        <v>80</v>
      </c>
      <c r="B121" s="145" t="s">
        <v>169</v>
      </c>
      <c r="C121" s="211"/>
      <c r="D121" s="306"/>
      <c r="E121" s="418"/>
      <c r="F121" s="479"/>
      <c r="G121" s="137"/>
    </row>
    <row r="122" spans="1:7" ht="12" customHeight="1" x14ac:dyDescent="0.25">
      <c r="A122" s="13" t="s">
        <v>87</v>
      </c>
      <c r="B122" s="144" t="s">
        <v>371</v>
      </c>
      <c r="C122" s="211"/>
      <c r="D122" s="306"/>
      <c r="E122" s="418"/>
      <c r="F122" s="479"/>
      <c r="G122" s="137"/>
    </row>
    <row r="123" spans="1:7" ht="12" customHeight="1" x14ac:dyDescent="0.25">
      <c r="A123" s="13" t="s">
        <v>89</v>
      </c>
      <c r="B123" s="220" t="s">
        <v>313</v>
      </c>
      <c r="C123" s="211"/>
      <c r="D123" s="306"/>
      <c r="E123" s="418"/>
      <c r="F123" s="479"/>
      <c r="G123" s="137"/>
    </row>
    <row r="124" spans="1:7" ht="22.5" x14ac:dyDescent="0.25">
      <c r="A124" s="13" t="s">
        <v>134</v>
      </c>
      <c r="B124" s="72" t="s">
        <v>296</v>
      </c>
      <c r="C124" s="211"/>
      <c r="D124" s="306"/>
      <c r="E124" s="418"/>
      <c r="F124" s="479"/>
      <c r="G124" s="137"/>
    </row>
    <row r="125" spans="1:7" ht="12" customHeight="1" x14ac:dyDescent="0.25">
      <c r="A125" s="13" t="s">
        <v>135</v>
      </c>
      <c r="B125" s="72" t="s">
        <v>312</v>
      </c>
      <c r="C125" s="211"/>
      <c r="D125" s="306"/>
      <c r="E125" s="418"/>
      <c r="F125" s="479"/>
      <c r="G125" s="137"/>
    </row>
    <row r="126" spans="1:7" ht="12" customHeight="1" x14ac:dyDescent="0.25">
      <c r="A126" s="13" t="s">
        <v>136</v>
      </c>
      <c r="B126" s="72" t="s">
        <v>311</v>
      </c>
      <c r="C126" s="211"/>
      <c r="D126" s="306"/>
      <c r="E126" s="418"/>
      <c r="F126" s="479"/>
      <c r="G126" s="137"/>
    </row>
    <row r="127" spans="1:7" ht="12" customHeight="1" x14ac:dyDescent="0.25">
      <c r="A127" s="13" t="s">
        <v>304</v>
      </c>
      <c r="B127" s="72" t="s">
        <v>299</v>
      </c>
      <c r="C127" s="211"/>
      <c r="D127" s="306"/>
      <c r="E127" s="418"/>
      <c r="F127" s="479"/>
      <c r="G127" s="137"/>
    </row>
    <row r="128" spans="1:7" ht="12" customHeight="1" x14ac:dyDescent="0.25">
      <c r="A128" s="13" t="s">
        <v>305</v>
      </c>
      <c r="B128" s="72" t="s">
        <v>310</v>
      </c>
      <c r="C128" s="211"/>
      <c r="D128" s="306"/>
      <c r="E128" s="418"/>
      <c r="F128" s="479"/>
      <c r="G128" s="137"/>
    </row>
    <row r="129" spans="1:7" ht="23.25" thickBot="1" x14ac:dyDescent="0.3">
      <c r="A129" s="11" t="s">
        <v>306</v>
      </c>
      <c r="B129" s="72" t="s">
        <v>309</v>
      </c>
      <c r="C129" s="213"/>
      <c r="D129" s="307"/>
      <c r="E129" s="419"/>
      <c r="F129" s="480"/>
      <c r="G129" s="139"/>
    </row>
    <row r="130" spans="1:7" ht="12" customHeight="1" thickBot="1" x14ac:dyDescent="0.3">
      <c r="A130" s="18" t="s">
        <v>11</v>
      </c>
      <c r="B130" s="65" t="s">
        <v>392</v>
      </c>
      <c r="C130" s="210">
        <f>+C95+C116</f>
        <v>23314</v>
      </c>
      <c r="D130" s="304">
        <f>+D95+D116</f>
        <v>26541</v>
      </c>
      <c r="E130" s="304">
        <f t="shared" ref="E130:F130" si="10">+E95+E116</f>
        <v>26568</v>
      </c>
      <c r="F130" s="304">
        <f t="shared" si="10"/>
        <v>29527</v>
      </c>
      <c r="G130" s="136">
        <f>+G95+G116</f>
        <v>13209</v>
      </c>
    </row>
    <row r="131" spans="1:7" ht="12" customHeight="1" thickBot="1" x14ac:dyDescent="0.3">
      <c r="A131" s="18" t="s">
        <v>12</v>
      </c>
      <c r="B131" s="65" t="s">
        <v>469</v>
      </c>
      <c r="C131" s="210">
        <f>+C132+C133+C134</f>
        <v>0</v>
      </c>
      <c r="D131" s="304">
        <f>+D132+D133+D134</f>
        <v>0</v>
      </c>
      <c r="E131" s="416"/>
      <c r="F131" s="483"/>
      <c r="G131" s="136">
        <f>+G132+G133+G134</f>
        <v>0</v>
      </c>
    </row>
    <row r="132" spans="1:7" ht="12" customHeight="1" x14ac:dyDescent="0.25">
      <c r="A132" s="13" t="s">
        <v>204</v>
      </c>
      <c r="B132" s="10" t="s">
        <v>400</v>
      </c>
      <c r="C132" s="211"/>
      <c r="D132" s="306"/>
      <c r="E132" s="418"/>
      <c r="F132" s="479"/>
      <c r="G132" s="137"/>
    </row>
    <row r="133" spans="1:7" ht="12" customHeight="1" x14ac:dyDescent="0.25">
      <c r="A133" s="13" t="s">
        <v>207</v>
      </c>
      <c r="B133" s="10" t="s">
        <v>401</v>
      </c>
      <c r="C133" s="211"/>
      <c r="D133" s="306"/>
      <c r="E133" s="418"/>
      <c r="F133" s="479"/>
      <c r="G133" s="137"/>
    </row>
    <row r="134" spans="1:7" ht="12" customHeight="1" thickBot="1" x14ac:dyDescent="0.3">
      <c r="A134" s="11" t="s">
        <v>208</v>
      </c>
      <c r="B134" s="10" t="s">
        <v>402</v>
      </c>
      <c r="C134" s="211"/>
      <c r="D134" s="306"/>
      <c r="E134" s="418"/>
      <c r="F134" s="479"/>
      <c r="G134" s="137"/>
    </row>
    <row r="135" spans="1:7" ht="12" customHeight="1" thickBot="1" x14ac:dyDescent="0.3">
      <c r="A135" s="18" t="s">
        <v>13</v>
      </c>
      <c r="B135" s="65" t="s">
        <v>394</v>
      </c>
      <c r="C135" s="210">
        <f>SUM(C136:C141)</f>
        <v>0</v>
      </c>
      <c r="D135" s="304">
        <f>SUM(D136:D141)</f>
        <v>0</v>
      </c>
      <c r="E135" s="416"/>
      <c r="F135" s="483"/>
      <c r="G135" s="136">
        <f>SUM(G136:G141)</f>
        <v>0</v>
      </c>
    </row>
    <row r="136" spans="1:7" ht="12" customHeight="1" x14ac:dyDescent="0.25">
      <c r="A136" s="13" t="s">
        <v>63</v>
      </c>
      <c r="B136" s="7" t="s">
        <v>403</v>
      </c>
      <c r="C136" s="211"/>
      <c r="D136" s="306"/>
      <c r="E136" s="418"/>
      <c r="F136" s="479"/>
      <c r="G136" s="137"/>
    </row>
    <row r="137" spans="1:7" ht="12" customHeight="1" x14ac:dyDescent="0.25">
      <c r="A137" s="13" t="s">
        <v>64</v>
      </c>
      <c r="B137" s="7" t="s">
        <v>395</v>
      </c>
      <c r="C137" s="211"/>
      <c r="D137" s="306"/>
      <c r="E137" s="418"/>
      <c r="F137" s="479"/>
      <c r="G137" s="137"/>
    </row>
    <row r="138" spans="1:7" ht="12" customHeight="1" x14ac:dyDescent="0.25">
      <c r="A138" s="13" t="s">
        <v>65</v>
      </c>
      <c r="B138" s="7" t="s">
        <v>396</v>
      </c>
      <c r="C138" s="211"/>
      <c r="D138" s="306"/>
      <c r="E138" s="418"/>
      <c r="F138" s="479"/>
      <c r="G138" s="137"/>
    </row>
    <row r="139" spans="1:7" ht="12" customHeight="1" x14ac:dyDescent="0.25">
      <c r="A139" s="13" t="s">
        <v>121</v>
      </c>
      <c r="B139" s="7" t="s">
        <v>397</v>
      </c>
      <c r="C139" s="211"/>
      <c r="D139" s="306"/>
      <c r="E139" s="418"/>
      <c r="F139" s="479"/>
      <c r="G139" s="137"/>
    </row>
    <row r="140" spans="1:7" ht="12" customHeight="1" x14ac:dyDescent="0.25">
      <c r="A140" s="13" t="s">
        <v>122</v>
      </c>
      <c r="B140" s="7" t="s">
        <v>398</v>
      </c>
      <c r="C140" s="211"/>
      <c r="D140" s="306"/>
      <c r="E140" s="418"/>
      <c r="F140" s="479"/>
      <c r="G140" s="137"/>
    </row>
    <row r="141" spans="1:7" ht="12" customHeight="1" thickBot="1" x14ac:dyDescent="0.3">
      <c r="A141" s="11" t="s">
        <v>123</v>
      </c>
      <c r="B141" s="7" t="s">
        <v>399</v>
      </c>
      <c r="C141" s="211"/>
      <c r="D141" s="306"/>
      <c r="E141" s="418"/>
      <c r="F141" s="479"/>
      <c r="G141" s="137"/>
    </row>
    <row r="142" spans="1:7" ht="12" customHeight="1" thickBot="1" x14ac:dyDescent="0.3">
      <c r="A142" s="18" t="s">
        <v>14</v>
      </c>
      <c r="B142" s="65" t="s">
        <v>407</v>
      </c>
      <c r="C142" s="216">
        <f>+C143+C144+C145+C146</f>
        <v>0</v>
      </c>
      <c r="D142" s="308">
        <f>+D143+D144+D145+D146</f>
        <v>0</v>
      </c>
      <c r="E142" s="420"/>
      <c r="F142" s="484">
        <v>743</v>
      </c>
      <c r="G142" s="253">
        <f>+G143+G144+G145+G146</f>
        <v>743</v>
      </c>
    </row>
    <row r="143" spans="1:7" ht="12" customHeight="1" x14ac:dyDescent="0.25">
      <c r="A143" s="13" t="s">
        <v>66</v>
      </c>
      <c r="B143" s="7" t="s">
        <v>314</v>
      </c>
      <c r="C143" s="211"/>
      <c r="D143" s="306"/>
      <c r="E143" s="418"/>
      <c r="F143" s="479"/>
      <c r="G143" s="137"/>
    </row>
    <row r="144" spans="1:7" ht="12" customHeight="1" x14ac:dyDescent="0.25">
      <c r="A144" s="13" t="s">
        <v>67</v>
      </c>
      <c r="B144" s="7" t="s">
        <v>315</v>
      </c>
      <c r="C144" s="211"/>
      <c r="D144" s="306"/>
      <c r="E144" s="418"/>
      <c r="F144" s="479">
        <v>743</v>
      </c>
      <c r="G144" s="137">
        <v>743</v>
      </c>
    </row>
    <row r="145" spans="1:11" ht="12" customHeight="1" x14ac:dyDescent="0.25">
      <c r="A145" s="13" t="s">
        <v>228</v>
      </c>
      <c r="B145" s="7" t="s">
        <v>408</v>
      </c>
      <c r="C145" s="211"/>
      <c r="D145" s="306"/>
      <c r="E145" s="418"/>
      <c r="F145" s="479"/>
      <c r="G145" s="137"/>
    </row>
    <row r="146" spans="1:11" ht="12" customHeight="1" thickBot="1" x14ac:dyDescent="0.3">
      <c r="A146" s="11" t="s">
        <v>229</v>
      </c>
      <c r="B146" s="5" t="s">
        <v>334</v>
      </c>
      <c r="C146" s="211"/>
      <c r="D146" s="306"/>
      <c r="E146" s="418"/>
      <c r="F146" s="479"/>
      <c r="G146" s="137"/>
    </row>
    <row r="147" spans="1:11" ht="12" customHeight="1" thickBot="1" x14ac:dyDescent="0.3">
      <c r="A147" s="18" t="s">
        <v>15</v>
      </c>
      <c r="B147" s="65" t="s">
        <v>409</v>
      </c>
      <c r="C147" s="295">
        <f>SUM(C148:C152)</f>
        <v>0</v>
      </c>
      <c r="D147" s="309">
        <f>SUM(D148:D152)</f>
        <v>0</v>
      </c>
      <c r="E147" s="423"/>
      <c r="F147" s="485"/>
      <c r="G147" s="289">
        <f>SUM(G148:G152)</f>
        <v>0</v>
      </c>
    </row>
    <row r="148" spans="1:11" ht="12" customHeight="1" x14ac:dyDescent="0.25">
      <c r="A148" s="13" t="s">
        <v>68</v>
      </c>
      <c r="B148" s="7" t="s">
        <v>404</v>
      </c>
      <c r="C148" s="211"/>
      <c r="D148" s="306"/>
      <c r="E148" s="418"/>
      <c r="F148" s="479"/>
      <c r="G148" s="137"/>
    </row>
    <row r="149" spans="1:11" ht="12" customHeight="1" x14ac:dyDescent="0.25">
      <c r="A149" s="13" t="s">
        <v>69</v>
      </c>
      <c r="B149" s="7" t="s">
        <v>411</v>
      </c>
      <c r="C149" s="211"/>
      <c r="D149" s="306"/>
      <c r="E149" s="418"/>
      <c r="F149" s="479"/>
      <c r="G149" s="137"/>
    </row>
    <row r="150" spans="1:11" ht="12" customHeight="1" x14ac:dyDescent="0.25">
      <c r="A150" s="13" t="s">
        <v>240</v>
      </c>
      <c r="B150" s="7" t="s">
        <v>406</v>
      </c>
      <c r="C150" s="211"/>
      <c r="D150" s="306"/>
      <c r="E150" s="418"/>
      <c r="F150" s="479"/>
      <c r="G150" s="137"/>
    </row>
    <row r="151" spans="1:11" ht="12" customHeight="1" x14ac:dyDescent="0.25">
      <c r="A151" s="13" t="s">
        <v>241</v>
      </c>
      <c r="B151" s="7" t="s">
        <v>412</v>
      </c>
      <c r="C151" s="211"/>
      <c r="D151" s="306"/>
      <c r="E151" s="418"/>
      <c r="F151" s="479"/>
      <c r="G151" s="137"/>
    </row>
    <row r="152" spans="1:11" ht="12" customHeight="1" thickBot="1" x14ac:dyDescent="0.3">
      <c r="A152" s="13" t="s">
        <v>410</v>
      </c>
      <c r="B152" s="7" t="s">
        <v>413</v>
      </c>
      <c r="C152" s="211"/>
      <c r="D152" s="306"/>
      <c r="E152" s="418"/>
      <c r="F152" s="479"/>
      <c r="G152" s="137"/>
    </row>
    <row r="153" spans="1:11" ht="12" customHeight="1" thickBot="1" x14ac:dyDescent="0.3">
      <c r="A153" s="18" t="s">
        <v>16</v>
      </c>
      <c r="B153" s="65" t="s">
        <v>414</v>
      </c>
      <c r="C153" s="296"/>
      <c r="D153" s="310"/>
      <c r="E153" s="424"/>
      <c r="F153" s="486"/>
      <c r="G153" s="290"/>
    </row>
    <row r="154" spans="1:11" ht="12" customHeight="1" thickBot="1" x14ac:dyDescent="0.3">
      <c r="A154" s="18" t="s">
        <v>17</v>
      </c>
      <c r="B154" s="65" t="s">
        <v>415</v>
      </c>
      <c r="C154" s="296"/>
      <c r="D154" s="310"/>
      <c r="E154" s="424"/>
      <c r="F154" s="486"/>
      <c r="G154" s="290"/>
    </row>
    <row r="155" spans="1:11" ht="15" customHeight="1" thickBot="1" x14ac:dyDescent="0.3">
      <c r="A155" s="18" t="s">
        <v>18</v>
      </c>
      <c r="B155" s="65" t="s">
        <v>417</v>
      </c>
      <c r="C155" s="297">
        <f>+C131+C135+C142+C147+C153+C154</f>
        <v>0</v>
      </c>
      <c r="D155" s="311">
        <f>+D131+D135+D142+D147+D153+D154</f>
        <v>0</v>
      </c>
      <c r="E155" s="425"/>
      <c r="F155" s="487">
        <v>743</v>
      </c>
      <c r="G155" s="291">
        <f>+G131+G135+G142+G147+G153+G154</f>
        <v>743</v>
      </c>
      <c r="H155" s="234"/>
      <c r="I155" s="235"/>
      <c r="J155" s="235"/>
      <c r="K155" s="235"/>
    </row>
    <row r="156" spans="1:11" s="223" customFormat="1" ht="12.95" customHeight="1" thickBot="1" x14ac:dyDescent="0.25">
      <c r="A156" s="146" t="s">
        <v>19</v>
      </c>
      <c r="B156" s="197" t="s">
        <v>416</v>
      </c>
      <c r="C156" s="297">
        <f>+C130+C155</f>
        <v>23314</v>
      </c>
      <c r="D156" s="311">
        <f>+D130+D155</f>
        <v>26541</v>
      </c>
      <c r="E156" s="311">
        <f t="shared" ref="E156:F156" si="11">+E130+E155</f>
        <v>26568</v>
      </c>
      <c r="F156" s="311">
        <f t="shared" si="11"/>
        <v>30270</v>
      </c>
      <c r="G156" s="291">
        <f>+G130+G155</f>
        <v>13952</v>
      </c>
    </row>
    <row r="157" spans="1:11" ht="7.5" customHeight="1" x14ac:dyDescent="0.25"/>
    <row r="158" spans="1:11" x14ac:dyDescent="0.25">
      <c r="A158" s="531" t="s">
        <v>316</v>
      </c>
      <c r="B158" s="531"/>
      <c r="C158" s="531"/>
      <c r="D158" s="531"/>
      <c r="E158" s="531"/>
      <c r="F158" s="531"/>
      <c r="G158" s="531"/>
    </row>
    <row r="159" spans="1:11" ht="15" customHeight="1" thickBot="1" x14ac:dyDescent="0.3">
      <c r="A159" s="521" t="s">
        <v>110</v>
      </c>
      <c r="B159" s="521"/>
      <c r="C159" s="148"/>
      <c r="G159" s="148" t="s">
        <v>167</v>
      </c>
    </row>
    <row r="160" spans="1:11" ht="25.5" customHeight="1" thickBot="1" x14ac:dyDescent="0.3">
      <c r="A160" s="18">
        <v>1</v>
      </c>
      <c r="B160" s="23" t="s">
        <v>418</v>
      </c>
      <c r="C160" s="303">
        <f>+C63-C130</f>
        <v>-5500</v>
      </c>
      <c r="D160" s="210">
        <f>+D63-D130</f>
        <v>-7527</v>
      </c>
      <c r="E160" s="210">
        <f t="shared" ref="E160:F160" si="12">+E63-E130</f>
        <v>-7554</v>
      </c>
      <c r="F160" s="210">
        <f t="shared" si="12"/>
        <v>-10159</v>
      </c>
      <c r="G160" s="136">
        <f>+G63-G130</f>
        <v>5389</v>
      </c>
    </row>
    <row r="161" spans="1:7" ht="32.25" customHeight="1" thickBot="1" x14ac:dyDescent="0.3">
      <c r="A161" s="18" t="s">
        <v>10</v>
      </c>
      <c r="B161" s="23" t="s">
        <v>424</v>
      </c>
      <c r="C161" s="210">
        <f>+C87-C155</f>
        <v>5500</v>
      </c>
      <c r="D161" s="210">
        <f>+D87-D155</f>
        <v>7527</v>
      </c>
      <c r="E161" s="210">
        <f t="shared" ref="E161:F161" si="13">+E87-E155</f>
        <v>7527</v>
      </c>
      <c r="F161" s="210">
        <f t="shared" si="13"/>
        <v>5023</v>
      </c>
      <c r="G161" s="136">
        <f>+G87-G155</f>
        <v>75</v>
      </c>
    </row>
  </sheetData>
  <mergeCells count="12">
    <mergeCell ref="A1:G1"/>
    <mergeCell ref="A90:G90"/>
    <mergeCell ref="A2:B2"/>
    <mergeCell ref="A91:B91"/>
    <mergeCell ref="A159:B159"/>
    <mergeCell ref="A3:A4"/>
    <mergeCell ref="B3:B4"/>
    <mergeCell ref="C3:G3"/>
    <mergeCell ref="A92:A93"/>
    <mergeCell ref="B92:B93"/>
    <mergeCell ref="C92:G92"/>
    <mergeCell ref="A158:G158"/>
  </mergeCells>
  <phoneticPr fontId="0" type="noConversion"/>
  <printOptions horizontalCentered="1"/>
  <pageMargins left="0.78740157480314965" right="0.78740157480314965" top="1.4566929133858268" bottom="0.86614173228346458" header="0.78740157480314965" footer="0.59055118110236227"/>
  <pageSetup paperSize="9" orientation="landscape" r:id="rId1"/>
  <headerFooter alignWithMargins="0">
    <oddHeader xml:space="preserve">&amp;C&amp;"Times New Roman CE,Félkövér"&amp;12
Pula község Önkormányzat
2015. ÉVI KÖLTSÉGVETÉSÉNEK ÖSSZEVONT MÉRLEGE&amp;10
&amp;R&amp;"Times New Roman CE,Félkövér dőlt"&amp;11 1.1. melléklet a 4/2016. (IV.01.) önkormányzati rendelethez </oddHeader>
  </headerFooter>
  <rowBreaks count="2" manualBreakCount="2">
    <brk id="75" max="4" man="1"/>
    <brk id="8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62"/>
  <sheetViews>
    <sheetView view="pageLayout" topLeftCell="A70" zoomScaleNormal="130" zoomScaleSheetLayoutView="100" workbookViewId="0">
      <selection sqref="A1:H1"/>
    </sheetView>
  </sheetViews>
  <sheetFormatPr defaultRowHeight="15.75" x14ac:dyDescent="0.25"/>
  <cols>
    <col min="1" max="1" width="6.6640625" style="198" customWidth="1"/>
    <col min="2" max="2" width="40.6640625" style="198" customWidth="1"/>
    <col min="3" max="3" width="11.1640625" style="199" customWidth="1"/>
    <col min="4" max="4" width="12.33203125" style="221" customWidth="1"/>
    <col min="5" max="5" width="11.5" style="221" customWidth="1"/>
    <col min="6" max="6" width="11.33203125" style="221" customWidth="1"/>
    <col min="7" max="7" width="12.6640625" style="221" customWidth="1"/>
    <col min="8" max="16384" width="9.33203125" style="221"/>
  </cols>
  <sheetData>
    <row r="1" spans="1:8" ht="51.75" customHeight="1" x14ac:dyDescent="0.25">
      <c r="A1" s="532" t="s">
        <v>511</v>
      </c>
      <c r="B1" s="532"/>
      <c r="C1" s="532"/>
      <c r="D1" s="532"/>
      <c r="E1" s="532"/>
      <c r="F1" s="532"/>
      <c r="G1" s="532"/>
      <c r="H1" s="532"/>
    </row>
    <row r="2" spans="1:8" ht="15.95" customHeight="1" x14ac:dyDescent="0.25">
      <c r="A2" s="520" t="s">
        <v>6</v>
      </c>
      <c r="B2" s="520"/>
      <c r="C2" s="520"/>
      <c r="D2" s="520"/>
      <c r="E2" s="520"/>
      <c r="F2" s="520"/>
      <c r="G2" s="520"/>
    </row>
    <row r="3" spans="1:8" ht="15.95" customHeight="1" thickBot="1" x14ac:dyDescent="0.3">
      <c r="A3" s="521" t="s">
        <v>108</v>
      </c>
      <c r="B3" s="521"/>
      <c r="C3" s="298"/>
      <c r="G3" s="298" t="s">
        <v>167</v>
      </c>
    </row>
    <row r="4" spans="1:8" ht="12.75" customHeight="1" x14ac:dyDescent="0.25">
      <c r="A4" s="523" t="s">
        <v>58</v>
      </c>
      <c r="B4" s="525" t="s">
        <v>8</v>
      </c>
      <c r="C4" s="527" t="e">
        <f>+CONCATENATE(LEFT(#REF!,4),". évi")</f>
        <v>#REF!</v>
      </c>
      <c r="D4" s="528"/>
      <c r="E4" s="529"/>
      <c r="F4" s="533"/>
      <c r="G4" s="530"/>
    </row>
    <row r="5" spans="1:8" ht="36.75" customHeight="1" thickBot="1" x14ac:dyDescent="0.3">
      <c r="A5" s="524"/>
      <c r="B5" s="526"/>
      <c r="C5" s="301" t="s">
        <v>466</v>
      </c>
      <c r="D5" s="299" t="s">
        <v>467</v>
      </c>
      <c r="E5" s="488" t="s">
        <v>467</v>
      </c>
      <c r="F5" s="430" t="s">
        <v>515</v>
      </c>
      <c r="G5" s="490" t="e">
        <f>+CONCATENATE(LEFT(#REF!,4),". XII. 31.",CHAR(10),"teljesítés")</f>
        <v>#REF!</v>
      </c>
    </row>
    <row r="6" spans="1:8" s="222" customFormat="1" ht="12" customHeight="1" thickBot="1" x14ac:dyDescent="0.25">
      <c r="A6" s="428" t="s">
        <v>431</v>
      </c>
      <c r="B6" s="429" t="s">
        <v>432</v>
      </c>
      <c r="C6" s="429" t="s">
        <v>433</v>
      </c>
      <c r="D6" s="429" t="s">
        <v>435</v>
      </c>
      <c r="E6" s="491"/>
      <c r="F6" s="512"/>
      <c r="G6" s="431" t="s">
        <v>434</v>
      </c>
    </row>
    <row r="7" spans="1:8" s="223" customFormat="1" ht="12" customHeight="1" thickBot="1" x14ac:dyDescent="0.25">
      <c r="A7" s="432" t="s">
        <v>9</v>
      </c>
      <c r="B7" s="433" t="s">
        <v>188</v>
      </c>
      <c r="C7" s="434">
        <f>+C8+C9+C10+C11+C12+C13</f>
        <v>12737</v>
      </c>
      <c r="D7" s="434">
        <f>+D8+D9+D10+D11+D12+D13</f>
        <v>13937</v>
      </c>
      <c r="E7" s="492">
        <f>+E8+E9+E10+E11+E12+E13</f>
        <v>13937</v>
      </c>
      <c r="F7" s="505">
        <f>+F8+F9+F10+F11+F12+F13</f>
        <v>14522</v>
      </c>
      <c r="G7" s="435">
        <f>+G8+G9+G10+G11+G12+G13</f>
        <v>14522</v>
      </c>
    </row>
    <row r="8" spans="1:8" s="223" customFormat="1" ht="12" customHeight="1" x14ac:dyDescent="0.2">
      <c r="A8" s="436" t="s">
        <v>70</v>
      </c>
      <c r="B8" s="437" t="s">
        <v>189</v>
      </c>
      <c r="C8" s="438">
        <v>12242</v>
      </c>
      <c r="D8" s="438">
        <v>12242</v>
      </c>
      <c r="E8" s="493">
        <v>12242</v>
      </c>
      <c r="F8" s="504">
        <v>12578</v>
      </c>
      <c r="G8" s="440">
        <v>12578</v>
      </c>
    </row>
    <row r="9" spans="1:8" s="223" customFormat="1" ht="12" customHeight="1" x14ac:dyDescent="0.2">
      <c r="A9" s="441" t="s">
        <v>71</v>
      </c>
      <c r="B9" s="442" t="s">
        <v>190</v>
      </c>
      <c r="C9" s="439"/>
      <c r="D9" s="439"/>
      <c r="E9" s="493"/>
      <c r="F9" s="500"/>
      <c r="G9" s="443"/>
    </row>
    <row r="10" spans="1:8" s="223" customFormat="1" ht="12" customHeight="1" x14ac:dyDescent="0.2">
      <c r="A10" s="441" t="s">
        <v>72</v>
      </c>
      <c r="B10" s="442" t="s">
        <v>191</v>
      </c>
      <c r="C10" s="439"/>
      <c r="D10" s="439"/>
      <c r="E10" s="493"/>
      <c r="F10" s="500"/>
      <c r="G10" s="443"/>
    </row>
    <row r="11" spans="1:8" s="223" customFormat="1" ht="12" customHeight="1" x14ac:dyDescent="0.2">
      <c r="A11" s="441" t="s">
        <v>73</v>
      </c>
      <c r="B11" s="442" t="s">
        <v>192</v>
      </c>
      <c r="C11" s="439"/>
      <c r="D11" s="439">
        <v>1200</v>
      </c>
      <c r="E11" s="493">
        <v>1200</v>
      </c>
      <c r="F11" s="500">
        <v>1200</v>
      </c>
      <c r="G11" s="443">
        <v>1200</v>
      </c>
    </row>
    <row r="12" spans="1:8" s="223" customFormat="1" ht="12" customHeight="1" x14ac:dyDescent="0.2">
      <c r="A12" s="441" t="s">
        <v>105</v>
      </c>
      <c r="B12" s="444" t="s">
        <v>373</v>
      </c>
      <c r="C12" s="439">
        <v>495</v>
      </c>
      <c r="D12" s="439">
        <v>495</v>
      </c>
      <c r="E12" s="493">
        <v>495</v>
      </c>
      <c r="F12" s="500">
        <v>371</v>
      </c>
      <c r="G12" s="443">
        <v>371</v>
      </c>
    </row>
    <row r="13" spans="1:8" s="223" customFormat="1" ht="12" customHeight="1" thickBot="1" x14ac:dyDescent="0.25">
      <c r="A13" s="445" t="s">
        <v>74</v>
      </c>
      <c r="B13" s="446" t="s">
        <v>374</v>
      </c>
      <c r="C13" s="439"/>
      <c r="D13" s="439"/>
      <c r="E13" s="493"/>
      <c r="F13" s="503">
        <v>373</v>
      </c>
      <c r="G13" s="443">
        <v>373</v>
      </c>
    </row>
    <row r="14" spans="1:8" s="223" customFormat="1" ht="26.25" customHeight="1" thickBot="1" x14ac:dyDescent="0.25">
      <c r="A14" s="432" t="s">
        <v>10</v>
      </c>
      <c r="B14" s="447" t="s">
        <v>193</v>
      </c>
      <c r="C14" s="434">
        <f>+C15+C16+C17+C18+C19</f>
        <v>1797</v>
      </c>
      <c r="D14" s="434">
        <f>+D15+D16+D17+D18+D19</f>
        <v>1797</v>
      </c>
      <c r="E14" s="492">
        <f t="shared" ref="E14:F14" si="0">+E15+E16+E17+E18+E19</f>
        <v>1797</v>
      </c>
      <c r="F14" s="505">
        <f t="shared" si="0"/>
        <v>1292</v>
      </c>
      <c r="G14" s="435">
        <f>+G15+G16+G17+G18+G19</f>
        <v>888</v>
      </c>
    </row>
    <row r="15" spans="1:8" s="223" customFormat="1" ht="12" customHeight="1" x14ac:dyDescent="0.2">
      <c r="A15" s="436" t="s">
        <v>76</v>
      </c>
      <c r="B15" s="437" t="s">
        <v>194</v>
      </c>
      <c r="C15" s="438"/>
      <c r="D15" s="438"/>
      <c r="E15" s="493"/>
      <c r="F15" s="504"/>
      <c r="G15" s="440"/>
    </row>
    <row r="16" spans="1:8" s="223" customFormat="1" ht="12" customHeight="1" x14ac:dyDescent="0.2">
      <c r="A16" s="441" t="s">
        <v>77</v>
      </c>
      <c r="B16" s="442" t="s">
        <v>195</v>
      </c>
      <c r="C16" s="439"/>
      <c r="D16" s="439"/>
      <c r="E16" s="493"/>
      <c r="F16" s="500"/>
      <c r="G16" s="443"/>
    </row>
    <row r="17" spans="1:7" s="223" customFormat="1" ht="12" customHeight="1" x14ac:dyDescent="0.2">
      <c r="A17" s="441" t="s">
        <v>78</v>
      </c>
      <c r="B17" s="442" t="s">
        <v>365</v>
      </c>
      <c r="C17" s="439">
        <v>1797</v>
      </c>
      <c r="D17" s="439">
        <v>1797</v>
      </c>
      <c r="E17" s="493">
        <v>1797</v>
      </c>
      <c r="F17" s="500">
        <v>1292</v>
      </c>
      <c r="G17" s="443">
        <v>888</v>
      </c>
    </row>
    <row r="18" spans="1:7" s="223" customFormat="1" ht="12" customHeight="1" x14ac:dyDescent="0.2">
      <c r="A18" s="441" t="s">
        <v>79</v>
      </c>
      <c r="B18" s="442" t="s">
        <v>366</v>
      </c>
      <c r="C18" s="439"/>
      <c r="D18" s="439"/>
      <c r="E18" s="493"/>
      <c r="F18" s="500"/>
      <c r="G18" s="443"/>
    </row>
    <row r="19" spans="1:7" s="223" customFormat="1" ht="12" customHeight="1" x14ac:dyDescent="0.2">
      <c r="A19" s="441" t="s">
        <v>80</v>
      </c>
      <c r="B19" s="442" t="s">
        <v>196</v>
      </c>
      <c r="C19" s="439"/>
      <c r="D19" s="439"/>
      <c r="E19" s="493"/>
      <c r="F19" s="500"/>
      <c r="G19" s="443"/>
    </row>
    <row r="20" spans="1:7" s="223" customFormat="1" ht="12" customHeight="1" thickBot="1" x14ac:dyDescent="0.25">
      <c r="A20" s="445" t="s">
        <v>87</v>
      </c>
      <c r="B20" s="446" t="s">
        <v>197</v>
      </c>
      <c r="C20" s="448"/>
      <c r="D20" s="448"/>
      <c r="E20" s="493"/>
      <c r="F20" s="500"/>
      <c r="G20" s="449"/>
    </row>
    <row r="21" spans="1:7" s="223" customFormat="1" ht="24.75" customHeight="1" thickBot="1" x14ac:dyDescent="0.25">
      <c r="A21" s="432" t="s">
        <v>11</v>
      </c>
      <c r="B21" s="433" t="s">
        <v>198</v>
      </c>
      <c r="C21" s="434">
        <f>+C22+C23+C24+C25+C26</f>
        <v>0</v>
      </c>
      <c r="D21" s="434">
        <f>+D22+D23+D24+D25+D26</f>
        <v>0</v>
      </c>
      <c r="E21" s="494"/>
      <c r="F21" s="499"/>
      <c r="G21" s="435">
        <f>+G22+G23+G24+G25+G26</f>
        <v>0</v>
      </c>
    </row>
    <row r="22" spans="1:7" s="223" customFormat="1" ht="12" customHeight="1" x14ac:dyDescent="0.2">
      <c r="A22" s="436" t="s">
        <v>59</v>
      </c>
      <c r="B22" s="437" t="s">
        <v>199</v>
      </c>
      <c r="C22" s="438"/>
      <c r="D22" s="438"/>
      <c r="E22" s="493"/>
      <c r="F22" s="500"/>
      <c r="G22" s="440"/>
    </row>
    <row r="23" spans="1:7" s="223" customFormat="1" ht="12" customHeight="1" x14ac:dyDescent="0.2">
      <c r="A23" s="441" t="s">
        <v>60</v>
      </c>
      <c r="B23" s="442" t="s">
        <v>200</v>
      </c>
      <c r="C23" s="439"/>
      <c r="D23" s="439"/>
      <c r="E23" s="493"/>
      <c r="F23" s="500"/>
      <c r="G23" s="443"/>
    </row>
    <row r="24" spans="1:7" s="223" customFormat="1" ht="12" customHeight="1" x14ac:dyDescent="0.2">
      <c r="A24" s="441" t="s">
        <v>61</v>
      </c>
      <c r="B24" s="442" t="s">
        <v>367</v>
      </c>
      <c r="C24" s="439"/>
      <c r="D24" s="439"/>
      <c r="E24" s="493"/>
      <c r="F24" s="500"/>
      <c r="G24" s="443"/>
    </row>
    <row r="25" spans="1:7" s="223" customFormat="1" ht="12" customHeight="1" x14ac:dyDescent="0.2">
      <c r="A25" s="441" t="s">
        <v>62</v>
      </c>
      <c r="B25" s="442" t="s">
        <v>368</v>
      </c>
      <c r="C25" s="439"/>
      <c r="D25" s="439"/>
      <c r="E25" s="493"/>
      <c r="F25" s="500"/>
      <c r="G25" s="443"/>
    </row>
    <row r="26" spans="1:7" s="223" customFormat="1" ht="12" customHeight="1" x14ac:dyDescent="0.2">
      <c r="A26" s="441" t="s">
        <v>117</v>
      </c>
      <c r="B26" s="442" t="s">
        <v>201</v>
      </c>
      <c r="C26" s="439"/>
      <c r="D26" s="439"/>
      <c r="E26" s="493"/>
      <c r="F26" s="500"/>
      <c r="G26" s="443"/>
    </row>
    <row r="27" spans="1:7" s="223" customFormat="1" ht="12" customHeight="1" thickBot="1" x14ac:dyDescent="0.25">
      <c r="A27" s="445" t="s">
        <v>118</v>
      </c>
      <c r="B27" s="450" t="s">
        <v>202</v>
      </c>
      <c r="C27" s="448"/>
      <c r="D27" s="448"/>
      <c r="E27" s="493"/>
      <c r="F27" s="503"/>
      <c r="G27" s="449"/>
    </row>
    <row r="28" spans="1:7" s="223" customFormat="1" ht="25.5" customHeight="1" thickBot="1" x14ac:dyDescent="0.25">
      <c r="A28" s="432" t="s">
        <v>119</v>
      </c>
      <c r="B28" s="433" t="s">
        <v>203</v>
      </c>
      <c r="C28" s="451">
        <f>+C29+C33+C34+C35</f>
        <v>2745</v>
      </c>
      <c r="D28" s="451">
        <f>+D29+D33+D34+D35</f>
        <v>2745</v>
      </c>
      <c r="E28" s="495">
        <f>+E29+E33+E34+E35</f>
        <v>2745</v>
      </c>
      <c r="F28" s="507">
        <f>+F29+F33+F34+F35</f>
        <v>3049</v>
      </c>
      <c r="G28" s="452">
        <f>+G29+G33+G34+G35</f>
        <v>2743</v>
      </c>
    </row>
    <row r="29" spans="1:7" s="223" customFormat="1" ht="12" customHeight="1" x14ac:dyDescent="0.2">
      <c r="A29" s="436" t="s">
        <v>204</v>
      </c>
      <c r="B29" s="437" t="s">
        <v>380</v>
      </c>
      <c r="C29" s="453">
        <f>+C30+C31+C32</f>
        <v>2345</v>
      </c>
      <c r="D29" s="453">
        <f>+D30+D31+D32</f>
        <v>2345</v>
      </c>
      <c r="E29" s="496">
        <v>2345</v>
      </c>
      <c r="F29" s="506">
        <v>2447</v>
      </c>
      <c r="G29" s="454">
        <v>2323</v>
      </c>
    </row>
    <row r="30" spans="1:7" s="223" customFormat="1" ht="12" customHeight="1" x14ac:dyDescent="0.2">
      <c r="A30" s="441" t="s">
        <v>205</v>
      </c>
      <c r="B30" s="442" t="s">
        <v>210</v>
      </c>
      <c r="C30" s="439">
        <v>1000</v>
      </c>
      <c r="D30" s="439">
        <v>1000</v>
      </c>
      <c r="E30" s="493">
        <v>1000</v>
      </c>
      <c r="F30" s="500">
        <v>1197</v>
      </c>
      <c r="G30" s="443">
        <v>1084</v>
      </c>
    </row>
    <row r="31" spans="1:7" s="223" customFormat="1" ht="12" customHeight="1" x14ac:dyDescent="0.2">
      <c r="A31" s="441" t="s">
        <v>206</v>
      </c>
      <c r="B31" s="442" t="s">
        <v>211</v>
      </c>
      <c r="C31" s="439">
        <v>1345</v>
      </c>
      <c r="D31" s="439">
        <v>1345</v>
      </c>
      <c r="E31" s="493">
        <v>1345</v>
      </c>
      <c r="F31" s="500">
        <v>1250</v>
      </c>
      <c r="G31" s="443">
        <v>1239</v>
      </c>
    </row>
    <row r="32" spans="1:7" s="223" customFormat="1" ht="12" customHeight="1" x14ac:dyDescent="0.2">
      <c r="A32" s="441" t="s">
        <v>378</v>
      </c>
      <c r="B32" s="455" t="s">
        <v>379</v>
      </c>
      <c r="C32" s="439"/>
      <c r="D32" s="439"/>
      <c r="E32" s="493"/>
      <c r="F32" s="500"/>
      <c r="G32" s="443"/>
    </row>
    <row r="33" spans="1:7" s="223" customFormat="1" ht="12" customHeight="1" x14ac:dyDescent="0.2">
      <c r="A33" s="441" t="s">
        <v>207</v>
      </c>
      <c r="B33" s="442" t="s">
        <v>212</v>
      </c>
      <c r="C33" s="439">
        <v>400</v>
      </c>
      <c r="D33" s="439">
        <v>400</v>
      </c>
      <c r="E33" s="493">
        <v>400</v>
      </c>
      <c r="F33" s="500">
        <v>445</v>
      </c>
      <c r="G33" s="443">
        <v>392</v>
      </c>
    </row>
    <row r="34" spans="1:7" s="223" customFormat="1" ht="12" customHeight="1" x14ac:dyDescent="0.2">
      <c r="A34" s="441" t="s">
        <v>208</v>
      </c>
      <c r="B34" s="442" t="s">
        <v>213</v>
      </c>
      <c r="C34" s="439"/>
      <c r="D34" s="439"/>
      <c r="E34" s="493"/>
      <c r="F34" s="500">
        <v>143</v>
      </c>
      <c r="G34" s="443">
        <v>14</v>
      </c>
    </row>
    <row r="35" spans="1:7" s="223" customFormat="1" ht="12" customHeight="1" thickBot="1" x14ac:dyDescent="0.25">
      <c r="A35" s="445" t="s">
        <v>209</v>
      </c>
      <c r="B35" s="450" t="s">
        <v>214</v>
      </c>
      <c r="C35" s="448"/>
      <c r="D35" s="448"/>
      <c r="E35" s="493"/>
      <c r="F35" s="503">
        <v>14</v>
      </c>
      <c r="G35" s="449">
        <v>14</v>
      </c>
    </row>
    <row r="36" spans="1:7" s="223" customFormat="1" ht="12" customHeight="1" thickBot="1" x14ac:dyDescent="0.25">
      <c r="A36" s="432" t="s">
        <v>13</v>
      </c>
      <c r="B36" s="433" t="s">
        <v>375</v>
      </c>
      <c r="C36" s="434">
        <f>SUM(C37:C47)</f>
        <v>535</v>
      </c>
      <c r="D36" s="434">
        <f>SUM(D37:D47)</f>
        <v>535</v>
      </c>
      <c r="E36" s="492">
        <f>SUM(E37:E47)</f>
        <v>535</v>
      </c>
      <c r="F36" s="505">
        <f>SUM(F37:F47)</f>
        <v>505</v>
      </c>
      <c r="G36" s="505">
        <f>SUM(G37:G47)</f>
        <v>445</v>
      </c>
    </row>
    <row r="37" spans="1:7" s="223" customFormat="1" ht="12" customHeight="1" x14ac:dyDescent="0.2">
      <c r="A37" s="436" t="s">
        <v>63</v>
      </c>
      <c r="B37" s="437" t="s">
        <v>217</v>
      </c>
      <c r="C37" s="438"/>
      <c r="D37" s="438"/>
      <c r="E37" s="493"/>
      <c r="F37" s="504"/>
      <c r="G37" s="440"/>
    </row>
    <row r="38" spans="1:7" s="223" customFormat="1" ht="12" customHeight="1" x14ac:dyDescent="0.2">
      <c r="A38" s="441" t="s">
        <v>64</v>
      </c>
      <c r="B38" s="442" t="s">
        <v>218</v>
      </c>
      <c r="C38" s="439">
        <v>30</v>
      </c>
      <c r="D38" s="439">
        <v>30</v>
      </c>
      <c r="E38" s="493">
        <v>30</v>
      </c>
      <c r="F38" s="500">
        <v>10</v>
      </c>
      <c r="G38" s="443">
        <v>3</v>
      </c>
    </row>
    <row r="39" spans="1:7" s="223" customFormat="1" ht="12" customHeight="1" x14ac:dyDescent="0.2">
      <c r="A39" s="441" t="s">
        <v>65</v>
      </c>
      <c r="B39" s="442" t="s">
        <v>219</v>
      </c>
      <c r="C39" s="439">
        <v>40</v>
      </c>
      <c r="D39" s="439">
        <v>40</v>
      </c>
      <c r="E39" s="493">
        <v>40</v>
      </c>
      <c r="F39" s="500">
        <v>40</v>
      </c>
      <c r="G39" s="443">
        <v>10</v>
      </c>
    </row>
    <row r="40" spans="1:7" s="223" customFormat="1" ht="12" customHeight="1" x14ac:dyDescent="0.2">
      <c r="A40" s="441" t="s">
        <v>121</v>
      </c>
      <c r="B40" s="442" t="s">
        <v>220</v>
      </c>
      <c r="C40" s="439">
        <v>425</v>
      </c>
      <c r="D40" s="439">
        <v>425</v>
      </c>
      <c r="E40" s="493">
        <v>425</v>
      </c>
      <c r="F40" s="500">
        <v>425</v>
      </c>
      <c r="G40" s="443">
        <v>425</v>
      </c>
    </row>
    <row r="41" spans="1:7" s="223" customFormat="1" ht="12" customHeight="1" x14ac:dyDescent="0.2">
      <c r="A41" s="441" t="s">
        <v>122</v>
      </c>
      <c r="B41" s="442" t="s">
        <v>221</v>
      </c>
      <c r="C41" s="439"/>
      <c r="D41" s="439"/>
      <c r="E41" s="493"/>
      <c r="F41" s="500"/>
      <c r="G41" s="443"/>
    </row>
    <row r="42" spans="1:7" s="223" customFormat="1" ht="12" customHeight="1" x14ac:dyDescent="0.2">
      <c r="A42" s="441" t="s">
        <v>123</v>
      </c>
      <c r="B42" s="442" t="s">
        <v>222</v>
      </c>
      <c r="C42" s="439"/>
      <c r="D42" s="439"/>
      <c r="E42" s="493"/>
      <c r="F42" s="500"/>
      <c r="G42" s="443"/>
    </row>
    <row r="43" spans="1:7" s="223" customFormat="1" ht="12" customHeight="1" x14ac:dyDescent="0.2">
      <c r="A43" s="441" t="s">
        <v>124</v>
      </c>
      <c r="B43" s="442" t="s">
        <v>223</v>
      </c>
      <c r="C43" s="439"/>
      <c r="D43" s="439"/>
      <c r="E43" s="493"/>
      <c r="F43" s="500"/>
      <c r="G43" s="443"/>
    </row>
    <row r="44" spans="1:7" s="223" customFormat="1" ht="12" customHeight="1" x14ac:dyDescent="0.2">
      <c r="A44" s="441" t="s">
        <v>125</v>
      </c>
      <c r="B44" s="442" t="s">
        <v>224</v>
      </c>
      <c r="C44" s="439">
        <v>40</v>
      </c>
      <c r="D44" s="439">
        <v>40</v>
      </c>
      <c r="E44" s="493">
        <v>40</v>
      </c>
      <c r="F44" s="500">
        <v>30</v>
      </c>
      <c r="G44" s="443">
        <v>7</v>
      </c>
    </row>
    <row r="45" spans="1:7" s="223" customFormat="1" ht="12" customHeight="1" x14ac:dyDescent="0.2">
      <c r="A45" s="441" t="s">
        <v>215</v>
      </c>
      <c r="B45" s="442" t="s">
        <v>225</v>
      </c>
      <c r="C45" s="456"/>
      <c r="D45" s="456"/>
      <c r="E45" s="497"/>
      <c r="F45" s="501"/>
      <c r="G45" s="457"/>
    </row>
    <row r="46" spans="1:7" s="223" customFormat="1" ht="12" customHeight="1" x14ac:dyDescent="0.2">
      <c r="A46" s="445" t="s">
        <v>216</v>
      </c>
      <c r="B46" s="450" t="s">
        <v>377</v>
      </c>
      <c r="C46" s="458"/>
      <c r="D46" s="458"/>
      <c r="E46" s="497"/>
      <c r="F46" s="501"/>
      <c r="G46" s="459"/>
    </row>
    <row r="47" spans="1:7" s="223" customFormat="1" ht="12" customHeight="1" thickBot="1" x14ac:dyDescent="0.25">
      <c r="A47" s="445" t="s">
        <v>376</v>
      </c>
      <c r="B47" s="446" t="s">
        <v>226</v>
      </c>
      <c r="C47" s="458"/>
      <c r="D47" s="458"/>
      <c r="E47" s="497"/>
      <c r="F47" s="501"/>
      <c r="G47" s="459"/>
    </row>
    <row r="48" spans="1:7" s="223" customFormat="1" ht="12" customHeight="1" thickBot="1" x14ac:dyDescent="0.25">
      <c r="A48" s="432" t="s">
        <v>14</v>
      </c>
      <c r="B48" s="433" t="s">
        <v>227</v>
      </c>
      <c r="C48" s="434">
        <f>SUM(C49:C53)</f>
        <v>0</v>
      </c>
      <c r="D48" s="434">
        <f>SUM(D49:D53)</f>
        <v>0</v>
      </c>
      <c r="E48" s="494"/>
      <c r="F48" s="499"/>
      <c r="G48" s="435">
        <f>SUM(G49:G53)</f>
        <v>0</v>
      </c>
    </row>
    <row r="49" spans="1:7" s="223" customFormat="1" ht="12" customHeight="1" x14ac:dyDescent="0.2">
      <c r="A49" s="436" t="s">
        <v>66</v>
      </c>
      <c r="B49" s="437" t="s">
        <v>231</v>
      </c>
      <c r="C49" s="460"/>
      <c r="D49" s="460"/>
      <c r="E49" s="497"/>
      <c r="F49" s="501"/>
      <c r="G49" s="461"/>
    </row>
    <row r="50" spans="1:7" s="223" customFormat="1" ht="12" customHeight="1" x14ac:dyDescent="0.2">
      <c r="A50" s="441" t="s">
        <v>67</v>
      </c>
      <c r="B50" s="442" t="s">
        <v>232</v>
      </c>
      <c r="C50" s="456"/>
      <c r="D50" s="456"/>
      <c r="E50" s="497"/>
      <c r="F50" s="501"/>
      <c r="G50" s="457"/>
    </row>
    <row r="51" spans="1:7" s="223" customFormat="1" ht="12" customHeight="1" x14ac:dyDescent="0.2">
      <c r="A51" s="441" t="s">
        <v>228</v>
      </c>
      <c r="B51" s="442" t="s">
        <v>233</v>
      </c>
      <c r="C51" s="456"/>
      <c r="D51" s="456"/>
      <c r="E51" s="497"/>
      <c r="F51" s="501"/>
      <c r="G51" s="457"/>
    </row>
    <row r="52" spans="1:7" s="223" customFormat="1" ht="12" customHeight="1" x14ac:dyDescent="0.2">
      <c r="A52" s="441" t="s">
        <v>229</v>
      </c>
      <c r="B52" s="442" t="s">
        <v>234</v>
      </c>
      <c r="C52" s="456"/>
      <c r="D52" s="456"/>
      <c r="E52" s="497"/>
      <c r="F52" s="501"/>
      <c r="G52" s="457"/>
    </row>
    <row r="53" spans="1:7" s="223" customFormat="1" ht="12" customHeight="1" thickBot="1" x14ac:dyDescent="0.25">
      <c r="A53" s="445" t="s">
        <v>230</v>
      </c>
      <c r="B53" s="446" t="s">
        <v>235</v>
      </c>
      <c r="C53" s="458"/>
      <c r="D53" s="458"/>
      <c r="E53" s="497"/>
      <c r="F53" s="501"/>
      <c r="G53" s="459"/>
    </row>
    <row r="54" spans="1:7" s="223" customFormat="1" ht="12" customHeight="1" thickBot="1" x14ac:dyDescent="0.25">
      <c r="A54" s="432" t="s">
        <v>126</v>
      </c>
      <c r="B54" s="433" t="s">
        <v>236</v>
      </c>
      <c r="C54" s="434">
        <f>SUM(C55:C57)</f>
        <v>0</v>
      </c>
      <c r="D54" s="434">
        <f>SUM(D55:D57)</f>
        <v>0</v>
      </c>
      <c r="E54" s="494"/>
      <c r="F54" s="499"/>
      <c r="G54" s="435">
        <f>SUM(G55:G57)</f>
        <v>0</v>
      </c>
    </row>
    <row r="55" spans="1:7" s="223" customFormat="1" ht="12" customHeight="1" x14ac:dyDescent="0.2">
      <c r="A55" s="436" t="s">
        <v>68</v>
      </c>
      <c r="B55" s="437" t="s">
        <v>237</v>
      </c>
      <c r="C55" s="438"/>
      <c r="D55" s="438"/>
      <c r="E55" s="493"/>
      <c r="F55" s="500"/>
      <c r="G55" s="440"/>
    </row>
    <row r="56" spans="1:7" s="223" customFormat="1" ht="12" customHeight="1" x14ac:dyDescent="0.2">
      <c r="A56" s="441" t="s">
        <v>69</v>
      </c>
      <c r="B56" s="442" t="s">
        <v>369</v>
      </c>
      <c r="C56" s="439"/>
      <c r="D56" s="439"/>
      <c r="E56" s="493"/>
      <c r="F56" s="500"/>
      <c r="G56" s="443"/>
    </row>
    <row r="57" spans="1:7" s="223" customFormat="1" ht="12" customHeight="1" x14ac:dyDescent="0.2">
      <c r="A57" s="441" t="s">
        <v>240</v>
      </c>
      <c r="B57" s="442" t="s">
        <v>238</v>
      </c>
      <c r="C57" s="439"/>
      <c r="D57" s="439"/>
      <c r="E57" s="493"/>
      <c r="F57" s="500"/>
      <c r="G57" s="443"/>
    </row>
    <row r="58" spans="1:7" s="223" customFormat="1" ht="12" customHeight="1" thickBot="1" x14ac:dyDescent="0.25">
      <c r="A58" s="445" t="s">
        <v>241</v>
      </c>
      <c r="B58" s="446" t="s">
        <v>239</v>
      </c>
      <c r="C58" s="448"/>
      <c r="D58" s="448"/>
      <c r="E58" s="493"/>
      <c r="F58" s="500"/>
      <c r="G58" s="449"/>
    </row>
    <row r="59" spans="1:7" s="223" customFormat="1" ht="12" customHeight="1" thickBot="1" x14ac:dyDescent="0.25">
      <c r="A59" s="432" t="s">
        <v>16</v>
      </c>
      <c r="B59" s="447" t="s">
        <v>242</v>
      </c>
      <c r="C59" s="434">
        <f>SUM(C60:C62)</f>
        <v>0</v>
      </c>
      <c r="D59" s="434">
        <f>SUM(D60:D62)</f>
        <v>0</v>
      </c>
      <c r="E59" s="494"/>
      <c r="F59" s="499"/>
      <c r="G59" s="435">
        <f>SUM(G60:G62)</f>
        <v>0</v>
      </c>
    </row>
    <row r="60" spans="1:7" s="223" customFormat="1" ht="12" customHeight="1" x14ac:dyDescent="0.2">
      <c r="A60" s="436" t="s">
        <v>127</v>
      </c>
      <c r="B60" s="437" t="s">
        <v>244</v>
      </c>
      <c r="C60" s="456"/>
      <c r="D60" s="456"/>
      <c r="E60" s="497"/>
      <c r="F60" s="501"/>
      <c r="G60" s="457"/>
    </row>
    <row r="61" spans="1:7" s="223" customFormat="1" ht="12" customHeight="1" x14ac:dyDescent="0.2">
      <c r="A61" s="441" t="s">
        <v>128</v>
      </c>
      <c r="B61" s="442" t="s">
        <v>370</v>
      </c>
      <c r="C61" s="456"/>
      <c r="D61" s="456"/>
      <c r="E61" s="497"/>
      <c r="F61" s="501"/>
      <c r="G61" s="457"/>
    </row>
    <row r="62" spans="1:7" s="223" customFormat="1" ht="12" customHeight="1" x14ac:dyDescent="0.2">
      <c r="A62" s="441" t="s">
        <v>168</v>
      </c>
      <c r="B62" s="442" t="s">
        <v>245</v>
      </c>
      <c r="C62" s="456"/>
      <c r="D62" s="456"/>
      <c r="E62" s="497"/>
      <c r="F62" s="501"/>
      <c r="G62" s="457"/>
    </row>
    <row r="63" spans="1:7" s="223" customFormat="1" ht="12" customHeight="1" thickBot="1" x14ac:dyDescent="0.25">
      <c r="A63" s="445" t="s">
        <v>243</v>
      </c>
      <c r="B63" s="446" t="s">
        <v>246</v>
      </c>
      <c r="C63" s="456"/>
      <c r="D63" s="456"/>
      <c r="E63" s="497"/>
      <c r="F63" s="508"/>
      <c r="G63" s="457"/>
    </row>
    <row r="64" spans="1:7" s="223" customFormat="1" ht="24" customHeight="1" thickBot="1" x14ac:dyDescent="0.25">
      <c r="A64" s="462" t="s">
        <v>420</v>
      </c>
      <c r="B64" s="433" t="s">
        <v>247</v>
      </c>
      <c r="C64" s="451">
        <f>+C7+C14+C21+C28+C36+C48+C54+C59</f>
        <v>17814</v>
      </c>
      <c r="D64" s="451">
        <f>+D7+D14+D21+D28+D36+D48+D54+D59</f>
        <v>19014</v>
      </c>
      <c r="E64" s="495">
        <f>+E7+E14+E21+E28+E36+E48+E54+E59</f>
        <v>19014</v>
      </c>
      <c r="F64" s="507">
        <f>+F7+F14+F21+F28+F36+F48+F54+F59</f>
        <v>19368</v>
      </c>
      <c r="G64" s="452">
        <f>+G7+G14+G21+G28+G36+G48+G54+G59</f>
        <v>18598</v>
      </c>
    </row>
    <row r="65" spans="1:7" s="223" customFormat="1" ht="24" customHeight="1" thickBot="1" x14ac:dyDescent="0.25">
      <c r="A65" s="463" t="s">
        <v>248</v>
      </c>
      <c r="B65" s="447" t="s">
        <v>249</v>
      </c>
      <c r="C65" s="434">
        <f>SUM(C66:C68)</f>
        <v>0</v>
      </c>
      <c r="D65" s="434">
        <f>SUM(D66:D68)</f>
        <v>0</v>
      </c>
      <c r="E65" s="494"/>
      <c r="F65" s="509"/>
      <c r="G65" s="435">
        <f>SUM(G66:G68)</f>
        <v>0</v>
      </c>
    </row>
    <row r="66" spans="1:7" s="223" customFormat="1" ht="12" customHeight="1" x14ac:dyDescent="0.2">
      <c r="A66" s="436" t="s">
        <v>280</v>
      </c>
      <c r="B66" s="437" t="s">
        <v>250</v>
      </c>
      <c r="C66" s="456"/>
      <c r="D66" s="456"/>
      <c r="E66" s="497"/>
      <c r="F66" s="501"/>
      <c r="G66" s="457"/>
    </row>
    <row r="67" spans="1:7" s="223" customFormat="1" ht="12" customHeight="1" x14ac:dyDescent="0.2">
      <c r="A67" s="441" t="s">
        <v>289</v>
      </c>
      <c r="B67" s="442" t="s">
        <v>251</v>
      </c>
      <c r="C67" s="456"/>
      <c r="D67" s="456"/>
      <c r="E67" s="497"/>
      <c r="F67" s="501"/>
      <c r="G67" s="457"/>
    </row>
    <row r="68" spans="1:7" s="223" customFormat="1" ht="12" customHeight="1" thickBot="1" x14ac:dyDescent="0.25">
      <c r="A68" s="445" t="s">
        <v>290</v>
      </c>
      <c r="B68" s="464" t="s">
        <v>405</v>
      </c>
      <c r="C68" s="456"/>
      <c r="D68" s="456"/>
      <c r="E68" s="497"/>
      <c r="F68" s="501"/>
      <c r="G68" s="457"/>
    </row>
    <row r="69" spans="1:7" s="223" customFormat="1" ht="12" customHeight="1" thickBot="1" x14ac:dyDescent="0.25">
      <c r="A69" s="463" t="s">
        <v>253</v>
      </c>
      <c r="B69" s="447" t="s">
        <v>254</v>
      </c>
      <c r="C69" s="434">
        <f>SUM(C70:C73)</f>
        <v>0</v>
      </c>
      <c r="D69" s="434">
        <f>SUM(D70:D73)</f>
        <v>0</v>
      </c>
      <c r="E69" s="494"/>
      <c r="F69" s="499"/>
      <c r="G69" s="435">
        <f>SUM(G70:G73)</f>
        <v>0</v>
      </c>
    </row>
    <row r="70" spans="1:7" s="223" customFormat="1" ht="12" customHeight="1" x14ac:dyDescent="0.2">
      <c r="A70" s="436" t="s">
        <v>106</v>
      </c>
      <c r="B70" s="437" t="s">
        <v>255</v>
      </c>
      <c r="C70" s="456"/>
      <c r="D70" s="456"/>
      <c r="E70" s="497"/>
      <c r="F70" s="501"/>
      <c r="G70" s="457"/>
    </row>
    <row r="71" spans="1:7" s="223" customFormat="1" ht="12" customHeight="1" x14ac:dyDescent="0.2">
      <c r="A71" s="441" t="s">
        <v>107</v>
      </c>
      <c r="B71" s="442" t="s">
        <v>256</v>
      </c>
      <c r="C71" s="456"/>
      <c r="D71" s="456"/>
      <c r="E71" s="497"/>
      <c r="F71" s="501"/>
      <c r="G71" s="457"/>
    </row>
    <row r="72" spans="1:7" s="223" customFormat="1" ht="12" customHeight="1" x14ac:dyDescent="0.2">
      <c r="A72" s="441" t="s">
        <v>281</v>
      </c>
      <c r="B72" s="442" t="s">
        <v>257</v>
      </c>
      <c r="C72" s="456"/>
      <c r="D72" s="456"/>
      <c r="E72" s="497"/>
      <c r="F72" s="501"/>
      <c r="G72" s="457"/>
    </row>
    <row r="73" spans="1:7" s="223" customFormat="1" ht="12" customHeight="1" thickBot="1" x14ac:dyDescent="0.25">
      <c r="A73" s="445" t="s">
        <v>282</v>
      </c>
      <c r="B73" s="446" t="s">
        <v>258</v>
      </c>
      <c r="C73" s="456"/>
      <c r="D73" s="456"/>
      <c r="E73" s="497"/>
      <c r="F73" s="508"/>
      <c r="G73" s="457"/>
    </row>
    <row r="74" spans="1:7" s="223" customFormat="1" ht="12" customHeight="1" thickBot="1" x14ac:dyDescent="0.25">
      <c r="A74" s="463" t="s">
        <v>259</v>
      </c>
      <c r="B74" s="447" t="s">
        <v>260</v>
      </c>
      <c r="C74" s="434">
        <f>SUM(C75:C76)</f>
        <v>5500</v>
      </c>
      <c r="D74" s="434">
        <f>SUM(D75:D76)</f>
        <v>7527</v>
      </c>
      <c r="E74" s="492">
        <f>SUM(E75:E76)</f>
        <v>7527</v>
      </c>
      <c r="F74" s="505">
        <f>SUM(F75:F76)</f>
        <v>4948</v>
      </c>
      <c r="G74" s="505">
        <f>SUM(G75:G76)</f>
        <v>0</v>
      </c>
    </row>
    <row r="75" spans="1:7" s="223" customFormat="1" ht="12" customHeight="1" x14ac:dyDescent="0.2">
      <c r="A75" s="436" t="s">
        <v>283</v>
      </c>
      <c r="B75" s="437" t="s">
        <v>261</v>
      </c>
      <c r="C75" s="456">
        <v>5500</v>
      </c>
      <c r="D75" s="456">
        <v>7527</v>
      </c>
      <c r="E75" s="497">
        <v>7527</v>
      </c>
      <c r="F75" s="510">
        <v>4948</v>
      </c>
      <c r="G75" s="457"/>
    </row>
    <row r="76" spans="1:7" s="223" customFormat="1" ht="12" customHeight="1" thickBot="1" x14ac:dyDescent="0.25">
      <c r="A76" s="445" t="s">
        <v>284</v>
      </c>
      <c r="B76" s="446" t="s">
        <v>262</v>
      </c>
      <c r="C76" s="456"/>
      <c r="D76" s="456"/>
      <c r="E76" s="497"/>
      <c r="F76" s="508"/>
      <c r="G76" s="457"/>
    </row>
    <row r="77" spans="1:7" s="223" customFormat="1" ht="12" customHeight="1" thickBot="1" x14ac:dyDescent="0.25">
      <c r="A77" s="463" t="s">
        <v>263</v>
      </c>
      <c r="B77" s="447" t="s">
        <v>264</v>
      </c>
      <c r="C77" s="434">
        <f>SUM(C78:C80)</f>
        <v>0</v>
      </c>
      <c r="D77" s="434">
        <f>SUM(D78:D80)</f>
        <v>0</v>
      </c>
      <c r="E77" s="494"/>
      <c r="F77" s="505">
        <v>818</v>
      </c>
      <c r="G77" s="435">
        <f>SUM(G78:G80)</f>
        <v>818</v>
      </c>
    </row>
    <row r="78" spans="1:7" s="223" customFormat="1" ht="12" customHeight="1" x14ac:dyDescent="0.2">
      <c r="A78" s="436" t="s">
        <v>285</v>
      </c>
      <c r="B78" s="437" t="s">
        <v>265</v>
      </c>
      <c r="C78" s="456"/>
      <c r="D78" s="456"/>
      <c r="E78" s="497"/>
      <c r="F78" s="510">
        <v>818</v>
      </c>
      <c r="G78" s="457">
        <v>818</v>
      </c>
    </row>
    <row r="79" spans="1:7" s="223" customFormat="1" ht="12" customHeight="1" x14ac:dyDescent="0.2">
      <c r="A79" s="441" t="s">
        <v>286</v>
      </c>
      <c r="B79" s="442" t="s">
        <v>266</v>
      </c>
      <c r="C79" s="456"/>
      <c r="D79" s="456"/>
      <c r="E79" s="497"/>
      <c r="F79" s="501"/>
      <c r="G79" s="457"/>
    </row>
    <row r="80" spans="1:7" s="223" customFormat="1" ht="12" customHeight="1" thickBot="1" x14ac:dyDescent="0.25">
      <c r="A80" s="445" t="s">
        <v>287</v>
      </c>
      <c r="B80" s="446" t="s">
        <v>267</v>
      </c>
      <c r="C80" s="456"/>
      <c r="D80" s="456"/>
      <c r="E80" s="497"/>
      <c r="F80" s="501"/>
      <c r="G80" s="457"/>
    </row>
    <row r="81" spans="1:7" s="223" customFormat="1" ht="12" customHeight="1" thickBot="1" x14ac:dyDescent="0.25">
      <c r="A81" s="463" t="s">
        <v>268</v>
      </c>
      <c r="B81" s="447" t="s">
        <v>288</v>
      </c>
      <c r="C81" s="434">
        <f>SUM(C82:C85)</f>
        <v>0</v>
      </c>
      <c r="D81" s="434">
        <f>SUM(D82:D85)</f>
        <v>0</v>
      </c>
      <c r="E81" s="494"/>
      <c r="F81" s="499"/>
      <c r="G81" s="435">
        <f>SUM(G82:G85)</f>
        <v>0</v>
      </c>
    </row>
    <row r="82" spans="1:7" s="223" customFormat="1" ht="12" customHeight="1" x14ac:dyDescent="0.2">
      <c r="A82" s="465" t="s">
        <v>269</v>
      </c>
      <c r="B82" s="437" t="s">
        <v>270</v>
      </c>
      <c r="C82" s="456"/>
      <c r="D82" s="456"/>
      <c r="E82" s="497"/>
      <c r="F82" s="501"/>
      <c r="G82" s="457"/>
    </row>
    <row r="83" spans="1:7" s="223" customFormat="1" ht="12" customHeight="1" x14ac:dyDescent="0.2">
      <c r="A83" s="466" t="s">
        <v>271</v>
      </c>
      <c r="B83" s="442" t="s">
        <v>272</v>
      </c>
      <c r="C83" s="456"/>
      <c r="D83" s="456"/>
      <c r="E83" s="497"/>
      <c r="F83" s="501"/>
      <c r="G83" s="457"/>
    </row>
    <row r="84" spans="1:7" s="223" customFormat="1" ht="12" customHeight="1" x14ac:dyDescent="0.2">
      <c r="A84" s="466" t="s">
        <v>273</v>
      </c>
      <c r="B84" s="442" t="s">
        <v>274</v>
      </c>
      <c r="C84" s="456"/>
      <c r="D84" s="456"/>
      <c r="E84" s="497"/>
      <c r="F84" s="501"/>
      <c r="G84" s="457"/>
    </row>
    <row r="85" spans="1:7" s="223" customFormat="1" ht="12" customHeight="1" thickBot="1" x14ac:dyDescent="0.25">
      <c r="A85" s="467" t="s">
        <v>275</v>
      </c>
      <c r="B85" s="446" t="s">
        <v>276</v>
      </c>
      <c r="C85" s="456"/>
      <c r="D85" s="456"/>
      <c r="E85" s="497"/>
      <c r="F85" s="501"/>
      <c r="G85" s="457"/>
    </row>
    <row r="86" spans="1:7" s="223" customFormat="1" ht="12" customHeight="1" thickBot="1" x14ac:dyDescent="0.25">
      <c r="A86" s="463" t="s">
        <v>277</v>
      </c>
      <c r="B86" s="447" t="s">
        <v>419</v>
      </c>
      <c r="C86" s="468"/>
      <c r="D86" s="468"/>
      <c r="E86" s="498"/>
      <c r="F86" s="502"/>
      <c r="G86" s="469"/>
    </row>
    <row r="87" spans="1:7" s="223" customFormat="1" ht="27" customHeight="1" thickBot="1" x14ac:dyDescent="0.25">
      <c r="A87" s="463" t="s">
        <v>279</v>
      </c>
      <c r="B87" s="447" t="s">
        <v>278</v>
      </c>
      <c r="C87" s="468"/>
      <c r="D87" s="468"/>
      <c r="E87" s="498"/>
      <c r="F87" s="511"/>
      <c r="G87" s="469"/>
    </row>
    <row r="88" spans="1:7" s="223" customFormat="1" ht="15.75" customHeight="1" thickBot="1" x14ac:dyDescent="0.25">
      <c r="A88" s="463" t="s">
        <v>291</v>
      </c>
      <c r="B88" s="470" t="s">
        <v>422</v>
      </c>
      <c r="C88" s="451">
        <f>+C65+C69+C74+C77+C81+C87+C86</f>
        <v>5500</v>
      </c>
      <c r="D88" s="451">
        <f>+D65+D69+D74+D77+D81+D87+D86</f>
        <v>7527</v>
      </c>
      <c r="E88" s="495">
        <f>+E65+E69+E74+E77+E81+E87+E86</f>
        <v>7527</v>
      </c>
      <c r="F88" s="507">
        <f>+F65+F69+F74+F77+F81+F87+F86</f>
        <v>5766</v>
      </c>
      <c r="G88" s="452">
        <f>+G65+G69+G74+G77+G81+G87+G86</f>
        <v>818</v>
      </c>
    </row>
    <row r="89" spans="1:7" s="223" customFormat="1" ht="25.5" customHeight="1" thickBot="1" x14ac:dyDescent="0.25">
      <c r="A89" s="471" t="s">
        <v>421</v>
      </c>
      <c r="B89" s="472" t="s">
        <v>423</v>
      </c>
      <c r="C89" s="451">
        <f>+C64+C88</f>
        <v>23314</v>
      </c>
      <c r="D89" s="451">
        <f>+D64+D88</f>
        <v>26541</v>
      </c>
      <c r="E89" s="495">
        <f>+E64+E88</f>
        <v>26541</v>
      </c>
      <c r="F89" s="507">
        <f>+F64+F88</f>
        <v>25134</v>
      </c>
      <c r="G89" s="452">
        <f>+G64+G88</f>
        <v>19416</v>
      </c>
    </row>
    <row r="90" spans="1:7" s="223" customFormat="1" ht="26.25" customHeight="1" x14ac:dyDescent="0.2">
      <c r="A90" s="3"/>
      <c r="B90" s="4"/>
      <c r="C90" s="147"/>
    </row>
    <row r="91" spans="1:7" ht="16.5" customHeight="1" x14ac:dyDescent="0.25">
      <c r="A91" s="520" t="s">
        <v>37</v>
      </c>
      <c r="B91" s="520"/>
      <c r="C91" s="520"/>
      <c r="D91" s="520"/>
      <c r="E91" s="520"/>
      <c r="F91" s="520"/>
      <c r="G91" s="520"/>
    </row>
    <row r="92" spans="1:7" s="233" customFormat="1" ht="16.5" customHeight="1" thickBot="1" x14ac:dyDescent="0.3">
      <c r="A92" s="522" t="s">
        <v>109</v>
      </c>
      <c r="B92" s="522"/>
      <c r="C92" s="69"/>
      <c r="G92" s="69" t="s">
        <v>167</v>
      </c>
    </row>
    <row r="93" spans="1:7" x14ac:dyDescent="0.25">
      <c r="A93" s="523" t="s">
        <v>58</v>
      </c>
      <c r="B93" s="525" t="s">
        <v>468</v>
      </c>
      <c r="C93" s="527" t="e">
        <f>+CONCATENATE(LEFT(#REF!,4),". évi")</f>
        <v>#REF!</v>
      </c>
      <c r="D93" s="528"/>
      <c r="E93" s="529"/>
      <c r="F93" s="529"/>
      <c r="G93" s="530"/>
    </row>
    <row r="94" spans="1:7" ht="32.25" thickBot="1" x14ac:dyDescent="0.3">
      <c r="A94" s="524"/>
      <c r="B94" s="526"/>
      <c r="C94" s="301" t="s">
        <v>466</v>
      </c>
      <c r="D94" s="299" t="s">
        <v>467</v>
      </c>
      <c r="E94" s="473" t="s">
        <v>467</v>
      </c>
      <c r="F94" s="489" t="s">
        <v>515</v>
      </c>
      <c r="G94" s="300" t="e">
        <f>+CONCATENATE(LEFT(#REF!,4),". XII. 31.",CHAR(10),"teljesítés")</f>
        <v>#REF!</v>
      </c>
    </row>
    <row r="95" spans="1:7" s="222" customFormat="1" ht="12" customHeight="1" thickBot="1" x14ac:dyDescent="0.25">
      <c r="A95" s="25" t="s">
        <v>431</v>
      </c>
      <c r="B95" s="26" t="s">
        <v>432</v>
      </c>
      <c r="C95" s="26" t="s">
        <v>433</v>
      </c>
      <c r="D95" s="26" t="s">
        <v>435</v>
      </c>
      <c r="E95" s="312"/>
      <c r="F95" s="312"/>
      <c r="G95" s="312" t="s">
        <v>434</v>
      </c>
    </row>
    <row r="96" spans="1:7" ht="23.25" customHeight="1" thickBot="1" x14ac:dyDescent="0.3">
      <c r="A96" s="20" t="s">
        <v>9</v>
      </c>
      <c r="B96" s="24" t="s">
        <v>381</v>
      </c>
      <c r="C96" s="209">
        <f>C97+C98+C99+C100+C101+C114</f>
        <v>22743</v>
      </c>
      <c r="D96" s="209">
        <f>D97+D98+D99+D100+D101+D114</f>
        <v>24555</v>
      </c>
      <c r="E96" s="209">
        <f>E97+E98+E99+E100+E101+E114</f>
        <v>24082</v>
      </c>
      <c r="F96" s="209">
        <f>F97+F98+F99+F100+F101+F114</f>
        <v>28606</v>
      </c>
      <c r="G96" s="285">
        <f>G97+G98+G99+G100+G101+G114</f>
        <v>12685</v>
      </c>
    </row>
    <row r="97" spans="1:7" ht="12" customHeight="1" x14ac:dyDescent="0.25">
      <c r="A97" s="15" t="s">
        <v>70</v>
      </c>
      <c r="B97" s="8" t="s">
        <v>38</v>
      </c>
      <c r="C97" s="292">
        <v>5617</v>
      </c>
      <c r="D97" s="292">
        <v>5617</v>
      </c>
      <c r="E97" s="421">
        <v>5617</v>
      </c>
      <c r="F97" s="421">
        <v>5617</v>
      </c>
      <c r="G97" s="286">
        <v>5182</v>
      </c>
    </row>
    <row r="98" spans="1:7" ht="28.5" customHeight="1" x14ac:dyDescent="0.25">
      <c r="A98" s="12" t="s">
        <v>71</v>
      </c>
      <c r="B98" s="6" t="s">
        <v>129</v>
      </c>
      <c r="C98" s="211">
        <v>1549</v>
      </c>
      <c r="D98" s="211">
        <v>1549</v>
      </c>
      <c r="E98" s="418">
        <v>1549</v>
      </c>
      <c r="F98" s="418">
        <v>1549</v>
      </c>
      <c r="G98" s="137">
        <v>1250</v>
      </c>
    </row>
    <row r="99" spans="1:7" ht="12" customHeight="1" x14ac:dyDescent="0.25">
      <c r="A99" s="12" t="s">
        <v>72</v>
      </c>
      <c r="B99" s="6" t="s">
        <v>98</v>
      </c>
      <c r="C99" s="213">
        <v>9696</v>
      </c>
      <c r="D99" s="213">
        <v>9696</v>
      </c>
      <c r="E99" s="419">
        <v>9696</v>
      </c>
      <c r="F99" s="419">
        <v>7618</v>
      </c>
      <c r="G99" s="139">
        <v>4601</v>
      </c>
    </row>
    <row r="100" spans="1:7" ht="12" customHeight="1" x14ac:dyDescent="0.25">
      <c r="A100" s="12" t="s">
        <v>73</v>
      </c>
      <c r="B100" s="9" t="s">
        <v>130</v>
      </c>
      <c r="C100" s="213">
        <v>1933</v>
      </c>
      <c r="D100" s="213">
        <v>1933</v>
      </c>
      <c r="E100" s="419">
        <v>1933</v>
      </c>
      <c r="F100" s="419">
        <v>1896</v>
      </c>
      <c r="G100" s="139">
        <v>1076</v>
      </c>
    </row>
    <row r="101" spans="1:7" ht="12" customHeight="1" x14ac:dyDescent="0.25">
      <c r="A101" s="12" t="s">
        <v>82</v>
      </c>
      <c r="B101" s="17" t="s">
        <v>131</v>
      </c>
      <c r="C101" s="213">
        <v>1654</v>
      </c>
      <c r="D101" s="213">
        <v>1724</v>
      </c>
      <c r="E101" s="419">
        <v>1724</v>
      </c>
      <c r="F101" s="419">
        <v>6790</v>
      </c>
      <c r="G101" s="139">
        <v>576</v>
      </c>
    </row>
    <row r="102" spans="1:7" ht="22.5" customHeight="1" x14ac:dyDescent="0.25">
      <c r="A102" s="12" t="s">
        <v>74</v>
      </c>
      <c r="B102" s="6" t="s">
        <v>386</v>
      </c>
      <c r="C102" s="213"/>
      <c r="D102" s="213"/>
      <c r="E102" s="419"/>
      <c r="F102" s="419"/>
      <c r="G102" s="139"/>
    </row>
    <row r="103" spans="1:7" ht="25.5" customHeight="1" x14ac:dyDescent="0.25">
      <c r="A103" s="12" t="s">
        <v>75</v>
      </c>
      <c r="B103" s="73" t="s">
        <v>385</v>
      </c>
      <c r="C103" s="213"/>
      <c r="D103" s="213"/>
      <c r="E103" s="419"/>
      <c r="F103" s="419"/>
      <c r="G103" s="139"/>
    </row>
    <row r="104" spans="1:7" ht="12" customHeight="1" x14ac:dyDescent="0.25">
      <c r="A104" s="12" t="s">
        <v>83</v>
      </c>
      <c r="B104" s="73" t="s">
        <v>384</v>
      </c>
      <c r="C104" s="213"/>
      <c r="D104" s="213"/>
      <c r="E104" s="419"/>
      <c r="F104" s="419"/>
      <c r="G104" s="139"/>
    </row>
    <row r="105" spans="1:7" ht="12" customHeight="1" x14ac:dyDescent="0.25">
      <c r="A105" s="12" t="s">
        <v>84</v>
      </c>
      <c r="B105" s="71" t="s">
        <v>294</v>
      </c>
      <c r="C105" s="213"/>
      <c r="D105" s="213"/>
      <c r="E105" s="419"/>
      <c r="F105" s="419"/>
      <c r="G105" s="139"/>
    </row>
    <row r="106" spans="1:7" ht="23.25" customHeight="1" x14ac:dyDescent="0.25">
      <c r="A106" s="12" t="s">
        <v>85</v>
      </c>
      <c r="B106" s="72" t="s">
        <v>295</v>
      </c>
      <c r="C106" s="213">
        <v>1134</v>
      </c>
      <c r="D106" s="213">
        <v>844</v>
      </c>
      <c r="E106" s="419">
        <v>844</v>
      </c>
      <c r="F106" s="419">
        <v>1134</v>
      </c>
      <c r="G106" s="139">
        <v>235</v>
      </c>
    </row>
    <row r="107" spans="1:7" ht="21.75" customHeight="1" x14ac:dyDescent="0.25">
      <c r="A107" s="12" t="s">
        <v>86</v>
      </c>
      <c r="B107" s="72" t="s">
        <v>296</v>
      </c>
      <c r="C107" s="213"/>
      <c r="D107" s="213"/>
      <c r="E107" s="419"/>
      <c r="F107" s="419"/>
      <c r="G107" s="139"/>
    </row>
    <row r="108" spans="1:7" ht="12" customHeight="1" x14ac:dyDescent="0.25">
      <c r="A108" s="12" t="s">
        <v>88</v>
      </c>
      <c r="B108" s="71" t="s">
        <v>297</v>
      </c>
      <c r="C108" s="213"/>
      <c r="D108" s="213"/>
      <c r="E108" s="419"/>
      <c r="F108" s="419"/>
      <c r="G108" s="139"/>
    </row>
    <row r="109" spans="1:7" ht="12" customHeight="1" x14ac:dyDescent="0.25">
      <c r="A109" s="12" t="s">
        <v>132</v>
      </c>
      <c r="B109" s="71" t="s">
        <v>298</v>
      </c>
      <c r="C109" s="213"/>
      <c r="D109" s="213"/>
      <c r="E109" s="419"/>
      <c r="F109" s="419"/>
      <c r="G109" s="139"/>
    </row>
    <row r="110" spans="1:7" ht="21.75" customHeight="1" x14ac:dyDescent="0.25">
      <c r="A110" s="12" t="s">
        <v>292</v>
      </c>
      <c r="B110" s="72" t="s">
        <v>299</v>
      </c>
      <c r="C110" s="213">
        <v>520</v>
      </c>
      <c r="D110" s="213">
        <v>520</v>
      </c>
      <c r="E110" s="419">
        <v>520</v>
      </c>
      <c r="F110" s="419"/>
      <c r="G110" s="139"/>
    </row>
    <row r="111" spans="1:7" ht="12" customHeight="1" x14ac:dyDescent="0.25">
      <c r="A111" s="11" t="s">
        <v>293</v>
      </c>
      <c r="B111" s="73" t="s">
        <v>300</v>
      </c>
      <c r="C111" s="213"/>
      <c r="D111" s="213"/>
      <c r="E111" s="419"/>
      <c r="F111" s="419"/>
      <c r="G111" s="139"/>
    </row>
    <row r="112" spans="1:7" ht="12" customHeight="1" x14ac:dyDescent="0.25">
      <c r="A112" s="12" t="s">
        <v>382</v>
      </c>
      <c r="B112" s="73" t="s">
        <v>301</v>
      </c>
      <c r="C112" s="213"/>
      <c r="D112" s="213"/>
      <c r="E112" s="419"/>
      <c r="F112" s="419"/>
      <c r="G112" s="139"/>
    </row>
    <row r="113" spans="1:7" ht="24" customHeight="1" x14ac:dyDescent="0.25">
      <c r="A113" s="14" t="s">
        <v>383</v>
      </c>
      <c r="B113" s="73" t="s">
        <v>302</v>
      </c>
      <c r="C113" s="213"/>
      <c r="D113" s="213">
        <v>360</v>
      </c>
      <c r="E113" s="419">
        <v>360</v>
      </c>
      <c r="F113" s="419">
        <v>520</v>
      </c>
      <c r="G113" s="139">
        <v>341</v>
      </c>
    </row>
    <row r="114" spans="1:7" ht="12" customHeight="1" x14ac:dyDescent="0.25">
      <c r="A114" s="12" t="s">
        <v>387</v>
      </c>
      <c r="B114" s="9" t="s">
        <v>39</v>
      </c>
      <c r="C114" s="211">
        <v>2294</v>
      </c>
      <c r="D114" s="211">
        <v>4036</v>
      </c>
      <c r="E114" s="418">
        <v>3563</v>
      </c>
      <c r="F114" s="418">
        <v>5136</v>
      </c>
      <c r="G114" s="137"/>
    </row>
    <row r="115" spans="1:7" ht="12" customHeight="1" x14ac:dyDescent="0.25">
      <c r="A115" s="12" t="s">
        <v>388</v>
      </c>
      <c r="B115" s="6" t="s">
        <v>390</v>
      </c>
      <c r="C115" s="211"/>
      <c r="D115" s="211"/>
      <c r="E115" s="418"/>
      <c r="F115" s="418"/>
      <c r="G115" s="137"/>
    </row>
    <row r="116" spans="1:7" ht="12" customHeight="1" thickBot="1" x14ac:dyDescent="0.3">
      <c r="A116" s="16" t="s">
        <v>389</v>
      </c>
      <c r="B116" s="281" t="s">
        <v>391</v>
      </c>
      <c r="C116" s="293"/>
      <c r="D116" s="293"/>
      <c r="E116" s="422"/>
      <c r="F116" s="422"/>
      <c r="G116" s="287"/>
    </row>
    <row r="117" spans="1:7" ht="25.5" customHeight="1" thickBot="1" x14ac:dyDescent="0.3">
      <c r="A117" s="279" t="s">
        <v>10</v>
      </c>
      <c r="B117" s="280" t="s">
        <v>512</v>
      </c>
      <c r="C117" s="294">
        <f>+C118+C120+C122</f>
        <v>571</v>
      </c>
      <c r="D117" s="210">
        <f>+D118+D120+D122</f>
        <v>1986</v>
      </c>
      <c r="E117" s="210">
        <f>+E118+E120+E122</f>
        <v>2486</v>
      </c>
      <c r="F117" s="210">
        <f>+F118+F120+F122</f>
        <v>921</v>
      </c>
      <c r="G117" s="288">
        <f>+G118+G120+G122</f>
        <v>524</v>
      </c>
    </row>
    <row r="118" spans="1:7" ht="12" customHeight="1" x14ac:dyDescent="0.25">
      <c r="A118" s="13" t="s">
        <v>76</v>
      </c>
      <c r="B118" s="6" t="s">
        <v>166</v>
      </c>
      <c r="C118" s="212">
        <v>571</v>
      </c>
      <c r="D118" s="305">
        <v>571</v>
      </c>
      <c r="E118" s="417">
        <v>1071</v>
      </c>
      <c r="F118" s="417">
        <v>921</v>
      </c>
      <c r="G118" s="138">
        <v>524</v>
      </c>
    </row>
    <row r="119" spans="1:7" ht="12" customHeight="1" x14ac:dyDescent="0.25">
      <c r="A119" s="13" t="s">
        <v>77</v>
      </c>
      <c r="B119" s="10" t="s">
        <v>307</v>
      </c>
      <c r="C119" s="212"/>
      <c r="D119" s="305"/>
      <c r="E119" s="417"/>
      <c r="F119" s="417"/>
      <c r="G119" s="138"/>
    </row>
    <row r="120" spans="1:7" ht="12" customHeight="1" x14ac:dyDescent="0.25">
      <c r="A120" s="13" t="s">
        <v>78</v>
      </c>
      <c r="B120" s="10" t="s">
        <v>133</v>
      </c>
      <c r="C120" s="211"/>
      <c r="D120" s="306">
        <v>1415</v>
      </c>
      <c r="E120" s="418">
        <v>1415</v>
      </c>
      <c r="F120" s="418"/>
      <c r="G120" s="137"/>
    </row>
    <row r="121" spans="1:7" ht="12" customHeight="1" x14ac:dyDescent="0.25">
      <c r="A121" s="13" t="s">
        <v>79</v>
      </c>
      <c r="B121" s="10" t="s">
        <v>308</v>
      </c>
      <c r="C121" s="211"/>
      <c r="D121" s="306"/>
      <c r="E121" s="418"/>
      <c r="F121" s="418"/>
      <c r="G121" s="137"/>
    </row>
    <row r="122" spans="1:7" ht="12" customHeight="1" x14ac:dyDescent="0.25">
      <c r="A122" s="13" t="s">
        <v>80</v>
      </c>
      <c r="B122" s="145" t="s">
        <v>169</v>
      </c>
      <c r="C122" s="211"/>
      <c r="D122" s="306"/>
      <c r="E122" s="418"/>
      <c r="F122" s="418"/>
      <c r="G122" s="137"/>
    </row>
    <row r="123" spans="1:7" ht="24" customHeight="1" x14ac:dyDescent="0.25">
      <c r="A123" s="13" t="s">
        <v>87</v>
      </c>
      <c r="B123" s="144" t="s">
        <v>371</v>
      </c>
      <c r="C123" s="211"/>
      <c r="D123" s="306"/>
      <c r="E123" s="418"/>
      <c r="F123" s="418"/>
      <c r="G123" s="137"/>
    </row>
    <row r="124" spans="1:7" ht="27.75" customHeight="1" x14ac:dyDescent="0.25">
      <c r="A124" s="13" t="s">
        <v>89</v>
      </c>
      <c r="B124" s="220" t="s">
        <v>313</v>
      </c>
      <c r="C124" s="211"/>
      <c r="D124" s="306"/>
      <c r="E124" s="418"/>
      <c r="F124" s="418"/>
      <c r="G124" s="137"/>
    </row>
    <row r="125" spans="1:7" ht="22.5" x14ac:dyDescent="0.25">
      <c r="A125" s="13" t="s">
        <v>134</v>
      </c>
      <c r="B125" s="72" t="s">
        <v>296</v>
      </c>
      <c r="C125" s="211"/>
      <c r="D125" s="306"/>
      <c r="E125" s="418"/>
      <c r="F125" s="418"/>
      <c r="G125" s="137"/>
    </row>
    <row r="126" spans="1:7" ht="23.25" customHeight="1" x14ac:dyDescent="0.25">
      <c r="A126" s="13" t="s">
        <v>135</v>
      </c>
      <c r="B126" s="72" t="s">
        <v>312</v>
      </c>
      <c r="C126" s="211"/>
      <c r="D126" s="306"/>
      <c r="E126" s="418"/>
      <c r="F126" s="418"/>
      <c r="G126" s="137"/>
    </row>
    <row r="127" spans="1:7" ht="25.5" customHeight="1" x14ac:dyDescent="0.25">
      <c r="A127" s="13" t="s">
        <v>136</v>
      </c>
      <c r="B127" s="72" t="s">
        <v>311</v>
      </c>
      <c r="C127" s="211"/>
      <c r="D127" s="306"/>
      <c r="E127" s="418"/>
      <c r="F127" s="418"/>
      <c r="G127" s="137"/>
    </row>
    <row r="128" spans="1:7" ht="26.25" customHeight="1" x14ac:dyDescent="0.25">
      <c r="A128" s="13" t="s">
        <v>304</v>
      </c>
      <c r="B128" s="72" t="s">
        <v>299</v>
      </c>
      <c r="C128" s="211"/>
      <c r="D128" s="306"/>
      <c r="E128" s="418"/>
      <c r="F128" s="418"/>
      <c r="G128" s="137"/>
    </row>
    <row r="129" spans="1:7" ht="12" customHeight="1" x14ac:dyDescent="0.25">
      <c r="A129" s="13" t="s">
        <v>305</v>
      </c>
      <c r="B129" s="72" t="s">
        <v>310</v>
      </c>
      <c r="C129" s="211"/>
      <c r="D129" s="306"/>
      <c r="E129" s="418"/>
      <c r="F129" s="418"/>
      <c r="G129" s="137"/>
    </row>
    <row r="130" spans="1:7" ht="23.25" thickBot="1" x14ac:dyDescent="0.3">
      <c r="A130" s="11" t="s">
        <v>306</v>
      </c>
      <c r="B130" s="72" t="s">
        <v>309</v>
      </c>
      <c r="C130" s="213"/>
      <c r="D130" s="307"/>
      <c r="E130" s="419"/>
      <c r="F130" s="419"/>
      <c r="G130" s="139"/>
    </row>
    <row r="131" spans="1:7" ht="24" customHeight="1" thickBot="1" x14ac:dyDescent="0.3">
      <c r="A131" s="18" t="s">
        <v>11</v>
      </c>
      <c r="B131" s="65" t="s">
        <v>392</v>
      </c>
      <c r="C131" s="210">
        <f>+C96+C117</f>
        <v>23314</v>
      </c>
      <c r="D131" s="304">
        <f>+D96+D117</f>
        <v>26541</v>
      </c>
      <c r="E131" s="304">
        <f>+E96+E117</f>
        <v>26568</v>
      </c>
      <c r="F131" s="304">
        <f>+F96+F117</f>
        <v>29527</v>
      </c>
      <c r="G131" s="136">
        <f>+G96+G117</f>
        <v>13209</v>
      </c>
    </row>
    <row r="132" spans="1:7" ht="25.5" customHeight="1" thickBot="1" x14ac:dyDescent="0.3">
      <c r="A132" s="18" t="s">
        <v>12</v>
      </c>
      <c r="B132" s="65" t="s">
        <v>469</v>
      </c>
      <c r="C132" s="210">
        <f>+C133+C134+C135</f>
        <v>0</v>
      </c>
      <c r="D132" s="304">
        <f>+D133+D134+D135</f>
        <v>0</v>
      </c>
      <c r="E132" s="416"/>
      <c r="F132" s="416"/>
      <c r="G132" s="136">
        <f>+G133+G134+G135</f>
        <v>0</v>
      </c>
    </row>
    <row r="133" spans="1:7" ht="22.5" customHeight="1" x14ac:dyDescent="0.25">
      <c r="A133" s="13" t="s">
        <v>204</v>
      </c>
      <c r="B133" s="10" t="s">
        <v>400</v>
      </c>
      <c r="C133" s="211"/>
      <c r="D133" s="306"/>
      <c r="E133" s="418"/>
      <c r="F133" s="418"/>
      <c r="G133" s="137"/>
    </row>
    <row r="134" spans="1:7" ht="24" customHeight="1" x14ac:dyDescent="0.25">
      <c r="A134" s="13" t="s">
        <v>207</v>
      </c>
      <c r="B134" s="10" t="s">
        <v>401</v>
      </c>
      <c r="C134" s="211"/>
      <c r="D134" s="306"/>
      <c r="E134" s="418"/>
      <c r="F134" s="418"/>
      <c r="G134" s="137"/>
    </row>
    <row r="135" spans="1:7" ht="28.5" customHeight="1" thickBot="1" x14ac:dyDescent="0.3">
      <c r="A135" s="11" t="s">
        <v>208</v>
      </c>
      <c r="B135" s="10" t="s">
        <v>402</v>
      </c>
      <c r="C135" s="211"/>
      <c r="D135" s="306"/>
      <c r="E135" s="418"/>
      <c r="F135" s="418"/>
      <c r="G135" s="137"/>
    </row>
    <row r="136" spans="1:7" ht="33" customHeight="1" thickBot="1" x14ac:dyDescent="0.3">
      <c r="A136" s="18" t="s">
        <v>13</v>
      </c>
      <c r="B136" s="65" t="s">
        <v>394</v>
      </c>
      <c r="C136" s="210">
        <f>SUM(C137:C142)</f>
        <v>0</v>
      </c>
      <c r="D136" s="304">
        <f>SUM(D137:D142)</f>
        <v>0</v>
      </c>
      <c r="E136" s="416"/>
      <c r="F136" s="416"/>
      <c r="G136" s="136">
        <f>SUM(G137:G142)</f>
        <v>0</v>
      </c>
    </row>
    <row r="137" spans="1:7" ht="12" customHeight="1" x14ac:dyDescent="0.25">
      <c r="A137" s="13" t="s">
        <v>63</v>
      </c>
      <c r="B137" s="7" t="s">
        <v>403</v>
      </c>
      <c r="C137" s="211"/>
      <c r="D137" s="306"/>
      <c r="E137" s="418"/>
      <c r="F137" s="418"/>
      <c r="G137" s="137"/>
    </row>
    <row r="138" spans="1:7" ht="12" customHeight="1" x14ac:dyDescent="0.25">
      <c r="A138" s="13" t="s">
        <v>64</v>
      </c>
      <c r="B138" s="7" t="s">
        <v>395</v>
      </c>
      <c r="C138" s="211"/>
      <c r="D138" s="306"/>
      <c r="E138" s="418"/>
      <c r="F138" s="418"/>
      <c r="G138" s="137"/>
    </row>
    <row r="139" spans="1:7" ht="12" customHeight="1" x14ac:dyDescent="0.25">
      <c r="A139" s="13" t="s">
        <v>65</v>
      </c>
      <c r="B139" s="7" t="s">
        <v>396</v>
      </c>
      <c r="C139" s="211"/>
      <c r="D139" s="306"/>
      <c r="E139" s="418"/>
      <c r="F139" s="418"/>
      <c r="G139" s="137"/>
    </row>
    <row r="140" spans="1:7" ht="28.5" customHeight="1" x14ac:dyDescent="0.25">
      <c r="A140" s="13" t="s">
        <v>121</v>
      </c>
      <c r="B140" s="7" t="s">
        <v>397</v>
      </c>
      <c r="C140" s="211"/>
      <c r="D140" s="306"/>
      <c r="E140" s="418"/>
      <c r="F140" s="418"/>
      <c r="G140" s="137"/>
    </row>
    <row r="141" spans="1:7" ht="12" customHeight="1" x14ac:dyDescent="0.25">
      <c r="A141" s="13" t="s">
        <v>122</v>
      </c>
      <c r="B141" s="7" t="s">
        <v>398</v>
      </c>
      <c r="C141" s="211"/>
      <c r="D141" s="306"/>
      <c r="E141" s="418"/>
      <c r="F141" s="418"/>
      <c r="G141" s="137"/>
    </row>
    <row r="142" spans="1:7" ht="12" customHeight="1" thickBot="1" x14ac:dyDescent="0.3">
      <c r="A142" s="11" t="s">
        <v>123</v>
      </c>
      <c r="B142" s="7" t="s">
        <v>399</v>
      </c>
      <c r="C142" s="211"/>
      <c r="D142" s="306"/>
      <c r="E142" s="418"/>
      <c r="F142" s="418"/>
      <c r="G142" s="137"/>
    </row>
    <row r="143" spans="1:7" ht="28.5" customHeight="1" thickBot="1" x14ac:dyDescent="0.3">
      <c r="A143" s="18" t="s">
        <v>14</v>
      </c>
      <c r="B143" s="65" t="s">
        <v>407</v>
      </c>
      <c r="C143" s="216">
        <f>+C144+C145+C146+C147</f>
        <v>0</v>
      </c>
      <c r="D143" s="308">
        <f>+D144+D145+D146+D147</f>
        <v>0</v>
      </c>
      <c r="E143" s="420"/>
      <c r="F143" s="420">
        <v>743</v>
      </c>
      <c r="G143" s="253">
        <f>+G144+G145+G146+G147</f>
        <v>743</v>
      </c>
    </row>
    <row r="144" spans="1:7" ht="30.75" customHeight="1" x14ac:dyDescent="0.25">
      <c r="A144" s="13" t="s">
        <v>66</v>
      </c>
      <c r="B144" s="7" t="s">
        <v>314</v>
      </c>
      <c r="C144" s="211"/>
      <c r="D144" s="306"/>
      <c r="E144" s="418"/>
      <c r="F144" s="418"/>
      <c r="G144" s="137"/>
    </row>
    <row r="145" spans="1:11" ht="24.75" customHeight="1" x14ac:dyDescent="0.25">
      <c r="A145" s="13" t="s">
        <v>67</v>
      </c>
      <c r="B145" s="7" t="s">
        <v>315</v>
      </c>
      <c r="C145" s="211"/>
      <c r="D145" s="306"/>
      <c r="E145" s="418"/>
      <c r="F145" s="418">
        <v>743</v>
      </c>
      <c r="G145" s="137">
        <v>743</v>
      </c>
    </row>
    <row r="146" spans="1:11" ht="12" customHeight="1" x14ac:dyDescent="0.25">
      <c r="A146" s="13" t="s">
        <v>228</v>
      </c>
      <c r="B146" s="7" t="s">
        <v>408</v>
      </c>
      <c r="C146" s="211"/>
      <c r="D146" s="306"/>
      <c r="E146" s="418"/>
      <c r="F146" s="418"/>
      <c r="G146" s="137"/>
    </row>
    <row r="147" spans="1:11" ht="12" customHeight="1" thickBot="1" x14ac:dyDescent="0.3">
      <c r="A147" s="11" t="s">
        <v>229</v>
      </c>
      <c r="B147" s="5" t="s">
        <v>334</v>
      </c>
      <c r="C147" s="211"/>
      <c r="D147" s="306"/>
      <c r="E147" s="418"/>
      <c r="F147" s="418"/>
      <c r="G147" s="137"/>
    </row>
    <row r="148" spans="1:11" ht="24" customHeight="1" thickBot="1" x14ac:dyDescent="0.3">
      <c r="A148" s="18" t="s">
        <v>15</v>
      </c>
      <c r="B148" s="65" t="s">
        <v>409</v>
      </c>
      <c r="C148" s="295">
        <f>SUM(C149:C153)</f>
        <v>0</v>
      </c>
      <c r="D148" s="309">
        <f>SUM(D149:D153)</f>
        <v>0</v>
      </c>
      <c r="E148" s="423"/>
      <c r="F148" s="423"/>
      <c r="G148" s="289">
        <f>SUM(G149:G153)</f>
        <v>0</v>
      </c>
    </row>
    <row r="149" spans="1:11" ht="12" customHeight="1" x14ac:dyDescent="0.25">
      <c r="A149" s="13" t="s">
        <v>68</v>
      </c>
      <c r="B149" s="7" t="s">
        <v>404</v>
      </c>
      <c r="C149" s="211"/>
      <c r="D149" s="306"/>
      <c r="E149" s="418"/>
      <c r="F149" s="418"/>
      <c r="G149" s="137"/>
    </row>
    <row r="150" spans="1:11" ht="12" customHeight="1" x14ac:dyDescent="0.25">
      <c r="A150" s="13" t="s">
        <v>69</v>
      </c>
      <c r="B150" s="7" t="s">
        <v>411</v>
      </c>
      <c r="C150" s="211"/>
      <c r="D150" s="306"/>
      <c r="E150" s="418"/>
      <c r="F150" s="418"/>
      <c r="G150" s="137"/>
    </row>
    <row r="151" spans="1:11" ht="12" customHeight="1" x14ac:dyDescent="0.25">
      <c r="A151" s="13" t="s">
        <v>240</v>
      </c>
      <c r="B151" s="7" t="s">
        <v>406</v>
      </c>
      <c r="C151" s="211"/>
      <c r="D151" s="306"/>
      <c r="E151" s="418"/>
      <c r="F151" s="418"/>
      <c r="G151" s="137"/>
    </row>
    <row r="152" spans="1:11" ht="27.75" customHeight="1" x14ac:dyDescent="0.25">
      <c r="A152" s="13" t="s">
        <v>241</v>
      </c>
      <c r="B152" s="7" t="s">
        <v>412</v>
      </c>
      <c r="C152" s="211"/>
      <c r="D152" s="306"/>
      <c r="E152" s="418"/>
      <c r="F152" s="418"/>
      <c r="G152" s="137"/>
    </row>
    <row r="153" spans="1:11" ht="27.75" customHeight="1" thickBot="1" x14ac:dyDescent="0.3">
      <c r="A153" s="13" t="s">
        <v>410</v>
      </c>
      <c r="B153" s="7" t="s">
        <v>413</v>
      </c>
      <c r="C153" s="211"/>
      <c r="D153" s="306"/>
      <c r="E153" s="418"/>
      <c r="F153" s="418"/>
      <c r="G153" s="137"/>
    </row>
    <row r="154" spans="1:11" ht="27" customHeight="1" thickBot="1" x14ac:dyDescent="0.3">
      <c r="A154" s="18" t="s">
        <v>16</v>
      </c>
      <c r="B154" s="65" t="s">
        <v>414</v>
      </c>
      <c r="C154" s="296"/>
      <c r="D154" s="310"/>
      <c r="E154" s="424"/>
      <c r="F154" s="424"/>
      <c r="G154" s="290"/>
    </row>
    <row r="155" spans="1:11" ht="12" customHeight="1" thickBot="1" x14ac:dyDescent="0.3">
      <c r="A155" s="18" t="s">
        <v>17</v>
      </c>
      <c r="B155" s="65" t="s">
        <v>415</v>
      </c>
      <c r="C155" s="296"/>
      <c r="D155" s="310"/>
      <c r="E155" s="424"/>
      <c r="F155" s="424"/>
      <c r="G155" s="290"/>
    </row>
    <row r="156" spans="1:11" ht="27.75" customHeight="1" thickBot="1" x14ac:dyDescent="0.3">
      <c r="A156" s="18" t="s">
        <v>18</v>
      </c>
      <c r="B156" s="65" t="s">
        <v>417</v>
      </c>
      <c r="C156" s="297">
        <f>+C132+C136+C143+C148+C154+C155</f>
        <v>0</v>
      </c>
      <c r="D156" s="311">
        <f>+D132+D136+D143+D148+D154+D155</f>
        <v>0</v>
      </c>
      <c r="E156" s="425"/>
      <c r="F156" s="425">
        <v>743</v>
      </c>
      <c r="G156" s="291">
        <f>+G132+G136+G143+G148+G154+G155</f>
        <v>743</v>
      </c>
      <c r="H156" s="234"/>
      <c r="I156" s="235"/>
      <c r="J156" s="235"/>
      <c r="K156" s="235"/>
    </row>
    <row r="157" spans="1:11" s="223" customFormat="1" ht="12.95" customHeight="1" thickBot="1" x14ac:dyDescent="0.25">
      <c r="A157" s="146" t="s">
        <v>19</v>
      </c>
      <c r="B157" s="197" t="s">
        <v>416</v>
      </c>
      <c r="C157" s="297">
        <f>+C131+C156</f>
        <v>23314</v>
      </c>
      <c r="D157" s="311">
        <f>+D131+D156</f>
        <v>26541</v>
      </c>
      <c r="E157" s="311">
        <f>+E131+E156</f>
        <v>26568</v>
      </c>
      <c r="F157" s="311">
        <f>+F131+F156</f>
        <v>30270</v>
      </c>
      <c r="G157" s="291">
        <f>+G131+G156</f>
        <v>13952</v>
      </c>
    </row>
    <row r="158" spans="1:11" ht="7.5" customHeight="1" x14ac:dyDescent="0.25"/>
    <row r="159" spans="1:11" x14ac:dyDescent="0.25">
      <c r="A159" s="531" t="s">
        <v>316</v>
      </c>
      <c r="B159" s="531"/>
      <c r="C159" s="531"/>
      <c r="D159" s="531"/>
      <c r="E159" s="531"/>
      <c r="F159" s="531"/>
      <c r="G159" s="531"/>
    </row>
    <row r="160" spans="1:11" ht="15" customHeight="1" thickBot="1" x14ac:dyDescent="0.3">
      <c r="A160" s="521" t="s">
        <v>110</v>
      </c>
      <c r="B160" s="521"/>
      <c r="C160" s="148"/>
      <c r="G160" s="148" t="s">
        <v>167</v>
      </c>
    </row>
    <row r="161" spans="1:7" ht="39.75" customHeight="1" thickBot="1" x14ac:dyDescent="0.3">
      <c r="A161" s="18">
        <v>1</v>
      </c>
      <c r="B161" s="23" t="s">
        <v>513</v>
      </c>
      <c r="C161" s="303">
        <f>+C64-C131</f>
        <v>-5500</v>
      </c>
      <c r="D161" s="210">
        <f>+D64-D131</f>
        <v>-7527</v>
      </c>
      <c r="E161" s="210">
        <f>+E64-E131</f>
        <v>-7554</v>
      </c>
      <c r="F161" s="210">
        <f>+F64-F131</f>
        <v>-10159</v>
      </c>
      <c r="G161" s="136">
        <f>+G64-G131</f>
        <v>5389</v>
      </c>
    </row>
    <row r="162" spans="1:7" ht="42.75" customHeight="1" thickBot="1" x14ac:dyDescent="0.3">
      <c r="A162" s="18" t="s">
        <v>10</v>
      </c>
      <c r="B162" s="23" t="s">
        <v>424</v>
      </c>
      <c r="C162" s="210">
        <f>+C88-C156</f>
        <v>5500</v>
      </c>
      <c r="D162" s="210">
        <f>+D88-D156</f>
        <v>7527</v>
      </c>
      <c r="E162" s="210">
        <f>+E88-E156</f>
        <v>7527</v>
      </c>
      <c r="F162" s="210">
        <f>+F88-F156</f>
        <v>5023</v>
      </c>
      <c r="G162" s="136">
        <f>+G88-G156</f>
        <v>75</v>
      </c>
    </row>
  </sheetData>
  <mergeCells count="13">
    <mergeCell ref="A2:G2"/>
    <mergeCell ref="A91:G91"/>
    <mergeCell ref="A1:H1"/>
    <mergeCell ref="A160:B160"/>
    <mergeCell ref="A3:B3"/>
    <mergeCell ref="A4:A5"/>
    <mergeCell ref="B4:B5"/>
    <mergeCell ref="C4:G4"/>
    <mergeCell ref="A92:B92"/>
    <mergeCell ref="A93:A94"/>
    <mergeCell ref="B93:B94"/>
    <mergeCell ref="C93:G93"/>
    <mergeCell ref="A159:G159"/>
  </mergeCells>
  <printOptions horizontalCentered="1"/>
  <pageMargins left="0.25" right="0.25" top="0.75" bottom="0.75" header="0.3" footer="0.3"/>
  <pageSetup paperSize="9" fitToHeight="2" orientation="portrait" r:id="rId1"/>
  <headerFooter alignWithMargins="0">
    <oddHeader xml:space="preserve">&amp;C&amp;"Times New Roman CE,Félkövér"&amp;12
&amp;10
&amp;R&amp;"Times New Roman CE,Félkövér dőlt"&amp;11 1.2. melléklet a 4/2016.(IV.01.) önkormányzati rendelethez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61"/>
  <sheetViews>
    <sheetView zoomScale="130" zoomScaleNormal="130" zoomScaleSheetLayoutView="100" workbookViewId="0">
      <selection activeCell="B39" sqref="B39"/>
    </sheetView>
  </sheetViews>
  <sheetFormatPr defaultRowHeight="15.75" x14ac:dyDescent="0.25"/>
  <cols>
    <col min="1" max="1" width="9.5" style="198" customWidth="1"/>
    <col min="2" max="2" width="59.6640625" style="198" customWidth="1"/>
    <col min="3" max="3" width="17.33203125" style="199" customWidth="1"/>
    <col min="4" max="5" width="17.33203125" style="221" customWidth="1"/>
    <col min="6" max="16384" width="9.33203125" style="221"/>
  </cols>
  <sheetData>
    <row r="1" spans="1:5" ht="15.95" customHeight="1" x14ac:dyDescent="0.25">
      <c r="A1" s="520" t="s">
        <v>6</v>
      </c>
      <c r="B1" s="520"/>
      <c r="C1" s="520"/>
      <c r="D1" s="520"/>
      <c r="E1" s="520"/>
    </row>
    <row r="2" spans="1:5" ht="15.95" customHeight="1" thickBot="1" x14ac:dyDescent="0.3">
      <c r="A2" s="521" t="s">
        <v>108</v>
      </c>
      <c r="B2" s="521"/>
      <c r="C2" s="298"/>
      <c r="E2" s="298" t="s">
        <v>167</v>
      </c>
    </row>
    <row r="3" spans="1:5" x14ac:dyDescent="0.25">
      <c r="A3" s="523" t="s">
        <v>58</v>
      </c>
      <c r="B3" s="525" t="s">
        <v>8</v>
      </c>
      <c r="C3" s="527" t="e">
        <f>+CONCATENATE(LEFT(#REF!,4),". évi")</f>
        <v>#REF!</v>
      </c>
      <c r="D3" s="528"/>
      <c r="E3" s="530"/>
    </row>
    <row r="4" spans="1:5" ht="24.75" thickBot="1" x14ac:dyDescent="0.3">
      <c r="A4" s="524"/>
      <c r="B4" s="526"/>
      <c r="C4" s="301" t="s">
        <v>466</v>
      </c>
      <c r="D4" s="299" t="s">
        <v>467</v>
      </c>
      <c r="E4" s="300" t="e">
        <f>+CONCATENATE(LEFT(#REF!,4),". VI. 30.",CHAR(10),"teljesítés")</f>
        <v>#REF!</v>
      </c>
    </row>
    <row r="5" spans="1:5" s="222" customFormat="1" ht="12" customHeight="1" thickBot="1" x14ac:dyDescent="0.25">
      <c r="A5" s="218" t="s">
        <v>431</v>
      </c>
      <c r="B5" s="219" t="s">
        <v>432</v>
      </c>
      <c r="C5" s="219" t="s">
        <v>433</v>
      </c>
      <c r="D5" s="219" t="s">
        <v>435</v>
      </c>
      <c r="E5" s="302" t="s">
        <v>434</v>
      </c>
    </row>
    <row r="6" spans="1:5" s="223" customFormat="1" ht="12" customHeight="1" thickBot="1" x14ac:dyDescent="0.25">
      <c r="A6" s="18" t="s">
        <v>9</v>
      </c>
      <c r="B6" s="19" t="s">
        <v>188</v>
      </c>
      <c r="C6" s="210">
        <f>+C7+C8+C9+C10+C11+C12</f>
        <v>0</v>
      </c>
      <c r="D6" s="210">
        <f>+D7+D8+D9+D10+D11+D12</f>
        <v>0</v>
      </c>
      <c r="E6" s="136">
        <f>+E7+E8+E9+E10+E11+E12</f>
        <v>0</v>
      </c>
    </row>
    <row r="7" spans="1:5" s="223" customFormat="1" ht="12" customHeight="1" x14ac:dyDescent="0.2">
      <c r="A7" s="13" t="s">
        <v>70</v>
      </c>
      <c r="B7" s="224" t="s">
        <v>189</v>
      </c>
      <c r="C7" s="212"/>
      <c r="D7" s="212"/>
      <c r="E7" s="138"/>
    </row>
    <row r="8" spans="1:5" s="223" customFormat="1" ht="12" customHeight="1" x14ac:dyDescent="0.2">
      <c r="A8" s="12" t="s">
        <v>71</v>
      </c>
      <c r="B8" s="225" t="s">
        <v>190</v>
      </c>
      <c r="C8" s="211"/>
      <c r="D8" s="211"/>
      <c r="E8" s="137"/>
    </row>
    <row r="9" spans="1:5" s="223" customFormat="1" ht="12" customHeight="1" x14ac:dyDescent="0.2">
      <c r="A9" s="12" t="s">
        <v>72</v>
      </c>
      <c r="B9" s="225" t="s">
        <v>191</v>
      </c>
      <c r="C9" s="211"/>
      <c r="D9" s="211"/>
      <c r="E9" s="137"/>
    </row>
    <row r="10" spans="1:5" s="223" customFormat="1" ht="12" customHeight="1" x14ac:dyDescent="0.2">
      <c r="A10" s="12" t="s">
        <v>73</v>
      </c>
      <c r="B10" s="225" t="s">
        <v>192</v>
      </c>
      <c r="C10" s="211"/>
      <c r="D10" s="211"/>
      <c r="E10" s="137"/>
    </row>
    <row r="11" spans="1:5" s="223" customFormat="1" ht="12" customHeight="1" x14ac:dyDescent="0.2">
      <c r="A11" s="12" t="s">
        <v>105</v>
      </c>
      <c r="B11" s="144" t="s">
        <v>373</v>
      </c>
      <c r="C11" s="211"/>
      <c r="D11" s="211"/>
      <c r="E11" s="137"/>
    </row>
    <row r="12" spans="1:5" s="223" customFormat="1" ht="12" customHeight="1" thickBot="1" x14ac:dyDescent="0.25">
      <c r="A12" s="14" t="s">
        <v>74</v>
      </c>
      <c r="B12" s="145" t="s">
        <v>374</v>
      </c>
      <c r="C12" s="211"/>
      <c r="D12" s="211"/>
      <c r="E12" s="137"/>
    </row>
    <row r="13" spans="1:5" s="223" customFormat="1" ht="12" customHeight="1" thickBot="1" x14ac:dyDescent="0.25">
      <c r="A13" s="18" t="s">
        <v>10</v>
      </c>
      <c r="B13" s="143" t="s">
        <v>193</v>
      </c>
      <c r="C13" s="210">
        <f>+C14+C15+C16+C17+C18</f>
        <v>0</v>
      </c>
      <c r="D13" s="210">
        <f>+D14+D15+D16+D17+D18</f>
        <v>0</v>
      </c>
      <c r="E13" s="136">
        <f>+E14+E15+E16+E17+E18</f>
        <v>0</v>
      </c>
    </row>
    <row r="14" spans="1:5" s="223" customFormat="1" ht="12" customHeight="1" x14ac:dyDescent="0.2">
      <c r="A14" s="13" t="s">
        <v>76</v>
      </c>
      <c r="B14" s="224" t="s">
        <v>194</v>
      </c>
      <c r="C14" s="212"/>
      <c r="D14" s="212"/>
      <c r="E14" s="138"/>
    </row>
    <row r="15" spans="1:5" s="223" customFormat="1" ht="12" customHeight="1" x14ac:dyDescent="0.2">
      <c r="A15" s="12" t="s">
        <v>77</v>
      </c>
      <c r="B15" s="225" t="s">
        <v>195</v>
      </c>
      <c r="C15" s="211"/>
      <c r="D15" s="211"/>
      <c r="E15" s="137"/>
    </row>
    <row r="16" spans="1:5" s="223" customFormat="1" ht="12" customHeight="1" x14ac:dyDescent="0.2">
      <c r="A16" s="12" t="s">
        <v>78</v>
      </c>
      <c r="B16" s="225" t="s">
        <v>365</v>
      </c>
      <c r="C16" s="211"/>
      <c r="D16" s="211"/>
      <c r="E16" s="137"/>
    </row>
    <row r="17" spans="1:5" s="223" customFormat="1" ht="12" customHeight="1" x14ac:dyDescent="0.2">
      <c r="A17" s="12" t="s">
        <v>79</v>
      </c>
      <c r="B17" s="225" t="s">
        <v>366</v>
      </c>
      <c r="C17" s="211"/>
      <c r="D17" s="211"/>
      <c r="E17" s="137"/>
    </row>
    <row r="18" spans="1:5" s="223" customFormat="1" ht="12" customHeight="1" x14ac:dyDescent="0.2">
      <c r="A18" s="12" t="s">
        <v>80</v>
      </c>
      <c r="B18" s="225" t="s">
        <v>196</v>
      </c>
      <c r="C18" s="211"/>
      <c r="D18" s="211"/>
      <c r="E18" s="137"/>
    </row>
    <row r="19" spans="1:5" s="223" customFormat="1" ht="12" customHeight="1" thickBot="1" x14ac:dyDescent="0.25">
      <c r="A19" s="14" t="s">
        <v>87</v>
      </c>
      <c r="B19" s="145" t="s">
        <v>197</v>
      </c>
      <c r="C19" s="213"/>
      <c r="D19" s="213"/>
      <c r="E19" s="139"/>
    </row>
    <row r="20" spans="1:5" s="223" customFormat="1" ht="12" customHeight="1" thickBot="1" x14ac:dyDescent="0.25">
      <c r="A20" s="18" t="s">
        <v>11</v>
      </c>
      <c r="B20" s="19" t="s">
        <v>198</v>
      </c>
      <c r="C20" s="210">
        <f>+C21+C22+C23+C24+C25</f>
        <v>0</v>
      </c>
      <c r="D20" s="210">
        <f>+D21+D22+D23+D24+D25</f>
        <v>0</v>
      </c>
      <c r="E20" s="136">
        <f>+E21+E22+E23+E24+E25</f>
        <v>0</v>
      </c>
    </row>
    <row r="21" spans="1:5" s="223" customFormat="1" ht="12" customHeight="1" x14ac:dyDescent="0.2">
      <c r="A21" s="13" t="s">
        <v>59</v>
      </c>
      <c r="B21" s="224" t="s">
        <v>199</v>
      </c>
      <c r="C21" s="212"/>
      <c r="D21" s="212"/>
      <c r="E21" s="138"/>
    </row>
    <row r="22" spans="1:5" s="223" customFormat="1" ht="12" customHeight="1" x14ac:dyDescent="0.2">
      <c r="A22" s="12" t="s">
        <v>60</v>
      </c>
      <c r="B22" s="225" t="s">
        <v>200</v>
      </c>
      <c r="C22" s="211"/>
      <c r="D22" s="211"/>
      <c r="E22" s="137"/>
    </row>
    <row r="23" spans="1:5" s="223" customFormat="1" ht="12" customHeight="1" x14ac:dyDescent="0.2">
      <c r="A23" s="12" t="s">
        <v>61</v>
      </c>
      <c r="B23" s="225" t="s">
        <v>367</v>
      </c>
      <c r="C23" s="211"/>
      <c r="D23" s="211"/>
      <c r="E23" s="137"/>
    </row>
    <row r="24" spans="1:5" s="223" customFormat="1" ht="12" customHeight="1" x14ac:dyDescent="0.2">
      <c r="A24" s="12" t="s">
        <v>62</v>
      </c>
      <c r="B24" s="225" t="s">
        <v>368</v>
      </c>
      <c r="C24" s="211"/>
      <c r="D24" s="211"/>
      <c r="E24" s="137"/>
    </row>
    <row r="25" spans="1:5" s="223" customFormat="1" ht="12" customHeight="1" x14ac:dyDescent="0.2">
      <c r="A25" s="12" t="s">
        <v>117</v>
      </c>
      <c r="B25" s="225" t="s">
        <v>201</v>
      </c>
      <c r="C25" s="211"/>
      <c r="D25" s="211"/>
      <c r="E25" s="137"/>
    </row>
    <row r="26" spans="1:5" s="223" customFormat="1" ht="12" customHeight="1" thickBot="1" x14ac:dyDescent="0.25">
      <c r="A26" s="14" t="s">
        <v>118</v>
      </c>
      <c r="B26" s="226" t="s">
        <v>202</v>
      </c>
      <c r="C26" s="213"/>
      <c r="D26" s="213"/>
      <c r="E26" s="139"/>
    </row>
    <row r="27" spans="1:5" s="223" customFormat="1" ht="12" customHeight="1" thickBot="1" x14ac:dyDescent="0.25">
      <c r="A27" s="18" t="s">
        <v>119</v>
      </c>
      <c r="B27" s="19" t="s">
        <v>203</v>
      </c>
      <c r="C27" s="216">
        <f>+C28+C32+C33+C34</f>
        <v>0</v>
      </c>
      <c r="D27" s="216">
        <f>+D28+D32+D33+D34</f>
        <v>0</v>
      </c>
      <c r="E27" s="253">
        <f>+E28+E32+E33+E34</f>
        <v>0</v>
      </c>
    </row>
    <row r="28" spans="1:5" s="223" customFormat="1" ht="12" customHeight="1" x14ac:dyDescent="0.2">
      <c r="A28" s="13" t="s">
        <v>204</v>
      </c>
      <c r="B28" s="224" t="s">
        <v>380</v>
      </c>
      <c r="C28" s="255">
        <f>+C29+C30+C31</f>
        <v>0</v>
      </c>
      <c r="D28" s="255">
        <f>+D29+D30+D31</f>
        <v>0</v>
      </c>
      <c r="E28" s="254">
        <f>+E29+E30+E31</f>
        <v>0</v>
      </c>
    </row>
    <row r="29" spans="1:5" s="223" customFormat="1" ht="12" customHeight="1" x14ac:dyDescent="0.2">
      <c r="A29" s="12" t="s">
        <v>205</v>
      </c>
      <c r="B29" s="225" t="s">
        <v>210</v>
      </c>
      <c r="C29" s="211"/>
      <c r="D29" s="211"/>
      <c r="E29" s="137"/>
    </row>
    <row r="30" spans="1:5" s="223" customFormat="1" ht="12" customHeight="1" x14ac:dyDescent="0.2">
      <c r="A30" s="12" t="s">
        <v>206</v>
      </c>
      <c r="B30" s="225" t="s">
        <v>211</v>
      </c>
      <c r="C30" s="211"/>
      <c r="D30" s="211"/>
      <c r="E30" s="137"/>
    </row>
    <row r="31" spans="1:5" s="223" customFormat="1" ht="12" customHeight="1" x14ac:dyDescent="0.2">
      <c r="A31" s="12" t="s">
        <v>378</v>
      </c>
      <c r="B31" s="277" t="s">
        <v>379</v>
      </c>
      <c r="C31" s="211"/>
      <c r="D31" s="211"/>
      <c r="E31" s="137"/>
    </row>
    <row r="32" spans="1:5" s="223" customFormat="1" ht="12" customHeight="1" x14ac:dyDescent="0.2">
      <c r="A32" s="12" t="s">
        <v>207</v>
      </c>
      <c r="B32" s="225" t="s">
        <v>212</v>
      </c>
      <c r="C32" s="211"/>
      <c r="D32" s="211"/>
      <c r="E32" s="137"/>
    </row>
    <row r="33" spans="1:5" s="223" customFormat="1" ht="12" customHeight="1" x14ac:dyDescent="0.2">
      <c r="A33" s="12" t="s">
        <v>208</v>
      </c>
      <c r="B33" s="225" t="s">
        <v>213</v>
      </c>
      <c r="C33" s="211"/>
      <c r="D33" s="211"/>
      <c r="E33" s="137"/>
    </row>
    <row r="34" spans="1:5" s="223" customFormat="1" ht="12" customHeight="1" thickBot="1" x14ac:dyDescent="0.25">
      <c r="A34" s="14" t="s">
        <v>209</v>
      </c>
      <c r="B34" s="226" t="s">
        <v>214</v>
      </c>
      <c r="C34" s="213"/>
      <c r="D34" s="213"/>
      <c r="E34" s="139"/>
    </row>
    <row r="35" spans="1:5" s="223" customFormat="1" ht="12" customHeight="1" thickBot="1" x14ac:dyDescent="0.25">
      <c r="A35" s="18" t="s">
        <v>13</v>
      </c>
      <c r="B35" s="19" t="s">
        <v>375</v>
      </c>
      <c r="C35" s="210">
        <f>SUM(C36:C46)</f>
        <v>0</v>
      </c>
      <c r="D35" s="210">
        <f>SUM(D36:D46)</f>
        <v>0</v>
      </c>
      <c r="E35" s="136">
        <f>SUM(E36:E46)</f>
        <v>0</v>
      </c>
    </row>
    <row r="36" spans="1:5" s="223" customFormat="1" ht="12" customHeight="1" x14ac:dyDescent="0.2">
      <c r="A36" s="13" t="s">
        <v>63</v>
      </c>
      <c r="B36" s="224" t="s">
        <v>217</v>
      </c>
      <c r="C36" s="212"/>
      <c r="D36" s="212"/>
      <c r="E36" s="138"/>
    </row>
    <row r="37" spans="1:5" s="223" customFormat="1" ht="12" customHeight="1" x14ac:dyDescent="0.2">
      <c r="A37" s="12" t="s">
        <v>64</v>
      </c>
      <c r="B37" s="225" t="s">
        <v>218</v>
      </c>
      <c r="C37" s="211"/>
      <c r="D37" s="211"/>
      <c r="E37" s="137"/>
    </row>
    <row r="38" spans="1:5" s="223" customFormat="1" ht="12" customHeight="1" x14ac:dyDescent="0.2">
      <c r="A38" s="12" t="s">
        <v>65</v>
      </c>
      <c r="B38" s="225" t="s">
        <v>219</v>
      </c>
      <c r="C38" s="211"/>
      <c r="D38" s="211"/>
      <c r="E38" s="137"/>
    </row>
    <row r="39" spans="1:5" s="223" customFormat="1" ht="12" customHeight="1" x14ac:dyDescent="0.2">
      <c r="A39" s="12" t="s">
        <v>121</v>
      </c>
      <c r="B39" s="225" t="s">
        <v>220</v>
      </c>
      <c r="C39" s="211"/>
      <c r="D39" s="211"/>
      <c r="E39" s="137"/>
    </row>
    <row r="40" spans="1:5" s="223" customFormat="1" ht="12" customHeight="1" x14ac:dyDescent="0.2">
      <c r="A40" s="12" t="s">
        <v>122</v>
      </c>
      <c r="B40" s="225" t="s">
        <v>221</v>
      </c>
      <c r="C40" s="211"/>
      <c r="D40" s="211"/>
      <c r="E40" s="137"/>
    </row>
    <row r="41" spans="1:5" s="223" customFormat="1" ht="12" customHeight="1" x14ac:dyDescent="0.2">
      <c r="A41" s="12" t="s">
        <v>123</v>
      </c>
      <c r="B41" s="225" t="s">
        <v>222</v>
      </c>
      <c r="C41" s="211"/>
      <c r="D41" s="211"/>
      <c r="E41" s="137"/>
    </row>
    <row r="42" spans="1:5" s="223" customFormat="1" ht="12" customHeight="1" x14ac:dyDescent="0.2">
      <c r="A42" s="12" t="s">
        <v>124</v>
      </c>
      <c r="B42" s="225" t="s">
        <v>223</v>
      </c>
      <c r="C42" s="211"/>
      <c r="D42" s="211"/>
      <c r="E42" s="137"/>
    </row>
    <row r="43" spans="1:5" s="223" customFormat="1" ht="12" customHeight="1" x14ac:dyDescent="0.2">
      <c r="A43" s="12" t="s">
        <v>125</v>
      </c>
      <c r="B43" s="225" t="s">
        <v>224</v>
      </c>
      <c r="C43" s="211"/>
      <c r="D43" s="211"/>
      <c r="E43" s="137"/>
    </row>
    <row r="44" spans="1:5" s="223" customFormat="1" ht="12" customHeight="1" x14ac:dyDescent="0.2">
      <c r="A44" s="12" t="s">
        <v>215</v>
      </c>
      <c r="B44" s="225" t="s">
        <v>225</v>
      </c>
      <c r="C44" s="214"/>
      <c r="D44" s="214"/>
      <c r="E44" s="140"/>
    </row>
    <row r="45" spans="1:5" s="223" customFormat="1" ht="12" customHeight="1" x14ac:dyDescent="0.2">
      <c r="A45" s="14" t="s">
        <v>216</v>
      </c>
      <c r="B45" s="226" t="s">
        <v>377</v>
      </c>
      <c r="C45" s="215"/>
      <c r="D45" s="215"/>
      <c r="E45" s="141"/>
    </row>
    <row r="46" spans="1:5" s="223" customFormat="1" ht="12" customHeight="1" thickBot="1" x14ac:dyDescent="0.25">
      <c r="A46" s="14" t="s">
        <v>376</v>
      </c>
      <c r="B46" s="145" t="s">
        <v>226</v>
      </c>
      <c r="C46" s="215"/>
      <c r="D46" s="215"/>
      <c r="E46" s="141"/>
    </row>
    <row r="47" spans="1:5" s="223" customFormat="1" ht="12" customHeight="1" thickBot="1" x14ac:dyDescent="0.25">
      <c r="A47" s="18" t="s">
        <v>14</v>
      </c>
      <c r="B47" s="19" t="s">
        <v>227</v>
      </c>
      <c r="C47" s="210">
        <f>SUM(C48:C52)</f>
        <v>0</v>
      </c>
      <c r="D47" s="210">
        <f>SUM(D48:D52)</f>
        <v>0</v>
      </c>
      <c r="E47" s="136">
        <f>SUM(E48:E52)</f>
        <v>0</v>
      </c>
    </row>
    <row r="48" spans="1:5" s="223" customFormat="1" ht="12" customHeight="1" x14ac:dyDescent="0.2">
      <c r="A48" s="13" t="s">
        <v>66</v>
      </c>
      <c r="B48" s="224" t="s">
        <v>231</v>
      </c>
      <c r="C48" s="266"/>
      <c r="D48" s="266"/>
      <c r="E48" s="142"/>
    </row>
    <row r="49" spans="1:5" s="223" customFormat="1" ht="12" customHeight="1" x14ac:dyDescent="0.2">
      <c r="A49" s="12" t="s">
        <v>67</v>
      </c>
      <c r="B49" s="225" t="s">
        <v>232</v>
      </c>
      <c r="C49" s="214"/>
      <c r="D49" s="214"/>
      <c r="E49" s="140"/>
    </row>
    <row r="50" spans="1:5" s="223" customFormat="1" ht="12" customHeight="1" x14ac:dyDescent="0.2">
      <c r="A50" s="12" t="s">
        <v>228</v>
      </c>
      <c r="B50" s="225" t="s">
        <v>233</v>
      </c>
      <c r="C50" s="214"/>
      <c r="D50" s="214"/>
      <c r="E50" s="140"/>
    </row>
    <row r="51" spans="1:5" s="223" customFormat="1" ht="12" customHeight="1" x14ac:dyDescent="0.2">
      <c r="A51" s="12" t="s">
        <v>229</v>
      </c>
      <c r="B51" s="225" t="s">
        <v>234</v>
      </c>
      <c r="C51" s="214"/>
      <c r="D51" s="214"/>
      <c r="E51" s="140"/>
    </row>
    <row r="52" spans="1:5" s="223" customFormat="1" ht="12" customHeight="1" thickBot="1" x14ac:dyDescent="0.25">
      <c r="A52" s="14" t="s">
        <v>230</v>
      </c>
      <c r="B52" s="145" t="s">
        <v>235</v>
      </c>
      <c r="C52" s="215"/>
      <c r="D52" s="215"/>
      <c r="E52" s="141"/>
    </row>
    <row r="53" spans="1:5" s="223" customFormat="1" ht="12" customHeight="1" thickBot="1" x14ac:dyDescent="0.25">
      <c r="A53" s="18" t="s">
        <v>126</v>
      </c>
      <c r="B53" s="19" t="s">
        <v>236</v>
      </c>
      <c r="C53" s="210">
        <f>SUM(C54:C56)</f>
        <v>0</v>
      </c>
      <c r="D53" s="210">
        <f>SUM(D54:D56)</f>
        <v>0</v>
      </c>
      <c r="E53" s="136">
        <f>SUM(E54:E56)</f>
        <v>0</v>
      </c>
    </row>
    <row r="54" spans="1:5" s="223" customFormat="1" ht="12" customHeight="1" x14ac:dyDescent="0.2">
      <c r="A54" s="13" t="s">
        <v>68</v>
      </c>
      <c r="B54" s="224" t="s">
        <v>237</v>
      </c>
      <c r="C54" s="212"/>
      <c r="D54" s="212"/>
      <c r="E54" s="138"/>
    </row>
    <row r="55" spans="1:5" s="223" customFormat="1" ht="12" customHeight="1" x14ac:dyDescent="0.2">
      <c r="A55" s="12" t="s">
        <v>69</v>
      </c>
      <c r="B55" s="225" t="s">
        <v>369</v>
      </c>
      <c r="C55" s="211"/>
      <c r="D55" s="211"/>
      <c r="E55" s="137"/>
    </row>
    <row r="56" spans="1:5" s="223" customFormat="1" ht="12" customHeight="1" x14ac:dyDescent="0.2">
      <c r="A56" s="12" t="s">
        <v>240</v>
      </c>
      <c r="B56" s="225" t="s">
        <v>238</v>
      </c>
      <c r="C56" s="211"/>
      <c r="D56" s="211"/>
      <c r="E56" s="137"/>
    </row>
    <row r="57" spans="1:5" s="223" customFormat="1" ht="12" customHeight="1" thickBot="1" x14ac:dyDescent="0.25">
      <c r="A57" s="14" t="s">
        <v>241</v>
      </c>
      <c r="B57" s="145" t="s">
        <v>239</v>
      </c>
      <c r="C57" s="213"/>
      <c r="D57" s="213"/>
      <c r="E57" s="139"/>
    </row>
    <row r="58" spans="1:5" s="223" customFormat="1" ht="12" customHeight="1" thickBot="1" x14ac:dyDescent="0.25">
      <c r="A58" s="18" t="s">
        <v>16</v>
      </c>
      <c r="B58" s="143" t="s">
        <v>242</v>
      </c>
      <c r="C58" s="210">
        <f>SUM(C59:C61)</f>
        <v>0</v>
      </c>
      <c r="D58" s="210">
        <f>SUM(D59:D61)</f>
        <v>0</v>
      </c>
      <c r="E58" s="136">
        <f>SUM(E59:E61)</f>
        <v>0</v>
      </c>
    </row>
    <row r="59" spans="1:5" s="223" customFormat="1" ht="12" customHeight="1" x14ac:dyDescent="0.2">
      <c r="A59" s="13" t="s">
        <v>127</v>
      </c>
      <c r="B59" s="224" t="s">
        <v>244</v>
      </c>
      <c r="C59" s="214"/>
      <c r="D59" s="214"/>
      <c r="E59" s="140"/>
    </row>
    <row r="60" spans="1:5" s="223" customFormat="1" ht="12" customHeight="1" x14ac:dyDescent="0.2">
      <c r="A60" s="12" t="s">
        <v>128</v>
      </c>
      <c r="B60" s="225" t="s">
        <v>370</v>
      </c>
      <c r="C60" s="214"/>
      <c r="D60" s="214"/>
      <c r="E60" s="140"/>
    </row>
    <row r="61" spans="1:5" s="223" customFormat="1" ht="12" customHeight="1" x14ac:dyDescent="0.2">
      <c r="A61" s="12" t="s">
        <v>168</v>
      </c>
      <c r="B61" s="225" t="s">
        <v>245</v>
      </c>
      <c r="C61" s="214"/>
      <c r="D61" s="214"/>
      <c r="E61" s="140"/>
    </row>
    <row r="62" spans="1:5" s="223" customFormat="1" ht="12" customHeight="1" thickBot="1" x14ac:dyDescent="0.25">
      <c r="A62" s="14" t="s">
        <v>243</v>
      </c>
      <c r="B62" s="145" t="s">
        <v>246</v>
      </c>
      <c r="C62" s="214"/>
      <c r="D62" s="214"/>
      <c r="E62" s="140"/>
    </row>
    <row r="63" spans="1:5" s="223" customFormat="1" ht="12" customHeight="1" thickBot="1" x14ac:dyDescent="0.25">
      <c r="A63" s="282" t="s">
        <v>420</v>
      </c>
      <c r="B63" s="19" t="s">
        <v>247</v>
      </c>
      <c r="C63" s="216">
        <f>+C6+C13+C20+C27+C35+C47+C53+C58</f>
        <v>0</v>
      </c>
      <c r="D63" s="216">
        <f>+D6+D13+D20+D27+D35+D47+D53+D58</f>
        <v>0</v>
      </c>
      <c r="E63" s="253">
        <f>+E6+E13+E20+E27+E35+E47+E53+E58</f>
        <v>0</v>
      </c>
    </row>
    <row r="64" spans="1:5" s="223" customFormat="1" ht="12" customHeight="1" thickBot="1" x14ac:dyDescent="0.25">
      <c r="A64" s="267" t="s">
        <v>248</v>
      </c>
      <c r="B64" s="143" t="s">
        <v>249</v>
      </c>
      <c r="C64" s="210">
        <f>SUM(C65:C67)</f>
        <v>0</v>
      </c>
      <c r="D64" s="210">
        <f>SUM(D65:D67)</f>
        <v>0</v>
      </c>
      <c r="E64" s="136">
        <f>SUM(E65:E67)</f>
        <v>0</v>
      </c>
    </row>
    <row r="65" spans="1:5" s="223" customFormat="1" ht="12" customHeight="1" x14ac:dyDescent="0.2">
      <c r="A65" s="13" t="s">
        <v>280</v>
      </c>
      <c r="B65" s="224" t="s">
        <v>250</v>
      </c>
      <c r="C65" s="214"/>
      <c r="D65" s="214"/>
      <c r="E65" s="140"/>
    </row>
    <row r="66" spans="1:5" s="223" customFormat="1" ht="12" customHeight="1" x14ac:dyDescent="0.2">
      <c r="A66" s="12" t="s">
        <v>289</v>
      </c>
      <c r="B66" s="225" t="s">
        <v>251</v>
      </c>
      <c r="C66" s="214"/>
      <c r="D66" s="214"/>
      <c r="E66" s="140"/>
    </row>
    <row r="67" spans="1:5" s="223" customFormat="1" ht="12" customHeight="1" thickBot="1" x14ac:dyDescent="0.25">
      <c r="A67" s="14" t="s">
        <v>290</v>
      </c>
      <c r="B67" s="278" t="s">
        <v>405</v>
      </c>
      <c r="C67" s="214"/>
      <c r="D67" s="214"/>
      <c r="E67" s="140"/>
    </row>
    <row r="68" spans="1:5" s="223" customFormat="1" ht="12" customHeight="1" thickBot="1" x14ac:dyDescent="0.25">
      <c r="A68" s="267" t="s">
        <v>253</v>
      </c>
      <c r="B68" s="143" t="s">
        <v>254</v>
      </c>
      <c r="C68" s="210">
        <f>SUM(C69:C72)</f>
        <v>0</v>
      </c>
      <c r="D68" s="210">
        <f>SUM(D69:D72)</f>
        <v>0</v>
      </c>
      <c r="E68" s="136">
        <f>SUM(E69:E72)</f>
        <v>0</v>
      </c>
    </row>
    <row r="69" spans="1:5" s="223" customFormat="1" ht="12" customHeight="1" x14ac:dyDescent="0.2">
      <c r="A69" s="13" t="s">
        <v>106</v>
      </c>
      <c r="B69" s="224" t="s">
        <v>255</v>
      </c>
      <c r="C69" s="214"/>
      <c r="D69" s="214"/>
      <c r="E69" s="140"/>
    </row>
    <row r="70" spans="1:5" s="223" customFormat="1" ht="12" customHeight="1" x14ac:dyDescent="0.2">
      <c r="A70" s="12" t="s">
        <v>107</v>
      </c>
      <c r="B70" s="225" t="s">
        <v>256</v>
      </c>
      <c r="C70" s="214"/>
      <c r="D70" s="214"/>
      <c r="E70" s="140"/>
    </row>
    <row r="71" spans="1:5" s="223" customFormat="1" ht="12" customHeight="1" x14ac:dyDescent="0.2">
      <c r="A71" s="12" t="s">
        <v>281</v>
      </c>
      <c r="B71" s="225" t="s">
        <v>257</v>
      </c>
      <c r="C71" s="214"/>
      <c r="D71" s="214"/>
      <c r="E71" s="140"/>
    </row>
    <row r="72" spans="1:5" s="223" customFormat="1" ht="12" customHeight="1" thickBot="1" x14ac:dyDescent="0.25">
      <c r="A72" s="14" t="s">
        <v>282</v>
      </c>
      <c r="B72" s="145" t="s">
        <v>258</v>
      </c>
      <c r="C72" s="214"/>
      <c r="D72" s="214"/>
      <c r="E72" s="140"/>
    </row>
    <row r="73" spans="1:5" s="223" customFormat="1" ht="12" customHeight="1" thickBot="1" x14ac:dyDescent="0.25">
      <c r="A73" s="267" t="s">
        <v>259</v>
      </c>
      <c r="B73" s="143" t="s">
        <v>260</v>
      </c>
      <c r="C73" s="210">
        <f>SUM(C74:C75)</f>
        <v>0</v>
      </c>
      <c r="D73" s="210">
        <f>SUM(D74:D75)</f>
        <v>0</v>
      </c>
      <c r="E73" s="136">
        <f>SUM(E74:E75)</f>
        <v>0</v>
      </c>
    </row>
    <row r="74" spans="1:5" s="223" customFormat="1" ht="12" customHeight="1" x14ac:dyDescent="0.2">
      <c r="A74" s="13" t="s">
        <v>283</v>
      </c>
      <c r="B74" s="224" t="s">
        <v>261</v>
      </c>
      <c r="C74" s="214"/>
      <c r="D74" s="214"/>
      <c r="E74" s="140"/>
    </row>
    <row r="75" spans="1:5" s="223" customFormat="1" ht="12" customHeight="1" thickBot="1" x14ac:dyDescent="0.25">
      <c r="A75" s="14" t="s">
        <v>284</v>
      </c>
      <c r="B75" s="145" t="s">
        <v>262</v>
      </c>
      <c r="C75" s="214"/>
      <c r="D75" s="214"/>
      <c r="E75" s="140"/>
    </row>
    <row r="76" spans="1:5" s="223" customFormat="1" ht="12" customHeight="1" thickBot="1" x14ac:dyDescent="0.25">
      <c r="A76" s="267" t="s">
        <v>263</v>
      </c>
      <c r="B76" s="143" t="s">
        <v>264</v>
      </c>
      <c r="C76" s="210">
        <f>SUM(C77:C79)</f>
        <v>0</v>
      </c>
      <c r="D76" s="210">
        <f>SUM(D77:D79)</f>
        <v>0</v>
      </c>
      <c r="E76" s="136">
        <f>SUM(E77:E79)</f>
        <v>0</v>
      </c>
    </row>
    <row r="77" spans="1:5" s="223" customFormat="1" ht="12" customHeight="1" x14ac:dyDescent="0.2">
      <c r="A77" s="13" t="s">
        <v>285</v>
      </c>
      <c r="B77" s="224" t="s">
        <v>265</v>
      </c>
      <c r="C77" s="214"/>
      <c r="D77" s="214"/>
      <c r="E77" s="140"/>
    </row>
    <row r="78" spans="1:5" s="223" customFormat="1" ht="12" customHeight="1" x14ac:dyDescent="0.2">
      <c r="A78" s="12" t="s">
        <v>286</v>
      </c>
      <c r="B78" s="225" t="s">
        <v>266</v>
      </c>
      <c r="C78" s="214"/>
      <c r="D78" s="214"/>
      <c r="E78" s="140"/>
    </row>
    <row r="79" spans="1:5" s="223" customFormat="1" ht="12" customHeight="1" thickBot="1" x14ac:dyDescent="0.25">
      <c r="A79" s="14" t="s">
        <v>287</v>
      </c>
      <c r="B79" s="145" t="s">
        <v>267</v>
      </c>
      <c r="C79" s="214"/>
      <c r="D79" s="214"/>
      <c r="E79" s="140"/>
    </row>
    <row r="80" spans="1:5" s="223" customFormat="1" ht="12" customHeight="1" thickBot="1" x14ac:dyDescent="0.25">
      <c r="A80" s="267" t="s">
        <v>268</v>
      </c>
      <c r="B80" s="143" t="s">
        <v>288</v>
      </c>
      <c r="C80" s="210">
        <f>SUM(C81:C84)</f>
        <v>0</v>
      </c>
      <c r="D80" s="210">
        <f>SUM(D81:D84)</f>
        <v>0</v>
      </c>
      <c r="E80" s="136">
        <f>SUM(E81:E84)</f>
        <v>0</v>
      </c>
    </row>
    <row r="81" spans="1:5" s="223" customFormat="1" ht="12" customHeight="1" x14ac:dyDescent="0.2">
      <c r="A81" s="228" t="s">
        <v>269</v>
      </c>
      <c r="B81" s="224" t="s">
        <v>270</v>
      </c>
      <c r="C81" s="214"/>
      <c r="D81" s="214"/>
      <c r="E81" s="140"/>
    </row>
    <row r="82" spans="1:5" s="223" customFormat="1" ht="12" customHeight="1" x14ac:dyDescent="0.2">
      <c r="A82" s="229" t="s">
        <v>271</v>
      </c>
      <c r="B82" s="225" t="s">
        <v>272</v>
      </c>
      <c r="C82" s="214"/>
      <c r="D82" s="214"/>
      <c r="E82" s="140"/>
    </row>
    <row r="83" spans="1:5" s="223" customFormat="1" ht="12" customHeight="1" x14ac:dyDescent="0.2">
      <c r="A83" s="229" t="s">
        <v>273</v>
      </c>
      <c r="B83" s="225" t="s">
        <v>274</v>
      </c>
      <c r="C83" s="214"/>
      <c r="D83" s="214"/>
      <c r="E83" s="140"/>
    </row>
    <row r="84" spans="1:5" s="223" customFormat="1" ht="12" customHeight="1" thickBot="1" x14ac:dyDescent="0.25">
      <c r="A84" s="230" t="s">
        <v>275</v>
      </c>
      <c r="B84" s="145" t="s">
        <v>276</v>
      </c>
      <c r="C84" s="214"/>
      <c r="D84" s="214"/>
      <c r="E84" s="140"/>
    </row>
    <row r="85" spans="1:5" s="223" customFormat="1" ht="12" customHeight="1" thickBot="1" x14ac:dyDescent="0.25">
      <c r="A85" s="267" t="s">
        <v>277</v>
      </c>
      <c r="B85" s="143" t="s">
        <v>419</v>
      </c>
      <c r="C85" s="269"/>
      <c r="D85" s="269"/>
      <c r="E85" s="270"/>
    </row>
    <row r="86" spans="1:5" s="223" customFormat="1" ht="13.5" customHeight="1" thickBot="1" x14ac:dyDescent="0.25">
      <c r="A86" s="267" t="s">
        <v>279</v>
      </c>
      <c r="B86" s="143" t="s">
        <v>278</v>
      </c>
      <c r="C86" s="269"/>
      <c r="D86" s="269"/>
      <c r="E86" s="270"/>
    </row>
    <row r="87" spans="1:5" s="223" customFormat="1" ht="15.75" customHeight="1" thickBot="1" x14ac:dyDescent="0.25">
      <c r="A87" s="267" t="s">
        <v>291</v>
      </c>
      <c r="B87" s="231" t="s">
        <v>422</v>
      </c>
      <c r="C87" s="216">
        <f>+C64+C68+C73+C76+C80+C86+C85</f>
        <v>0</v>
      </c>
      <c r="D87" s="216">
        <f>+D64+D68+D73+D76+D80+D86+D85</f>
        <v>0</v>
      </c>
      <c r="E87" s="253">
        <f>+E64+E68+E73+E76+E80+E86+E85</f>
        <v>0</v>
      </c>
    </row>
    <row r="88" spans="1:5" s="223" customFormat="1" ht="25.5" customHeight="1" thickBot="1" x14ac:dyDescent="0.25">
      <c r="A88" s="268" t="s">
        <v>421</v>
      </c>
      <c r="B88" s="232" t="s">
        <v>423</v>
      </c>
      <c r="C88" s="216">
        <f>+C63+C87</f>
        <v>0</v>
      </c>
      <c r="D88" s="216">
        <f>+D63+D87</f>
        <v>0</v>
      </c>
      <c r="E88" s="253">
        <f>+E63+E87</f>
        <v>0</v>
      </c>
    </row>
    <row r="89" spans="1:5" s="223" customFormat="1" ht="83.25" customHeight="1" x14ac:dyDescent="0.2">
      <c r="A89" s="3"/>
      <c r="B89" s="4"/>
      <c r="C89" s="147"/>
    </row>
    <row r="90" spans="1:5" ht="16.5" customHeight="1" x14ac:dyDescent="0.25">
      <c r="A90" s="520" t="s">
        <v>37</v>
      </c>
      <c r="B90" s="520"/>
      <c r="C90" s="520"/>
      <c r="D90" s="520"/>
      <c r="E90" s="520"/>
    </row>
    <row r="91" spans="1:5" s="233" customFormat="1" ht="16.5" customHeight="1" thickBot="1" x14ac:dyDescent="0.3">
      <c r="A91" s="522" t="s">
        <v>109</v>
      </c>
      <c r="B91" s="522"/>
      <c r="C91" s="69"/>
      <c r="E91" s="69" t="s">
        <v>167</v>
      </c>
    </row>
    <row r="92" spans="1:5" x14ac:dyDescent="0.25">
      <c r="A92" s="523" t="s">
        <v>58</v>
      </c>
      <c r="B92" s="525" t="s">
        <v>468</v>
      </c>
      <c r="C92" s="527" t="e">
        <f>+CONCATENATE(LEFT(#REF!,4),". évi")</f>
        <v>#REF!</v>
      </c>
      <c r="D92" s="528"/>
      <c r="E92" s="530"/>
    </row>
    <row r="93" spans="1:5" ht="24.75" thickBot="1" x14ac:dyDescent="0.3">
      <c r="A93" s="524"/>
      <c r="B93" s="526"/>
      <c r="C93" s="301" t="s">
        <v>466</v>
      </c>
      <c r="D93" s="299" t="s">
        <v>467</v>
      </c>
      <c r="E93" s="300" t="e">
        <f>+CONCATENATE(LEFT(#REF!,4),". VI. 30.",CHAR(10),"teljesítés")</f>
        <v>#REF!</v>
      </c>
    </row>
    <row r="94" spans="1:5" s="222" customFormat="1" ht="12" customHeight="1" thickBot="1" x14ac:dyDescent="0.25">
      <c r="A94" s="25" t="s">
        <v>431</v>
      </c>
      <c r="B94" s="26" t="s">
        <v>432</v>
      </c>
      <c r="C94" s="26" t="s">
        <v>433</v>
      </c>
      <c r="D94" s="26" t="s">
        <v>435</v>
      </c>
      <c r="E94" s="312" t="s">
        <v>434</v>
      </c>
    </row>
    <row r="95" spans="1:5" ht="12" customHeight="1" thickBot="1" x14ac:dyDescent="0.3">
      <c r="A95" s="20" t="s">
        <v>9</v>
      </c>
      <c r="B95" s="24" t="s">
        <v>381</v>
      </c>
      <c r="C95" s="209">
        <f>C96+C97+C98+C99+C100+C113</f>
        <v>0</v>
      </c>
      <c r="D95" s="209">
        <f>D96+D97+D98+D99+D100+D113</f>
        <v>0</v>
      </c>
      <c r="E95" s="285">
        <f>E96+E97+E98+E99+E100+E113</f>
        <v>0</v>
      </c>
    </row>
    <row r="96" spans="1:5" ht="12" customHeight="1" x14ac:dyDescent="0.25">
      <c r="A96" s="15" t="s">
        <v>70</v>
      </c>
      <c r="B96" s="8" t="s">
        <v>38</v>
      </c>
      <c r="C96" s="292"/>
      <c r="D96" s="292"/>
      <c r="E96" s="286"/>
    </row>
    <row r="97" spans="1:5" ht="12" customHeight="1" x14ac:dyDescent="0.25">
      <c r="A97" s="12" t="s">
        <v>71</v>
      </c>
      <c r="B97" s="6" t="s">
        <v>129</v>
      </c>
      <c r="C97" s="211"/>
      <c r="D97" s="211"/>
      <c r="E97" s="137"/>
    </row>
    <row r="98" spans="1:5" ht="12" customHeight="1" x14ac:dyDescent="0.25">
      <c r="A98" s="12" t="s">
        <v>72</v>
      </c>
      <c r="B98" s="6" t="s">
        <v>98</v>
      </c>
      <c r="C98" s="213"/>
      <c r="D98" s="213"/>
      <c r="E98" s="139"/>
    </row>
    <row r="99" spans="1:5" ht="12" customHeight="1" x14ac:dyDescent="0.25">
      <c r="A99" s="12" t="s">
        <v>73</v>
      </c>
      <c r="B99" s="9" t="s">
        <v>130</v>
      </c>
      <c r="C99" s="213"/>
      <c r="D99" s="213"/>
      <c r="E99" s="139"/>
    </row>
    <row r="100" spans="1:5" ht="12" customHeight="1" x14ac:dyDescent="0.25">
      <c r="A100" s="12" t="s">
        <v>82</v>
      </c>
      <c r="B100" s="17" t="s">
        <v>131</v>
      </c>
      <c r="C100" s="213"/>
      <c r="D100" s="213"/>
      <c r="E100" s="139"/>
    </row>
    <row r="101" spans="1:5" ht="12" customHeight="1" x14ac:dyDescent="0.25">
      <c r="A101" s="12" t="s">
        <v>74</v>
      </c>
      <c r="B101" s="6" t="s">
        <v>386</v>
      </c>
      <c r="C101" s="213"/>
      <c r="D101" s="213"/>
      <c r="E101" s="139"/>
    </row>
    <row r="102" spans="1:5" ht="12" customHeight="1" x14ac:dyDescent="0.25">
      <c r="A102" s="12" t="s">
        <v>75</v>
      </c>
      <c r="B102" s="73" t="s">
        <v>385</v>
      </c>
      <c r="C102" s="213"/>
      <c r="D102" s="213"/>
      <c r="E102" s="139"/>
    </row>
    <row r="103" spans="1:5" ht="12" customHeight="1" x14ac:dyDescent="0.25">
      <c r="A103" s="12" t="s">
        <v>83</v>
      </c>
      <c r="B103" s="73" t="s">
        <v>384</v>
      </c>
      <c r="C103" s="213"/>
      <c r="D103" s="213"/>
      <c r="E103" s="139"/>
    </row>
    <row r="104" spans="1:5" ht="12" customHeight="1" x14ac:dyDescent="0.25">
      <c r="A104" s="12" t="s">
        <v>84</v>
      </c>
      <c r="B104" s="71" t="s">
        <v>294</v>
      </c>
      <c r="C104" s="213"/>
      <c r="D104" s="213"/>
      <c r="E104" s="139"/>
    </row>
    <row r="105" spans="1:5" ht="12" customHeight="1" x14ac:dyDescent="0.25">
      <c r="A105" s="12" t="s">
        <v>85</v>
      </c>
      <c r="B105" s="72" t="s">
        <v>295</v>
      </c>
      <c r="C105" s="213"/>
      <c r="D105" s="213"/>
      <c r="E105" s="139"/>
    </row>
    <row r="106" spans="1:5" ht="12" customHeight="1" x14ac:dyDescent="0.25">
      <c r="A106" s="12" t="s">
        <v>86</v>
      </c>
      <c r="B106" s="72" t="s">
        <v>296</v>
      </c>
      <c r="C106" s="213"/>
      <c r="D106" s="213"/>
      <c r="E106" s="139"/>
    </row>
    <row r="107" spans="1:5" ht="12" customHeight="1" x14ac:dyDescent="0.25">
      <c r="A107" s="12" t="s">
        <v>88</v>
      </c>
      <c r="B107" s="71" t="s">
        <v>297</v>
      </c>
      <c r="C107" s="213"/>
      <c r="D107" s="213"/>
      <c r="E107" s="139"/>
    </row>
    <row r="108" spans="1:5" ht="12" customHeight="1" x14ac:dyDescent="0.25">
      <c r="A108" s="12" t="s">
        <v>132</v>
      </c>
      <c r="B108" s="71" t="s">
        <v>298</v>
      </c>
      <c r="C108" s="213"/>
      <c r="D108" s="213"/>
      <c r="E108" s="139"/>
    </row>
    <row r="109" spans="1:5" ht="12" customHeight="1" x14ac:dyDescent="0.25">
      <c r="A109" s="12" t="s">
        <v>292</v>
      </c>
      <c r="B109" s="72" t="s">
        <v>299</v>
      </c>
      <c r="C109" s="213"/>
      <c r="D109" s="213"/>
      <c r="E109" s="139"/>
    </row>
    <row r="110" spans="1:5" ht="12" customHeight="1" x14ac:dyDescent="0.25">
      <c r="A110" s="11" t="s">
        <v>293</v>
      </c>
      <c r="B110" s="73" t="s">
        <v>300</v>
      </c>
      <c r="C110" s="213"/>
      <c r="D110" s="213"/>
      <c r="E110" s="139"/>
    </row>
    <row r="111" spans="1:5" ht="12" customHeight="1" x14ac:dyDescent="0.25">
      <c r="A111" s="12" t="s">
        <v>382</v>
      </c>
      <c r="B111" s="73" t="s">
        <v>301</v>
      </c>
      <c r="C111" s="213"/>
      <c r="D111" s="213"/>
      <c r="E111" s="139"/>
    </row>
    <row r="112" spans="1:5" ht="12" customHeight="1" x14ac:dyDescent="0.25">
      <c r="A112" s="14" t="s">
        <v>383</v>
      </c>
      <c r="B112" s="73" t="s">
        <v>302</v>
      </c>
      <c r="C112" s="213"/>
      <c r="D112" s="213"/>
      <c r="E112" s="139"/>
    </row>
    <row r="113" spans="1:5" ht="12" customHeight="1" x14ac:dyDescent="0.25">
      <c r="A113" s="12" t="s">
        <v>387</v>
      </c>
      <c r="B113" s="9" t="s">
        <v>39</v>
      </c>
      <c r="C113" s="211"/>
      <c r="D113" s="211"/>
      <c r="E113" s="137"/>
    </row>
    <row r="114" spans="1:5" ht="12" customHeight="1" x14ac:dyDescent="0.25">
      <c r="A114" s="12" t="s">
        <v>388</v>
      </c>
      <c r="B114" s="6" t="s">
        <v>390</v>
      </c>
      <c r="C114" s="211"/>
      <c r="D114" s="211"/>
      <c r="E114" s="137"/>
    </row>
    <row r="115" spans="1:5" ht="12" customHeight="1" thickBot="1" x14ac:dyDescent="0.3">
      <c r="A115" s="16" t="s">
        <v>389</v>
      </c>
      <c r="B115" s="281" t="s">
        <v>391</v>
      </c>
      <c r="C115" s="293"/>
      <c r="D115" s="293"/>
      <c r="E115" s="287"/>
    </row>
    <row r="116" spans="1:5" ht="12" customHeight="1" thickBot="1" x14ac:dyDescent="0.3">
      <c r="A116" s="279" t="s">
        <v>10</v>
      </c>
      <c r="B116" s="280" t="s">
        <v>303</v>
      </c>
      <c r="C116" s="294">
        <f>+C117+C119+C121</f>
        <v>0</v>
      </c>
      <c r="D116" s="210">
        <f>+D117+D119+D121</f>
        <v>0</v>
      </c>
      <c r="E116" s="288">
        <f>+E117+E119+E121</f>
        <v>0</v>
      </c>
    </row>
    <row r="117" spans="1:5" ht="12" customHeight="1" x14ac:dyDescent="0.25">
      <c r="A117" s="13" t="s">
        <v>76</v>
      </c>
      <c r="B117" s="6" t="s">
        <v>166</v>
      </c>
      <c r="C117" s="212"/>
      <c r="D117" s="305"/>
      <c r="E117" s="138"/>
    </row>
    <row r="118" spans="1:5" ht="12" customHeight="1" x14ac:dyDescent="0.25">
      <c r="A118" s="13" t="s">
        <v>77</v>
      </c>
      <c r="B118" s="10" t="s">
        <v>307</v>
      </c>
      <c r="C118" s="212"/>
      <c r="D118" s="305"/>
      <c r="E118" s="138"/>
    </row>
    <row r="119" spans="1:5" ht="12" customHeight="1" x14ac:dyDescent="0.25">
      <c r="A119" s="13" t="s">
        <v>78</v>
      </c>
      <c r="B119" s="10" t="s">
        <v>133</v>
      </c>
      <c r="C119" s="211"/>
      <c r="D119" s="306"/>
      <c r="E119" s="137"/>
    </row>
    <row r="120" spans="1:5" ht="12" customHeight="1" x14ac:dyDescent="0.25">
      <c r="A120" s="13" t="s">
        <v>79</v>
      </c>
      <c r="B120" s="10" t="s">
        <v>308</v>
      </c>
      <c r="C120" s="211"/>
      <c r="D120" s="306"/>
      <c r="E120" s="137"/>
    </row>
    <row r="121" spans="1:5" ht="12" customHeight="1" x14ac:dyDescent="0.25">
      <c r="A121" s="13" t="s">
        <v>80</v>
      </c>
      <c r="B121" s="145" t="s">
        <v>169</v>
      </c>
      <c r="C121" s="211"/>
      <c r="D121" s="306"/>
      <c r="E121" s="137"/>
    </row>
    <row r="122" spans="1:5" ht="12" customHeight="1" x14ac:dyDescent="0.25">
      <c r="A122" s="13" t="s">
        <v>87</v>
      </c>
      <c r="B122" s="144" t="s">
        <v>371</v>
      </c>
      <c r="C122" s="211"/>
      <c r="D122" s="306"/>
      <c r="E122" s="137"/>
    </row>
    <row r="123" spans="1:5" ht="12" customHeight="1" x14ac:dyDescent="0.25">
      <c r="A123" s="13" t="s">
        <v>89</v>
      </c>
      <c r="B123" s="220" t="s">
        <v>313</v>
      </c>
      <c r="C123" s="211"/>
      <c r="D123" s="306"/>
      <c r="E123" s="137"/>
    </row>
    <row r="124" spans="1:5" ht="22.5" x14ac:dyDescent="0.25">
      <c r="A124" s="13" t="s">
        <v>134</v>
      </c>
      <c r="B124" s="72" t="s">
        <v>296</v>
      </c>
      <c r="C124" s="211"/>
      <c r="D124" s="306"/>
      <c r="E124" s="137"/>
    </row>
    <row r="125" spans="1:5" ht="12" customHeight="1" x14ac:dyDescent="0.25">
      <c r="A125" s="13" t="s">
        <v>135</v>
      </c>
      <c r="B125" s="72" t="s">
        <v>312</v>
      </c>
      <c r="C125" s="211"/>
      <c r="D125" s="306"/>
      <c r="E125" s="137"/>
    </row>
    <row r="126" spans="1:5" ht="12" customHeight="1" x14ac:dyDescent="0.25">
      <c r="A126" s="13" t="s">
        <v>136</v>
      </c>
      <c r="B126" s="72" t="s">
        <v>311</v>
      </c>
      <c r="C126" s="211"/>
      <c r="D126" s="306"/>
      <c r="E126" s="137"/>
    </row>
    <row r="127" spans="1:5" ht="12" customHeight="1" x14ac:dyDescent="0.25">
      <c r="A127" s="13" t="s">
        <v>304</v>
      </c>
      <c r="B127" s="72" t="s">
        <v>299</v>
      </c>
      <c r="C127" s="211"/>
      <c r="D127" s="306"/>
      <c r="E127" s="137"/>
    </row>
    <row r="128" spans="1:5" ht="12" customHeight="1" x14ac:dyDescent="0.25">
      <c r="A128" s="13" t="s">
        <v>305</v>
      </c>
      <c r="B128" s="72" t="s">
        <v>310</v>
      </c>
      <c r="C128" s="211"/>
      <c r="D128" s="306"/>
      <c r="E128" s="137"/>
    </row>
    <row r="129" spans="1:5" ht="23.25" thickBot="1" x14ac:dyDescent="0.3">
      <c r="A129" s="11" t="s">
        <v>306</v>
      </c>
      <c r="B129" s="72" t="s">
        <v>309</v>
      </c>
      <c r="C129" s="213"/>
      <c r="D129" s="307"/>
      <c r="E129" s="139"/>
    </row>
    <row r="130" spans="1:5" ht="12" customHeight="1" thickBot="1" x14ac:dyDescent="0.3">
      <c r="A130" s="18" t="s">
        <v>11</v>
      </c>
      <c r="B130" s="65" t="s">
        <v>392</v>
      </c>
      <c r="C130" s="210">
        <f>+C95+C116</f>
        <v>0</v>
      </c>
      <c r="D130" s="304">
        <f>+D95+D116</f>
        <v>0</v>
      </c>
      <c r="E130" s="136">
        <f>+E95+E116</f>
        <v>0</v>
      </c>
    </row>
    <row r="131" spans="1:5" ht="12" customHeight="1" thickBot="1" x14ac:dyDescent="0.3">
      <c r="A131" s="18" t="s">
        <v>12</v>
      </c>
      <c r="B131" s="65" t="s">
        <v>469</v>
      </c>
      <c r="C131" s="210">
        <f>+C132+C133+C134</f>
        <v>0</v>
      </c>
      <c r="D131" s="304">
        <f>+D132+D133+D134</f>
        <v>0</v>
      </c>
      <c r="E131" s="136">
        <f>+E132+E133+E134</f>
        <v>0</v>
      </c>
    </row>
    <row r="132" spans="1:5" ht="12" customHeight="1" x14ac:dyDescent="0.25">
      <c r="A132" s="13" t="s">
        <v>204</v>
      </c>
      <c r="B132" s="10" t="s">
        <v>400</v>
      </c>
      <c r="C132" s="211"/>
      <c r="D132" s="306"/>
      <c r="E132" s="137"/>
    </row>
    <row r="133" spans="1:5" ht="12" customHeight="1" x14ac:dyDescent="0.25">
      <c r="A133" s="13" t="s">
        <v>207</v>
      </c>
      <c r="B133" s="10" t="s">
        <v>401</v>
      </c>
      <c r="C133" s="211"/>
      <c r="D133" s="306"/>
      <c r="E133" s="137"/>
    </row>
    <row r="134" spans="1:5" ht="12" customHeight="1" thickBot="1" x14ac:dyDescent="0.3">
      <c r="A134" s="11" t="s">
        <v>208</v>
      </c>
      <c r="B134" s="10" t="s">
        <v>402</v>
      </c>
      <c r="C134" s="211"/>
      <c r="D134" s="306"/>
      <c r="E134" s="137"/>
    </row>
    <row r="135" spans="1:5" ht="12" customHeight="1" thickBot="1" x14ac:dyDescent="0.3">
      <c r="A135" s="18" t="s">
        <v>13</v>
      </c>
      <c r="B135" s="65" t="s">
        <v>394</v>
      </c>
      <c r="C135" s="210">
        <f>SUM(C136:C141)</f>
        <v>0</v>
      </c>
      <c r="D135" s="304">
        <f>SUM(D136:D141)</f>
        <v>0</v>
      </c>
      <c r="E135" s="136">
        <f>SUM(E136:E141)</f>
        <v>0</v>
      </c>
    </row>
    <row r="136" spans="1:5" ht="12" customHeight="1" x14ac:dyDescent="0.25">
      <c r="A136" s="13" t="s">
        <v>63</v>
      </c>
      <c r="B136" s="7" t="s">
        <v>403</v>
      </c>
      <c r="C136" s="211"/>
      <c r="D136" s="306"/>
      <c r="E136" s="137"/>
    </row>
    <row r="137" spans="1:5" ht="12" customHeight="1" x14ac:dyDescent="0.25">
      <c r="A137" s="13" t="s">
        <v>64</v>
      </c>
      <c r="B137" s="7" t="s">
        <v>395</v>
      </c>
      <c r="C137" s="211"/>
      <c r="D137" s="306"/>
      <c r="E137" s="137"/>
    </row>
    <row r="138" spans="1:5" ht="12" customHeight="1" x14ac:dyDescent="0.25">
      <c r="A138" s="13" t="s">
        <v>65</v>
      </c>
      <c r="B138" s="7" t="s">
        <v>396</v>
      </c>
      <c r="C138" s="211"/>
      <c r="D138" s="306"/>
      <c r="E138" s="137"/>
    </row>
    <row r="139" spans="1:5" ht="12" customHeight="1" x14ac:dyDescent="0.25">
      <c r="A139" s="13" t="s">
        <v>121</v>
      </c>
      <c r="B139" s="7" t="s">
        <v>397</v>
      </c>
      <c r="C139" s="211"/>
      <c r="D139" s="306"/>
      <c r="E139" s="137"/>
    </row>
    <row r="140" spans="1:5" ht="12" customHeight="1" x14ac:dyDescent="0.25">
      <c r="A140" s="13" t="s">
        <v>122</v>
      </c>
      <c r="B140" s="7" t="s">
        <v>398</v>
      </c>
      <c r="C140" s="211"/>
      <c r="D140" s="306"/>
      <c r="E140" s="137"/>
    </row>
    <row r="141" spans="1:5" ht="12" customHeight="1" thickBot="1" x14ac:dyDescent="0.3">
      <c r="A141" s="11" t="s">
        <v>123</v>
      </c>
      <c r="B141" s="7" t="s">
        <v>399</v>
      </c>
      <c r="C141" s="211"/>
      <c r="D141" s="306"/>
      <c r="E141" s="137"/>
    </row>
    <row r="142" spans="1:5" ht="12" customHeight="1" thickBot="1" x14ac:dyDescent="0.3">
      <c r="A142" s="18" t="s">
        <v>14</v>
      </c>
      <c r="B142" s="65" t="s">
        <v>407</v>
      </c>
      <c r="C142" s="216">
        <f>+C143+C144+C145+C146</f>
        <v>0</v>
      </c>
      <c r="D142" s="308">
        <f>+D143+D144+D145+D146</f>
        <v>0</v>
      </c>
      <c r="E142" s="253">
        <f>+E143+E144+E145+E146</f>
        <v>0</v>
      </c>
    </row>
    <row r="143" spans="1:5" ht="12" customHeight="1" x14ac:dyDescent="0.25">
      <c r="A143" s="13" t="s">
        <v>66</v>
      </c>
      <c r="B143" s="7" t="s">
        <v>314</v>
      </c>
      <c r="C143" s="211"/>
      <c r="D143" s="306"/>
      <c r="E143" s="137"/>
    </row>
    <row r="144" spans="1:5" ht="12" customHeight="1" x14ac:dyDescent="0.25">
      <c r="A144" s="13" t="s">
        <v>67</v>
      </c>
      <c r="B144" s="7" t="s">
        <v>315</v>
      </c>
      <c r="C144" s="211"/>
      <c r="D144" s="306"/>
      <c r="E144" s="137"/>
    </row>
    <row r="145" spans="1:9" ht="12" customHeight="1" x14ac:dyDescent="0.25">
      <c r="A145" s="13" t="s">
        <v>228</v>
      </c>
      <c r="B145" s="7" t="s">
        <v>408</v>
      </c>
      <c r="C145" s="211"/>
      <c r="D145" s="306"/>
      <c r="E145" s="137"/>
    </row>
    <row r="146" spans="1:9" ht="12" customHeight="1" thickBot="1" x14ac:dyDescent="0.3">
      <c r="A146" s="11" t="s">
        <v>229</v>
      </c>
      <c r="B146" s="5" t="s">
        <v>334</v>
      </c>
      <c r="C146" s="211"/>
      <c r="D146" s="306"/>
      <c r="E146" s="137"/>
    </row>
    <row r="147" spans="1:9" ht="12" customHeight="1" thickBot="1" x14ac:dyDescent="0.3">
      <c r="A147" s="18" t="s">
        <v>15</v>
      </c>
      <c r="B147" s="65" t="s">
        <v>409</v>
      </c>
      <c r="C147" s="295">
        <f>SUM(C148:C152)</f>
        <v>0</v>
      </c>
      <c r="D147" s="309">
        <f>SUM(D148:D152)</f>
        <v>0</v>
      </c>
      <c r="E147" s="289">
        <f>SUM(E148:E152)</f>
        <v>0</v>
      </c>
    </row>
    <row r="148" spans="1:9" ht="12" customHeight="1" x14ac:dyDescent="0.25">
      <c r="A148" s="13" t="s">
        <v>68</v>
      </c>
      <c r="B148" s="7" t="s">
        <v>404</v>
      </c>
      <c r="C148" s="211"/>
      <c r="D148" s="306"/>
      <c r="E148" s="137"/>
    </row>
    <row r="149" spans="1:9" ht="12" customHeight="1" x14ac:dyDescent="0.25">
      <c r="A149" s="13" t="s">
        <v>69</v>
      </c>
      <c r="B149" s="7" t="s">
        <v>411</v>
      </c>
      <c r="C149" s="211"/>
      <c r="D149" s="306"/>
      <c r="E149" s="137"/>
    </row>
    <row r="150" spans="1:9" ht="12" customHeight="1" x14ac:dyDescent="0.25">
      <c r="A150" s="13" t="s">
        <v>240</v>
      </c>
      <c r="B150" s="7" t="s">
        <v>406</v>
      </c>
      <c r="C150" s="211"/>
      <c r="D150" s="306"/>
      <c r="E150" s="137"/>
    </row>
    <row r="151" spans="1:9" ht="12" customHeight="1" x14ac:dyDescent="0.25">
      <c r="A151" s="13" t="s">
        <v>241</v>
      </c>
      <c r="B151" s="7" t="s">
        <v>412</v>
      </c>
      <c r="C151" s="211"/>
      <c r="D151" s="306"/>
      <c r="E151" s="137"/>
    </row>
    <row r="152" spans="1:9" ht="12" customHeight="1" thickBot="1" x14ac:dyDescent="0.3">
      <c r="A152" s="13" t="s">
        <v>410</v>
      </c>
      <c r="B152" s="7" t="s">
        <v>413</v>
      </c>
      <c r="C152" s="211"/>
      <c r="D152" s="306"/>
      <c r="E152" s="137"/>
    </row>
    <row r="153" spans="1:9" ht="12" customHeight="1" thickBot="1" x14ac:dyDescent="0.3">
      <c r="A153" s="18" t="s">
        <v>16</v>
      </c>
      <c r="B153" s="65" t="s">
        <v>414</v>
      </c>
      <c r="C153" s="296"/>
      <c r="D153" s="310"/>
      <c r="E153" s="290"/>
    </row>
    <row r="154" spans="1:9" ht="12" customHeight="1" thickBot="1" x14ac:dyDescent="0.3">
      <c r="A154" s="18" t="s">
        <v>17</v>
      </c>
      <c r="B154" s="65" t="s">
        <v>415</v>
      </c>
      <c r="C154" s="296"/>
      <c r="D154" s="310"/>
      <c r="E154" s="290"/>
    </row>
    <row r="155" spans="1:9" ht="15" customHeight="1" thickBot="1" x14ac:dyDescent="0.3">
      <c r="A155" s="18" t="s">
        <v>18</v>
      </c>
      <c r="B155" s="65" t="s">
        <v>417</v>
      </c>
      <c r="C155" s="297">
        <f>+C131+C135+C142+C147+C153+C154</f>
        <v>0</v>
      </c>
      <c r="D155" s="311">
        <f>+D131+D135+D142+D147+D153+D154</f>
        <v>0</v>
      </c>
      <c r="E155" s="291">
        <f>+E131+E135+E142+E147+E153+E154</f>
        <v>0</v>
      </c>
      <c r="F155" s="234"/>
      <c r="G155" s="235"/>
      <c r="H155" s="235"/>
      <c r="I155" s="235"/>
    </row>
    <row r="156" spans="1:9" s="223" customFormat="1" ht="12.95" customHeight="1" thickBot="1" x14ac:dyDescent="0.25">
      <c r="A156" s="146" t="s">
        <v>19</v>
      </c>
      <c r="B156" s="197" t="s">
        <v>416</v>
      </c>
      <c r="C156" s="297">
        <f>+C130+C155</f>
        <v>0</v>
      </c>
      <c r="D156" s="311">
        <f>+D130+D155</f>
        <v>0</v>
      </c>
      <c r="E156" s="291">
        <f>+E130+E155</f>
        <v>0</v>
      </c>
    </row>
    <row r="157" spans="1:9" ht="7.5" customHeight="1" x14ac:dyDescent="0.25"/>
    <row r="158" spans="1:9" x14ac:dyDescent="0.25">
      <c r="A158" s="531" t="s">
        <v>316</v>
      </c>
      <c r="B158" s="531"/>
      <c r="C158" s="531"/>
      <c r="D158" s="531"/>
      <c r="E158" s="531"/>
    </row>
    <row r="159" spans="1:9" ht="15" customHeight="1" thickBot="1" x14ac:dyDescent="0.3">
      <c r="A159" s="521" t="s">
        <v>110</v>
      </c>
      <c r="B159" s="521"/>
      <c r="C159" s="148"/>
      <c r="E159" s="148" t="s">
        <v>167</v>
      </c>
    </row>
    <row r="160" spans="1:9" ht="25.5" customHeight="1" thickBot="1" x14ac:dyDescent="0.3">
      <c r="A160" s="18">
        <v>1</v>
      </c>
      <c r="B160" s="23" t="s">
        <v>418</v>
      </c>
      <c r="C160" s="303">
        <f>+C63-C130</f>
        <v>0</v>
      </c>
      <c r="D160" s="210">
        <f>+D63-D130</f>
        <v>0</v>
      </c>
      <c r="E160" s="136">
        <f>+E63-E130</f>
        <v>0</v>
      </c>
    </row>
    <row r="161" spans="1:5" ht="32.25" customHeight="1" thickBot="1" x14ac:dyDescent="0.3">
      <c r="A161" s="18" t="s">
        <v>10</v>
      </c>
      <c r="B161" s="23" t="s">
        <v>424</v>
      </c>
      <c r="C161" s="210">
        <f>+C87-C155</f>
        <v>0</v>
      </c>
      <c r="D161" s="210">
        <f>+D87-D155</f>
        <v>0</v>
      </c>
      <c r="E161" s="136">
        <f>+E87-E155</f>
        <v>0</v>
      </c>
    </row>
  </sheetData>
  <sheetProtection sheet="1" objects="1" scenarios="1"/>
  <mergeCells count="12">
    <mergeCell ref="A1:E1"/>
    <mergeCell ref="A90:E90"/>
    <mergeCell ref="A159:B159"/>
    <mergeCell ref="A2:B2"/>
    <mergeCell ref="A3:A4"/>
    <mergeCell ref="B3:B4"/>
    <mergeCell ref="C3:E3"/>
    <mergeCell ref="A91:B91"/>
    <mergeCell ref="A92:A93"/>
    <mergeCell ref="B92:B93"/>
    <mergeCell ref="C92:E92"/>
    <mergeCell ref="A158:E158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..............................Önkormányzat
2015. ÉVI KÖLTSÉGVETÉS
ÖNKÉNT VÁLLALT FELADATAINAK MÉRLEGE&amp;10
&amp;R&amp;"Times New Roman CE,Félkövér dőlt"&amp;11 1.3. melléklet </oddHeader>
  </headerFooter>
  <rowBreaks count="2" manualBreakCount="2">
    <brk id="75" max="4" man="1"/>
    <brk id="8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61"/>
  <sheetViews>
    <sheetView topLeftCell="A79" zoomScale="130" zoomScaleNormal="130" zoomScaleSheetLayoutView="100" workbookViewId="0">
      <selection activeCell="C139" sqref="C139"/>
    </sheetView>
  </sheetViews>
  <sheetFormatPr defaultRowHeight="15.75" x14ac:dyDescent="0.25"/>
  <cols>
    <col min="1" max="1" width="9.5" style="198" customWidth="1"/>
    <col min="2" max="2" width="59.6640625" style="198" customWidth="1"/>
    <col min="3" max="3" width="17.33203125" style="199" customWidth="1"/>
    <col min="4" max="5" width="17.33203125" style="221" customWidth="1"/>
    <col min="6" max="16384" width="9.33203125" style="221"/>
  </cols>
  <sheetData>
    <row r="1" spans="1:5" ht="15.95" customHeight="1" x14ac:dyDescent="0.25">
      <c r="A1" s="520" t="s">
        <v>6</v>
      </c>
      <c r="B1" s="520"/>
      <c r="C1" s="520"/>
      <c r="D1" s="520"/>
      <c r="E1" s="520"/>
    </row>
    <row r="2" spans="1:5" ht="15.95" customHeight="1" thickBot="1" x14ac:dyDescent="0.3">
      <c r="A2" s="521" t="s">
        <v>108</v>
      </c>
      <c r="B2" s="521"/>
      <c r="C2" s="298"/>
      <c r="E2" s="298" t="s">
        <v>167</v>
      </c>
    </row>
    <row r="3" spans="1:5" x14ac:dyDescent="0.25">
      <c r="A3" s="523" t="s">
        <v>58</v>
      </c>
      <c r="B3" s="525" t="s">
        <v>8</v>
      </c>
      <c r="C3" s="527" t="e">
        <f>+CONCATENATE(LEFT(#REF!,4),". évi")</f>
        <v>#REF!</v>
      </c>
      <c r="D3" s="528"/>
      <c r="E3" s="530"/>
    </row>
    <row r="4" spans="1:5" ht="24.75" thickBot="1" x14ac:dyDescent="0.3">
      <c r="A4" s="524"/>
      <c r="B4" s="526"/>
      <c r="C4" s="301" t="s">
        <v>466</v>
      </c>
      <c r="D4" s="299" t="s">
        <v>467</v>
      </c>
      <c r="E4" s="300" t="e">
        <f>+CONCATENATE(LEFT(#REF!,4),". VI. 30.",CHAR(10),"teljesítés")</f>
        <v>#REF!</v>
      </c>
    </row>
    <row r="5" spans="1:5" s="222" customFormat="1" ht="12" customHeight="1" thickBot="1" x14ac:dyDescent="0.25">
      <c r="A5" s="218" t="s">
        <v>431</v>
      </c>
      <c r="B5" s="219" t="s">
        <v>432</v>
      </c>
      <c r="C5" s="219" t="s">
        <v>433</v>
      </c>
      <c r="D5" s="219" t="s">
        <v>435</v>
      </c>
      <c r="E5" s="302" t="s">
        <v>434</v>
      </c>
    </row>
    <row r="6" spans="1:5" s="223" customFormat="1" ht="12" customHeight="1" thickBot="1" x14ac:dyDescent="0.25">
      <c r="A6" s="18" t="s">
        <v>9</v>
      </c>
      <c r="B6" s="19" t="s">
        <v>188</v>
      </c>
      <c r="C6" s="210">
        <f>+C7+C8+C9+C10+C11+C12</f>
        <v>0</v>
      </c>
      <c r="D6" s="210">
        <f>+D7+D8+D9+D10+D11+D12</f>
        <v>0</v>
      </c>
      <c r="E6" s="136">
        <f>+E7+E8+E9+E10+E11+E12</f>
        <v>0</v>
      </c>
    </row>
    <row r="7" spans="1:5" s="223" customFormat="1" ht="12" customHeight="1" x14ac:dyDescent="0.2">
      <c r="A7" s="13" t="s">
        <v>70</v>
      </c>
      <c r="B7" s="224" t="s">
        <v>189</v>
      </c>
      <c r="C7" s="212"/>
      <c r="D7" s="212"/>
      <c r="E7" s="138"/>
    </row>
    <row r="8" spans="1:5" s="223" customFormat="1" ht="12" customHeight="1" x14ac:dyDescent="0.2">
      <c r="A8" s="12" t="s">
        <v>71</v>
      </c>
      <c r="B8" s="225" t="s">
        <v>190</v>
      </c>
      <c r="C8" s="211"/>
      <c r="D8" s="211"/>
      <c r="E8" s="137"/>
    </row>
    <row r="9" spans="1:5" s="223" customFormat="1" ht="12" customHeight="1" x14ac:dyDescent="0.2">
      <c r="A9" s="12" t="s">
        <v>72</v>
      </c>
      <c r="B9" s="225" t="s">
        <v>191</v>
      </c>
      <c r="C9" s="211"/>
      <c r="D9" s="211"/>
      <c r="E9" s="137"/>
    </row>
    <row r="10" spans="1:5" s="223" customFormat="1" ht="12" customHeight="1" x14ac:dyDescent="0.2">
      <c r="A10" s="12" t="s">
        <v>73</v>
      </c>
      <c r="B10" s="225" t="s">
        <v>192</v>
      </c>
      <c r="C10" s="211"/>
      <c r="D10" s="211"/>
      <c r="E10" s="137"/>
    </row>
    <row r="11" spans="1:5" s="223" customFormat="1" ht="12" customHeight="1" x14ac:dyDescent="0.2">
      <c r="A11" s="12" t="s">
        <v>105</v>
      </c>
      <c r="B11" s="144" t="s">
        <v>373</v>
      </c>
      <c r="C11" s="211"/>
      <c r="D11" s="211"/>
      <c r="E11" s="137"/>
    </row>
    <row r="12" spans="1:5" s="223" customFormat="1" ht="12" customHeight="1" thickBot="1" x14ac:dyDescent="0.25">
      <c r="A12" s="14" t="s">
        <v>74</v>
      </c>
      <c r="B12" s="145" t="s">
        <v>374</v>
      </c>
      <c r="C12" s="211"/>
      <c r="D12" s="211"/>
      <c r="E12" s="137"/>
    </row>
    <row r="13" spans="1:5" s="223" customFormat="1" ht="12" customHeight="1" thickBot="1" x14ac:dyDescent="0.25">
      <c r="A13" s="18" t="s">
        <v>10</v>
      </c>
      <c r="B13" s="143" t="s">
        <v>193</v>
      </c>
      <c r="C13" s="210">
        <f>+C14+C15+C16+C17+C18</f>
        <v>0</v>
      </c>
      <c r="D13" s="210">
        <f>+D14+D15+D16+D17+D18</f>
        <v>0</v>
      </c>
      <c r="E13" s="136">
        <f>+E14+E15+E16+E17+E18</f>
        <v>0</v>
      </c>
    </row>
    <row r="14" spans="1:5" s="223" customFormat="1" ht="12" customHeight="1" x14ac:dyDescent="0.2">
      <c r="A14" s="13" t="s">
        <v>76</v>
      </c>
      <c r="B14" s="224" t="s">
        <v>194</v>
      </c>
      <c r="C14" s="212"/>
      <c r="D14" s="212"/>
      <c r="E14" s="138"/>
    </row>
    <row r="15" spans="1:5" s="223" customFormat="1" ht="12" customHeight="1" x14ac:dyDescent="0.2">
      <c r="A15" s="12" t="s">
        <v>77</v>
      </c>
      <c r="B15" s="225" t="s">
        <v>195</v>
      </c>
      <c r="C15" s="211"/>
      <c r="D15" s="211"/>
      <c r="E15" s="137"/>
    </row>
    <row r="16" spans="1:5" s="223" customFormat="1" ht="12" customHeight="1" x14ac:dyDescent="0.2">
      <c r="A16" s="12" t="s">
        <v>78</v>
      </c>
      <c r="B16" s="225" t="s">
        <v>365</v>
      </c>
      <c r="C16" s="211"/>
      <c r="D16" s="211"/>
      <c r="E16" s="137"/>
    </row>
    <row r="17" spans="1:5" s="223" customFormat="1" ht="12" customHeight="1" x14ac:dyDescent="0.2">
      <c r="A17" s="12" t="s">
        <v>79</v>
      </c>
      <c r="B17" s="225" t="s">
        <v>366</v>
      </c>
      <c r="C17" s="211"/>
      <c r="D17" s="211"/>
      <c r="E17" s="137"/>
    </row>
    <row r="18" spans="1:5" s="223" customFormat="1" ht="12" customHeight="1" x14ac:dyDescent="0.2">
      <c r="A18" s="12" t="s">
        <v>80</v>
      </c>
      <c r="B18" s="225" t="s">
        <v>196</v>
      </c>
      <c r="C18" s="211"/>
      <c r="D18" s="211"/>
      <c r="E18" s="137"/>
    </row>
    <row r="19" spans="1:5" s="223" customFormat="1" ht="12" customHeight="1" thickBot="1" x14ac:dyDescent="0.25">
      <c r="A19" s="14" t="s">
        <v>87</v>
      </c>
      <c r="B19" s="145" t="s">
        <v>197</v>
      </c>
      <c r="C19" s="213"/>
      <c r="D19" s="213"/>
      <c r="E19" s="139"/>
    </row>
    <row r="20" spans="1:5" s="223" customFormat="1" ht="12" customHeight="1" thickBot="1" x14ac:dyDescent="0.25">
      <c r="A20" s="18" t="s">
        <v>11</v>
      </c>
      <c r="B20" s="19" t="s">
        <v>198</v>
      </c>
      <c r="C20" s="210">
        <f>+C21+C22+C23+C24+C25</f>
        <v>0</v>
      </c>
      <c r="D20" s="210">
        <f>+D21+D22+D23+D24+D25</f>
        <v>0</v>
      </c>
      <c r="E20" s="136">
        <f>+E21+E22+E23+E24+E25</f>
        <v>0</v>
      </c>
    </row>
    <row r="21" spans="1:5" s="223" customFormat="1" ht="12" customHeight="1" x14ac:dyDescent="0.2">
      <c r="A21" s="13" t="s">
        <v>59</v>
      </c>
      <c r="B21" s="224" t="s">
        <v>199</v>
      </c>
      <c r="C21" s="212"/>
      <c r="D21" s="212"/>
      <c r="E21" s="138"/>
    </row>
    <row r="22" spans="1:5" s="223" customFormat="1" ht="12" customHeight="1" x14ac:dyDescent="0.2">
      <c r="A22" s="12" t="s">
        <v>60</v>
      </c>
      <c r="B22" s="225" t="s">
        <v>200</v>
      </c>
      <c r="C22" s="211"/>
      <c r="D22" s="211"/>
      <c r="E22" s="137"/>
    </row>
    <row r="23" spans="1:5" s="223" customFormat="1" ht="12" customHeight="1" x14ac:dyDescent="0.2">
      <c r="A23" s="12" t="s">
        <v>61</v>
      </c>
      <c r="B23" s="225" t="s">
        <v>367</v>
      </c>
      <c r="C23" s="211"/>
      <c r="D23" s="211"/>
      <c r="E23" s="137"/>
    </row>
    <row r="24" spans="1:5" s="223" customFormat="1" ht="12" customHeight="1" x14ac:dyDescent="0.2">
      <c r="A24" s="12" t="s">
        <v>62</v>
      </c>
      <c r="B24" s="225" t="s">
        <v>368</v>
      </c>
      <c r="C24" s="211"/>
      <c r="D24" s="211"/>
      <c r="E24" s="137"/>
    </row>
    <row r="25" spans="1:5" s="223" customFormat="1" ht="12" customHeight="1" x14ac:dyDescent="0.2">
      <c r="A25" s="12" t="s">
        <v>117</v>
      </c>
      <c r="B25" s="225" t="s">
        <v>201</v>
      </c>
      <c r="C25" s="211"/>
      <c r="D25" s="211"/>
      <c r="E25" s="137"/>
    </row>
    <row r="26" spans="1:5" s="223" customFormat="1" ht="12" customHeight="1" thickBot="1" x14ac:dyDescent="0.25">
      <c r="A26" s="14" t="s">
        <v>118</v>
      </c>
      <c r="B26" s="226" t="s">
        <v>202</v>
      </c>
      <c r="C26" s="213"/>
      <c r="D26" s="213"/>
      <c r="E26" s="139"/>
    </row>
    <row r="27" spans="1:5" s="223" customFormat="1" ht="12" customHeight="1" thickBot="1" x14ac:dyDescent="0.25">
      <c r="A27" s="18" t="s">
        <v>119</v>
      </c>
      <c r="B27" s="19" t="s">
        <v>203</v>
      </c>
      <c r="C27" s="216">
        <f>+C28+C32+C33+C34</f>
        <v>0</v>
      </c>
      <c r="D27" s="216">
        <f>+D28+D32+D33+D34</f>
        <v>0</v>
      </c>
      <c r="E27" s="253">
        <f>+E28+E32+E33+E34</f>
        <v>0</v>
      </c>
    </row>
    <row r="28" spans="1:5" s="223" customFormat="1" ht="12" customHeight="1" x14ac:dyDescent="0.2">
      <c r="A28" s="13" t="s">
        <v>204</v>
      </c>
      <c r="B28" s="224" t="s">
        <v>380</v>
      </c>
      <c r="C28" s="255">
        <f>+C29+C30+C31</f>
        <v>0</v>
      </c>
      <c r="D28" s="255">
        <f>+D29+D30+D31</f>
        <v>0</v>
      </c>
      <c r="E28" s="254">
        <f>+E29+E30+E31</f>
        <v>0</v>
      </c>
    </row>
    <row r="29" spans="1:5" s="223" customFormat="1" ht="12" customHeight="1" x14ac:dyDescent="0.2">
      <c r="A29" s="12" t="s">
        <v>205</v>
      </c>
      <c r="B29" s="225" t="s">
        <v>210</v>
      </c>
      <c r="C29" s="211"/>
      <c r="D29" s="211"/>
      <c r="E29" s="137"/>
    </row>
    <row r="30" spans="1:5" s="223" customFormat="1" ht="12" customHeight="1" x14ac:dyDescent="0.2">
      <c r="A30" s="12" t="s">
        <v>206</v>
      </c>
      <c r="B30" s="225" t="s">
        <v>211</v>
      </c>
      <c r="C30" s="211"/>
      <c r="D30" s="211"/>
      <c r="E30" s="137"/>
    </row>
    <row r="31" spans="1:5" s="223" customFormat="1" ht="12" customHeight="1" x14ac:dyDescent="0.2">
      <c r="A31" s="12" t="s">
        <v>378</v>
      </c>
      <c r="B31" s="277" t="s">
        <v>379</v>
      </c>
      <c r="C31" s="211"/>
      <c r="D31" s="211"/>
      <c r="E31" s="137"/>
    </row>
    <row r="32" spans="1:5" s="223" customFormat="1" ht="12" customHeight="1" x14ac:dyDescent="0.2">
      <c r="A32" s="12" t="s">
        <v>207</v>
      </c>
      <c r="B32" s="225" t="s">
        <v>212</v>
      </c>
      <c r="C32" s="211"/>
      <c r="D32" s="211"/>
      <c r="E32" s="137"/>
    </row>
    <row r="33" spans="1:5" s="223" customFormat="1" ht="12" customHeight="1" x14ac:dyDescent="0.2">
      <c r="A33" s="12" t="s">
        <v>208</v>
      </c>
      <c r="B33" s="225" t="s">
        <v>213</v>
      </c>
      <c r="C33" s="211"/>
      <c r="D33" s="211"/>
      <c r="E33" s="137"/>
    </row>
    <row r="34" spans="1:5" s="223" customFormat="1" ht="12" customHeight="1" thickBot="1" x14ac:dyDescent="0.25">
      <c r="A34" s="14" t="s">
        <v>209</v>
      </c>
      <c r="B34" s="226" t="s">
        <v>214</v>
      </c>
      <c r="C34" s="213"/>
      <c r="D34" s="213"/>
      <c r="E34" s="139"/>
    </row>
    <row r="35" spans="1:5" s="223" customFormat="1" ht="12" customHeight="1" thickBot="1" x14ac:dyDescent="0.25">
      <c r="A35" s="18" t="s">
        <v>13</v>
      </c>
      <c r="B35" s="19" t="s">
        <v>375</v>
      </c>
      <c r="C35" s="210">
        <f>SUM(C36:C46)</f>
        <v>0</v>
      </c>
      <c r="D35" s="210">
        <f>SUM(D36:D46)</f>
        <v>0</v>
      </c>
      <c r="E35" s="136">
        <f>SUM(E36:E46)</f>
        <v>0</v>
      </c>
    </row>
    <row r="36" spans="1:5" s="223" customFormat="1" ht="12" customHeight="1" x14ac:dyDescent="0.2">
      <c r="A36" s="13" t="s">
        <v>63</v>
      </c>
      <c r="B36" s="224" t="s">
        <v>217</v>
      </c>
      <c r="C36" s="212"/>
      <c r="D36" s="212"/>
      <c r="E36" s="138"/>
    </row>
    <row r="37" spans="1:5" s="223" customFormat="1" ht="12" customHeight="1" x14ac:dyDescent="0.2">
      <c r="A37" s="12" t="s">
        <v>64</v>
      </c>
      <c r="B37" s="225" t="s">
        <v>218</v>
      </c>
      <c r="C37" s="211"/>
      <c r="D37" s="211"/>
      <c r="E37" s="137"/>
    </row>
    <row r="38" spans="1:5" s="223" customFormat="1" ht="12" customHeight="1" x14ac:dyDescent="0.2">
      <c r="A38" s="12" t="s">
        <v>65</v>
      </c>
      <c r="B38" s="225" t="s">
        <v>219</v>
      </c>
      <c r="C38" s="211"/>
      <c r="D38" s="211"/>
      <c r="E38" s="137"/>
    </row>
    <row r="39" spans="1:5" s="223" customFormat="1" ht="12" customHeight="1" x14ac:dyDescent="0.2">
      <c r="A39" s="12" t="s">
        <v>121</v>
      </c>
      <c r="B39" s="225" t="s">
        <v>220</v>
      </c>
      <c r="C39" s="211"/>
      <c r="D39" s="211"/>
      <c r="E39" s="137"/>
    </row>
    <row r="40" spans="1:5" s="223" customFormat="1" ht="12" customHeight="1" x14ac:dyDescent="0.2">
      <c r="A40" s="12" t="s">
        <v>122</v>
      </c>
      <c r="B40" s="225" t="s">
        <v>221</v>
      </c>
      <c r="C40" s="211"/>
      <c r="D40" s="211"/>
      <c r="E40" s="137"/>
    </row>
    <row r="41" spans="1:5" s="223" customFormat="1" ht="12" customHeight="1" x14ac:dyDescent="0.2">
      <c r="A41" s="12" t="s">
        <v>123</v>
      </c>
      <c r="B41" s="225" t="s">
        <v>222</v>
      </c>
      <c r="C41" s="211"/>
      <c r="D41" s="211"/>
      <c r="E41" s="137"/>
    </row>
    <row r="42" spans="1:5" s="223" customFormat="1" ht="12" customHeight="1" x14ac:dyDescent="0.2">
      <c r="A42" s="12" t="s">
        <v>124</v>
      </c>
      <c r="B42" s="225" t="s">
        <v>223</v>
      </c>
      <c r="C42" s="211"/>
      <c r="D42" s="211"/>
      <c r="E42" s="137"/>
    </row>
    <row r="43" spans="1:5" s="223" customFormat="1" ht="12" customHeight="1" x14ac:dyDescent="0.2">
      <c r="A43" s="12" t="s">
        <v>125</v>
      </c>
      <c r="B43" s="225" t="s">
        <v>224</v>
      </c>
      <c r="C43" s="211"/>
      <c r="D43" s="211"/>
      <c r="E43" s="137"/>
    </row>
    <row r="44" spans="1:5" s="223" customFormat="1" ht="12" customHeight="1" x14ac:dyDescent="0.2">
      <c r="A44" s="12" t="s">
        <v>215</v>
      </c>
      <c r="B44" s="225" t="s">
        <v>225</v>
      </c>
      <c r="C44" s="214"/>
      <c r="D44" s="214"/>
      <c r="E44" s="140"/>
    </row>
    <row r="45" spans="1:5" s="223" customFormat="1" ht="12" customHeight="1" x14ac:dyDescent="0.2">
      <c r="A45" s="14" t="s">
        <v>216</v>
      </c>
      <c r="B45" s="226" t="s">
        <v>377</v>
      </c>
      <c r="C45" s="215"/>
      <c r="D45" s="215"/>
      <c r="E45" s="141"/>
    </row>
    <row r="46" spans="1:5" s="223" customFormat="1" ht="12" customHeight="1" thickBot="1" x14ac:dyDescent="0.25">
      <c r="A46" s="14" t="s">
        <v>376</v>
      </c>
      <c r="B46" s="145" t="s">
        <v>226</v>
      </c>
      <c r="C46" s="215"/>
      <c r="D46" s="215"/>
      <c r="E46" s="141"/>
    </row>
    <row r="47" spans="1:5" s="223" customFormat="1" ht="12" customHeight="1" thickBot="1" x14ac:dyDescent="0.25">
      <c r="A47" s="18" t="s">
        <v>14</v>
      </c>
      <c r="B47" s="19" t="s">
        <v>227</v>
      </c>
      <c r="C47" s="210">
        <f>SUM(C48:C52)</f>
        <v>0</v>
      </c>
      <c r="D47" s="210">
        <f>SUM(D48:D52)</f>
        <v>0</v>
      </c>
      <c r="E47" s="136">
        <f>SUM(E48:E52)</f>
        <v>0</v>
      </c>
    </row>
    <row r="48" spans="1:5" s="223" customFormat="1" ht="12" customHeight="1" x14ac:dyDescent="0.2">
      <c r="A48" s="13" t="s">
        <v>66</v>
      </c>
      <c r="B48" s="224" t="s">
        <v>231</v>
      </c>
      <c r="C48" s="266"/>
      <c r="D48" s="266"/>
      <c r="E48" s="142"/>
    </row>
    <row r="49" spans="1:5" s="223" customFormat="1" ht="12" customHeight="1" x14ac:dyDescent="0.2">
      <c r="A49" s="12" t="s">
        <v>67</v>
      </c>
      <c r="B49" s="225" t="s">
        <v>232</v>
      </c>
      <c r="C49" s="214"/>
      <c r="D49" s="214"/>
      <c r="E49" s="140"/>
    </row>
    <row r="50" spans="1:5" s="223" customFormat="1" ht="12" customHeight="1" x14ac:dyDescent="0.2">
      <c r="A50" s="12" t="s">
        <v>228</v>
      </c>
      <c r="B50" s="225" t="s">
        <v>233</v>
      </c>
      <c r="C50" s="214"/>
      <c r="D50" s="214"/>
      <c r="E50" s="140"/>
    </row>
    <row r="51" spans="1:5" s="223" customFormat="1" ht="12" customHeight="1" x14ac:dyDescent="0.2">
      <c r="A51" s="12" t="s">
        <v>229</v>
      </c>
      <c r="B51" s="225" t="s">
        <v>234</v>
      </c>
      <c r="C51" s="214"/>
      <c r="D51" s="214"/>
      <c r="E51" s="140"/>
    </row>
    <row r="52" spans="1:5" s="223" customFormat="1" ht="12" customHeight="1" thickBot="1" x14ac:dyDescent="0.25">
      <c r="A52" s="14" t="s">
        <v>230</v>
      </c>
      <c r="B52" s="145" t="s">
        <v>235</v>
      </c>
      <c r="C52" s="215"/>
      <c r="D52" s="215"/>
      <c r="E52" s="141"/>
    </row>
    <row r="53" spans="1:5" s="223" customFormat="1" ht="12" customHeight="1" thickBot="1" x14ac:dyDescent="0.25">
      <c r="A53" s="18" t="s">
        <v>126</v>
      </c>
      <c r="B53" s="19" t="s">
        <v>236</v>
      </c>
      <c r="C53" s="210">
        <f>SUM(C54:C56)</f>
        <v>0</v>
      </c>
      <c r="D53" s="210">
        <f>SUM(D54:D56)</f>
        <v>0</v>
      </c>
      <c r="E53" s="136">
        <f>SUM(E54:E56)</f>
        <v>0</v>
      </c>
    </row>
    <row r="54" spans="1:5" s="223" customFormat="1" ht="12" customHeight="1" x14ac:dyDescent="0.2">
      <c r="A54" s="13" t="s">
        <v>68</v>
      </c>
      <c r="B54" s="224" t="s">
        <v>237</v>
      </c>
      <c r="C54" s="212"/>
      <c r="D54" s="212"/>
      <c r="E54" s="138"/>
    </row>
    <row r="55" spans="1:5" s="223" customFormat="1" ht="12" customHeight="1" x14ac:dyDescent="0.2">
      <c r="A55" s="12" t="s">
        <v>69</v>
      </c>
      <c r="B55" s="225" t="s">
        <v>369</v>
      </c>
      <c r="C55" s="211"/>
      <c r="D55" s="211"/>
      <c r="E55" s="137"/>
    </row>
    <row r="56" spans="1:5" s="223" customFormat="1" ht="12" customHeight="1" x14ac:dyDescent="0.2">
      <c r="A56" s="12" t="s">
        <v>240</v>
      </c>
      <c r="B56" s="225" t="s">
        <v>238</v>
      </c>
      <c r="C56" s="211"/>
      <c r="D56" s="211"/>
      <c r="E56" s="137"/>
    </row>
    <row r="57" spans="1:5" s="223" customFormat="1" ht="12" customHeight="1" thickBot="1" x14ac:dyDescent="0.25">
      <c r="A57" s="14" t="s">
        <v>241</v>
      </c>
      <c r="B57" s="145" t="s">
        <v>239</v>
      </c>
      <c r="C57" s="213"/>
      <c r="D57" s="213"/>
      <c r="E57" s="139"/>
    </row>
    <row r="58" spans="1:5" s="223" customFormat="1" ht="12" customHeight="1" thickBot="1" x14ac:dyDescent="0.25">
      <c r="A58" s="18" t="s">
        <v>16</v>
      </c>
      <c r="B58" s="143" t="s">
        <v>242</v>
      </c>
      <c r="C58" s="210">
        <f>SUM(C59:C61)</f>
        <v>0</v>
      </c>
      <c r="D58" s="210">
        <f>SUM(D59:D61)</f>
        <v>0</v>
      </c>
      <c r="E58" s="136">
        <f>SUM(E59:E61)</f>
        <v>0</v>
      </c>
    </row>
    <row r="59" spans="1:5" s="223" customFormat="1" ht="12" customHeight="1" x14ac:dyDescent="0.2">
      <c r="A59" s="13" t="s">
        <v>127</v>
      </c>
      <c r="B59" s="224" t="s">
        <v>244</v>
      </c>
      <c r="C59" s="214"/>
      <c r="D59" s="214"/>
      <c r="E59" s="140"/>
    </row>
    <row r="60" spans="1:5" s="223" customFormat="1" ht="12" customHeight="1" x14ac:dyDescent="0.2">
      <c r="A60" s="12" t="s">
        <v>128</v>
      </c>
      <c r="B60" s="225" t="s">
        <v>370</v>
      </c>
      <c r="C60" s="214"/>
      <c r="D60" s="214"/>
      <c r="E60" s="140"/>
    </row>
    <row r="61" spans="1:5" s="223" customFormat="1" ht="12" customHeight="1" x14ac:dyDescent="0.2">
      <c r="A61" s="12" t="s">
        <v>168</v>
      </c>
      <c r="B61" s="225" t="s">
        <v>245</v>
      </c>
      <c r="C61" s="214"/>
      <c r="D61" s="214"/>
      <c r="E61" s="140"/>
    </row>
    <row r="62" spans="1:5" s="223" customFormat="1" ht="12" customHeight="1" thickBot="1" x14ac:dyDescent="0.25">
      <c r="A62" s="14" t="s">
        <v>243</v>
      </c>
      <c r="B62" s="145" t="s">
        <v>246</v>
      </c>
      <c r="C62" s="214"/>
      <c r="D62" s="214"/>
      <c r="E62" s="140"/>
    </row>
    <row r="63" spans="1:5" s="223" customFormat="1" ht="12" customHeight="1" thickBot="1" x14ac:dyDescent="0.25">
      <c r="A63" s="282" t="s">
        <v>420</v>
      </c>
      <c r="B63" s="19" t="s">
        <v>247</v>
      </c>
      <c r="C63" s="216">
        <f>+C6+C13+C20+C27+C35+C47+C53+C58</f>
        <v>0</v>
      </c>
      <c r="D63" s="216">
        <f>+D6+D13+D20+D27+D35+D47+D53+D58</f>
        <v>0</v>
      </c>
      <c r="E63" s="253">
        <f>+E6+E13+E20+E27+E35+E47+E53+E58</f>
        <v>0</v>
      </c>
    </row>
    <row r="64" spans="1:5" s="223" customFormat="1" ht="12" customHeight="1" thickBot="1" x14ac:dyDescent="0.25">
      <c r="A64" s="267" t="s">
        <v>248</v>
      </c>
      <c r="B64" s="143" t="s">
        <v>249</v>
      </c>
      <c r="C64" s="210">
        <f>SUM(C65:C67)</f>
        <v>0</v>
      </c>
      <c r="D64" s="210">
        <f>SUM(D65:D67)</f>
        <v>0</v>
      </c>
      <c r="E64" s="136">
        <f>SUM(E65:E67)</f>
        <v>0</v>
      </c>
    </row>
    <row r="65" spans="1:5" s="223" customFormat="1" ht="12" customHeight="1" x14ac:dyDescent="0.2">
      <c r="A65" s="13" t="s">
        <v>280</v>
      </c>
      <c r="B65" s="224" t="s">
        <v>250</v>
      </c>
      <c r="C65" s="214"/>
      <c r="D65" s="214"/>
      <c r="E65" s="140"/>
    </row>
    <row r="66" spans="1:5" s="223" customFormat="1" ht="12" customHeight="1" x14ac:dyDescent="0.2">
      <c r="A66" s="12" t="s">
        <v>289</v>
      </c>
      <c r="B66" s="225" t="s">
        <v>251</v>
      </c>
      <c r="C66" s="214"/>
      <c r="D66" s="214"/>
      <c r="E66" s="140"/>
    </row>
    <row r="67" spans="1:5" s="223" customFormat="1" ht="12" customHeight="1" thickBot="1" x14ac:dyDescent="0.25">
      <c r="A67" s="14" t="s">
        <v>290</v>
      </c>
      <c r="B67" s="278" t="s">
        <v>405</v>
      </c>
      <c r="C67" s="214"/>
      <c r="D67" s="214"/>
      <c r="E67" s="140"/>
    </row>
    <row r="68" spans="1:5" s="223" customFormat="1" ht="12" customHeight="1" thickBot="1" x14ac:dyDescent="0.25">
      <c r="A68" s="267" t="s">
        <v>253</v>
      </c>
      <c r="B68" s="143" t="s">
        <v>254</v>
      </c>
      <c r="C68" s="210">
        <f>SUM(C69:C72)</f>
        <v>0</v>
      </c>
      <c r="D68" s="210">
        <f>SUM(D69:D72)</f>
        <v>0</v>
      </c>
      <c r="E68" s="136">
        <f>SUM(E69:E72)</f>
        <v>0</v>
      </c>
    </row>
    <row r="69" spans="1:5" s="223" customFormat="1" ht="12" customHeight="1" x14ac:dyDescent="0.2">
      <c r="A69" s="13" t="s">
        <v>106</v>
      </c>
      <c r="B69" s="224" t="s">
        <v>255</v>
      </c>
      <c r="C69" s="214"/>
      <c r="D69" s="214"/>
      <c r="E69" s="140"/>
    </row>
    <row r="70" spans="1:5" s="223" customFormat="1" ht="12" customHeight="1" x14ac:dyDescent="0.2">
      <c r="A70" s="12" t="s">
        <v>107</v>
      </c>
      <c r="B70" s="225" t="s">
        <v>256</v>
      </c>
      <c r="C70" s="214"/>
      <c r="D70" s="214"/>
      <c r="E70" s="140"/>
    </row>
    <row r="71" spans="1:5" s="223" customFormat="1" ht="12" customHeight="1" x14ac:dyDescent="0.2">
      <c r="A71" s="12" t="s">
        <v>281</v>
      </c>
      <c r="B71" s="225" t="s">
        <v>257</v>
      </c>
      <c r="C71" s="214"/>
      <c r="D71" s="214"/>
      <c r="E71" s="140"/>
    </row>
    <row r="72" spans="1:5" s="223" customFormat="1" ht="12" customHeight="1" thickBot="1" x14ac:dyDescent="0.25">
      <c r="A72" s="14" t="s">
        <v>282</v>
      </c>
      <c r="B72" s="145" t="s">
        <v>258</v>
      </c>
      <c r="C72" s="214"/>
      <c r="D72" s="214"/>
      <c r="E72" s="140"/>
    </row>
    <row r="73" spans="1:5" s="223" customFormat="1" ht="12" customHeight="1" thickBot="1" x14ac:dyDescent="0.25">
      <c r="A73" s="267" t="s">
        <v>259</v>
      </c>
      <c r="B73" s="143" t="s">
        <v>260</v>
      </c>
      <c r="C73" s="210">
        <f>SUM(C74:C75)</f>
        <v>0</v>
      </c>
      <c r="D73" s="210">
        <f>SUM(D74:D75)</f>
        <v>0</v>
      </c>
      <c r="E73" s="136">
        <f>SUM(E74:E75)</f>
        <v>0</v>
      </c>
    </row>
    <row r="74" spans="1:5" s="223" customFormat="1" ht="12" customHeight="1" x14ac:dyDescent="0.2">
      <c r="A74" s="13" t="s">
        <v>283</v>
      </c>
      <c r="B74" s="224" t="s">
        <v>261</v>
      </c>
      <c r="C74" s="214"/>
      <c r="D74" s="214"/>
      <c r="E74" s="140"/>
    </row>
    <row r="75" spans="1:5" s="223" customFormat="1" ht="12" customHeight="1" thickBot="1" x14ac:dyDescent="0.25">
      <c r="A75" s="14" t="s">
        <v>284</v>
      </c>
      <c r="B75" s="145" t="s">
        <v>262</v>
      </c>
      <c r="C75" s="214"/>
      <c r="D75" s="214"/>
      <c r="E75" s="140"/>
    </row>
    <row r="76" spans="1:5" s="223" customFormat="1" ht="12" customHeight="1" thickBot="1" x14ac:dyDescent="0.25">
      <c r="A76" s="267" t="s">
        <v>263</v>
      </c>
      <c r="B76" s="143" t="s">
        <v>264</v>
      </c>
      <c r="C76" s="210">
        <f>SUM(C77:C79)</f>
        <v>0</v>
      </c>
      <c r="D76" s="210">
        <f>SUM(D77:D79)</f>
        <v>0</v>
      </c>
      <c r="E76" s="136">
        <f>SUM(E77:E79)</f>
        <v>0</v>
      </c>
    </row>
    <row r="77" spans="1:5" s="223" customFormat="1" ht="12" customHeight="1" x14ac:dyDescent="0.2">
      <c r="A77" s="13" t="s">
        <v>285</v>
      </c>
      <c r="B77" s="224" t="s">
        <v>265</v>
      </c>
      <c r="C77" s="214"/>
      <c r="D77" s="214"/>
      <c r="E77" s="140"/>
    </row>
    <row r="78" spans="1:5" s="223" customFormat="1" ht="12" customHeight="1" x14ac:dyDescent="0.2">
      <c r="A78" s="12" t="s">
        <v>286</v>
      </c>
      <c r="B78" s="225" t="s">
        <v>266</v>
      </c>
      <c r="C78" s="214"/>
      <c r="D78" s="214"/>
      <c r="E78" s="140"/>
    </row>
    <row r="79" spans="1:5" s="223" customFormat="1" ht="12" customHeight="1" thickBot="1" x14ac:dyDescent="0.25">
      <c r="A79" s="14" t="s">
        <v>287</v>
      </c>
      <c r="B79" s="145" t="s">
        <v>267</v>
      </c>
      <c r="C79" s="214"/>
      <c r="D79" s="214"/>
      <c r="E79" s="140"/>
    </row>
    <row r="80" spans="1:5" s="223" customFormat="1" ht="12" customHeight="1" thickBot="1" x14ac:dyDescent="0.25">
      <c r="A80" s="267" t="s">
        <v>268</v>
      </c>
      <c r="B80" s="143" t="s">
        <v>288</v>
      </c>
      <c r="C80" s="210">
        <f>SUM(C81:C84)</f>
        <v>0</v>
      </c>
      <c r="D80" s="210">
        <f>SUM(D81:D84)</f>
        <v>0</v>
      </c>
      <c r="E80" s="136">
        <f>SUM(E81:E84)</f>
        <v>0</v>
      </c>
    </row>
    <row r="81" spans="1:5" s="223" customFormat="1" ht="12" customHeight="1" x14ac:dyDescent="0.2">
      <c r="A81" s="228" t="s">
        <v>269</v>
      </c>
      <c r="B81" s="224" t="s">
        <v>270</v>
      </c>
      <c r="C81" s="214"/>
      <c r="D81" s="214"/>
      <c r="E81" s="140"/>
    </row>
    <row r="82" spans="1:5" s="223" customFormat="1" ht="12" customHeight="1" x14ac:dyDescent="0.2">
      <c r="A82" s="229" t="s">
        <v>271</v>
      </c>
      <c r="B82" s="225" t="s">
        <v>272</v>
      </c>
      <c r="C82" s="214"/>
      <c r="D82" s="214"/>
      <c r="E82" s="140"/>
    </row>
    <row r="83" spans="1:5" s="223" customFormat="1" ht="12" customHeight="1" x14ac:dyDescent="0.2">
      <c r="A83" s="229" t="s">
        <v>273</v>
      </c>
      <c r="B83" s="225" t="s">
        <v>274</v>
      </c>
      <c r="C83" s="214"/>
      <c r="D83" s="214"/>
      <c r="E83" s="140"/>
    </row>
    <row r="84" spans="1:5" s="223" customFormat="1" ht="12" customHeight="1" thickBot="1" x14ac:dyDescent="0.25">
      <c r="A84" s="230" t="s">
        <v>275</v>
      </c>
      <c r="B84" s="145" t="s">
        <v>276</v>
      </c>
      <c r="C84" s="214"/>
      <c r="D84" s="214"/>
      <c r="E84" s="140"/>
    </row>
    <row r="85" spans="1:5" s="223" customFormat="1" ht="12" customHeight="1" thickBot="1" x14ac:dyDescent="0.25">
      <c r="A85" s="267" t="s">
        <v>277</v>
      </c>
      <c r="B85" s="143" t="s">
        <v>419</v>
      </c>
      <c r="C85" s="269"/>
      <c r="D85" s="269"/>
      <c r="E85" s="270"/>
    </row>
    <row r="86" spans="1:5" s="223" customFormat="1" ht="13.5" customHeight="1" thickBot="1" x14ac:dyDescent="0.25">
      <c r="A86" s="267" t="s">
        <v>279</v>
      </c>
      <c r="B86" s="143" t="s">
        <v>278</v>
      </c>
      <c r="C86" s="269"/>
      <c r="D86" s="269"/>
      <c r="E86" s="270"/>
    </row>
    <row r="87" spans="1:5" s="223" customFormat="1" ht="15.75" customHeight="1" thickBot="1" x14ac:dyDescent="0.25">
      <c r="A87" s="267" t="s">
        <v>291</v>
      </c>
      <c r="B87" s="231" t="s">
        <v>422</v>
      </c>
      <c r="C87" s="216">
        <f>+C64+C68+C73+C76+C80+C86+C85</f>
        <v>0</v>
      </c>
      <c r="D87" s="216">
        <f>+D64+D68+D73+D76+D80+D86+D85</f>
        <v>0</v>
      </c>
      <c r="E87" s="253">
        <f>+E64+E68+E73+E76+E80+E86+E85</f>
        <v>0</v>
      </c>
    </row>
    <row r="88" spans="1:5" s="223" customFormat="1" ht="25.5" customHeight="1" thickBot="1" x14ac:dyDescent="0.25">
      <c r="A88" s="268" t="s">
        <v>421</v>
      </c>
      <c r="B88" s="232" t="s">
        <v>423</v>
      </c>
      <c r="C88" s="216">
        <f>+C63+C87</f>
        <v>0</v>
      </c>
      <c r="D88" s="216">
        <f>+D63+D87</f>
        <v>0</v>
      </c>
      <c r="E88" s="253">
        <f>+E63+E87</f>
        <v>0</v>
      </c>
    </row>
    <row r="89" spans="1:5" s="223" customFormat="1" ht="83.25" customHeight="1" x14ac:dyDescent="0.2">
      <c r="A89" s="3"/>
      <c r="B89" s="4"/>
      <c r="C89" s="147"/>
    </row>
    <row r="90" spans="1:5" ht="16.5" customHeight="1" x14ac:dyDescent="0.25">
      <c r="A90" s="520" t="s">
        <v>37</v>
      </c>
      <c r="B90" s="520"/>
      <c r="C90" s="520"/>
      <c r="D90" s="520"/>
      <c r="E90" s="520"/>
    </row>
    <row r="91" spans="1:5" s="233" customFormat="1" ht="16.5" customHeight="1" thickBot="1" x14ac:dyDescent="0.3">
      <c r="A91" s="522" t="s">
        <v>109</v>
      </c>
      <c r="B91" s="522"/>
      <c r="C91" s="69"/>
      <c r="E91" s="69" t="s">
        <v>167</v>
      </c>
    </row>
    <row r="92" spans="1:5" x14ac:dyDescent="0.25">
      <c r="A92" s="523" t="s">
        <v>58</v>
      </c>
      <c r="B92" s="525" t="s">
        <v>468</v>
      </c>
      <c r="C92" s="527" t="e">
        <f>+CONCATENATE(LEFT(#REF!,4),". évi")</f>
        <v>#REF!</v>
      </c>
      <c r="D92" s="528"/>
      <c r="E92" s="530"/>
    </row>
    <row r="93" spans="1:5" ht="24.75" thickBot="1" x14ac:dyDescent="0.3">
      <c r="A93" s="524"/>
      <c r="B93" s="526"/>
      <c r="C93" s="301" t="s">
        <v>466</v>
      </c>
      <c r="D93" s="299" t="s">
        <v>467</v>
      </c>
      <c r="E93" s="300" t="e">
        <f>+CONCATENATE(LEFT(#REF!,4),". VI. 30.",CHAR(10),"teljesítés")</f>
        <v>#REF!</v>
      </c>
    </row>
    <row r="94" spans="1:5" s="222" customFormat="1" ht="12" customHeight="1" thickBot="1" x14ac:dyDescent="0.25">
      <c r="A94" s="25" t="s">
        <v>431</v>
      </c>
      <c r="B94" s="26" t="s">
        <v>432</v>
      </c>
      <c r="C94" s="26" t="s">
        <v>433</v>
      </c>
      <c r="D94" s="26" t="s">
        <v>435</v>
      </c>
      <c r="E94" s="312" t="s">
        <v>434</v>
      </c>
    </row>
    <row r="95" spans="1:5" ht="12" customHeight="1" thickBot="1" x14ac:dyDescent="0.3">
      <c r="A95" s="20" t="s">
        <v>9</v>
      </c>
      <c r="B95" s="24" t="s">
        <v>381</v>
      </c>
      <c r="C95" s="209">
        <f>C96+C97+C98+C99+C100+C113</f>
        <v>0</v>
      </c>
      <c r="D95" s="209">
        <f>D96+D97+D98+D99+D100+D113</f>
        <v>0</v>
      </c>
      <c r="E95" s="285">
        <f>E96+E97+E98+E99+E100+E113</f>
        <v>0</v>
      </c>
    </row>
    <row r="96" spans="1:5" ht="12" customHeight="1" x14ac:dyDescent="0.25">
      <c r="A96" s="15" t="s">
        <v>70</v>
      </c>
      <c r="B96" s="8" t="s">
        <v>38</v>
      </c>
      <c r="C96" s="292"/>
      <c r="D96" s="292"/>
      <c r="E96" s="286"/>
    </row>
    <row r="97" spans="1:5" ht="12" customHeight="1" x14ac:dyDescent="0.25">
      <c r="A97" s="12" t="s">
        <v>71</v>
      </c>
      <c r="B97" s="6" t="s">
        <v>129</v>
      </c>
      <c r="C97" s="211"/>
      <c r="D97" s="211"/>
      <c r="E97" s="137"/>
    </row>
    <row r="98" spans="1:5" ht="12" customHeight="1" x14ac:dyDescent="0.25">
      <c r="A98" s="12" t="s">
        <v>72</v>
      </c>
      <c r="B98" s="6" t="s">
        <v>98</v>
      </c>
      <c r="C98" s="213"/>
      <c r="D98" s="213"/>
      <c r="E98" s="139"/>
    </row>
    <row r="99" spans="1:5" ht="12" customHeight="1" x14ac:dyDescent="0.25">
      <c r="A99" s="12" t="s">
        <v>73</v>
      </c>
      <c r="B99" s="9" t="s">
        <v>130</v>
      </c>
      <c r="C99" s="213"/>
      <c r="D99" s="213"/>
      <c r="E99" s="139"/>
    </row>
    <row r="100" spans="1:5" ht="12" customHeight="1" x14ac:dyDescent="0.25">
      <c r="A100" s="12" t="s">
        <v>82</v>
      </c>
      <c r="B100" s="17" t="s">
        <v>131</v>
      </c>
      <c r="C100" s="213"/>
      <c r="D100" s="213"/>
      <c r="E100" s="139"/>
    </row>
    <row r="101" spans="1:5" ht="12" customHeight="1" x14ac:dyDescent="0.25">
      <c r="A101" s="12" t="s">
        <v>74</v>
      </c>
      <c r="B101" s="6" t="s">
        <v>386</v>
      </c>
      <c r="C101" s="213"/>
      <c r="D101" s="213"/>
      <c r="E101" s="139"/>
    </row>
    <row r="102" spans="1:5" ht="12" customHeight="1" x14ac:dyDescent="0.25">
      <c r="A102" s="12" t="s">
        <v>75</v>
      </c>
      <c r="B102" s="73" t="s">
        <v>385</v>
      </c>
      <c r="C102" s="213"/>
      <c r="D102" s="213"/>
      <c r="E102" s="139"/>
    </row>
    <row r="103" spans="1:5" ht="12" customHeight="1" x14ac:dyDescent="0.25">
      <c r="A103" s="12" t="s">
        <v>83</v>
      </c>
      <c r="B103" s="73" t="s">
        <v>384</v>
      </c>
      <c r="C103" s="213"/>
      <c r="D103" s="213"/>
      <c r="E103" s="139"/>
    </row>
    <row r="104" spans="1:5" ht="12" customHeight="1" x14ac:dyDescent="0.25">
      <c r="A104" s="12" t="s">
        <v>84</v>
      </c>
      <c r="B104" s="71" t="s">
        <v>294</v>
      </c>
      <c r="C104" s="213"/>
      <c r="D104" s="213"/>
      <c r="E104" s="139"/>
    </row>
    <row r="105" spans="1:5" ht="12" customHeight="1" x14ac:dyDescent="0.25">
      <c r="A105" s="12" t="s">
        <v>85</v>
      </c>
      <c r="B105" s="72" t="s">
        <v>295</v>
      </c>
      <c r="C105" s="213"/>
      <c r="D105" s="213"/>
      <c r="E105" s="139"/>
    </row>
    <row r="106" spans="1:5" ht="12" customHeight="1" x14ac:dyDescent="0.25">
      <c r="A106" s="12" t="s">
        <v>86</v>
      </c>
      <c r="B106" s="72" t="s">
        <v>296</v>
      </c>
      <c r="C106" s="213"/>
      <c r="D106" s="213"/>
      <c r="E106" s="139"/>
    </row>
    <row r="107" spans="1:5" ht="12" customHeight="1" x14ac:dyDescent="0.25">
      <c r="A107" s="12" t="s">
        <v>88</v>
      </c>
      <c r="B107" s="71" t="s">
        <v>297</v>
      </c>
      <c r="C107" s="213"/>
      <c r="D107" s="213"/>
      <c r="E107" s="139"/>
    </row>
    <row r="108" spans="1:5" ht="12" customHeight="1" x14ac:dyDescent="0.25">
      <c r="A108" s="12" t="s">
        <v>132</v>
      </c>
      <c r="B108" s="71" t="s">
        <v>298</v>
      </c>
      <c r="C108" s="213"/>
      <c r="D108" s="213"/>
      <c r="E108" s="139"/>
    </row>
    <row r="109" spans="1:5" ht="12" customHeight="1" x14ac:dyDescent="0.25">
      <c r="A109" s="12" t="s">
        <v>292</v>
      </c>
      <c r="B109" s="72" t="s">
        <v>299</v>
      </c>
      <c r="C109" s="213"/>
      <c r="D109" s="213"/>
      <c r="E109" s="139"/>
    </row>
    <row r="110" spans="1:5" ht="12" customHeight="1" x14ac:dyDescent="0.25">
      <c r="A110" s="11" t="s">
        <v>293</v>
      </c>
      <c r="B110" s="73" t="s">
        <v>300</v>
      </c>
      <c r="C110" s="213"/>
      <c r="D110" s="213"/>
      <c r="E110" s="139"/>
    </row>
    <row r="111" spans="1:5" ht="12" customHeight="1" x14ac:dyDescent="0.25">
      <c r="A111" s="12" t="s">
        <v>382</v>
      </c>
      <c r="B111" s="73" t="s">
        <v>301</v>
      </c>
      <c r="C111" s="213"/>
      <c r="D111" s="213"/>
      <c r="E111" s="139"/>
    </row>
    <row r="112" spans="1:5" ht="12" customHeight="1" x14ac:dyDescent="0.25">
      <c r="A112" s="14" t="s">
        <v>383</v>
      </c>
      <c r="B112" s="73" t="s">
        <v>302</v>
      </c>
      <c r="C112" s="213"/>
      <c r="D112" s="213"/>
      <c r="E112" s="139"/>
    </row>
    <row r="113" spans="1:5" ht="12" customHeight="1" x14ac:dyDescent="0.25">
      <c r="A113" s="12" t="s">
        <v>387</v>
      </c>
      <c r="B113" s="9" t="s">
        <v>39</v>
      </c>
      <c r="C113" s="211"/>
      <c r="D113" s="211"/>
      <c r="E113" s="137"/>
    </row>
    <row r="114" spans="1:5" ht="12" customHeight="1" x14ac:dyDescent="0.25">
      <c r="A114" s="12" t="s">
        <v>388</v>
      </c>
      <c r="B114" s="6" t="s">
        <v>390</v>
      </c>
      <c r="C114" s="211"/>
      <c r="D114" s="211"/>
      <c r="E114" s="137"/>
    </row>
    <row r="115" spans="1:5" ht="12" customHeight="1" thickBot="1" x14ac:dyDescent="0.3">
      <c r="A115" s="16" t="s">
        <v>389</v>
      </c>
      <c r="B115" s="281" t="s">
        <v>391</v>
      </c>
      <c r="C115" s="293"/>
      <c r="D115" s="293"/>
      <c r="E115" s="287"/>
    </row>
    <row r="116" spans="1:5" ht="12" customHeight="1" thickBot="1" x14ac:dyDescent="0.3">
      <c r="A116" s="279" t="s">
        <v>10</v>
      </c>
      <c r="B116" s="280" t="s">
        <v>303</v>
      </c>
      <c r="C116" s="294">
        <f>+C117+C119+C121</f>
        <v>0</v>
      </c>
      <c r="D116" s="210">
        <f>+D117+D119+D121</f>
        <v>0</v>
      </c>
      <c r="E116" s="288">
        <f>+E117+E119+E121</f>
        <v>0</v>
      </c>
    </row>
    <row r="117" spans="1:5" ht="12" customHeight="1" x14ac:dyDescent="0.25">
      <c r="A117" s="13" t="s">
        <v>76</v>
      </c>
      <c r="B117" s="6" t="s">
        <v>166</v>
      </c>
      <c r="C117" s="212"/>
      <c r="D117" s="305"/>
      <c r="E117" s="138"/>
    </row>
    <row r="118" spans="1:5" ht="12" customHeight="1" x14ac:dyDescent="0.25">
      <c r="A118" s="13" t="s">
        <v>77</v>
      </c>
      <c r="B118" s="10" t="s">
        <v>307</v>
      </c>
      <c r="C118" s="212"/>
      <c r="D118" s="305"/>
      <c r="E118" s="138"/>
    </row>
    <row r="119" spans="1:5" ht="12" customHeight="1" x14ac:dyDescent="0.25">
      <c r="A119" s="13" t="s">
        <v>78</v>
      </c>
      <c r="B119" s="10" t="s">
        <v>133</v>
      </c>
      <c r="C119" s="211"/>
      <c r="D119" s="306"/>
      <c r="E119" s="137"/>
    </row>
    <row r="120" spans="1:5" ht="12" customHeight="1" x14ac:dyDescent="0.25">
      <c r="A120" s="13" t="s">
        <v>79</v>
      </c>
      <c r="B120" s="10" t="s">
        <v>308</v>
      </c>
      <c r="C120" s="211"/>
      <c r="D120" s="306"/>
      <c r="E120" s="137"/>
    </row>
    <row r="121" spans="1:5" ht="12" customHeight="1" x14ac:dyDescent="0.25">
      <c r="A121" s="13" t="s">
        <v>80</v>
      </c>
      <c r="B121" s="145" t="s">
        <v>169</v>
      </c>
      <c r="C121" s="211"/>
      <c r="D121" s="306"/>
      <c r="E121" s="137"/>
    </row>
    <row r="122" spans="1:5" ht="12" customHeight="1" x14ac:dyDescent="0.25">
      <c r="A122" s="13" t="s">
        <v>87</v>
      </c>
      <c r="B122" s="144" t="s">
        <v>371</v>
      </c>
      <c r="C122" s="211"/>
      <c r="D122" s="306"/>
      <c r="E122" s="137"/>
    </row>
    <row r="123" spans="1:5" ht="12" customHeight="1" x14ac:dyDescent="0.25">
      <c r="A123" s="13" t="s">
        <v>89</v>
      </c>
      <c r="B123" s="220" t="s">
        <v>313</v>
      </c>
      <c r="C123" s="211"/>
      <c r="D123" s="306"/>
      <c r="E123" s="137"/>
    </row>
    <row r="124" spans="1:5" ht="22.5" x14ac:dyDescent="0.25">
      <c r="A124" s="13" t="s">
        <v>134</v>
      </c>
      <c r="B124" s="72" t="s">
        <v>296</v>
      </c>
      <c r="C124" s="211"/>
      <c r="D124" s="306"/>
      <c r="E124" s="137"/>
    </row>
    <row r="125" spans="1:5" ht="12" customHeight="1" x14ac:dyDescent="0.25">
      <c r="A125" s="13" t="s">
        <v>135</v>
      </c>
      <c r="B125" s="72" t="s">
        <v>312</v>
      </c>
      <c r="C125" s="211"/>
      <c r="D125" s="306"/>
      <c r="E125" s="137"/>
    </row>
    <row r="126" spans="1:5" ht="12" customHeight="1" x14ac:dyDescent="0.25">
      <c r="A126" s="13" t="s">
        <v>136</v>
      </c>
      <c r="B126" s="72" t="s">
        <v>311</v>
      </c>
      <c r="C126" s="211"/>
      <c r="D126" s="306"/>
      <c r="E126" s="137"/>
    </row>
    <row r="127" spans="1:5" ht="12" customHeight="1" x14ac:dyDescent="0.25">
      <c r="A127" s="13" t="s">
        <v>304</v>
      </c>
      <c r="B127" s="72" t="s">
        <v>299</v>
      </c>
      <c r="C127" s="211"/>
      <c r="D127" s="306"/>
      <c r="E127" s="137"/>
    </row>
    <row r="128" spans="1:5" ht="12" customHeight="1" x14ac:dyDescent="0.25">
      <c r="A128" s="13" t="s">
        <v>305</v>
      </c>
      <c r="B128" s="72" t="s">
        <v>310</v>
      </c>
      <c r="C128" s="211"/>
      <c r="D128" s="306"/>
      <c r="E128" s="137"/>
    </row>
    <row r="129" spans="1:5" ht="23.25" thickBot="1" x14ac:dyDescent="0.3">
      <c r="A129" s="11" t="s">
        <v>306</v>
      </c>
      <c r="B129" s="72" t="s">
        <v>309</v>
      </c>
      <c r="C129" s="213"/>
      <c r="D129" s="307"/>
      <c r="E129" s="139"/>
    </row>
    <row r="130" spans="1:5" ht="12" customHeight="1" thickBot="1" x14ac:dyDescent="0.3">
      <c r="A130" s="18" t="s">
        <v>11</v>
      </c>
      <c r="B130" s="65" t="s">
        <v>392</v>
      </c>
      <c r="C130" s="210">
        <f>+C95+C116</f>
        <v>0</v>
      </c>
      <c r="D130" s="304">
        <f>+D95+D116</f>
        <v>0</v>
      </c>
      <c r="E130" s="136">
        <f>+E95+E116</f>
        <v>0</v>
      </c>
    </row>
    <row r="131" spans="1:5" ht="12" customHeight="1" thickBot="1" x14ac:dyDescent="0.3">
      <c r="A131" s="18" t="s">
        <v>12</v>
      </c>
      <c r="B131" s="65" t="s">
        <v>469</v>
      </c>
      <c r="C131" s="210">
        <f>+C132+C133+C134</f>
        <v>0</v>
      </c>
      <c r="D131" s="304">
        <f>+D132+D133+D134</f>
        <v>0</v>
      </c>
      <c r="E131" s="136">
        <f>+E132+E133+E134</f>
        <v>0</v>
      </c>
    </row>
    <row r="132" spans="1:5" ht="12" customHeight="1" x14ac:dyDescent="0.25">
      <c r="A132" s="13" t="s">
        <v>204</v>
      </c>
      <c r="B132" s="10" t="s">
        <v>400</v>
      </c>
      <c r="C132" s="211"/>
      <c r="D132" s="306"/>
      <c r="E132" s="137"/>
    </row>
    <row r="133" spans="1:5" ht="12" customHeight="1" x14ac:dyDescent="0.25">
      <c r="A133" s="13" t="s">
        <v>207</v>
      </c>
      <c r="B133" s="10" t="s">
        <v>401</v>
      </c>
      <c r="C133" s="211"/>
      <c r="D133" s="306"/>
      <c r="E133" s="137"/>
    </row>
    <row r="134" spans="1:5" ht="12" customHeight="1" thickBot="1" x14ac:dyDescent="0.3">
      <c r="A134" s="11" t="s">
        <v>208</v>
      </c>
      <c r="B134" s="10" t="s">
        <v>402</v>
      </c>
      <c r="C134" s="211"/>
      <c r="D134" s="306"/>
      <c r="E134" s="137"/>
    </row>
    <row r="135" spans="1:5" ht="12" customHeight="1" thickBot="1" x14ac:dyDescent="0.3">
      <c r="A135" s="18" t="s">
        <v>13</v>
      </c>
      <c r="B135" s="65" t="s">
        <v>394</v>
      </c>
      <c r="C135" s="210">
        <f>SUM(C136:C141)</f>
        <v>0</v>
      </c>
      <c r="D135" s="304">
        <f>SUM(D136:D141)</f>
        <v>0</v>
      </c>
      <c r="E135" s="136">
        <f>SUM(E136:E141)</f>
        <v>0</v>
      </c>
    </row>
    <row r="136" spans="1:5" ht="12" customHeight="1" x14ac:dyDescent="0.25">
      <c r="A136" s="13" t="s">
        <v>63</v>
      </c>
      <c r="B136" s="7" t="s">
        <v>403</v>
      </c>
      <c r="C136" s="211"/>
      <c r="D136" s="306"/>
      <c r="E136" s="137"/>
    </row>
    <row r="137" spans="1:5" ht="12" customHeight="1" x14ac:dyDescent="0.25">
      <c r="A137" s="13" t="s">
        <v>64</v>
      </c>
      <c r="B137" s="7" t="s">
        <v>395</v>
      </c>
      <c r="C137" s="211"/>
      <c r="D137" s="306"/>
      <c r="E137" s="137"/>
    </row>
    <row r="138" spans="1:5" ht="12" customHeight="1" x14ac:dyDescent="0.25">
      <c r="A138" s="13" t="s">
        <v>65</v>
      </c>
      <c r="B138" s="7" t="s">
        <v>396</v>
      </c>
      <c r="C138" s="211"/>
      <c r="D138" s="306"/>
      <c r="E138" s="137"/>
    </row>
    <row r="139" spans="1:5" ht="12" customHeight="1" x14ac:dyDescent="0.25">
      <c r="A139" s="13" t="s">
        <v>121</v>
      </c>
      <c r="B139" s="7" t="s">
        <v>397</v>
      </c>
      <c r="C139" s="211"/>
      <c r="D139" s="306"/>
      <c r="E139" s="137"/>
    </row>
    <row r="140" spans="1:5" ht="12" customHeight="1" x14ac:dyDescent="0.25">
      <c r="A140" s="13" t="s">
        <v>122</v>
      </c>
      <c r="B140" s="7" t="s">
        <v>398</v>
      </c>
      <c r="C140" s="211"/>
      <c r="D140" s="306"/>
      <c r="E140" s="137"/>
    </row>
    <row r="141" spans="1:5" ht="12" customHeight="1" thickBot="1" x14ac:dyDescent="0.3">
      <c r="A141" s="11" t="s">
        <v>123</v>
      </c>
      <c r="B141" s="7" t="s">
        <v>399</v>
      </c>
      <c r="C141" s="211"/>
      <c r="D141" s="306"/>
      <c r="E141" s="137"/>
    </row>
    <row r="142" spans="1:5" ht="12" customHeight="1" thickBot="1" x14ac:dyDescent="0.3">
      <c r="A142" s="18" t="s">
        <v>14</v>
      </c>
      <c r="B142" s="65" t="s">
        <v>407</v>
      </c>
      <c r="C142" s="216">
        <f>+C143+C144+C145+C146</f>
        <v>0</v>
      </c>
      <c r="D142" s="308">
        <f>+D143+D144+D145+D146</f>
        <v>0</v>
      </c>
      <c r="E142" s="253">
        <f>+E143+E144+E145+E146</f>
        <v>0</v>
      </c>
    </row>
    <row r="143" spans="1:5" ht="12" customHeight="1" x14ac:dyDescent="0.25">
      <c r="A143" s="13" t="s">
        <v>66</v>
      </c>
      <c r="B143" s="7" t="s">
        <v>314</v>
      </c>
      <c r="C143" s="211"/>
      <c r="D143" s="306"/>
      <c r="E143" s="137"/>
    </row>
    <row r="144" spans="1:5" ht="12" customHeight="1" x14ac:dyDescent="0.25">
      <c r="A144" s="13" t="s">
        <v>67</v>
      </c>
      <c r="B144" s="7" t="s">
        <v>315</v>
      </c>
      <c r="C144" s="211"/>
      <c r="D144" s="306"/>
      <c r="E144" s="137"/>
    </row>
    <row r="145" spans="1:9" ht="12" customHeight="1" x14ac:dyDescent="0.25">
      <c r="A145" s="13" t="s">
        <v>228</v>
      </c>
      <c r="B145" s="7" t="s">
        <v>408</v>
      </c>
      <c r="C145" s="211"/>
      <c r="D145" s="306"/>
      <c r="E145" s="137"/>
    </row>
    <row r="146" spans="1:9" ht="12" customHeight="1" thickBot="1" x14ac:dyDescent="0.3">
      <c r="A146" s="11" t="s">
        <v>229</v>
      </c>
      <c r="B146" s="5" t="s">
        <v>334</v>
      </c>
      <c r="C146" s="211"/>
      <c r="D146" s="306"/>
      <c r="E146" s="137"/>
    </row>
    <row r="147" spans="1:9" ht="12" customHeight="1" thickBot="1" x14ac:dyDescent="0.3">
      <c r="A147" s="18" t="s">
        <v>15</v>
      </c>
      <c r="B147" s="65" t="s">
        <v>409</v>
      </c>
      <c r="C147" s="295">
        <f>SUM(C148:C152)</f>
        <v>0</v>
      </c>
      <c r="D147" s="309">
        <f>SUM(D148:D152)</f>
        <v>0</v>
      </c>
      <c r="E147" s="289">
        <f>SUM(E148:E152)</f>
        <v>0</v>
      </c>
    </row>
    <row r="148" spans="1:9" ht="12" customHeight="1" x14ac:dyDescent="0.25">
      <c r="A148" s="13" t="s">
        <v>68</v>
      </c>
      <c r="B148" s="7" t="s">
        <v>404</v>
      </c>
      <c r="C148" s="211"/>
      <c r="D148" s="306"/>
      <c r="E148" s="137"/>
    </row>
    <row r="149" spans="1:9" ht="12" customHeight="1" x14ac:dyDescent="0.25">
      <c r="A149" s="13" t="s">
        <v>69</v>
      </c>
      <c r="B149" s="7" t="s">
        <v>411</v>
      </c>
      <c r="C149" s="211"/>
      <c r="D149" s="306"/>
      <c r="E149" s="137"/>
    </row>
    <row r="150" spans="1:9" ht="12" customHeight="1" x14ac:dyDescent="0.25">
      <c r="A150" s="13" t="s">
        <v>240</v>
      </c>
      <c r="B150" s="7" t="s">
        <v>406</v>
      </c>
      <c r="C150" s="211"/>
      <c r="D150" s="306"/>
      <c r="E150" s="137"/>
    </row>
    <row r="151" spans="1:9" ht="12" customHeight="1" x14ac:dyDescent="0.25">
      <c r="A151" s="13" t="s">
        <v>241</v>
      </c>
      <c r="B151" s="7" t="s">
        <v>412</v>
      </c>
      <c r="C151" s="211"/>
      <c r="D151" s="306"/>
      <c r="E151" s="137"/>
    </row>
    <row r="152" spans="1:9" ht="12" customHeight="1" thickBot="1" x14ac:dyDescent="0.3">
      <c r="A152" s="13" t="s">
        <v>410</v>
      </c>
      <c r="B152" s="7" t="s">
        <v>413</v>
      </c>
      <c r="C152" s="211"/>
      <c r="D152" s="306"/>
      <c r="E152" s="137"/>
    </row>
    <row r="153" spans="1:9" ht="12" customHeight="1" thickBot="1" x14ac:dyDescent="0.3">
      <c r="A153" s="18" t="s">
        <v>16</v>
      </c>
      <c r="B153" s="65" t="s">
        <v>414</v>
      </c>
      <c r="C153" s="296"/>
      <c r="D153" s="310"/>
      <c r="E153" s="290"/>
    </row>
    <row r="154" spans="1:9" ht="12" customHeight="1" thickBot="1" x14ac:dyDescent="0.3">
      <c r="A154" s="18" t="s">
        <v>17</v>
      </c>
      <c r="B154" s="65" t="s">
        <v>415</v>
      </c>
      <c r="C154" s="296"/>
      <c r="D154" s="310"/>
      <c r="E154" s="290"/>
    </row>
    <row r="155" spans="1:9" ht="15" customHeight="1" thickBot="1" x14ac:dyDescent="0.3">
      <c r="A155" s="18" t="s">
        <v>18</v>
      </c>
      <c r="B155" s="65" t="s">
        <v>417</v>
      </c>
      <c r="C155" s="297">
        <f>+C131+C135+C142+C147+C153+C154</f>
        <v>0</v>
      </c>
      <c r="D155" s="311">
        <f>+D131+D135+D142+D147+D153+D154</f>
        <v>0</v>
      </c>
      <c r="E155" s="291">
        <f>+E131+E135+E142+E147+E153+E154</f>
        <v>0</v>
      </c>
      <c r="F155" s="234"/>
      <c r="G155" s="235"/>
      <c r="H155" s="235"/>
      <c r="I155" s="235"/>
    </row>
    <row r="156" spans="1:9" s="223" customFormat="1" ht="12.95" customHeight="1" thickBot="1" x14ac:dyDescent="0.25">
      <c r="A156" s="146" t="s">
        <v>19</v>
      </c>
      <c r="B156" s="197" t="s">
        <v>416</v>
      </c>
      <c r="C156" s="297">
        <f>+C130+C155</f>
        <v>0</v>
      </c>
      <c r="D156" s="311">
        <f>+D130+D155</f>
        <v>0</v>
      </c>
      <c r="E156" s="291">
        <f>+E130+E155</f>
        <v>0</v>
      </c>
    </row>
    <row r="157" spans="1:9" ht="7.5" customHeight="1" x14ac:dyDescent="0.25"/>
    <row r="158" spans="1:9" x14ac:dyDescent="0.25">
      <c r="A158" s="531" t="s">
        <v>316</v>
      </c>
      <c r="B158" s="531"/>
      <c r="C158" s="531"/>
      <c r="D158" s="531"/>
      <c r="E158" s="531"/>
    </row>
    <row r="159" spans="1:9" ht="15" customHeight="1" thickBot="1" x14ac:dyDescent="0.3">
      <c r="A159" s="521" t="s">
        <v>110</v>
      </c>
      <c r="B159" s="521"/>
      <c r="C159" s="148"/>
      <c r="E159" s="148" t="s">
        <v>167</v>
      </c>
    </row>
    <row r="160" spans="1:9" ht="25.5" customHeight="1" thickBot="1" x14ac:dyDescent="0.3">
      <c r="A160" s="18">
        <v>1</v>
      </c>
      <c r="B160" s="23" t="s">
        <v>418</v>
      </c>
      <c r="C160" s="303">
        <f>+C63-C130</f>
        <v>0</v>
      </c>
      <c r="D160" s="210">
        <f>+D63-D130</f>
        <v>0</v>
      </c>
      <c r="E160" s="136">
        <f>+E63-E130</f>
        <v>0</v>
      </c>
    </row>
    <row r="161" spans="1:5" ht="32.25" customHeight="1" thickBot="1" x14ac:dyDescent="0.3">
      <c r="A161" s="18" t="s">
        <v>10</v>
      </c>
      <c r="B161" s="23" t="s">
        <v>424</v>
      </c>
      <c r="C161" s="210">
        <f>+C87-C155</f>
        <v>0</v>
      </c>
      <c r="D161" s="210">
        <f>+D87-D155</f>
        <v>0</v>
      </c>
      <c r="E161" s="136">
        <f>+E87-E155</f>
        <v>0</v>
      </c>
    </row>
  </sheetData>
  <mergeCells count="12">
    <mergeCell ref="A1:E1"/>
    <mergeCell ref="A90:E90"/>
    <mergeCell ref="A159:B159"/>
    <mergeCell ref="A2:B2"/>
    <mergeCell ref="A3:A4"/>
    <mergeCell ref="B3:B4"/>
    <mergeCell ref="C3:E3"/>
    <mergeCell ref="A91:B91"/>
    <mergeCell ref="A92:A93"/>
    <mergeCell ref="B92:B93"/>
    <mergeCell ref="C92:E92"/>
    <mergeCell ref="A158:E158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 xml:space="preserve">&amp;C&amp;"Times New Roman CE,Félkövér"&amp;12
..............................Önkormányzat
2015. ÉVI KÖLTSÉGVETÉS 
ÁLLAMIGAZGATÁSI FELADATOK MÉRLEGE&amp;10
&amp;R&amp;"Times New Roman CE,Félkövér dőlt"&amp;11 1.4. melléklet </oddHeader>
  </headerFooter>
  <rowBreaks count="2" manualBreakCount="2">
    <brk id="75" max="4" man="1"/>
    <brk id="89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3"/>
  <sheetViews>
    <sheetView view="pageBreakPreview" topLeftCell="C1" zoomScaleNormal="100" zoomScaleSheetLayoutView="100" workbookViewId="0">
      <selection activeCell="N1" sqref="N1:N32"/>
    </sheetView>
  </sheetViews>
  <sheetFormatPr defaultRowHeight="12.75" x14ac:dyDescent="0.2"/>
  <cols>
    <col min="1" max="1" width="6" style="38" customWidth="1"/>
    <col min="2" max="2" width="43.5" style="86" customWidth="1"/>
    <col min="3" max="3" width="11.5" style="38" customWidth="1"/>
    <col min="4" max="4" width="12.6640625" style="38" customWidth="1"/>
    <col min="5" max="5" width="10.83203125" style="38" customWidth="1"/>
    <col min="6" max="6" width="11.83203125" style="38" customWidth="1"/>
    <col min="7" max="7" width="10" style="38" customWidth="1"/>
    <col min="8" max="8" width="49" style="38" customWidth="1"/>
    <col min="9" max="9" width="11.83203125" style="38" customWidth="1"/>
    <col min="10" max="10" width="12.1640625" style="38" customWidth="1"/>
    <col min="11" max="11" width="11.5" style="38" customWidth="1"/>
    <col min="12" max="12" width="11.6640625" style="38" customWidth="1"/>
    <col min="13" max="13" width="10.5" style="38" customWidth="1"/>
    <col min="14" max="14" width="4.83203125" style="38" customWidth="1"/>
    <col min="15" max="16384" width="9.33203125" style="38"/>
  </cols>
  <sheetData>
    <row r="1" spans="1:14" ht="39.75" customHeight="1" x14ac:dyDescent="0.2">
      <c r="B1" s="156" t="s">
        <v>113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536" t="s">
        <v>518</v>
      </c>
    </row>
    <row r="2" spans="1:14" ht="14.25" thickBot="1" x14ac:dyDescent="0.25">
      <c r="I2" s="158"/>
      <c r="J2" s="158"/>
      <c r="K2" s="158"/>
      <c r="L2" s="158"/>
      <c r="M2" s="158" t="s">
        <v>50</v>
      </c>
      <c r="N2" s="536"/>
    </row>
    <row r="3" spans="1:14" ht="18" customHeight="1" thickBot="1" x14ac:dyDescent="0.25">
      <c r="A3" s="534" t="s">
        <v>58</v>
      </c>
      <c r="B3" s="159" t="s">
        <v>45</v>
      </c>
      <c r="C3" s="160"/>
      <c r="D3" s="313"/>
      <c r="E3" s="313"/>
      <c r="F3" s="313"/>
      <c r="G3" s="313"/>
      <c r="H3" s="159" t="s">
        <v>46</v>
      </c>
      <c r="I3" s="161"/>
      <c r="J3" s="320"/>
      <c r="K3" s="320"/>
      <c r="L3" s="320"/>
      <c r="M3" s="321"/>
      <c r="N3" s="536"/>
    </row>
    <row r="4" spans="1:14" s="162" customFormat="1" ht="35.25" customHeight="1" thickBot="1" x14ac:dyDescent="0.25">
      <c r="A4" s="535"/>
      <c r="B4" s="87" t="s">
        <v>51</v>
      </c>
      <c r="C4" s="88" t="e">
        <f>+CONCATENATE('1.1.sz.mell.'!C3," eredeti előirányzat")</f>
        <v>#REF!</v>
      </c>
      <c r="D4" s="314" t="e">
        <f>+CONCATENATE('1.1.sz.mell.'!C3," módosított előirányzat")</f>
        <v>#REF!</v>
      </c>
      <c r="E4" s="314" t="str">
        <f>+CONCATENATE('1.1.sz.mell.'!D3," módosított előirányzat")</f>
        <v xml:space="preserve"> módosított előirányzat</v>
      </c>
      <c r="F4" s="314" t="s">
        <v>515</v>
      </c>
      <c r="G4" s="314" t="e">
        <f>+CONCATENATE(LEFT('1.1.sz.mell.'!C3,4),". XII. 31. teljesítés")</f>
        <v>#REF!</v>
      </c>
      <c r="H4" s="87" t="s">
        <v>51</v>
      </c>
      <c r="I4" s="88" t="e">
        <f>+C4</f>
        <v>#REF!</v>
      </c>
      <c r="J4" s="88" t="e">
        <f>+D4</f>
        <v>#REF!</v>
      </c>
      <c r="K4" s="314" t="str">
        <f>+CONCATENATE('1.1.sz.mell.'!J3," módosított előirányzat")</f>
        <v xml:space="preserve"> módosított előirányzat</v>
      </c>
      <c r="L4" s="513" t="s">
        <v>515</v>
      </c>
      <c r="M4" s="324" t="e">
        <f>+G4</f>
        <v>#REF!</v>
      </c>
      <c r="N4" s="536"/>
    </row>
    <row r="5" spans="1:14" s="166" customFormat="1" ht="12" customHeight="1" thickBot="1" x14ac:dyDescent="0.25">
      <c r="A5" s="163" t="s">
        <v>431</v>
      </c>
      <c r="B5" s="164" t="s">
        <v>432</v>
      </c>
      <c r="C5" s="165" t="s">
        <v>433</v>
      </c>
      <c r="D5" s="315" t="s">
        <v>435</v>
      </c>
      <c r="E5" s="315"/>
      <c r="F5" s="315"/>
      <c r="G5" s="315" t="s">
        <v>434</v>
      </c>
      <c r="H5" s="164" t="s">
        <v>470</v>
      </c>
      <c r="I5" s="165" t="s">
        <v>437</v>
      </c>
      <c r="J5" s="165" t="s">
        <v>438</v>
      </c>
      <c r="K5" s="412"/>
      <c r="L5" s="412"/>
      <c r="M5" s="322" t="s">
        <v>471</v>
      </c>
      <c r="N5" s="536"/>
    </row>
    <row r="6" spans="1:14" ht="12.95" customHeight="1" x14ac:dyDescent="0.2">
      <c r="A6" s="167" t="s">
        <v>9</v>
      </c>
      <c r="B6" s="168" t="s">
        <v>317</v>
      </c>
      <c r="C6" s="149">
        <v>12737</v>
      </c>
      <c r="D6" s="149">
        <v>13937</v>
      </c>
      <c r="E6" s="149">
        <v>13937</v>
      </c>
      <c r="F6" s="149">
        <v>14522</v>
      </c>
      <c r="G6" s="149">
        <v>14522</v>
      </c>
      <c r="H6" s="168" t="s">
        <v>52</v>
      </c>
      <c r="I6" s="149">
        <v>5617</v>
      </c>
      <c r="J6" s="149">
        <v>5617</v>
      </c>
      <c r="K6" s="413">
        <v>5617</v>
      </c>
      <c r="L6" s="413">
        <v>5617</v>
      </c>
      <c r="M6" s="325">
        <v>5182</v>
      </c>
      <c r="N6" s="536"/>
    </row>
    <row r="7" spans="1:14" ht="12.95" customHeight="1" x14ac:dyDescent="0.2">
      <c r="A7" s="169" t="s">
        <v>10</v>
      </c>
      <c r="B7" s="170" t="s">
        <v>318</v>
      </c>
      <c r="C7" s="150">
        <v>1797</v>
      </c>
      <c r="D7" s="150">
        <v>1797</v>
      </c>
      <c r="E7" s="150">
        <v>1797</v>
      </c>
      <c r="F7" s="150">
        <v>1292</v>
      </c>
      <c r="G7" s="150">
        <v>888</v>
      </c>
      <c r="H7" s="170" t="s">
        <v>129</v>
      </c>
      <c r="I7" s="150">
        <v>1549</v>
      </c>
      <c r="J7" s="150">
        <v>1549</v>
      </c>
      <c r="K7" s="407">
        <v>1549</v>
      </c>
      <c r="L7" s="407">
        <v>1549</v>
      </c>
      <c r="M7" s="326">
        <v>1250</v>
      </c>
      <c r="N7" s="536"/>
    </row>
    <row r="8" spans="1:14" ht="12.95" customHeight="1" x14ac:dyDescent="0.2">
      <c r="A8" s="169" t="s">
        <v>11</v>
      </c>
      <c r="B8" s="170" t="s">
        <v>339</v>
      </c>
      <c r="C8" s="150"/>
      <c r="D8" s="150"/>
      <c r="E8" s="150"/>
      <c r="F8" s="150"/>
      <c r="G8" s="150"/>
      <c r="H8" s="170" t="s">
        <v>172</v>
      </c>
      <c r="I8" s="150">
        <v>9696</v>
      </c>
      <c r="J8" s="150">
        <v>9696</v>
      </c>
      <c r="K8" s="407">
        <v>9696</v>
      </c>
      <c r="L8" s="407">
        <v>7618</v>
      </c>
      <c r="M8" s="326">
        <v>4601</v>
      </c>
      <c r="N8" s="536"/>
    </row>
    <row r="9" spans="1:14" ht="12.95" customHeight="1" x14ac:dyDescent="0.2">
      <c r="A9" s="169" t="s">
        <v>12</v>
      </c>
      <c r="B9" s="170" t="s">
        <v>120</v>
      </c>
      <c r="C9" s="150">
        <v>2745</v>
      </c>
      <c r="D9" s="150">
        <v>2745</v>
      </c>
      <c r="E9" s="150">
        <v>2745</v>
      </c>
      <c r="F9" s="150">
        <v>3049</v>
      </c>
      <c r="G9" s="150">
        <v>2743</v>
      </c>
      <c r="H9" s="170" t="s">
        <v>130</v>
      </c>
      <c r="I9" s="150">
        <v>1933</v>
      </c>
      <c r="J9" s="150">
        <v>1933</v>
      </c>
      <c r="K9" s="407">
        <v>1933</v>
      </c>
      <c r="L9" s="407">
        <v>1896</v>
      </c>
      <c r="M9" s="326">
        <v>1076</v>
      </c>
      <c r="N9" s="536"/>
    </row>
    <row r="10" spans="1:14" ht="12.95" customHeight="1" x14ac:dyDescent="0.2">
      <c r="A10" s="169" t="s">
        <v>13</v>
      </c>
      <c r="B10" s="171" t="s">
        <v>364</v>
      </c>
      <c r="C10" s="150">
        <v>535</v>
      </c>
      <c r="D10" s="150">
        <v>535</v>
      </c>
      <c r="E10" s="150">
        <v>535</v>
      </c>
      <c r="F10" s="150">
        <v>505</v>
      </c>
      <c r="G10" s="150">
        <v>445</v>
      </c>
      <c r="H10" s="170" t="s">
        <v>131</v>
      </c>
      <c r="I10" s="150">
        <v>1654</v>
      </c>
      <c r="J10" s="150">
        <v>1724</v>
      </c>
      <c r="K10" s="407">
        <v>1724</v>
      </c>
      <c r="L10" s="407">
        <v>6790</v>
      </c>
      <c r="M10" s="326">
        <v>576</v>
      </c>
      <c r="N10" s="536"/>
    </row>
    <row r="11" spans="1:14" ht="12.95" customHeight="1" x14ac:dyDescent="0.2">
      <c r="A11" s="169" t="s">
        <v>14</v>
      </c>
      <c r="B11" s="170" t="s">
        <v>319</v>
      </c>
      <c r="C11" s="151"/>
      <c r="D11" s="151"/>
      <c r="E11" s="151"/>
      <c r="F11" s="151"/>
      <c r="G11" s="151"/>
      <c r="H11" s="170" t="s">
        <v>39</v>
      </c>
      <c r="I11" s="150">
        <v>2294</v>
      </c>
      <c r="J11" s="150">
        <v>4086</v>
      </c>
      <c r="K11" s="407">
        <v>3563</v>
      </c>
      <c r="L11" s="407">
        <v>5136</v>
      </c>
      <c r="M11" s="326"/>
      <c r="N11" s="536"/>
    </row>
    <row r="12" spans="1:14" ht="12.95" customHeight="1" x14ac:dyDescent="0.2">
      <c r="A12" s="169" t="s">
        <v>15</v>
      </c>
      <c r="B12" s="170" t="s">
        <v>425</v>
      </c>
      <c r="C12" s="150"/>
      <c r="D12" s="150"/>
      <c r="E12" s="150"/>
      <c r="F12" s="150"/>
      <c r="G12" s="150"/>
      <c r="H12" s="30"/>
      <c r="I12" s="150"/>
      <c r="J12" s="150"/>
      <c r="K12" s="407"/>
      <c r="L12" s="407"/>
      <c r="M12" s="326"/>
      <c r="N12" s="536"/>
    </row>
    <row r="13" spans="1:14" ht="12.95" customHeight="1" x14ac:dyDescent="0.2">
      <c r="A13" s="169" t="s">
        <v>16</v>
      </c>
      <c r="B13" s="30"/>
      <c r="C13" s="150"/>
      <c r="D13" s="150"/>
      <c r="E13" s="150"/>
      <c r="F13" s="150"/>
      <c r="G13" s="150"/>
      <c r="H13" s="30"/>
      <c r="I13" s="150"/>
      <c r="J13" s="150"/>
      <c r="K13" s="407"/>
      <c r="L13" s="407"/>
      <c r="M13" s="326"/>
      <c r="N13" s="536"/>
    </row>
    <row r="14" spans="1:14" ht="12.95" customHeight="1" x14ac:dyDescent="0.2">
      <c r="A14" s="169" t="s">
        <v>17</v>
      </c>
      <c r="B14" s="236"/>
      <c r="C14" s="151"/>
      <c r="D14" s="151"/>
      <c r="E14" s="151"/>
      <c r="F14" s="151"/>
      <c r="G14" s="151"/>
      <c r="H14" s="30"/>
      <c r="I14" s="150"/>
      <c r="J14" s="150"/>
      <c r="K14" s="407"/>
      <c r="L14" s="407"/>
      <c r="M14" s="326"/>
      <c r="N14" s="536"/>
    </row>
    <row r="15" spans="1:14" ht="12.95" customHeight="1" x14ac:dyDescent="0.2">
      <c r="A15" s="169" t="s">
        <v>18</v>
      </c>
      <c r="B15" s="30"/>
      <c r="C15" s="150"/>
      <c r="D15" s="150"/>
      <c r="E15" s="150"/>
      <c r="F15" s="150"/>
      <c r="G15" s="150"/>
      <c r="H15" s="30"/>
      <c r="I15" s="150"/>
      <c r="J15" s="150"/>
      <c r="K15" s="407"/>
      <c r="L15" s="407"/>
      <c r="M15" s="326"/>
      <c r="N15" s="536"/>
    </row>
    <row r="16" spans="1:14" ht="12.95" customHeight="1" x14ac:dyDescent="0.2">
      <c r="A16" s="169" t="s">
        <v>19</v>
      </c>
      <c r="B16" s="30"/>
      <c r="C16" s="150"/>
      <c r="D16" s="150"/>
      <c r="E16" s="150"/>
      <c r="F16" s="150"/>
      <c r="G16" s="150"/>
      <c r="H16" s="30"/>
      <c r="I16" s="150"/>
      <c r="J16" s="150"/>
      <c r="K16" s="407"/>
      <c r="L16" s="407"/>
      <c r="M16" s="326"/>
      <c r="N16" s="536"/>
    </row>
    <row r="17" spans="1:14" ht="12.95" customHeight="1" thickBot="1" x14ac:dyDescent="0.25">
      <c r="A17" s="169" t="s">
        <v>20</v>
      </c>
      <c r="B17" s="40"/>
      <c r="C17" s="152"/>
      <c r="D17" s="152"/>
      <c r="E17" s="152"/>
      <c r="F17" s="152"/>
      <c r="G17" s="152"/>
      <c r="H17" s="30"/>
      <c r="I17" s="152"/>
      <c r="J17" s="152"/>
      <c r="K17" s="414"/>
      <c r="L17" s="414"/>
      <c r="M17" s="327"/>
      <c r="N17" s="536"/>
    </row>
    <row r="18" spans="1:14" ht="21.75" thickBot="1" x14ac:dyDescent="0.25">
      <c r="A18" s="172" t="s">
        <v>21</v>
      </c>
      <c r="B18" s="66" t="s">
        <v>426</v>
      </c>
      <c r="C18" s="153">
        <f>SUM(C6:C17)</f>
        <v>17814</v>
      </c>
      <c r="D18" s="153">
        <f>SUM(D6:D17)</f>
        <v>19014</v>
      </c>
      <c r="E18" s="153">
        <f t="shared" ref="E18:F18" si="0">SUM(E6:E17)</f>
        <v>19014</v>
      </c>
      <c r="F18" s="153">
        <f t="shared" si="0"/>
        <v>19368</v>
      </c>
      <c r="G18" s="153">
        <f>SUM(G6:G17)</f>
        <v>18598</v>
      </c>
      <c r="H18" s="66" t="s">
        <v>325</v>
      </c>
      <c r="I18" s="153">
        <f>SUM(I6:I17)</f>
        <v>22743</v>
      </c>
      <c r="J18" s="153">
        <f>SUM(J6:J17)</f>
        <v>24605</v>
      </c>
      <c r="K18" s="153">
        <f t="shared" ref="K18:L18" si="1">SUM(K6:K17)</f>
        <v>24082</v>
      </c>
      <c r="L18" s="153">
        <f t="shared" si="1"/>
        <v>28606</v>
      </c>
      <c r="M18" s="191">
        <f>SUM(M6:M17)</f>
        <v>12685</v>
      </c>
      <c r="N18" s="536"/>
    </row>
    <row r="19" spans="1:14" ht="12.95" customHeight="1" x14ac:dyDescent="0.2">
      <c r="A19" s="173" t="s">
        <v>22</v>
      </c>
      <c r="B19" s="174" t="s">
        <v>322</v>
      </c>
      <c r="C19" s="283">
        <f>+C20+C21+C22+C23</f>
        <v>4929</v>
      </c>
      <c r="D19" s="283">
        <f>+D20+D21+D22+D23</f>
        <v>5541</v>
      </c>
      <c r="E19" s="283">
        <f t="shared" ref="E19:G19" si="2">+E20+E21+E22+E23</f>
        <v>5041</v>
      </c>
      <c r="F19" s="283">
        <f t="shared" si="2"/>
        <v>4027</v>
      </c>
      <c r="G19" s="283">
        <f t="shared" si="2"/>
        <v>0</v>
      </c>
      <c r="H19" s="175" t="s">
        <v>137</v>
      </c>
      <c r="I19" s="154"/>
      <c r="J19" s="154"/>
      <c r="K19" s="415"/>
      <c r="L19" s="415"/>
      <c r="M19" s="328"/>
      <c r="N19" s="536"/>
    </row>
    <row r="20" spans="1:14" ht="12.95" customHeight="1" x14ac:dyDescent="0.2">
      <c r="A20" s="176" t="s">
        <v>23</v>
      </c>
      <c r="B20" s="175" t="s">
        <v>164</v>
      </c>
      <c r="C20" s="55">
        <v>4929</v>
      </c>
      <c r="D20" s="55">
        <v>5541</v>
      </c>
      <c r="E20" s="55">
        <v>5041</v>
      </c>
      <c r="F20" s="55">
        <v>4027</v>
      </c>
      <c r="G20" s="55"/>
      <c r="H20" s="175" t="s">
        <v>324</v>
      </c>
      <c r="I20" s="55"/>
      <c r="J20" s="55"/>
      <c r="K20" s="411"/>
      <c r="L20" s="411"/>
      <c r="M20" s="329"/>
      <c r="N20" s="536"/>
    </row>
    <row r="21" spans="1:14" ht="12.95" customHeight="1" x14ac:dyDescent="0.2">
      <c r="A21" s="176" t="s">
        <v>24</v>
      </c>
      <c r="B21" s="175" t="s">
        <v>165</v>
      </c>
      <c r="C21" s="55"/>
      <c r="D21" s="55"/>
      <c r="E21" s="55"/>
      <c r="F21" s="55"/>
      <c r="G21" s="55"/>
      <c r="H21" s="175" t="s">
        <v>111</v>
      </c>
      <c r="I21" s="55"/>
      <c r="J21" s="55"/>
      <c r="K21" s="411"/>
      <c r="L21" s="411"/>
      <c r="M21" s="329"/>
      <c r="N21" s="536"/>
    </row>
    <row r="22" spans="1:14" ht="12.95" customHeight="1" x14ac:dyDescent="0.2">
      <c r="A22" s="176" t="s">
        <v>25</v>
      </c>
      <c r="B22" s="175" t="s">
        <v>170</v>
      </c>
      <c r="C22" s="55"/>
      <c r="D22" s="55"/>
      <c r="E22" s="55"/>
      <c r="F22" s="55"/>
      <c r="G22" s="55"/>
      <c r="H22" s="175" t="s">
        <v>112</v>
      </c>
      <c r="I22" s="55"/>
      <c r="J22" s="55"/>
      <c r="K22" s="411"/>
      <c r="L22" s="411"/>
      <c r="M22" s="329"/>
      <c r="N22" s="536"/>
    </row>
    <row r="23" spans="1:14" ht="12.95" customHeight="1" x14ac:dyDescent="0.2">
      <c r="A23" s="176" t="s">
        <v>26</v>
      </c>
      <c r="B23" s="175" t="s">
        <v>171</v>
      </c>
      <c r="C23" s="55"/>
      <c r="D23" s="55"/>
      <c r="E23" s="55"/>
      <c r="F23" s="55"/>
      <c r="G23" s="55"/>
      <c r="H23" s="174" t="s">
        <v>173</v>
      </c>
      <c r="I23" s="55"/>
      <c r="J23" s="55"/>
      <c r="K23" s="411"/>
      <c r="L23" s="411"/>
      <c r="M23" s="329"/>
      <c r="N23" s="536"/>
    </row>
    <row r="24" spans="1:14" ht="12.95" customHeight="1" x14ac:dyDescent="0.2">
      <c r="A24" s="176" t="s">
        <v>27</v>
      </c>
      <c r="B24" s="175" t="s">
        <v>323</v>
      </c>
      <c r="C24" s="177">
        <f>+C25+C26</f>
        <v>0</v>
      </c>
      <c r="D24" s="177">
        <f>+D25+D26</f>
        <v>0</v>
      </c>
      <c r="E24" s="177"/>
      <c r="F24" s="177"/>
      <c r="G24" s="177">
        <f>+G25+G26</f>
        <v>0</v>
      </c>
      <c r="H24" s="175" t="s">
        <v>138</v>
      </c>
      <c r="I24" s="55"/>
      <c r="J24" s="55"/>
      <c r="K24" s="411"/>
      <c r="L24" s="411"/>
      <c r="M24" s="329"/>
      <c r="N24" s="536"/>
    </row>
    <row r="25" spans="1:14" ht="12.95" customHeight="1" x14ac:dyDescent="0.2">
      <c r="A25" s="173" t="s">
        <v>28</v>
      </c>
      <c r="B25" s="174" t="s">
        <v>320</v>
      </c>
      <c r="C25" s="154"/>
      <c r="D25" s="154"/>
      <c r="E25" s="154"/>
      <c r="F25" s="154"/>
      <c r="G25" s="154"/>
      <c r="H25" s="168" t="s">
        <v>408</v>
      </c>
      <c r="I25" s="154"/>
      <c r="J25" s="154"/>
      <c r="K25" s="415"/>
      <c r="L25" s="415"/>
      <c r="M25" s="328"/>
      <c r="N25" s="536"/>
    </row>
    <row r="26" spans="1:14" ht="12.95" customHeight="1" x14ac:dyDescent="0.2">
      <c r="A26" s="176" t="s">
        <v>29</v>
      </c>
      <c r="B26" s="175" t="s">
        <v>321</v>
      </c>
      <c r="C26" s="55"/>
      <c r="D26" s="55"/>
      <c r="E26" s="55"/>
      <c r="F26" s="55"/>
      <c r="G26" s="55"/>
      <c r="H26" s="170" t="s">
        <v>414</v>
      </c>
      <c r="I26" s="55"/>
      <c r="J26" s="55"/>
      <c r="K26" s="411"/>
      <c r="L26" s="411"/>
      <c r="M26" s="329"/>
      <c r="N26" s="536"/>
    </row>
    <row r="27" spans="1:14" ht="12.95" customHeight="1" x14ac:dyDescent="0.2">
      <c r="A27" s="169" t="s">
        <v>30</v>
      </c>
      <c r="B27" s="175" t="s">
        <v>504</v>
      </c>
      <c r="C27" s="55"/>
      <c r="D27" s="55"/>
      <c r="E27" s="55"/>
      <c r="F27" s="55">
        <v>818</v>
      </c>
      <c r="G27" s="55">
        <v>818</v>
      </c>
      <c r="H27" s="170" t="s">
        <v>415</v>
      </c>
      <c r="I27" s="55"/>
      <c r="J27" s="55"/>
      <c r="K27" s="411"/>
      <c r="L27" s="411"/>
      <c r="M27" s="329"/>
      <c r="N27" s="536"/>
    </row>
    <row r="28" spans="1:14" ht="12.95" customHeight="1" thickBot="1" x14ac:dyDescent="0.25">
      <c r="A28" s="206" t="s">
        <v>31</v>
      </c>
      <c r="B28" s="174" t="s">
        <v>278</v>
      </c>
      <c r="C28" s="154"/>
      <c r="D28" s="154"/>
      <c r="E28" s="154"/>
      <c r="F28" s="154"/>
      <c r="G28" s="154"/>
      <c r="H28" s="238" t="s">
        <v>503</v>
      </c>
      <c r="I28" s="154"/>
      <c r="J28" s="154"/>
      <c r="K28" s="415"/>
      <c r="L28" s="415">
        <v>743</v>
      </c>
      <c r="M28" s="328">
        <v>743</v>
      </c>
      <c r="N28" s="536"/>
    </row>
    <row r="29" spans="1:14" ht="24" customHeight="1" thickBot="1" x14ac:dyDescent="0.25">
      <c r="A29" s="172" t="s">
        <v>32</v>
      </c>
      <c r="B29" s="66" t="s">
        <v>427</v>
      </c>
      <c r="C29" s="153">
        <f>+C19+C24+C27+C28</f>
        <v>4929</v>
      </c>
      <c r="D29" s="153">
        <f>+D19+D24+D27+D28</f>
        <v>5541</v>
      </c>
      <c r="E29" s="153">
        <f t="shared" ref="E29:F29" si="3">+E19+E24+E27+E28</f>
        <v>5041</v>
      </c>
      <c r="F29" s="153">
        <f t="shared" si="3"/>
        <v>4845</v>
      </c>
      <c r="G29" s="318">
        <f>+G19+G24+G27+G28</f>
        <v>818</v>
      </c>
      <c r="H29" s="66" t="s">
        <v>429</v>
      </c>
      <c r="I29" s="153">
        <f>SUM(I19:I28)</f>
        <v>0</v>
      </c>
      <c r="J29" s="153">
        <f>SUM(J19:J28)</f>
        <v>0</v>
      </c>
      <c r="K29" s="409"/>
      <c r="L29" s="409"/>
      <c r="M29" s="191">
        <f>SUM(M19:M28)</f>
        <v>743</v>
      </c>
      <c r="N29" s="536"/>
    </row>
    <row r="30" spans="1:14" ht="13.5" thickBot="1" x14ac:dyDescent="0.25">
      <c r="A30" s="172" t="s">
        <v>33</v>
      </c>
      <c r="B30" s="178" t="s">
        <v>428</v>
      </c>
      <c r="C30" s="323">
        <f>+C18+C29</f>
        <v>22743</v>
      </c>
      <c r="D30" s="323">
        <f>+D18+D29</f>
        <v>24555</v>
      </c>
      <c r="E30" s="323">
        <f t="shared" ref="E30:F30" si="4">+E18+E29</f>
        <v>24055</v>
      </c>
      <c r="F30" s="323">
        <f t="shared" si="4"/>
        <v>24213</v>
      </c>
      <c r="G30" s="179">
        <f>+G18+G29</f>
        <v>19416</v>
      </c>
      <c r="H30" s="178" t="s">
        <v>430</v>
      </c>
      <c r="I30" s="323">
        <f>+I18+I29</f>
        <v>22743</v>
      </c>
      <c r="J30" s="323">
        <f>+J18+J29</f>
        <v>24605</v>
      </c>
      <c r="K30" s="323">
        <f t="shared" ref="K30:L30" si="5">+K18+K29</f>
        <v>24082</v>
      </c>
      <c r="L30" s="323">
        <f t="shared" si="5"/>
        <v>28606</v>
      </c>
      <c r="M30" s="179">
        <f>+M18+M29</f>
        <v>13428</v>
      </c>
      <c r="N30" s="536"/>
    </row>
    <row r="31" spans="1:14" ht="13.5" thickBot="1" x14ac:dyDescent="0.25">
      <c r="A31" s="172" t="s">
        <v>34</v>
      </c>
      <c r="B31" s="178" t="s">
        <v>115</v>
      </c>
      <c r="C31" s="323">
        <f>IF(C18-I18&lt;0,I18-C18,"-")</f>
        <v>4929</v>
      </c>
      <c r="D31" s="323">
        <f>IF(D18-J18&lt;0,J18-D18,"-")</f>
        <v>5591</v>
      </c>
      <c r="E31" s="323">
        <f t="shared" ref="E31:F31" si="6">IF(E18-K18&lt;0,K18-E18,"-")</f>
        <v>5068</v>
      </c>
      <c r="F31" s="323">
        <f t="shared" si="6"/>
        <v>9238</v>
      </c>
      <c r="G31" s="179" t="str">
        <f>IF(G18-M18&lt;0,M18-G18,"-")</f>
        <v>-</v>
      </c>
      <c r="H31" s="178" t="s">
        <v>116</v>
      </c>
      <c r="I31" s="323" t="str">
        <f>IF(C18-I18&gt;0,C18-I18,"-")</f>
        <v>-</v>
      </c>
      <c r="J31" s="323" t="str">
        <f>IF(D18-J18&gt;0,D18-J18,"-")</f>
        <v>-</v>
      </c>
      <c r="K31" s="323" t="str">
        <f t="shared" ref="K31:L31" si="7">IF(E18-K18&gt;0,E18-K18,"-")</f>
        <v>-</v>
      </c>
      <c r="L31" s="323" t="str">
        <f t="shared" si="7"/>
        <v>-</v>
      </c>
      <c r="M31" s="179">
        <f>IF(G18-M18&gt;0,G18-M18,"-")</f>
        <v>5913</v>
      </c>
      <c r="N31" s="536"/>
    </row>
    <row r="32" spans="1:14" ht="13.5" thickBot="1" x14ac:dyDescent="0.25">
      <c r="A32" s="172" t="s">
        <v>35</v>
      </c>
      <c r="B32" s="178" t="s">
        <v>174</v>
      </c>
      <c r="C32" s="323" t="str">
        <f>IF(C18+C29-I30&lt;0,I30-(C18+C29),"-")</f>
        <v>-</v>
      </c>
      <c r="D32" s="323">
        <f>IF(D18+D29-J30&lt;0,J30-(D18+D29),"-")</f>
        <v>50</v>
      </c>
      <c r="E32" s="404"/>
      <c r="F32" s="404"/>
      <c r="G32" s="179" t="str">
        <f>IF(G18+G29-M30&lt;0,M30-(G18+G29),"-")</f>
        <v>-</v>
      </c>
      <c r="H32" s="178" t="s">
        <v>175</v>
      </c>
      <c r="I32" s="323" t="str">
        <f>IF(C18+C29-I30&gt;0,C18+C29-I30,"-")</f>
        <v>-</v>
      </c>
      <c r="J32" s="323" t="str">
        <f>IF(D18+D29-J30&gt;0,D18+D29-J30,"-")</f>
        <v>-</v>
      </c>
      <c r="K32" s="323" t="str">
        <f t="shared" ref="K32:L32" si="8">IF(E18+E29-K30&gt;0,E18+E29-K30,"-")</f>
        <v>-</v>
      </c>
      <c r="L32" s="323" t="str">
        <f t="shared" si="8"/>
        <v>-</v>
      </c>
      <c r="M32" s="179">
        <f>IF(G18+G29-M30&gt;0,G18+G29-M30,"-")</f>
        <v>5988</v>
      </c>
      <c r="N32" s="536"/>
    </row>
    <row r="33" spans="2:8" ht="18.75" x14ac:dyDescent="0.2">
      <c r="B33" s="537"/>
      <c r="C33" s="537"/>
      <c r="D33" s="537"/>
      <c r="E33" s="537"/>
      <c r="F33" s="537"/>
      <c r="G33" s="537"/>
      <c r="H33" s="537"/>
    </row>
  </sheetData>
  <mergeCells count="3">
    <mergeCell ref="A3:A4"/>
    <mergeCell ref="N1:N32"/>
    <mergeCell ref="B33:H33"/>
  </mergeCells>
  <phoneticPr fontId="0" type="noConversion"/>
  <printOptions horizontalCentered="1"/>
  <pageMargins left="0.11811023622047245" right="7.874015748031496E-2" top="0.9055118110236221" bottom="0.51181102362204722" header="0.6692913385826772" footer="0.27559055118110237"/>
  <pageSetup paperSize="9" scale="72" orientation="landscape" r:id="rId1"/>
  <headerFooter alignWithMargins="0">
    <oddHeader xml:space="preserve">&amp;R&amp;"Times New Roman CE,Félkövér dőlt"&amp;11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33"/>
  <sheetViews>
    <sheetView view="pageBreakPreview" topLeftCell="C1" zoomScale="115" zoomScaleNormal="100" zoomScaleSheetLayoutView="115" workbookViewId="0">
      <selection activeCell="N1" sqref="N1:N33"/>
    </sheetView>
  </sheetViews>
  <sheetFormatPr defaultRowHeight="12.75" x14ac:dyDescent="0.2"/>
  <cols>
    <col min="1" max="1" width="5.5" style="38" customWidth="1"/>
    <col min="2" max="2" width="43.6640625" style="86" customWidth="1"/>
    <col min="3" max="3" width="10.5" style="38" customWidth="1"/>
    <col min="4" max="4" width="11" style="38" customWidth="1"/>
    <col min="5" max="5" width="10.1640625" style="38" customWidth="1"/>
    <col min="6" max="6" width="11" style="38" customWidth="1"/>
    <col min="7" max="7" width="11.1640625" style="38" customWidth="1"/>
    <col min="8" max="8" width="41.1640625" style="38" customWidth="1"/>
    <col min="9" max="9" width="10.1640625" style="38" customWidth="1"/>
    <col min="10" max="11" width="10.33203125" style="38" customWidth="1"/>
    <col min="12" max="12" width="10.5" style="38" customWidth="1"/>
    <col min="13" max="13" width="11.5" style="38" customWidth="1"/>
    <col min="14" max="14" width="4.83203125" style="38" customWidth="1"/>
    <col min="15" max="16384" width="9.33203125" style="38"/>
  </cols>
  <sheetData>
    <row r="1" spans="1:14" ht="31.5" x14ac:dyDescent="0.2">
      <c r="B1" s="156" t="s">
        <v>114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536" t="s">
        <v>519</v>
      </c>
    </row>
    <row r="2" spans="1:14" ht="14.25" thickBot="1" x14ac:dyDescent="0.25">
      <c r="I2" s="158" t="s">
        <v>50</v>
      </c>
      <c r="J2" s="158"/>
      <c r="K2" s="158"/>
      <c r="L2" s="158"/>
      <c r="M2" s="158"/>
      <c r="N2" s="536"/>
    </row>
    <row r="3" spans="1:14" ht="13.5" customHeight="1" thickBot="1" x14ac:dyDescent="0.25">
      <c r="A3" s="538" t="s">
        <v>58</v>
      </c>
      <c r="B3" s="514" t="s">
        <v>45</v>
      </c>
      <c r="C3" s="515"/>
      <c r="D3" s="516"/>
      <c r="E3" s="516"/>
      <c r="F3" s="516"/>
      <c r="G3" s="516"/>
      <c r="H3" s="514" t="s">
        <v>46</v>
      </c>
      <c r="I3" s="517"/>
      <c r="J3" s="518"/>
      <c r="K3" s="518"/>
      <c r="L3" s="518"/>
      <c r="M3" s="519"/>
      <c r="N3" s="536"/>
    </row>
    <row r="4" spans="1:14" s="162" customFormat="1" ht="53.25" thickBot="1" x14ac:dyDescent="0.25">
      <c r="A4" s="539"/>
      <c r="B4" s="164" t="s">
        <v>51</v>
      </c>
      <c r="C4" s="165" t="e">
        <f>+CONCATENATE('1.1.sz.mell.'!C3," eredeti előirányzat")</f>
        <v>#REF!</v>
      </c>
      <c r="D4" s="315" t="e">
        <f>+CONCATENATE('1.1.sz.mell.'!C3," módosított előirányzat")</f>
        <v>#REF!</v>
      </c>
      <c r="E4" s="315" t="str">
        <f>+CONCATENATE('1.1.sz.mell.'!D3," módosított előirányzat")</f>
        <v xml:space="preserve"> módosított előirányzat</v>
      </c>
      <c r="F4" s="315" t="s">
        <v>515</v>
      </c>
      <c r="G4" s="315" t="e">
        <f>+CONCATENATE(LEFT('1.1.sz.mell.'!C3,4),". IX. 30. teljesítés")</f>
        <v>#REF!</v>
      </c>
      <c r="H4" s="164" t="s">
        <v>51</v>
      </c>
      <c r="I4" s="165" t="e">
        <f>+C4</f>
        <v>#REF!</v>
      </c>
      <c r="J4" s="165" t="e">
        <f>+D4</f>
        <v>#REF!</v>
      </c>
      <c r="K4" s="165" t="str">
        <f>+E4</f>
        <v xml:space="preserve"> módosított előirányzat</v>
      </c>
      <c r="L4" s="412" t="s">
        <v>515</v>
      </c>
      <c r="M4" s="322" t="e">
        <f>+G4</f>
        <v>#REF!</v>
      </c>
      <c r="N4" s="536"/>
    </row>
    <row r="5" spans="1:14" s="162" customFormat="1" ht="13.5" thickBot="1" x14ac:dyDescent="0.25">
      <c r="A5" s="163" t="s">
        <v>431</v>
      </c>
      <c r="B5" s="164" t="s">
        <v>432</v>
      </c>
      <c r="C5" s="165" t="s">
        <v>433</v>
      </c>
      <c r="D5" s="165" t="s">
        <v>435</v>
      </c>
      <c r="E5" s="165"/>
      <c r="F5" s="165"/>
      <c r="G5" s="165" t="s">
        <v>434</v>
      </c>
      <c r="H5" s="164" t="s">
        <v>436</v>
      </c>
      <c r="I5" s="165" t="s">
        <v>437</v>
      </c>
      <c r="J5" s="335" t="s">
        <v>438</v>
      </c>
      <c r="K5" s="405"/>
      <c r="L5" s="405"/>
      <c r="M5" s="330" t="s">
        <v>471</v>
      </c>
      <c r="N5" s="536"/>
    </row>
    <row r="6" spans="1:14" ht="12.95" customHeight="1" x14ac:dyDescent="0.2">
      <c r="A6" s="167" t="s">
        <v>9</v>
      </c>
      <c r="B6" s="168" t="s">
        <v>326</v>
      </c>
      <c r="C6" s="149"/>
      <c r="D6" s="149"/>
      <c r="E6" s="149"/>
      <c r="F6" s="149"/>
      <c r="G6" s="149"/>
      <c r="H6" s="168" t="s">
        <v>166</v>
      </c>
      <c r="I6" s="149">
        <v>571</v>
      </c>
      <c r="J6" s="336">
        <v>571</v>
      </c>
      <c r="K6" s="406">
        <v>1071</v>
      </c>
      <c r="L6" s="406">
        <v>921</v>
      </c>
      <c r="M6" s="189">
        <v>524</v>
      </c>
      <c r="N6" s="536"/>
    </row>
    <row r="7" spans="1:14" x14ac:dyDescent="0.2">
      <c r="A7" s="169" t="s">
        <v>10</v>
      </c>
      <c r="B7" s="170" t="s">
        <v>327</v>
      </c>
      <c r="C7" s="150"/>
      <c r="D7" s="150"/>
      <c r="E7" s="150"/>
      <c r="F7" s="150"/>
      <c r="G7" s="150"/>
      <c r="H7" s="170" t="s">
        <v>332</v>
      </c>
      <c r="I7" s="150"/>
      <c r="J7" s="150"/>
      <c r="K7" s="407"/>
      <c r="L7" s="407"/>
      <c r="M7" s="326"/>
      <c r="N7" s="536"/>
    </row>
    <row r="8" spans="1:14" ht="12.95" customHeight="1" x14ac:dyDescent="0.2">
      <c r="A8" s="169" t="s">
        <v>11</v>
      </c>
      <c r="B8" s="170" t="s">
        <v>4</v>
      </c>
      <c r="C8" s="150"/>
      <c r="D8" s="150"/>
      <c r="E8" s="150"/>
      <c r="F8" s="150"/>
      <c r="G8" s="150"/>
      <c r="H8" s="170" t="s">
        <v>133</v>
      </c>
      <c r="I8" s="150"/>
      <c r="J8" s="150">
        <v>1415</v>
      </c>
      <c r="K8" s="407">
        <v>1415</v>
      </c>
      <c r="L8" s="407"/>
      <c r="M8" s="326"/>
      <c r="N8" s="536"/>
    </row>
    <row r="9" spans="1:14" ht="12.95" customHeight="1" x14ac:dyDescent="0.2">
      <c r="A9" s="169" t="s">
        <v>12</v>
      </c>
      <c r="B9" s="170" t="s">
        <v>328</v>
      </c>
      <c r="C9" s="150"/>
      <c r="D9" s="150"/>
      <c r="E9" s="150"/>
      <c r="F9" s="150"/>
      <c r="G9" s="150"/>
      <c r="H9" s="170" t="s">
        <v>333</v>
      </c>
      <c r="I9" s="150"/>
      <c r="J9" s="150"/>
      <c r="K9" s="407"/>
      <c r="L9" s="407"/>
      <c r="M9" s="326"/>
      <c r="N9" s="536"/>
    </row>
    <row r="10" spans="1:14" ht="12.75" customHeight="1" x14ac:dyDescent="0.2">
      <c r="A10" s="169" t="s">
        <v>13</v>
      </c>
      <c r="B10" s="170" t="s">
        <v>329</v>
      </c>
      <c r="C10" s="150"/>
      <c r="D10" s="150"/>
      <c r="E10" s="150"/>
      <c r="F10" s="150"/>
      <c r="G10" s="150"/>
      <c r="H10" s="170" t="s">
        <v>169</v>
      </c>
      <c r="I10" s="150"/>
      <c r="J10" s="150"/>
      <c r="K10" s="407"/>
      <c r="L10" s="407"/>
      <c r="M10" s="326"/>
      <c r="N10" s="536"/>
    </row>
    <row r="11" spans="1:14" ht="12.95" customHeight="1" x14ac:dyDescent="0.2">
      <c r="A11" s="169" t="s">
        <v>14</v>
      </c>
      <c r="B11" s="170" t="s">
        <v>330</v>
      </c>
      <c r="C11" s="151"/>
      <c r="D11" s="151"/>
      <c r="E11" s="151"/>
      <c r="F11" s="151"/>
      <c r="G11" s="151"/>
      <c r="H11" s="239"/>
      <c r="I11" s="150"/>
      <c r="J11" s="150"/>
      <c r="K11" s="407"/>
      <c r="L11" s="407"/>
      <c r="M11" s="326"/>
      <c r="N11" s="536"/>
    </row>
    <row r="12" spans="1:14" ht="12.95" customHeight="1" x14ac:dyDescent="0.2">
      <c r="A12" s="169" t="s">
        <v>15</v>
      </c>
      <c r="B12" s="30"/>
      <c r="C12" s="150"/>
      <c r="D12" s="150"/>
      <c r="E12" s="150"/>
      <c r="F12" s="150"/>
      <c r="G12" s="150"/>
      <c r="H12" s="239"/>
      <c r="I12" s="150"/>
      <c r="J12" s="150"/>
      <c r="K12" s="407"/>
      <c r="L12" s="407"/>
      <c r="M12" s="326"/>
      <c r="N12" s="536"/>
    </row>
    <row r="13" spans="1:14" ht="12.95" customHeight="1" x14ac:dyDescent="0.2">
      <c r="A13" s="169" t="s">
        <v>16</v>
      </c>
      <c r="B13" s="30"/>
      <c r="C13" s="150"/>
      <c r="D13" s="150"/>
      <c r="E13" s="150"/>
      <c r="F13" s="150"/>
      <c r="G13" s="150"/>
      <c r="H13" s="240"/>
      <c r="I13" s="150"/>
      <c r="J13" s="150"/>
      <c r="K13" s="407"/>
      <c r="L13" s="407"/>
      <c r="M13" s="326"/>
      <c r="N13" s="536"/>
    </row>
    <row r="14" spans="1:14" ht="12.95" customHeight="1" x14ac:dyDescent="0.2">
      <c r="A14" s="169" t="s">
        <v>17</v>
      </c>
      <c r="B14" s="237"/>
      <c r="C14" s="151"/>
      <c r="D14" s="151"/>
      <c r="E14" s="151"/>
      <c r="F14" s="151"/>
      <c r="G14" s="151"/>
      <c r="H14" s="239"/>
      <c r="I14" s="150"/>
      <c r="J14" s="150"/>
      <c r="K14" s="407"/>
      <c r="L14" s="407"/>
      <c r="M14" s="326"/>
      <c r="N14" s="536"/>
    </row>
    <row r="15" spans="1:14" x14ac:dyDescent="0.2">
      <c r="A15" s="169" t="s">
        <v>18</v>
      </c>
      <c r="B15" s="30"/>
      <c r="C15" s="151"/>
      <c r="D15" s="151"/>
      <c r="E15" s="151"/>
      <c r="F15" s="151"/>
      <c r="G15" s="151"/>
      <c r="H15" s="239"/>
      <c r="I15" s="150"/>
      <c r="J15" s="150"/>
      <c r="K15" s="407"/>
      <c r="L15" s="407"/>
      <c r="M15" s="326"/>
      <c r="N15" s="536"/>
    </row>
    <row r="16" spans="1:14" ht="12.95" customHeight="1" thickBot="1" x14ac:dyDescent="0.25">
      <c r="A16" s="206" t="s">
        <v>19</v>
      </c>
      <c r="B16" s="238"/>
      <c r="C16" s="208"/>
      <c r="D16" s="208"/>
      <c r="E16" s="208"/>
      <c r="F16" s="208"/>
      <c r="G16" s="208"/>
      <c r="H16" s="207" t="s">
        <v>39</v>
      </c>
      <c r="I16" s="333"/>
      <c r="J16" s="333"/>
      <c r="K16" s="408"/>
      <c r="L16" s="408"/>
      <c r="M16" s="331"/>
      <c r="N16" s="536"/>
    </row>
    <row r="17" spans="1:14" ht="15.95" customHeight="1" thickBot="1" x14ac:dyDescent="0.25">
      <c r="A17" s="172" t="s">
        <v>20</v>
      </c>
      <c r="B17" s="66" t="s">
        <v>340</v>
      </c>
      <c r="C17" s="153">
        <f>+C6+C8+C9+C11+C12+C13+C14+C15+C16</f>
        <v>0</v>
      </c>
      <c r="D17" s="153">
        <f>+D6+D8+D9+D11+D12+D13+D14+D15+D16</f>
        <v>0</v>
      </c>
      <c r="E17" s="153"/>
      <c r="F17" s="153"/>
      <c r="G17" s="153">
        <f>+G6+G8+G9+G11+G12+G13+G14+G15+G16</f>
        <v>0</v>
      </c>
      <c r="H17" s="66" t="s">
        <v>341</v>
      </c>
      <c r="I17" s="153">
        <f>+I6+I8+I10+I11+I12+I13+I14+I15+I16</f>
        <v>571</v>
      </c>
      <c r="J17" s="153">
        <f>+J6+J8+J10+J11+J12+J13+J14+J15+J16</f>
        <v>1986</v>
      </c>
      <c r="K17" s="153">
        <f t="shared" ref="K17:L17" si="0">+K6+K8+K10+K11+K12+K13+K14+K15+K16</f>
        <v>2486</v>
      </c>
      <c r="L17" s="153">
        <f t="shared" si="0"/>
        <v>921</v>
      </c>
      <c r="M17" s="191">
        <f>+M6+M8+M10+M11+M12+M13+M14+M15+M16</f>
        <v>524</v>
      </c>
      <c r="N17" s="536"/>
    </row>
    <row r="18" spans="1:14" ht="12.95" customHeight="1" x14ac:dyDescent="0.2">
      <c r="A18" s="167" t="s">
        <v>21</v>
      </c>
      <c r="B18" s="181" t="s">
        <v>187</v>
      </c>
      <c r="C18" s="188">
        <f>+C19+C20+C21+C22+C23</f>
        <v>571</v>
      </c>
      <c r="D18" s="188">
        <f t="shared" ref="D18:G18" si="1">+D19+D20+D21+D22+D23</f>
        <v>1986</v>
      </c>
      <c r="E18" s="188">
        <f t="shared" si="1"/>
        <v>2486</v>
      </c>
      <c r="F18" s="188">
        <f t="shared" si="1"/>
        <v>921</v>
      </c>
      <c r="G18" s="188">
        <f t="shared" si="1"/>
        <v>524</v>
      </c>
      <c r="H18" s="175" t="s">
        <v>137</v>
      </c>
      <c r="I18" s="334"/>
      <c r="J18" s="334"/>
      <c r="K18" s="410"/>
      <c r="L18" s="410"/>
      <c r="M18" s="332"/>
      <c r="N18" s="536"/>
    </row>
    <row r="19" spans="1:14" ht="12.95" customHeight="1" x14ac:dyDescent="0.2">
      <c r="A19" s="169" t="s">
        <v>22</v>
      </c>
      <c r="B19" s="182" t="s">
        <v>176</v>
      </c>
      <c r="C19" s="55">
        <v>571</v>
      </c>
      <c r="D19" s="55">
        <v>1986</v>
      </c>
      <c r="E19" s="55">
        <v>2486</v>
      </c>
      <c r="F19" s="55">
        <v>921</v>
      </c>
      <c r="G19" s="55">
        <v>524</v>
      </c>
      <c r="H19" s="175" t="s">
        <v>140</v>
      </c>
      <c r="I19" s="55"/>
      <c r="J19" s="55"/>
      <c r="K19" s="411"/>
      <c r="L19" s="411"/>
      <c r="M19" s="329"/>
      <c r="N19" s="536"/>
    </row>
    <row r="20" spans="1:14" ht="12.95" customHeight="1" x14ac:dyDescent="0.2">
      <c r="A20" s="167" t="s">
        <v>23</v>
      </c>
      <c r="B20" s="182" t="s">
        <v>177</v>
      </c>
      <c r="C20" s="55"/>
      <c r="D20" s="55"/>
      <c r="E20" s="55"/>
      <c r="F20" s="55"/>
      <c r="G20" s="55"/>
      <c r="H20" s="175" t="s">
        <v>111</v>
      </c>
      <c r="I20" s="55"/>
      <c r="J20" s="55"/>
      <c r="K20" s="411"/>
      <c r="L20" s="411"/>
      <c r="M20" s="329"/>
      <c r="N20" s="536"/>
    </row>
    <row r="21" spans="1:14" ht="12.95" customHeight="1" x14ac:dyDescent="0.2">
      <c r="A21" s="169" t="s">
        <v>24</v>
      </c>
      <c r="B21" s="182" t="s">
        <v>178</v>
      </c>
      <c r="C21" s="55"/>
      <c r="D21" s="55"/>
      <c r="E21" s="55"/>
      <c r="F21" s="55"/>
      <c r="G21" s="55"/>
      <c r="H21" s="175" t="s">
        <v>112</v>
      </c>
      <c r="I21" s="55"/>
      <c r="J21" s="55"/>
      <c r="K21" s="411"/>
      <c r="L21" s="411"/>
      <c r="M21" s="329"/>
      <c r="N21" s="536"/>
    </row>
    <row r="22" spans="1:14" ht="12.95" customHeight="1" x14ac:dyDescent="0.2">
      <c r="A22" s="167" t="s">
        <v>25</v>
      </c>
      <c r="B22" s="182" t="s">
        <v>179</v>
      </c>
      <c r="C22" s="55"/>
      <c r="D22" s="55"/>
      <c r="E22" s="55"/>
      <c r="F22" s="55"/>
      <c r="G22" s="55"/>
      <c r="H22" s="174" t="s">
        <v>173</v>
      </c>
      <c r="I22" s="55"/>
      <c r="J22" s="55"/>
      <c r="K22" s="411"/>
      <c r="L22" s="411"/>
      <c r="M22" s="329"/>
      <c r="N22" s="536"/>
    </row>
    <row r="23" spans="1:14" ht="12.95" customHeight="1" x14ac:dyDescent="0.2">
      <c r="A23" s="169" t="s">
        <v>26</v>
      </c>
      <c r="B23" s="183" t="s">
        <v>180</v>
      </c>
      <c r="C23" s="55"/>
      <c r="D23" s="55"/>
      <c r="E23" s="55"/>
      <c r="F23" s="55"/>
      <c r="G23" s="55"/>
      <c r="H23" s="175" t="s">
        <v>141</v>
      </c>
      <c r="I23" s="55"/>
      <c r="J23" s="55"/>
      <c r="K23" s="411"/>
      <c r="L23" s="411"/>
      <c r="M23" s="329"/>
      <c r="N23" s="536"/>
    </row>
    <row r="24" spans="1:14" ht="12.95" customHeight="1" x14ac:dyDescent="0.2">
      <c r="A24" s="167" t="s">
        <v>27</v>
      </c>
      <c r="B24" s="184" t="s">
        <v>181</v>
      </c>
      <c r="C24" s="177">
        <f>+C25+C26+C27+C28+C29</f>
        <v>0</v>
      </c>
      <c r="D24" s="177">
        <f>+D25+D26+D27+D28+D29</f>
        <v>0</v>
      </c>
      <c r="E24" s="177"/>
      <c r="F24" s="177"/>
      <c r="G24" s="177">
        <f>+G25+G26+G27+G28+G29</f>
        <v>0</v>
      </c>
      <c r="H24" s="185" t="s">
        <v>139</v>
      </c>
      <c r="I24" s="55"/>
      <c r="J24" s="55"/>
      <c r="K24" s="411"/>
      <c r="L24" s="411"/>
      <c r="M24" s="329"/>
      <c r="N24" s="536"/>
    </row>
    <row r="25" spans="1:14" ht="12.95" customHeight="1" x14ac:dyDescent="0.2">
      <c r="A25" s="169" t="s">
        <v>28</v>
      </c>
      <c r="B25" s="183" t="s">
        <v>182</v>
      </c>
      <c r="C25" s="55"/>
      <c r="D25" s="55"/>
      <c r="E25" s="55"/>
      <c r="F25" s="55"/>
      <c r="G25" s="55"/>
      <c r="H25" s="185" t="s">
        <v>334</v>
      </c>
      <c r="I25" s="55"/>
      <c r="J25" s="55"/>
      <c r="K25" s="411"/>
      <c r="L25" s="411"/>
      <c r="M25" s="329"/>
      <c r="N25" s="536"/>
    </row>
    <row r="26" spans="1:14" ht="12.95" customHeight="1" x14ac:dyDescent="0.2">
      <c r="A26" s="167" t="s">
        <v>29</v>
      </c>
      <c r="B26" s="183" t="s">
        <v>183</v>
      </c>
      <c r="C26" s="55"/>
      <c r="D26" s="55"/>
      <c r="E26" s="55"/>
      <c r="F26" s="55"/>
      <c r="G26" s="55"/>
      <c r="H26" s="180"/>
      <c r="I26" s="55"/>
      <c r="J26" s="55"/>
      <c r="K26" s="411"/>
      <c r="L26" s="411"/>
      <c r="M26" s="329"/>
      <c r="N26" s="536"/>
    </row>
    <row r="27" spans="1:14" ht="12.95" customHeight="1" x14ac:dyDescent="0.2">
      <c r="A27" s="169" t="s">
        <v>30</v>
      </c>
      <c r="B27" s="182" t="s">
        <v>184</v>
      </c>
      <c r="C27" s="55"/>
      <c r="D27" s="55"/>
      <c r="E27" s="55"/>
      <c r="F27" s="55"/>
      <c r="G27" s="55"/>
      <c r="H27" s="64"/>
      <c r="I27" s="55"/>
      <c r="J27" s="55"/>
      <c r="K27" s="411"/>
      <c r="L27" s="411"/>
      <c r="M27" s="329"/>
      <c r="N27" s="536"/>
    </row>
    <row r="28" spans="1:14" ht="12.95" customHeight="1" x14ac:dyDescent="0.2">
      <c r="A28" s="167" t="s">
        <v>31</v>
      </c>
      <c r="B28" s="186" t="s">
        <v>185</v>
      </c>
      <c r="C28" s="55"/>
      <c r="D28" s="55"/>
      <c r="E28" s="55"/>
      <c r="F28" s="55"/>
      <c r="G28" s="55"/>
      <c r="H28" s="30"/>
      <c r="I28" s="55"/>
      <c r="J28" s="55"/>
      <c r="K28" s="411"/>
      <c r="L28" s="411"/>
      <c r="M28" s="329"/>
      <c r="N28" s="536"/>
    </row>
    <row r="29" spans="1:14" ht="12.75" customHeight="1" thickBot="1" x14ac:dyDescent="0.25">
      <c r="A29" s="169" t="s">
        <v>32</v>
      </c>
      <c r="B29" s="187" t="s">
        <v>186</v>
      </c>
      <c r="C29" s="55"/>
      <c r="D29" s="55"/>
      <c r="E29" s="55"/>
      <c r="F29" s="55"/>
      <c r="G29" s="55"/>
      <c r="H29" s="64"/>
      <c r="I29" s="55"/>
      <c r="J29" s="55"/>
      <c r="K29" s="411"/>
      <c r="L29" s="411"/>
      <c r="M29" s="329"/>
      <c r="N29" s="536"/>
    </row>
    <row r="30" spans="1:14" ht="30.75" customHeight="1" thickBot="1" x14ac:dyDescent="0.25">
      <c r="A30" s="172" t="s">
        <v>33</v>
      </c>
      <c r="B30" s="66" t="s">
        <v>331</v>
      </c>
      <c r="C30" s="153">
        <f>+C18+C24</f>
        <v>571</v>
      </c>
      <c r="D30" s="153">
        <f>+D18+D24</f>
        <v>1986</v>
      </c>
      <c r="E30" s="153">
        <f t="shared" ref="E30:G30" si="2">+E18+E24</f>
        <v>2486</v>
      </c>
      <c r="F30" s="153">
        <f t="shared" si="2"/>
        <v>921</v>
      </c>
      <c r="G30" s="153">
        <f t="shared" si="2"/>
        <v>524</v>
      </c>
      <c r="H30" s="66" t="s">
        <v>335</v>
      </c>
      <c r="I30" s="153">
        <f>SUM(I18:I29)</f>
        <v>0</v>
      </c>
      <c r="J30" s="153">
        <f>SUM(J18:J29)</f>
        <v>0</v>
      </c>
      <c r="K30" s="409"/>
      <c r="L30" s="409"/>
      <c r="M30" s="191">
        <f>SUM(M18:M29)</f>
        <v>0</v>
      </c>
      <c r="N30" s="536"/>
    </row>
    <row r="31" spans="1:14" ht="13.5" thickBot="1" x14ac:dyDescent="0.25">
      <c r="A31" s="172" t="s">
        <v>34</v>
      </c>
      <c r="B31" s="178" t="s">
        <v>336</v>
      </c>
      <c r="C31" s="323">
        <f>+C17+C30</f>
        <v>571</v>
      </c>
      <c r="D31" s="323">
        <f>+D17+D30</f>
        <v>1986</v>
      </c>
      <c r="E31" s="323">
        <f t="shared" ref="E31:G31" si="3">+E17+E30</f>
        <v>2486</v>
      </c>
      <c r="F31" s="323">
        <f t="shared" si="3"/>
        <v>921</v>
      </c>
      <c r="G31" s="323">
        <f t="shared" si="3"/>
        <v>524</v>
      </c>
      <c r="H31" s="178" t="s">
        <v>337</v>
      </c>
      <c r="I31" s="323">
        <f>+I17+I30</f>
        <v>571</v>
      </c>
      <c r="J31" s="323">
        <f>+J17+J30</f>
        <v>1986</v>
      </c>
      <c r="K31" s="323">
        <f t="shared" ref="K31:L31" si="4">+K17+K30</f>
        <v>2486</v>
      </c>
      <c r="L31" s="323">
        <f t="shared" si="4"/>
        <v>921</v>
      </c>
      <c r="M31" s="179">
        <f>+M17+M30</f>
        <v>524</v>
      </c>
      <c r="N31" s="536"/>
    </row>
    <row r="32" spans="1:14" ht="13.5" thickBot="1" x14ac:dyDescent="0.25">
      <c r="A32" s="172" t="s">
        <v>35</v>
      </c>
      <c r="B32" s="178" t="s">
        <v>115</v>
      </c>
      <c r="C32" s="323">
        <f>IF(C17-I17&lt;0,I17-C17,"-")</f>
        <v>571</v>
      </c>
      <c r="D32" s="323">
        <f>IF(D17-J17&lt;0,J17-D17,"-")</f>
        <v>1986</v>
      </c>
      <c r="E32" s="323">
        <f t="shared" ref="E32:F32" si="5">IF(E17-K17&lt;0,K17-E17,"-")</f>
        <v>2486</v>
      </c>
      <c r="F32" s="323">
        <f t="shared" si="5"/>
        <v>921</v>
      </c>
      <c r="G32" s="179">
        <f>IF(G17-M17&lt;0,M17-G17,"-")</f>
        <v>524</v>
      </c>
      <c r="H32" s="178" t="s">
        <v>116</v>
      </c>
      <c r="I32" s="323" t="str">
        <f>IF(C17-I17&gt;0,C17-I17,"-")</f>
        <v>-</v>
      </c>
      <c r="J32" s="323" t="str">
        <f>IF(D17-J17&gt;0,D17-J17,"-")</f>
        <v>-</v>
      </c>
      <c r="K32" s="323" t="str">
        <f t="shared" ref="K32:L32" si="6">IF(E17-K17&gt;0,E17-K17,"-")</f>
        <v>-</v>
      </c>
      <c r="L32" s="323" t="str">
        <f t="shared" si="6"/>
        <v>-</v>
      </c>
      <c r="M32" s="179" t="str">
        <f>IF(G17-M17&gt;0,G17-M17,"-")</f>
        <v>-</v>
      </c>
      <c r="N32" s="536"/>
    </row>
    <row r="33" spans="1:14" ht="13.5" thickBot="1" x14ac:dyDescent="0.25">
      <c r="A33" s="172" t="s">
        <v>36</v>
      </c>
      <c r="B33" s="178" t="s">
        <v>174</v>
      </c>
      <c r="C33" s="323" t="str">
        <f>IF(C17+C30-I26&lt;0,I26-(C17+C30),"-")</f>
        <v>-</v>
      </c>
      <c r="D33" s="323" t="str">
        <f>IF(D17+D30-J26&lt;0,J26-(D17+D30),"-")</f>
        <v>-</v>
      </c>
      <c r="E33" s="323" t="str">
        <f t="shared" ref="E33:F33" si="7">IF(E17+E30-K26&lt;0,K26-(E17+E30),"-")</f>
        <v>-</v>
      </c>
      <c r="F33" s="323" t="str">
        <f t="shared" si="7"/>
        <v>-</v>
      </c>
      <c r="G33" s="179" t="str">
        <f>IF(G17+G30-M26&lt;0,M26-(G17+G30),"-")</f>
        <v>-</v>
      </c>
      <c r="H33" s="178" t="s">
        <v>175</v>
      </c>
      <c r="I33" s="323">
        <f>IF(C17+C30-I26&gt;0,C17+C30-I26,"-")</f>
        <v>571</v>
      </c>
      <c r="J33" s="323">
        <f>IF(D17+D30-J26&gt;0,D17+D30-J26,"-")</f>
        <v>1986</v>
      </c>
      <c r="K33" s="323">
        <f t="shared" ref="K33:L33" si="8">IF(E17+E30-K26&gt;0,E17+E30-K26,"-")</f>
        <v>2486</v>
      </c>
      <c r="L33" s="323">
        <f t="shared" si="8"/>
        <v>921</v>
      </c>
      <c r="M33" s="179">
        <f>IF(G17+G30-M26&gt;0,G17+G30-M26,"-")</f>
        <v>524</v>
      </c>
      <c r="N33" s="536"/>
    </row>
  </sheetData>
  <mergeCells count="2">
    <mergeCell ref="A3:A4"/>
    <mergeCell ref="N1:N33"/>
  </mergeCells>
  <phoneticPr fontId="0" type="noConversion"/>
  <printOptions horizontalCentered="1"/>
  <pageMargins left="0.39370078740157483" right="0.39370078740157483" top="0.47244094488188981" bottom="0.78740157480314965" header="0.47244094488188981" footer="0.78740157480314965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3"/>
  <sheetViews>
    <sheetView view="pageLayout" zoomScaleNormal="100" workbookViewId="0">
      <selection activeCell="C5" sqref="C5"/>
    </sheetView>
  </sheetViews>
  <sheetFormatPr defaultRowHeight="12.75" x14ac:dyDescent="0.2"/>
  <cols>
    <col min="1" max="1" width="47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38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7" ht="25.5" customHeight="1" x14ac:dyDescent="0.2">
      <c r="A1" s="540" t="s">
        <v>0</v>
      </c>
      <c r="B1" s="540"/>
      <c r="C1" s="540"/>
      <c r="D1" s="540"/>
      <c r="E1" s="540"/>
      <c r="F1" s="540"/>
      <c r="G1" s="540"/>
    </row>
    <row r="2" spans="1:7" ht="22.5" customHeight="1" thickBot="1" x14ac:dyDescent="0.3">
      <c r="A2" s="86"/>
      <c r="B2" s="38"/>
      <c r="C2" s="38"/>
      <c r="D2" s="38"/>
      <c r="E2" s="38"/>
      <c r="F2" s="38"/>
      <c r="G2" s="33" t="s">
        <v>50</v>
      </c>
    </row>
    <row r="3" spans="1:7" s="29" customFormat="1" ht="44.25" customHeight="1" thickBot="1" x14ac:dyDescent="0.25">
      <c r="A3" s="87" t="s">
        <v>54</v>
      </c>
      <c r="B3" s="88" t="s">
        <v>55</v>
      </c>
      <c r="C3" s="88" t="s">
        <v>56</v>
      </c>
      <c r="D3" s="88"/>
      <c r="E3" s="88" t="s">
        <v>516</v>
      </c>
      <c r="F3" s="88" t="s">
        <v>517</v>
      </c>
      <c r="G3" s="34" t="e">
        <f>+CONCATENATE("Összes teljesítés",CHAR(10),LEFT(#REF!,4),". VI. 30-ig")</f>
        <v>#REF!</v>
      </c>
    </row>
    <row r="4" spans="1:7" s="38" customFormat="1" ht="12" customHeight="1" thickBot="1" x14ac:dyDescent="0.25">
      <c r="A4" s="35" t="s">
        <v>431</v>
      </c>
      <c r="B4" s="36" t="s">
        <v>432</v>
      </c>
      <c r="C4" s="36" t="s">
        <v>433</v>
      </c>
      <c r="D4" s="36" t="s">
        <v>435</v>
      </c>
      <c r="E4" s="36" t="s">
        <v>434</v>
      </c>
      <c r="F4" s="36" t="s">
        <v>436</v>
      </c>
      <c r="G4" s="37" t="s">
        <v>472</v>
      </c>
    </row>
    <row r="5" spans="1:7" ht="15.95" customHeight="1" x14ac:dyDescent="0.2">
      <c r="A5" s="271" t="s">
        <v>505</v>
      </c>
      <c r="B5" s="21">
        <v>571</v>
      </c>
      <c r="C5" s="273"/>
      <c r="D5" s="21"/>
      <c r="E5" s="21">
        <v>571</v>
      </c>
      <c r="F5" s="21"/>
      <c r="G5" s="39">
        <f t="shared" ref="G5:G22" si="0">B5-D5-F5</f>
        <v>571</v>
      </c>
    </row>
    <row r="6" spans="1:7" ht="15.95" customHeight="1" x14ac:dyDescent="0.2">
      <c r="A6" s="271" t="s">
        <v>509</v>
      </c>
      <c r="B6" s="21">
        <v>150</v>
      </c>
      <c r="C6" s="273"/>
      <c r="D6" s="21"/>
      <c r="E6" s="21">
        <v>150</v>
      </c>
      <c r="F6" s="21">
        <v>156</v>
      </c>
      <c r="G6" s="39">
        <f t="shared" si="0"/>
        <v>-6</v>
      </c>
    </row>
    <row r="7" spans="1:7" ht="15.95" customHeight="1" x14ac:dyDescent="0.2">
      <c r="A7" s="271" t="s">
        <v>510</v>
      </c>
      <c r="B7" s="21">
        <v>350</v>
      </c>
      <c r="C7" s="273"/>
      <c r="D7" s="21"/>
      <c r="E7" s="21">
        <v>350</v>
      </c>
      <c r="F7" s="21"/>
      <c r="G7" s="39">
        <f t="shared" si="0"/>
        <v>350</v>
      </c>
    </row>
    <row r="8" spans="1:7" ht="15.95" customHeight="1" x14ac:dyDescent="0.2">
      <c r="A8" s="272"/>
      <c r="B8" s="21"/>
      <c r="C8" s="273"/>
      <c r="D8" s="21"/>
      <c r="E8" s="21"/>
      <c r="F8" s="21"/>
      <c r="G8" s="39">
        <f t="shared" si="0"/>
        <v>0</v>
      </c>
    </row>
    <row r="9" spans="1:7" ht="15.95" customHeight="1" x14ac:dyDescent="0.2">
      <c r="A9" s="271"/>
      <c r="B9" s="21"/>
      <c r="C9" s="273"/>
      <c r="D9" s="21"/>
      <c r="E9" s="21"/>
      <c r="F9" s="21"/>
      <c r="G9" s="39">
        <f t="shared" si="0"/>
        <v>0</v>
      </c>
    </row>
    <row r="10" spans="1:7" ht="15.95" customHeight="1" x14ac:dyDescent="0.2">
      <c r="A10" s="272"/>
      <c r="B10" s="21"/>
      <c r="C10" s="273"/>
      <c r="D10" s="21"/>
      <c r="E10" s="21"/>
      <c r="F10" s="21"/>
      <c r="G10" s="39">
        <f t="shared" si="0"/>
        <v>0</v>
      </c>
    </row>
    <row r="11" spans="1:7" ht="15.95" customHeight="1" x14ac:dyDescent="0.2">
      <c r="A11" s="271"/>
      <c r="B11" s="21"/>
      <c r="C11" s="273"/>
      <c r="D11" s="21"/>
      <c r="E11" s="21"/>
      <c r="F11" s="21"/>
      <c r="G11" s="39">
        <f t="shared" si="0"/>
        <v>0</v>
      </c>
    </row>
    <row r="12" spans="1:7" ht="15.95" customHeight="1" x14ac:dyDescent="0.2">
      <c r="A12" s="271"/>
      <c r="B12" s="21"/>
      <c r="C12" s="273"/>
      <c r="D12" s="21"/>
      <c r="E12" s="21"/>
      <c r="F12" s="21"/>
      <c r="G12" s="39">
        <f t="shared" si="0"/>
        <v>0</v>
      </c>
    </row>
    <row r="13" spans="1:7" ht="15.95" customHeight="1" x14ac:dyDescent="0.2">
      <c r="A13" s="271"/>
      <c r="B13" s="21"/>
      <c r="C13" s="273"/>
      <c r="D13" s="21"/>
      <c r="E13" s="21"/>
      <c r="F13" s="21"/>
      <c r="G13" s="39">
        <f t="shared" si="0"/>
        <v>0</v>
      </c>
    </row>
    <row r="14" spans="1:7" ht="15.95" customHeight="1" x14ac:dyDescent="0.2">
      <c r="A14" s="271"/>
      <c r="B14" s="21"/>
      <c r="C14" s="273"/>
      <c r="D14" s="21"/>
      <c r="E14" s="21"/>
      <c r="F14" s="21"/>
      <c r="G14" s="39">
        <f t="shared" si="0"/>
        <v>0</v>
      </c>
    </row>
    <row r="15" spans="1:7" ht="15.95" customHeight="1" x14ac:dyDescent="0.2">
      <c r="A15" s="271"/>
      <c r="B15" s="21"/>
      <c r="C15" s="273"/>
      <c r="D15" s="21"/>
      <c r="E15" s="21"/>
      <c r="F15" s="21"/>
      <c r="G15" s="39">
        <f t="shared" si="0"/>
        <v>0</v>
      </c>
    </row>
    <row r="16" spans="1:7" ht="15.95" customHeight="1" x14ac:dyDescent="0.2">
      <c r="A16" s="271"/>
      <c r="B16" s="21"/>
      <c r="C16" s="273"/>
      <c r="D16" s="21"/>
      <c r="E16" s="21"/>
      <c r="F16" s="21"/>
      <c r="G16" s="39">
        <f t="shared" si="0"/>
        <v>0</v>
      </c>
    </row>
    <row r="17" spans="1:7" ht="15.95" customHeight="1" x14ac:dyDescent="0.2">
      <c r="A17" s="271"/>
      <c r="B17" s="21"/>
      <c r="C17" s="273"/>
      <c r="D17" s="21"/>
      <c r="E17" s="21"/>
      <c r="F17" s="21"/>
      <c r="G17" s="39">
        <f t="shared" si="0"/>
        <v>0</v>
      </c>
    </row>
    <row r="18" spans="1:7" ht="15.95" customHeight="1" x14ac:dyDescent="0.2">
      <c r="A18" s="271"/>
      <c r="B18" s="21"/>
      <c r="C18" s="273"/>
      <c r="D18" s="21"/>
      <c r="E18" s="21"/>
      <c r="F18" s="21"/>
      <c r="G18" s="39">
        <f t="shared" si="0"/>
        <v>0</v>
      </c>
    </row>
    <row r="19" spans="1:7" ht="15.95" customHeight="1" x14ac:dyDescent="0.2">
      <c r="A19" s="271"/>
      <c r="B19" s="21"/>
      <c r="C19" s="273"/>
      <c r="D19" s="21"/>
      <c r="E19" s="21"/>
      <c r="F19" s="21"/>
      <c r="G19" s="39">
        <f t="shared" si="0"/>
        <v>0</v>
      </c>
    </row>
    <row r="20" spans="1:7" ht="15.95" customHeight="1" x14ac:dyDescent="0.2">
      <c r="A20" s="271"/>
      <c r="B20" s="21"/>
      <c r="C20" s="273"/>
      <c r="D20" s="21"/>
      <c r="E20" s="21"/>
      <c r="F20" s="21"/>
      <c r="G20" s="39">
        <f t="shared" si="0"/>
        <v>0</v>
      </c>
    </row>
    <row r="21" spans="1:7" ht="15.95" customHeight="1" x14ac:dyDescent="0.2">
      <c r="A21" s="271"/>
      <c r="B21" s="21"/>
      <c r="C21" s="273"/>
      <c r="D21" s="21"/>
      <c r="E21" s="21"/>
      <c r="F21" s="21"/>
      <c r="G21" s="39">
        <f t="shared" si="0"/>
        <v>0</v>
      </c>
    </row>
    <row r="22" spans="1:7" ht="15.95" customHeight="1" thickBot="1" x14ac:dyDescent="0.25">
      <c r="A22" s="40"/>
      <c r="B22" s="22"/>
      <c r="C22" s="274"/>
      <c r="D22" s="22"/>
      <c r="E22" s="22"/>
      <c r="F22" s="22"/>
      <c r="G22" s="41">
        <f t="shared" si="0"/>
        <v>0</v>
      </c>
    </row>
    <row r="23" spans="1:7" s="44" customFormat="1" ht="18" customHeight="1" thickBot="1" x14ac:dyDescent="0.25">
      <c r="A23" s="89" t="s">
        <v>53</v>
      </c>
      <c r="B23" s="42">
        <f>SUM(B5:B22)</f>
        <v>1071</v>
      </c>
      <c r="C23" s="62"/>
      <c r="D23" s="42">
        <f>SUM(D5:D22)</f>
        <v>0</v>
      </c>
      <c r="E23" s="42"/>
      <c r="F23" s="42">
        <f>SUM(F5:F22)</f>
        <v>156</v>
      </c>
      <c r="G23" s="43">
        <f>SUM(G5:G22)</f>
        <v>915</v>
      </c>
    </row>
  </sheetData>
  <mergeCells count="1">
    <mergeCell ref="A1:G1"/>
  </mergeCells>
  <phoneticPr fontId="0" type="noConversion"/>
  <printOptions horizontalCentered="1"/>
  <pageMargins left="0.39370078740157483" right="0.39370078740157483" top="1.0236220472440944" bottom="0.98425196850393704" header="0.78740157480314965" footer="0.78740157480314965"/>
  <pageSetup paperSize="9" scale="96" orientation="landscape" horizontalDpi="300" verticalDpi="300" r:id="rId1"/>
  <headerFooter alignWithMargins="0">
    <oddHeader xml:space="preserve">&amp;R&amp;"Times New Roman CE,Félkövér dőlt"&amp;11 3. melléklet </oddHeader>
    <oddFooter>&amp;C4/2016.(IV.01.) önkormányzati rendelet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4"/>
  <sheetViews>
    <sheetView view="pageLayout" zoomScaleNormal="100" workbookViewId="0">
      <selection sqref="A1:G1"/>
    </sheetView>
  </sheetViews>
  <sheetFormatPr defaultRowHeight="12.75" x14ac:dyDescent="0.2"/>
  <cols>
    <col min="1" max="1" width="54.1640625" style="28" customWidth="1"/>
    <col min="2" max="2" width="15.6640625" style="27" customWidth="1"/>
    <col min="3" max="3" width="16.33203125" style="27" customWidth="1"/>
    <col min="4" max="5" width="18" style="27" customWidth="1"/>
    <col min="6" max="6" width="16.6640625" style="27" customWidth="1"/>
    <col min="7" max="7" width="18.83203125" style="27" customWidth="1"/>
    <col min="8" max="9" width="12.83203125" style="27" customWidth="1"/>
    <col min="10" max="10" width="13.83203125" style="27" customWidth="1"/>
    <col min="11" max="16384" width="9.33203125" style="27"/>
  </cols>
  <sheetData>
    <row r="1" spans="1:7" ht="24.75" customHeight="1" x14ac:dyDescent="0.2">
      <c r="A1" s="540" t="s">
        <v>1</v>
      </c>
      <c r="B1" s="540"/>
      <c r="C1" s="540"/>
      <c r="D1" s="540"/>
      <c r="E1" s="540"/>
      <c r="F1" s="540"/>
      <c r="G1" s="540"/>
    </row>
    <row r="2" spans="1:7" ht="23.25" customHeight="1" thickBot="1" x14ac:dyDescent="0.3">
      <c r="A2" s="86"/>
      <c r="B2" s="38"/>
      <c r="C2" s="38"/>
      <c r="D2" s="38"/>
      <c r="E2" s="38"/>
      <c r="F2" s="38"/>
      <c r="G2" s="33" t="s">
        <v>50</v>
      </c>
    </row>
    <row r="3" spans="1:7" s="29" customFormat="1" ht="48.75" customHeight="1" thickBot="1" x14ac:dyDescent="0.25">
      <c r="A3" s="87" t="s">
        <v>57</v>
      </c>
      <c r="B3" s="88" t="s">
        <v>55</v>
      </c>
      <c r="C3" s="88" t="s">
        <v>56</v>
      </c>
      <c r="D3" s="88">
        <f>+'3.sz.mell.'!D3</f>
        <v>0</v>
      </c>
      <c r="E3" s="88" t="e">
        <f>+CONCATENATE(LEFT(#REF!,4),". évi",CHAR(10),"módosított előirányzat")</f>
        <v>#REF!</v>
      </c>
      <c r="F3" s="88" t="e">
        <f>+CONCATENATE("Teljesítés",CHAR(10),LEFT(#REF!,4),". VI. 30-ig")</f>
        <v>#REF!</v>
      </c>
      <c r="G3" s="34" t="e">
        <f>+CONCATENATE("Összes teljesítés",CHAR(10),LEFT(#REF!,4),". VI. 30-ig")</f>
        <v>#REF!</v>
      </c>
    </row>
    <row r="4" spans="1:7" s="38" customFormat="1" ht="15" customHeight="1" thickBot="1" x14ac:dyDescent="0.25">
      <c r="A4" s="35" t="s">
        <v>431</v>
      </c>
      <c r="B4" s="36" t="s">
        <v>432</v>
      </c>
      <c r="C4" s="36" t="s">
        <v>433</v>
      </c>
      <c r="D4" s="36" t="s">
        <v>435</v>
      </c>
      <c r="E4" s="36" t="s">
        <v>434</v>
      </c>
      <c r="F4" s="36" t="s">
        <v>436</v>
      </c>
      <c r="G4" s="37" t="s">
        <v>472</v>
      </c>
    </row>
    <row r="5" spans="1:7" ht="15.95" customHeight="1" x14ac:dyDescent="0.2">
      <c r="A5" s="45" t="s">
        <v>506</v>
      </c>
      <c r="B5" s="46">
        <v>1415</v>
      </c>
      <c r="C5" s="275"/>
      <c r="D5" s="46"/>
      <c r="E5" s="46">
        <v>1415</v>
      </c>
      <c r="F5" s="46"/>
      <c r="G5" s="47">
        <f t="shared" ref="G5:G23" si="0">B5-D5-F5</f>
        <v>1415</v>
      </c>
    </row>
    <row r="6" spans="1:7" ht="15.95" customHeight="1" x14ac:dyDescent="0.2">
      <c r="A6" s="45"/>
      <c r="B6" s="46"/>
      <c r="C6" s="275"/>
      <c r="D6" s="46"/>
      <c r="E6" s="46"/>
      <c r="F6" s="46"/>
      <c r="G6" s="47">
        <f t="shared" si="0"/>
        <v>0</v>
      </c>
    </row>
    <row r="7" spans="1:7" ht="15.95" customHeight="1" x14ac:dyDescent="0.2">
      <c r="A7" s="45"/>
      <c r="B7" s="46"/>
      <c r="C7" s="275"/>
      <c r="D7" s="46"/>
      <c r="E7" s="46"/>
      <c r="F7" s="46"/>
      <c r="G7" s="47">
        <f t="shared" si="0"/>
        <v>0</v>
      </c>
    </row>
    <row r="8" spans="1:7" ht="15.95" customHeight="1" x14ac:dyDescent="0.2">
      <c r="A8" s="45"/>
      <c r="B8" s="46"/>
      <c r="C8" s="275"/>
      <c r="D8" s="46"/>
      <c r="E8" s="46"/>
      <c r="F8" s="46"/>
      <c r="G8" s="47">
        <f t="shared" si="0"/>
        <v>0</v>
      </c>
    </row>
    <row r="9" spans="1:7" ht="15.95" customHeight="1" x14ac:dyDescent="0.2">
      <c r="A9" s="45"/>
      <c r="B9" s="46"/>
      <c r="C9" s="275"/>
      <c r="D9" s="46"/>
      <c r="E9" s="46"/>
      <c r="F9" s="46"/>
      <c r="G9" s="47">
        <f t="shared" si="0"/>
        <v>0</v>
      </c>
    </row>
    <row r="10" spans="1:7" ht="15.95" customHeight="1" x14ac:dyDescent="0.2">
      <c r="A10" s="45"/>
      <c r="B10" s="46"/>
      <c r="C10" s="275"/>
      <c r="D10" s="46"/>
      <c r="E10" s="46"/>
      <c r="F10" s="46"/>
      <c r="G10" s="47">
        <f t="shared" si="0"/>
        <v>0</v>
      </c>
    </row>
    <row r="11" spans="1:7" ht="15.95" customHeight="1" x14ac:dyDescent="0.2">
      <c r="A11" s="45"/>
      <c r="B11" s="46"/>
      <c r="C11" s="275"/>
      <c r="D11" s="46"/>
      <c r="E11" s="46"/>
      <c r="F11" s="46"/>
      <c r="G11" s="47">
        <f t="shared" si="0"/>
        <v>0</v>
      </c>
    </row>
    <row r="12" spans="1:7" ht="15.95" customHeight="1" x14ac:dyDescent="0.2">
      <c r="A12" s="45"/>
      <c r="B12" s="46"/>
      <c r="C12" s="275"/>
      <c r="D12" s="46"/>
      <c r="E12" s="46"/>
      <c r="F12" s="46"/>
      <c r="G12" s="47">
        <f t="shared" si="0"/>
        <v>0</v>
      </c>
    </row>
    <row r="13" spans="1:7" ht="15.95" customHeight="1" x14ac:dyDescent="0.2">
      <c r="A13" s="45"/>
      <c r="B13" s="46"/>
      <c r="C13" s="275"/>
      <c r="D13" s="46"/>
      <c r="E13" s="46"/>
      <c r="F13" s="46"/>
      <c r="G13" s="47">
        <f t="shared" si="0"/>
        <v>0</v>
      </c>
    </row>
    <row r="14" spans="1:7" ht="15.95" customHeight="1" x14ac:dyDescent="0.2">
      <c r="A14" s="45"/>
      <c r="B14" s="46"/>
      <c r="C14" s="275"/>
      <c r="D14" s="46"/>
      <c r="E14" s="46"/>
      <c r="F14" s="46"/>
      <c r="G14" s="47">
        <f t="shared" si="0"/>
        <v>0</v>
      </c>
    </row>
    <row r="15" spans="1:7" ht="15.95" customHeight="1" x14ac:dyDescent="0.2">
      <c r="A15" s="45"/>
      <c r="B15" s="46"/>
      <c r="C15" s="275"/>
      <c r="D15" s="46"/>
      <c r="E15" s="46"/>
      <c r="F15" s="46"/>
      <c r="G15" s="47">
        <f t="shared" si="0"/>
        <v>0</v>
      </c>
    </row>
    <row r="16" spans="1:7" ht="15.95" customHeight="1" x14ac:dyDescent="0.2">
      <c r="A16" s="45"/>
      <c r="B16" s="46"/>
      <c r="C16" s="275"/>
      <c r="D16" s="46"/>
      <c r="E16" s="46"/>
      <c r="F16" s="46"/>
      <c r="G16" s="47">
        <f t="shared" si="0"/>
        <v>0</v>
      </c>
    </row>
    <row r="17" spans="1:7" ht="15.95" customHeight="1" x14ac:dyDescent="0.2">
      <c r="A17" s="45"/>
      <c r="B17" s="46"/>
      <c r="C17" s="275"/>
      <c r="D17" s="46"/>
      <c r="E17" s="46"/>
      <c r="F17" s="46"/>
      <c r="G17" s="47">
        <f t="shared" si="0"/>
        <v>0</v>
      </c>
    </row>
    <row r="18" spans="1:7" ht="15.95" customHeight="1" x14ac:dyDescent="0.2">
      <c r="A18" s="45"/>
      <c r="B18" s="46"/>
      <c r="C18" s="275"/>
      <c r="D18" s="46"/>
      <c r="E18" s="46"/>
      <c r="F18" s="46"/>
      <c r="G18" s="47">
        <f t="shared" si="0"/>
        <v>0</v>
      </c>
    </row>
    <row r="19" spans="1:7" ht="15.95" customHeight="1" x14ac:dyDescent="0.2">
      <c r="A19" s="45"/>
      <c r="B19" s="46"/>
      <c r="C19" s="275"/>
      <c r="D19" s="46"/>
      <c r="E19" s="46"/>
      <c r="F19" s="46"/>
      <c r="G19" s="47">
        <f t="shared" si="0"/>
        <v>0</v>
      </c>
    </row>
    <row r="20" spans="1:7" ht="15.95" customHeight="1" x14ac:dyDescent="0.2">
      <c r="A20" s="45"/>
      <c r="B20" s="46"/>
      <c r="C20" s="275"/>
      <c r="D20" s="46"/>
      <c r="E20" s="46"/>
      <c r="F20" s="46"/>
      <c r="G20" s="47">
        <f t="shared" si="0"/>
        <v>0</v>
      </c>
    </row>
    <row r="21" spans="1:7" ht="15.95" customHeight="1" x14ac:dyDescent="0.2">
      <c r="A21" s="45"/>
      <c r="B21" s="46"/>
      <c r="C21" s="275"/>
      <c r="D21" s="46"/>
      <c r="E21" s="46"/>
      <c r="F21" s="46"/>
      <c r="G21" s="47">
        <f t="shared" si="0"/>
        <v>0</v>
      </c>
    </row>
    <row r="22" spans="1:7" ht="15.95" customHeight="1" x14ac:dyDescent="0.2">
      <c r="A22" s="45"/>
      <c r="B22" s="46"/>
      <c r="C22" s="275"/>
      <c r="D22" s="46"/>
      <c r="E22" s="46"/>
      <c r="F22" s="46"/>
      <c r="G22" s="47">
        <f t="shared" si="0"/>
        <v>0</v>
      </c>
    </row>
    <row r="23" spans="1:7" ht="15.95" customHeight="1" thickBot="1" x14ac:dyDescent="0.25">
      <c r="A23" s="48"/>
      <c r="B23" s="49"/>
      <c r="C23" s="276"/>
      <c r="D23" s="49"/>
      <c r="E23" s="49"/>
      <c r="F23" s="49"/>
      <c r="G23" s="50">
        <f t="shared" si="0"/>
        <v>0</v>
      </c>
    </row>
    <row r="24" spans="1:7" s="44" customFormat="1" ht="18" customHeight="1" thickBot="1" x14ac:dyDescent="0.25">
      <c r="A24" s="89" t="s">
        <v>53</v>
      </c>
      <c r="B24" s="90">
        <f>SUM(B5:B23)</f>
        <v>1415</v>
      </c>
      <c r="C24" s="63"/>
      <c r="D24" s="90">
        <f>SUM(D5:D23)</f>
        <v>0</v>
      </c>
      <c r="E24" s="90"/>
      <c r="F24" s="90">
        <f>SUM(F5:F23)</f>
        <v>0</v>
      </c>
      <c r="G24" s="51">
        <f>SUM(G5:G23)</f>
        <v>1415</v>
      </c>
    </row>
  </sheetData>
  <sheetProtection sheet="1"/>
  <mergeCells count="1">
    <mergeCell ref="A1:G1"/>
  </mergeCells>
  <phoneticPr fontId="0" type="noConversion"/>
  <printOptions horizontalCentered="1"/>
  <pageMargins left="0.78740157480314965" right="0.78740157480314965" top="1.2369791666666667" bottom="0.98425196850393704" header="0.78740157480314965" footer="0.78740157480314965"/>
  <pageSetup paperSize="9" scale="91" orientation="landscape" horizontalDpi="300" verticalDpi="300" r:id="rId1"/>
  <headerFooter alignWithMargins="0">
    <oddHeader xml:space="preserve">&amp;R&amp;"Times New Roman CE,Félkövér dőlt"&amp;11 4. melléklet&amp;"Times New Roman CE,Normál"&amp;10
  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48"/>
  <sheetViews>
    <sheetView zoomScale="130" zoomScaleNormal="130" zoomScaleSheetLayoutView="100" workbookViewId="0">
      <selection activeCell="Q24" sqref="Q24"/>
    </sheetView>
  </sheetViews>
  <sheetFormatPr defaultRowHeight="12.75" x14ac:dyDescent="0.2"/>
  <cols>
    <col min="1" max="1" width="28.5" style="31" customWidth="1"/>
    <col min="2" max="13" width="10" style="31" customWidth="1"/>
    <col min="14" max="14" width="4" style="31" customWidth="1"/>
    <col min="15" max="16384" width="9.33203125" style="31"/>
  </cols>
  <sheetData>
    <row r="1" spans="1:14" ht="15.75" customHeight="1" x14ac:dyDescent="0.2">
      <c r="A1" s="551" t="s">
        <v>473</v>
      </c>
      <c r="B1" s="551"/>
      <c r="C1" s="551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41" t="s">
        <v>487</v>
      </c>
    </row>
    <row r="2" spans="1:14" ht="15.75" thickBo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42" t="s">
        <v>50</v>
      </c>
      <c r="M2" s="542"/>
      <c r="N2" s="541"/>
    </row>
    <row r="3" spans="1:14" ht="13.5" thickBot="1" x14ac:dyDescent="0.25">
      <c r="A3" s="543" t="s">
        <v>90</v>
      </c>
      <c r="B3" s="546" t="s">
        <v>474</v>
      </c>
      <c r="C3" s="546"/>
      <c r="D3" s="546"/>
      <c r="E3" s="546"/>
      <c r="F3" s="546"/>
      <c r="G3" s="546"/>
      <c r="H3" s="546"/>
      <c r="I3" s="546"/>
      <c r="J3" s="547" t="s">
        <v>475</v>
      </c>
      <c r="K3" s="547"/>
      <c r="L3" s="547"/>
      <c r="M3" s="547"/>
      <c r="N3" s="541"/>
    </row>
    <row r="4" spans="1:14" ht="15" customHeight="1" thickBot="1" x14ac:dyDescent="0.25">
      <c r="A4" s="544"/>
      <c r="B4" s="557" t="s">
        <v>476</v>
      </c>
      <c r="C4" s="549" t="s">
        <v>477</v>
      </c>
      <c r="D4" s="562" t="s">
        <v>478</v>
      </c>
      <c r="E4" s="562"/>
      <c r="F4" s="562"/>
      <c r="G4" s="562"/>
      <c r="H4" s="562"/>
      <c r="I4" s="562"/>
      <c r="J4" s="548"/>
      <c r="K4" s="548"/>
      <c r="L4" s="548"/>
      <c r="M4" s="548"/>
      <c r="N4" s="541"/>
    </row>
    <row r="5" spans="1:14" ht="21.75" thickBot="1" x14ac:dyDescent="0.25">
      <c r="A5" s="544"/>
      <c r="B5" s="557"/>
      <c r="C5" s="549"/>
      <c r="D5" s="338" t="s">
        <v>476</v>
      </c>
      <c r="E5" s="338" t="s">
        <v>477</v>
      </c>
      <c r="F5" s="338" t="s">
        <v>476</v>
      </c>
      <c r="G5" s="338" t="s">
        <v>477</v>
      </c>
      <c r="H5" s="338" t="s">
        <v>476</v>
      </c>
      <c r="I5" s="338" t="s">
        <v>477</v>
      </c>
      <c r="J5" s="548"/>
      <c r="K5" s="548"/>
      <c r="L5" s="548"/>
      <c r="M5" s="548"/>
      <c r="N5" s="541"/>
    </row>
    <row r="6" spans="1:14" ht="13.5" thickBot="1" x14ac:dyDescent="0.25">
      <c r="A6" s="545"/>
      <c r="B6" s="549" t="s">
        <v>479</v>
      </c>
      <c r="C6" s="549"/>
      <c r="D6" s="549" t="e">
        <f>+CONCATENATE(LEFT(#REF!,4),". előtt")</f>
        <v>#REF!</v>
      </c>
      <c r="E6" s="549"/>
      <c r="F6" s="549" t="e">
        <f>+CONCATENATE(LEFT(#REF!,4),". VI.30.")</f>
        <v>#REF!</v>
      </c>
      <c r="G6" s="549"/>
      <c r="H6" s="557" t="e">
        <f>+CONCATENATE(LEFT(#REF!,4),". után")</f>
        <v>#REF!</v>
      </c>
      <c r="I6" s="557"/>
      <c r="J6" s="337" t="e">
        <f>+D6</f>
        <v>#REF!</v>
      </c>
      <c r="K6" s="338" t="e">
        <f>+F6</f>
        <v>#REF!</v>
      </c>
      <c r="L6" s="337" t="s">
        <v>40</v>
      </c>
      <c r="M6" s="338" t="e">
        <f>+CONCATENATE("Teljesítés %-a ",LEFT(#REF!,4),". VI. 30-ig")</f>
        <v>#REF!</v>
      </c>
      <c r="N6" s="541"/>
    </row>
    <row r="7" spans="1:14" ht="13.5" thickBot="1" x14ac:dyDescent="0.25">
      <c r="A7" s="339" t="s">
        <v>431</v>
      </c>
      <c r="B7" s="337" t="s">
        <v>432</v>
      </c>
      <c r="C7" s="337" t="s">
        <v>433</v>
      </c>
      <c r="D7" s="340" t="s">
        <v>435</v>
      </c>
      <c r="E7" s="338" t="s">
        <v>434</v>
      </c>
      <c r="F7" s="338" t="s">
        <v>436</v>
      </c>
      <c r="G7" s="338" t="s">
        <v>437</v>
      </c>
      <c r="H7" s="337" t="s">
        <v>438</v>
      </c>
      <c r="I7" s="340" t="s">
        <v>471</v>
      </c>
      <c r="J7" s="340" t="s">
        <v>480</v>
      </c>
      <c r="K7" s="340" t="s">
        <v>481</v>
      </c>
      <c r="L7" s="340" t="s">
        <v>482</v>
      </c>
      <c r="M7" s="341" t="s">
        <v>483</v>
      </c>
      <c r="N7" s="541"/>
    </row>
    <row r="8" spans="1:14" x14ac:dyDescent="0.2">
      <c r="A8" s="342" t="s">
        <v>91</v>
      </c>
      <c r="B8" s="343"/>
      <c r="C8" s="344"/>
      <c r="D8" s="344"/>
      <c r="E8" s="345"/>
      <c r="F8" s="344"/>
      <c r="G8" s="344"/>
      <c r="H8" s="344"/>
      <c r="I8" s="344"/>
      <c r="J8" s="344"/>
      <c r="K8" s="344"/>
      <c r="L8" s="346">
        <f t="shared" ref="L8:L14" si="0">+J8+K8</f>
        <v>0</v>
      </c>
      <c r="M8" s="347" t="str">
        <f>IF((C8&lt;&gt;0),ROUND((L8/C8)*100,1),"")</f>
        <v/>
      </c>
      <c r="N8" s="541"/>
    </row>
    <row r="9" spans="1:14" x14ac:dyDescent="0.2">
      <c r="A9" s="348" t="s">
        <v>103</v>
      </c>
      <c r="B9" s="349"/>
      <c r="C9" s="350"/>
      <c r="D9" s="350"/>
      <c r="E9" s="350"/>
      <c r="F9" s="350"/>
      <c r="G9" s="350"/>
      <c r="H9" s="350"/>
      <c r="I9" s="350"/>
      <c r="J9" s="350"/>
      <c r="K9" s="350"/>
      <c r="L9" s="351">
        <f t="shared" si="0"/>
        <v>0</v>
      </c>
      <c r="M9" s="352" t="str">
        <f t="shared" ref="M9:M14" si="1">IF((C9&lt;&gt;0),ROUND((L9/C9)*100,1),"")</f>
        <v/>
      </c>
      <c r="N9" s="541"/>
    </row>
    <row r="10" spans="1:14" x14ac:dyDescent="0.2">
      <c r="A10" s="353" t="s">
        <v>92</v>
      </c>
      <c r="B10" s="354"/>
      <c r="C10" s="355"/>
      <c r="D10" s="355"/>
      <c r="E10" s="355"/>
      <c r="F10" s="355"/>
      <c r="G10" s="355"/>
      <c r="H10" s="355"/>
      <c r="I10" s="355"/>
      <c r="J10" s="355"/>
      <c r="K10" s="355"/>
      <c r="L10" s="351">
        <f t="shared" si="0"/>
        <v>0</v>
      </c>
      <c r="M10" s="352" t="str">
        <f t="shared" si="1"/>
        <v/>
      </c>
      <c r="N10" s="541"/>
    </row>
    <row r="11" spans="1:14" x14ac:dyDescent="0.2">
      <c r="A11" s="353" t="s">
        <v>104</v>
      </c>
      <c r="B11" s="354"/>
      <c r="C11" s="355"/>
      <c r="D11" s="355"/>
      <c r="E11" s="355"/>
      <c r="F11" s="355"/>
      <c r="G11" s="355"/>
      <c r="H11" s="355"/>
      <c r="I11" s="355"/>
      <c r="J11" s="355"/>
      <c r="K11" s="355"/>
      <c r="L11" s="351">
        <f t="shared" si="0"/>
        <v>0</v>
      </c>
      <c r="M11" s="352" t="str">
        <f t="shared" si="1"/>
        <v/>
      </c>
      <c r="N11" s="541"/>
    </row>
    <row r="12" spans="1:14" x14ac:dyDescent="0.2">
      <c r="A12" s="353" t="s">
        <v>93</v>
      </c>
      <c r="B12" s="354"/>
      <c r="C12" s="355"/>
      <c r="D12" s="355"/>
      <c r="E12" s="355"/>
      <c r="F12" s="355"/>
      <c r="G12" s="355"/>
      <c r="H12" s="355"/>
      <c r="I12" s="355"/>
      <c r="J12" s="355"/>
      <c r="K12" s="355"/>
      <c r="L12" s="351">
        <f t="shared" si="0"/>
        <v>0</v>
      </c>
      <c r="M12" s="352" t="str">
        <f t="shared" si="1"/>
        <v/>
      </c>
      <c r="N12" s="541"/>
    </row>
    <row r="13" spans="1:14" x14ac:dyDescent="0.2">
      <c r="A13" s="353" t="s">
        <v>94</v>
      </c>
      <c r="B13" s="354"/>
      <c r="C13" s="355"/>
      <c r="D13" s="355"/>
      <c r="E13" s="355"/>
      <c r="F13" s="355"/>
      <c r="G13" s="355"/>
      <c r="H13" s="355"/>
      <c r="I13" s="355"/>
      <c r="J13" s="355"/>
      <c r="K13" s="355"/>
      <c r="L13" s="351">
        <f t="shared" si="0"/>
        <v>0</v>
      </c>
      <c r="M13" s="352" t="str">
        <f t="shared" si="1"/>
        <v/>
      </c>
      <c r="N13" s="541"/>
    </row>
    <row r="14" spans="1:14" ht="15" customHeight="1" thickBot="1" x14ac:dyDescent="0.25">
      <c r="A14" s="356"/>
      <c r="B14" s="357"/>
      <c r="C14" s="358"/>
      <c r="D14" s="358"/>
      <c r="E14" s="358"/>
      <c r="F14" s="358"/>
      <c r="G14" s="358"/>
      <c r="H14" s="358"/>
      <c r="I14" s="358"/>
      <c r="J14" s="358"/>
      <c r="K14" s="358"/>
      <c r="L14" s="351">
        <f t="shared" si="0"/>
        <v>0</v>
      </c>
      <c r="M14" s="359" t="str">
        <f t="shared" si="1"/>
        <v/>
      </c>
      <c r="N14" s="541"/>
    </row>
    <row r="15" spans="1:14" ht="13.5" thickBot="1" x14ac:dyDescent="0.25">
      <c r="A15" s="360" t="s">
        <v>96</v>
      </c>
      <c r="B15" s="361">
        <f>B8+SUM(B10:B14)</f>
        <v>0</v>
      </c>
      <c r="C15" s="361">
        <f t="shared" ref="C15:L15" si="2">C8+SUM(C10:C14)</f>
        <v>0</v>
      </c>
      <c r="D15" s="361">
        <f t="shared" si="2"/>
        <v>0</v>
      </c>
      <c r="E15" s="361">
        <f t="shared" si="2"/>
        <v>0</v>
      </c>
      <c r="F15" s="361">
        <f t="shared" si="2"/>
        <v>0</v>
      </c>
      <c r="G15" s="361">
        <f t="shared" si="2"/>
        <v>0</v>
      </c>
      <c r="H15" s="361">
        <f t="shared" si="2"/>
        <v>0</v>
      </c>
      <c r="I15" s="361">
        <f t="shared" si="2"/>
        <v>0</v>
      </c>
      <c r="J15" s="361">
        <f t="shared" si="2"/>
        <v>0</v>
      </c>
      <c r="K15" s="361">
        <f t="shared" si="2"/>
        <v>0</v>
      </c>
      <c r="L15" s="361">
        <f t="shared" si="2"/>
        <v>0</v>
      </c>
      <c r="M15" s="362" t="str">
        <f>IF((C15&lt;&gt;0),ROUND((L15/C15)*100,1),"")</f>
        <v/>
      </c>
      <c r="N15" s="541"/>
    </row>
    <row r="16" spans="1:14" x14ac:dyDescent="0.2">
      <c r="A16" s="363"/>
      <c r="B16" s="364"/>
      <c r="C16" s="365"/>
      <c r="D16" s="365"/>
      <c r="E16" s="365"/>
      <c r="F16" s="365"/>
      <c r="G16" s="365"/>
      <c r="H16" s="365"/>
      <c r="I16" s="365"/>
      <c r="J16" s="365"/>
      <c r="K16" s="365"/>
      <c r="L16" s="365"/>
      <c r="M16" s="365"/>
      <c r="N16" s="541"/>
    </row>
    <row r="17" spans="1:14" ht="13.5" thickBot="1" x14ac:dyDescent="0.25">
      <c r="A17" s="366" t="s">
        <v>95</v>
      </c>
      <c r="B17" s="367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541"/>
    </row>
    <row r="18" spans="1:14" x14ac:dyDescent="0.2">
      <c r="A18" s="369" t="s">
        <v>99</v>
      </c>
      <c r="B18" s="343"/>
      <c r="C18" s="344"/>
      <c r="D18" s="344"/>
      <c r="E18" s="345"/>
      <c r="F18" s="344"/>
      <c r="G18" s="344"/>
      <c r="H18" s="344"/>
      <c r="I18" s="344"/>
      <c r="J18" s="344"/>
      <c r="K18" s="344"/>
      <c r="L18" s="370">
        <f t="shared" ref="L18:L23" si="3">+J18+K18</f>
        <v>0</v>
      </c>
      <c r="M18" s="347" t="str">
        <f t="shared" ref="M18:M24" si="4">IF((C18&lt;&gt;0),ROUND((L18/C18)*100,1),"")</f>
        <v/>
      </c>
      <c r="N18" s="541"/>
    </row>
    <row r="19" spans="1:14" x14ac:dyDescent="0.2">
      <c r="A19" s="371" t="s">
        <v>100</v>
      </c>
      <c r="B19" s="349"/>
      <c r="C19" s="355"/>
      <c r="D19" s="355"/>
      <c r="E19" s="355"/>
      <c r="F19" s="355"/>
      <c r="G19" s="355"/>
      <c r="H19" s="355"/>
      <c r="I19" s="355"/>
      <c r="J19" s="355"/>
      <c r="K19" s="355"/>
      <c r="L19" s="372">
        <f t="shared" si="3"/>
        <v>0</v>
      </c>
      <c r="M19" s="352" t="str">
        <f t="shared" si="4"/>
        <v/>
      </c>
      <c r="N19" s="541"/>
    </row>
    <row r="20" spans="1:14" x14ac:dyDescent="0.2">
      <c r="A20" s="371" t="s">
        <v>101</v>
      </c>
      <c r="B20" s="354"/>
      <c r="C20" s="355"/>
      <c r="D20" s="355"/>
      <c r="E20" s="355"/>
      <c r="F20" s="355"/>
      <c r="G20" s="355"/>
      <c r="H20" s="355"/>
      <c r="I20" s="355"/>
      <c r="J20" s="355"/>
      <c r="K20" s="355"/>
      <c r="L20" s="372">
        <f t="shared" si="3"/>
        <v>0</v>
      </c>
      <c r="M20" s="352" t="str">
        <f t="shared" si="4"/>
        <v/>
      </c>
      <c r="N20" s="541"/>
    </row>
    <row r="21" spans="1:14" x14ac:dyDescent="0.2">
      <c r="A21" s="371" t="s">
        <v>102</v>
      </c>
      <c r="B21" s="354"/>
      <c r="C21" s="355"/>
      <c r="D21" s="355"/>
      <c r="E21" s="355"/>
      <c r="F21" s="355"/>
      <c r="G21" s="355"/>
      <c r="H21" s="355"/>
      <c r="I21" s="355"/>
      <c r="J21" s="355"/>
      <c r="K21" s="355"/>
      <c r="L21" s="372">
        <f t="shared" si="3"/>
        <v>0</v>
      </c>
      <c r="M21" s="352" t="str">
        <f t="shared" si="4"/>
        <v/>
      </c>
      <c r="N21" s="541"/>
    </row>
    <row r="22" spans="1:14" x14ac:dyDescent="0.2">
      <c r="A22" s="373"/>
      <c r="B22" s="354"/>
      <c r="C22" s="355"/>
      <c r="D22" s="355"/>
      <c r="E22" s="355"/>
      <c r="F22" s="355"/>
      <c r="G22" s="355"/>
      <c r="H22" s="355"/>
      <c r="I22" s="355"/>
      <c r="J22" s="355"/>
      <c r="K22" s="355"/>
      <c r="L22" s="372">
        <f t="shared" si="3"/>
        <v>0</v>
      </c>
      <c r="M22" s="352" t="str">
        <f t="shared" si="4"/>
        <v/>
      </c>
      <c r="N22" s="541"/>
    </row>
    <row r="23" spans="1:14" ht="13.5" thickBot="1" x14ac:dyDescent="0.25">
      <c r="A23" s="374"/>
      <c r="B23" s="357"/>
      <c r="C23" s="358"/>
      <c r="D23" s="358"/>
      <c r="E23" s="358"/>
      <c r="F23" s="358"/>
      <c r="G23" s="358"/>
      <c r="H23" s="358"/>
      <c r="I23" s="358"/>
      <c r="J23" s="358"/>
      <c r="K23" s="358"/>
      <c r="L23" s="372">
        <f t="shared" si="3"/>
        <v>0</v>
      </c>
      <c r="M23" s="359" t="str">
        <f t="shared" si="4"/>
        <v/>
      </c>
      <c r="N23" s="541"/>
    </row>
    <row r="24" spans="1:14" ht="13.5" thickBot="1" x14ac:dyDescent="0.25">
      <c r="A24" s="375" t="s">
        <v>81</v>
      </c>
      <c r="B24" s="361">
        <f t="shared" ref="B24:L24" si="5">SUM(B18:B23)</f>
        <v>0</v>
      </c>
      <c r="C24" s="361">
        <f t="shared" si="5"/>
        <v>0</v>
      </c>
      <c r="D24" s="361">
        <f t="shared" si="5"/>
        <v>0</v>
      </c>
      <c r="E24" s="361">
        <f t="shared" si="5"/>
        <v>0</v>
      </c>
      <c r="F24" s="361">
        <f t="shared" si="5"/>
        <v>0</v>
      </c>
      <c r="G24" s="361">
        <f t="shared" si="5"/>
        <v>0</v>
      </c>
      <c r="H24" s="361">
        <f t="shared" si="5"/>
        <v>0</v>
      </c>
      <c r="I24" s="361">
        <f t="shared" si="5"/>
        <v>0</v>
      </c>
      <c r="J24" s="361">
        <f t="shared" si="5"/>
        <v>0</v>
      </c>
      <c r="K24" s="361">
        <f t="shared" si="5"/>
        <v>0</v>
      </c>
      <c r="L24" s="361">
        <f t="shared" si="5"/>
        <v>0</v>
      </c>
      <c r="M24" s="362" t="str">
        <f t="shared" si="4"/>
        <v/>
      </c>
      <c r="N24" s="541"/>
    </row>
    <row r="25" spans="1:14" x14ac:dyDescent="0.2">
      <c r="A25" s="550" t="s">
        <v>484</v>
      </c>
      <c r="B25" s="550"/>
      <c r="C25" s="550"/>
      <c r="D25" s="550"/>
      <c r="E25" s="550"/>
      <c r="F25" s="550"/>
      <c r="G25" s="550"/>
      <c r="H25" s="550"/>
      <c r="I25" s="550"/>
      <c r="J25" s="550"/>
      <c r="K25" s="550"/>
      <c r="L25" s="550"/>
      <c r="M25" s="550"/>
      <c r="N25" s="541"/>
    </row>
    <row r="26" spans="1:14" ht="5.25" customHeight="1" x14ac:dyDescent="0.2">
      <c r="A26" s="376"/>
      <c r="B26" s="376"/>
      <c r="C26" s="376"/>
      <c r="D26" s="376"/>
      <c r="E26" s="376"/>
      <c r="F26" s="376"/>
      <c r="G26" s="376"/>
      <c r="H26" s="376"/>
      <c r="I26" s="376"/>
      <c r="J26" s="376"/>
      <c r="K26" s="376"/>
      <c r="L26" s="376"/>
      <c r="M26" s="376"/>
      <c r="N26" s="541"/>
    </row>
    <row r="27" spans="1:14" ht="15.75" x14ac:dyDescent="0.2">
      <c r="A27" s="563" t="e">
        <f>+CONCATENATE("Önkormányzaton kívüli EU-s projekthez történő hozzájárulás ",LEFT(#REF!,4),". VI. 30.  előirányzata és teljesítése")</f>
        <v>#REF!</v>
      </c>
      <c r="B27" s="563"/>
      <c r="C27" s="563"/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41"/>
    </row>
    <row r="28" spans="1:14" ht="12" customHeight="1" thickBot="1" x14ac:dyDescent="0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542" t="s">
        <v>50</v>
      </c>
      <c r="M28" s="542"/>
      <c r="N28" s="541"/>
    </row>
    <row r="29" spans="1:14" ht="21.75" thickBot="1" x14ac:dyDescent="0.25">
      <c r="A29" s="555" t="s">
        <v>97</v>
      </c>
      <c r="B29" s="556"/>
      <c r="C29" s="556"/>
      <c r="D29" s="556"/>
      <c r="E29" s="556"/>
      <c r="F29" s="556"/>
      <c r="G29" s="556"/>
      <c r="H29" s="556"/>
      <c r="I29" s="556"/>
      <c r="J29" s="556"/>
      <c r="K29" s="377" t="s">
        <v>485</v>
      </c>
      <c r="L29" s="377" t="s">
        <v>486</v>
      </c>
      <c r="M29" s="377" t="s">
        <v>475</v>
      </c>
      <c r="N29" s="541"/>
    </row>
    <row r="30" spans="1:14" x14ac:dyDescent="0.2">
      <c r="A30" s="558"/>
      <c r="B30" s="559"/>
      <c r="C30" s="559"/>
      <c r="D30" s="559"/>
      <c r="E30" s="559"/>
      <c r="F30" s="559"/>
      <c r="G30" s="559"/>
      <c r="H30" s="559"/>
      <c r="I30" s="559"/>
      <c r="J30" s="559"/>
      <c r="K30" s="345"/>
      <c r="L30" s="378"/>
      <c r="M30" s="378"/>
      <c r="N30" s="541"/>
    </row>
    <row r="31" spans="1:14" ht="13.5" thickBot="1" x14ac:dyDescent="0.25">
      <c r="A31" s="553"/>
      <c r="B31" s="554"/>
      <c r="C31" s="554"/>
      <c r="D31" s="554"/>
      <c r="E31" s="554"/>
      <c r="F31" s="554"/>
      <c r="G31" s="554"/>
      <c r="H31" s="554"/>
      <c r="I31" s="554"/>
      <c r="J31" s="554"/>
      <c r="K31" s="379"/>
      <c r="L31" s="358"/>
      <c r="M31" s="358"/>
      <c r="N31" s="541"/>
    </row>
    <row r="32" spans="1:14" ht="13.5" thickBot="1" x14ac:dyDescent="0.25">
      <c r="A32" s="560" t="s">
        <v>41</v>
      </c>
      <c r="B32" s="561"/>
      <c r="C32" s="561"/>
      <c r="D32" s="561"/>
      <c r="E32" s="561"/>
      <c r="F32" s="561"/>
      <c r="G32" s="561"/>
      <c r="H32" s="561"/>
      <c r="I32" s="561"/>
      <c r="J32" s="561"/>
      <c r="K32" s="380">
        <f>SUM(K30:K31)</f>
        <v>0</v>
      </c>
      <c r="L32" s="380">
        <f>SUM(L30:L31)</f>
        <v>0</v>
      </c>
      <c r="M32" s="380">
        <f>SUM(M30:M31)</f>
        <v>0</v>
      </c>
      <c r="N32" s="541"/>
    </row>
    <row r="33" spans="1:14" x14ac:dyDescent="0.2">
      <c r="N33" s="541"/>
    </row>
    <row r="48" spans="1:14" x14ac:dyDescent="0.2">
      <c r="A48" s="32"/>
    </row>
  </sheetData>
  <sheetProtection sheet="1" objects="1" scenarios="1"/>
  <mergeCells count="21">
    <mergeCell ref="A32:J32"/>
    <mergeCell ref="B6:C6"/>
    <mergeCell ref="D4:I4"/>
    <mergeCell ref="A27:M27"/>
    <mergeCell ref="C4:C5"/>
    <mergeCell ref="N1:N33"/>
    <mergeCell ref="L2:M2"/>
    <mergeCell ref="A3:A6"/>
    <mergeCell ref="B3:I3"/>
    <mergeCell ref="J3:M5"/>
    <mergeCell ref="F6:G6"/>
    <mergeCell ref="A25:M25"/>
    <mergeCell ref="A1:C1"/>
    <mergeCell ref="D1:M1"/>
    <mergeCell ref="A31:J31"/>
    <mergeCell ref="A29:J29"/>
    <mergeCell ref="H6:I6"/>
    <mergeCell ref="A30:J30"/>
    <mergeCell ref="B4:B5"/>
    <mergeCell ref="D6:E6"/>
    <mergeCell ref="L28:M28"/>
  </mergeCells>
  <printOptions horizontalCentered="1"/>
  <pageMargins left="0.78740157480314965" right="0.78740157480314965" top="1.39" bottom="0.78" header="0.78740157480314965" footer="0.78740157480314965"/>
  <pageSetup paperSize="9" scale="94" orientation="landscape" r:id="rId1"/>
  <headerFooter alignWithMargins="0">
    <oddHeader>&amp;C&amp;"Times New Roman CE,Félkövér"&amp;12
Európai uniós támogatással megvalósuló projektek 
bevételei, kiadásai, hozzájárulások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>
    <tabColor rgb="FF92D050"/>
  </sheetPr>
  <dimension ref="A1:K158"/>
  <sheetViews>
    <sheetView zoomScale="130" zoomScaleNormal="130" zoomScaleSheetLayoutView="100" workbookViewId="0">
      <selection activeCell="E27" sqref="E27"/>
    </sheetView>
  </sheetViews>
  <sheetFormatPr defaultRowHeight="12.75" x14ac:dyDescent="0.2"/>
  <cols>
    <col min="1" max="1" width="16.1640625" style="203" customWidth="1"/>
    <col min="2" max="2" width="62" style="204" customWidth="1"/>
    <col min="3" max="3" width="14.1640625" style="205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101"/>
      <c r="B1" s="103"/>
      <c r="E1" s="381" t="s">
        <v>490</v>
      </c>
    </row>
    <row r="2" spans="1:5" s="57" customFormat="1" ht="21" customHeight="1" thickBot="1" x14ac:dyDescent="0.25">
      <c r="A2" s="382" t="s">
        <v>51</v>
      </c>
      <c r="B2" s="567" t="s">
        <v>163</v>
      </c>
      <c r="C2" s="567"/>
      <c r="D2" s="567"/>
      <c r="E2" s="383" t="s">
        <v>42</v>
      </c>
    </row>
    <row r="3" spans="1:5" s="57" customFormat="1" ht="24.75" thickBot="1" x14ac:dyDescent="0.25">
      <c r="A3" s="382" t="s">
        <v>142</v>
      </c>
      <c r="B3" s="567" t="s">
        <v>342</v>
      </c>
      <c r="C3" s="567"/>
      <c r="D3" s="567"/>
      <c r="E3" s="384" t="s">
        <v>42</v>
      </c>
    </row>
    <row r="4" spans="1:5" s="58" customFormat="1" ht="15.95" customHeight="1" thickBot="1" x14ac:dyDescent="0.3">
      <c r="A4" s="104"/>
      <c r="B4" s="104"/>
      <c r="C4" s="105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52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52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52" customFormat="1" ht="12" customHeight="1" thickBot="1" x14ac:dyDescent="0.25">
      <c r="A8" s="25" t="s">
        <v>9</v>
      </c>
      <c r="B8" s="19" t="s">
        <v>188</v>
      </c>
      <c r="C8" s="210">
        <f>+C9+C10+C11+C12+C13+C14</f>
        <v>0</v>
      </c>
      <c r="D8" s="304">
        <f>+D9+D10+D11+D12+D13+D14</f>
        <v>0</v>
      </c>
      <c r="E8" s="136">
        <f>+E9+E10+E11+E12+E13+E14</f>
        <v>0</v>
      </c>
    </row>
    <row r="9" spans="1:5" s="59" customFormat="1" ht="12" customHeight="1" x14ac:dyDescent="0.2">
      <c r="A9" s="241" t="s">
        <v>70</v>
      </c>
      <c r="B9" s="224" t="s">
        <v>189</v>
      </c>
      <c r="C9" s="212"/>
      <c r="D9" s="305"/>
      <c r="E9" s="138"/>
    </row>
    <row r="10" spans="1:5" s="60" customFormat="1" ht="12" customHeight="1" x14ac:dyDescent="0.2">
      <c r="A10" s="242" t="s">
        <v>71</v>
      </c>
      <c r="B10" s="225" t="s">
        <v>190</v>
      </c>
      <c r="C10" s="211"/>
      <c r="D10" s="306"/>
      <c r="E10" s="137"/>
    </row>
    <row r="11" spans="1:5" s="60" customFormat="1" ht="12" customHeight="1" x14ac:dyDescent="0.2">
      <c r="A11" s="242" t="s">
        <v>72</v>
      </c>
      <c r="B11" s="225" t="s">
        <v>191</v>
      </c>
      <c r="C11" s="211"/>
      <c r="D11" s="306"/>
      <c r="E11" s="137"/>
    </row>
    <row r="12" spans="1:5" s="60" customFormat="1" ht="12" customHeight="1" x14ac:dyDescent="0.2">
      <c r="A12" s="242" t="s">
        <v>73</v>
      </c>
      <c r="B12" s="225" t="s">
        <v>192</v>
      </c>
      <c r="C12" s="211"/>
      <c r="D12" s="306"/>
      <c r="E12" s="137"/>
    </row>
    <row r="13" spans="1:5" s="60" customFormat="1" ht="12" customHeight="1" x14ac:dyDescent="0.2">
      <c r="A13" s="242" t="s">
        <v>105</v>
      </c>
      <c r="B13" s="225" t="s">
        <v>439</v>
      </c>
      <c r="C13" s="211"/>
      <c r="D13" s="306"/>
      <c r="E13" s="137"/>
    </row>
    <row r="14" spans="1:5" s="59" customFormat="1" ht="12" customHeight="1" thickBot="1" x14ac:dyDescent="0.25">
      <c r="A14" s="243" t="s">
        <v>74</v>
      </c>
      <c r="B14" s="226" t="s">
        <v>374</v>
      </c>
      <c r="C14" s="211"/>
      <c r="D14" s="306"/>
      <c r="E14" s="137"/>
    </row>
    <row r="15" spans="1:5" s="59" customFormat="1" ht="12" customHeight="1" thickBot="1" x14ac:dyDescent="0.25">
      <c r="A15" s="25" t="s">
        <v>10</v>
      </c>
      <c r="B15" s="143" t="s">
        <v>193</v>
      </c>
      <c r="C15" s="210">
        <f>+C16+C17+C18+C19+C20</f>
        <v>0</v>
      </c>
      <c r="D15" s="304">
        <f>+D16+D17+D18+D19+D20</f>
        <v>0</v>
      </c>
      <c r="E15" s="136">
        <f>+E16+E17+E18+E19+E20</f>
        <v>0</v>
      </c>
    </row>
    <row r="16" spans="1:5" s="59" customFormat="1" ht="12" customHeight="1" x14ac:dyDescent="0.2">
      <c r="A16" s="241" t="s">
        <v>76</v>
      </c>
      <c r="B16" s="224" t="s">
        <v>194</v>
      </c>
      <c r="C16" s="212"/>
      <c r="D16" s="305"/>
      <c r="E16" s="138"/>
    </row>
    <row r="17" spans="1:5" s="59" customFormat="1" ht="12" customHeight="1" x14ac:dyDescent="0.2">
      <c r="A17" s="242" t="s">
        <v>77</v>
      </c>
      <c r="B17" s="225" t="s">
        <v>195</v>
      </c>
      <c r="C17" s="211"/>
      <c r="D17" s="306"/>
      <c r="E17" s="137"/>
    </row>
    <row r="18" spans="1:5" s="59" customFormat="1" ht="12" customHeight="1" x14ac:dyDescent="0.2">
      <c r="A18" s="242" t="s">
        <v>78</v>
      </c>
      <c r="B18" s="225" t="s">
        <v>365</v>
      </c>
      <c r="C18" s="211"/>
      <c r="D18" s="306"/>
      <c r="E18" s="137"/>
    </row>
    <row r="19" spans="1:5" s="59" customFormat="1" ht="12" customHeight="1" x14ac:dyDescent="0.2">
      <c r="A19" s="242" t="s">
        <v>79</v>
      </c>
      <c r="B19" s="225" t="s">
        <v>366</v>
      </c>
      <c r="C19" s="211"/>
      <c r="D19" s="306"/>
      <c r="E19" s="137"/>
    </row>
    <row r="20" spans="1:5" s="59" customFormat="1" ht="12" customHeight="1" x14ac:dyDescent="0.2">
      <c r="A20" s="242" t="s">
        <v>80</v>
      </c>
      <c r="B20" s="225" t="s">
        <v>196</v>
      </c>
      <c r="C20" s="211"/>
      <c r="D20" s="306"/>
      <c r="E20" s="137"/>
    </row>
    <row r="21" spans="1:5" s="60" customFormat="1" ht="12" customHeight="1" thickBot="1" x14ac:dyDescent="0.25">
      <c r="A21" s="243" t="s">
        <v>87</v>
      </c>
      <c r="B21" s="226" t="s">
        <v>197</v>
      </c>
      <c r="C21" s="213"/>
      <c r="D21" s="307"/>
      <c r="E21" s="139"/>
    </row>
    <row r="22" spans="1:5" s="60" customFormat="1" ht="12" customHeight="1" thickBot="1" x14ac:dyDescent="0.25">
      <c r="A22" s="25" t="s">
        <v>11</v>
      </c>
      <c r="B22" s="19" t="s">
        <v>198</v>
      </c>
      <c r="C22" s="210">
        <f>+C23+C24+C25+C26+C27</f>
        <v>0</v>
      </c>
      <c r="D22" s="304">
        <f>+D23+D24+D25+D26+D27</f>
        <v>0</v>
      </c>
      <c r="E22" s="136">
        <f>+E23+E24+E25+E26+E27</f>
        <v>0</v>
      </c>
    </row>
    <row r="23" spans="1:5" s="60" customFormat="1" ht="12" customHeight="1" x14ac:dyDescent="0.2">
      <c r="A23" s="241" t="s">
        <v>59</v>
      </c>
      <c r="B23" s="224" t="s">
        <v>199</v>
      </c>
      <c r="C23" s="212"/>
      <c r="D23" s="305"/>
      <c r="E23" s="138"/>
    </row>
    <row r="24" spans="1:5" s="59" customFormat="1" ht="12" customHeight="1" x14ac:dyDescent="0.2">
      <c r="A24" s="242" t="s">
        <v>60</v>
      </c>
      <c r="B24" s="225" t="s">
        <v>200</v>
      </c>
      <c r="C24" s="211"/>
      <c r="D24" s="306"/>
      <c r="E24" s="137"/>
    </row>
    <row r="25" spans="1:5" s="60" customFormat="1" ht="12" customHeight="1" x14ac:dyDescent="0.2">
      <c r="A25" s="242" t="s">
        <v>61</v>
      </c>
      <c r="B25" s="225" t="s">
        <v>367</v>
      </c>
      <c r="C25" s="211"/>
      <c r="D25" s="306"/>
      <c r="E25" s="137"/>
    </row>
    <row r="26" spans="1:5" s="60" customFormat="1" ht="12" customHeight="1" x14ac:dyDescent="0.2">
      <c r="A26" s="242" t="s">
        <v>62</v>
      </c>
      <c r="B26" s="225" t="s">
        <v>368</v>
      </c>
      <c r="C26" s="211"/>
      <c r="D26" s="306"/>
      <c r="E26" s="137"/>
    </row>
    <row r="27" spans="1:5" s="60" customFormat="1" ht="12" customHeight="1" x14ac:dyDescent="0.2">
      <c r="A27" s="242" t="s">
        <v>117</v>
      </c>
      <c r="B27" s="225" t="s">
        <v>201</v>
      </c>
      <c r="C27" s="211"/>
      <c r="D27" s="306"/>
      <c r="E27" s="137"/>
    </row>
    <row r="28" spans="1:5" s="60" customFormat="1" ht="12" customHeight="1" thickBot="1" x14ac:dyDescent="0.25">
      <c r="A28" s="243" t="s">
        <v>118</v>
      </c>
      <c r="B28" s="226" t="s">
        <v>202</v>
      </c>
      <c r="C28" s="213"/>
      <c r="D28" s="307"/>
      <c r="E28" s="139"/>
    </row>
    <row r="29" spans="1:5" s="60" customFormat="1" ht="12" customHeight="1" thickBot="1" x14ac:dyDescent="0.25">
      <c r="A29" s="25" t="s">
        <v>119</v>
      </c>
      <c r="B29" s="19" t="s">
        <v>203</v>
      </c>
      <c r="C29" s="216">
        <f>+C30+C34+C35+C36</f>
        <v>0</v>
      </c>
      <c r="D29" s="308">
        <f>+D30+D34+D35+D36</f>
        <v>0</v>
      </c>
      <c r="E29" s="253">
        <f>+E30+E34+E35+E36</f>
        <v>0</v>
      </c>
    </row>
    <row r="30" spans="1:5" s="60" customFormat="1" ht="12" customHeight="1" x14ac:dyDescent="0.2">
      <c r="A30" s="241" t="s">
        <v>204</v>
      </c>
      <c r="B30" s="224" t="s">
        <v>440</v>
      </c>
      <c r="C30" s="255">
        <f>+C31+C32+C33</f>
        <v>0</v>
      </c>
      <c r="D30" s="387">
        <f>+D31+D32+D33</f>
        <v>0</v>
      </c>
      <c r="E30" s="254">
        <f>+E31+E32+E33</f>
        <v>0</v>
      </c>
    </row>
    <row r="31" spans="1:5" s="60" customFormat="1" ht="12" customHeight="1" x14ac:dyDescent="0.2">
      <c r="A31" s="242" t="s">
        <v>205</v>
      </c>
      <c r="B31" s="225" t="s">
        <v>210</v>
      </c>
      <c r="C31" s="211"/>
      <c r="D31" s="306"/>
      <c r="E31" s="137"/>
    </row>
    <row r="32" spans="1:5" s="60" customFormat="1" ht="12" customHeight="1" x14ac:dyDescent="0.2">
      <c r="A32" s="242" t="s">
        <v>206</v>
      </c>
      <c r="B32" s="225" t="s">
        <v>211</v>
      </c>
      <c r="C32" s="211"/>
      <c r="D32" s="306"/>
      <c r="E32" s="137"/>
    </row>
    <row r="33" spans="1:5" s="60" customFormat="1" ht="12" customHeight="1" x14ac:dyDescent="0.2">
      <c r="A33" s="242" t="s">
        <v>378</v>
      </c>
      <c r="B33" s="277" t="s">
        <v>379</v>
      </c>
      <c r="C33" s="211"/>
      <c r="D33" s="306"/>
      <c r="E33" s="137"/>
    </row>
    <row r="34" spans="1:5" s="60" customFormat="1" ht="12" customHeight="1" x14ac:dyDescent="0.2">
      <c r="A34" s="242" t="s">
        <v>207</v>
      </c>
      <c r="B34" s="225" t="s">
        <v>212</v>
      </c>
      <c r="C34" s="211"/>
      <c r="D34" s="306"/>
      <c r="E34" s="137"/>
    </row>
    <row r="35" spans="1:5" s="60" customFormat="1" ht="12" customHeight="1" x14ac:dyDescent="0.2">
      <c r="A35" s="242" t="s">
        <v>208</v>
      </c>
      <c r="B35" s="225" t="s">
        <v>213</v>
      </c>
      <c r="C35" s="211"/>
      <c r="D35" s="306"/>
      <c r="E35" s="137"/>
    </row>
    <row r="36" spans="1:5" s="60" customFormat="1" ht="12" customHeight="1" thickBot="1" x14ac:dyDescent="0.25">
      <c r="A36" s="243" t="s">
        <v>209</v>
      </c>
      <c r="B36" s="226" t="s">
        <v>214</v>
      </c>
      <c r="C36" s="213"/>
      <c r="D36" s="307"/>
      <c r="E36" s="139"/>
    </row>
    <row r="37" spans="1:5" s="60" customFormat="1" ht="12" customHeight="1" thickBot="1" x14ac:dyDescent="0.25">
      <c r="A37" s="25" t="s">
        <v>13</v>
      </c>
      <c r="B37" s="19" t="s">
        <v>375</v>
      </c>
      <c r="C37" s="210">
        <f>SUM(C38:C48)</f>
        <v>0</v>
      </c>
      <c r="D37" s="304">
        <f>SUM(D38:D48)</f>
        <v>0</v>
      </c>
      <c r="E37" s="136">
        <f>SUM(E38:E48)</f>
        <v>0</v>
      </c>
    </row>
    <row r="38" spans="1:5" s="60" customFormat="1" ht="12" customHeight="1" x14ac:dyDescent="0.2">
      <c r="A38" s="241" t="s">
        <v>63</v>
      </c>
      <c r="B38" s="224" t="s">
        <v>217</v>
      </c>
      <c r="C38" s="212"/>
      <c r="D38" s="305"/>
      <c r="E38" s="138"/>
    </row>
    <row r="39" spans="1:5" s="60" customFormat="1" ht="12" customHeight="1" x14ac:dyDescent="0.2">
      <c r="A39" s="242" t="s">
        <v>64</v>
      </c>
      <c r="B39" s="225" t="s">
        <v>218</v>
      </c>
      <c r="C39" s="211"/>
      <c r="D39" s="306"/>
      <c r="E39" s="137"/>
    </row>
    <row r="40" spans="1:5" s="60" customFormat="1" ht="12" customHeight="1" x14ac:dyDescent="0.2">
      <c r="A40" s="242" t="s">
        <v>65</v>
      </c>
      <c r="B40" s="225" t="s">
        <v>219</v>
      </c>
      <c r="C40" s="211"/>
      <c r="D40" s="306"/>
      <c r="E40" s="137"/>
    </row>
    <row r="41" spans="1:5" s="60" customFormat="1" ht="12" customHeight="1" x14ac:dyDescent="0.2">
      <c r="A41" s="242" t="s">
        <v>121</v>
      </c>
      <c r="B41" s="225" t="s">
        <v>220</v>
      </c>
      <c r="C41" s="211"/>
      <c r="D41" s="306"/>
      <c r="E41" s="137"/>
    </row>
    <row r="42" spans="1:5" s="60" customFormat="1" ht="12" customHeight="1" x14ac:dyDescent="0.2">
      <c r="A42" s="242" t="s">
        <v>122</v>
      </c>
      <c r="B42" s="225" t="s">
        <v>221</v>
      </c>
      <c r="C42" s="211"/>
      <c r="D42" s="306"/>
      <c r="E42" s="137"/>
    </row>
    <row r="43" spans="1:5" s="60" customFormat="1" ht="12" customHeight="1" x14ac:dyDescent="0.2">
      <c r="A43" s="242" t="s">
        <v>123</v>
      </c>
      <c r="B43" s="225" t="s">
        <v>222</v>
      </c>
      <c r="C43" s="211"/>
      <c r="D43" s="306"/>
      <c r="E43" s="137"/>
    </row>
    <row r="44" spans="1:5" s="60" customFormat="1" ht="12" customHeight="1" x14ac:dyDescent="0.2">
      <c r="A44" s="242" t="s">
        <v>124</v>
      </c>
      <c r="B44" s="225" t="s">
        <v>223</v>
      </c>
      <c r="C44" s="211"/>
      <c r="D44" s="306"/>
      <c r="E44" s="137"/>
    </row>
    <row r="45" spans="1:5" s="60" customFormat="1" ht="12" customHeight="1" x14ac:dyDescent="0.2">
      <c r="A45" s="242" t="s">
        <v>125</v>
      </c>
      <c r="B45" s="225" t="s">
        <v>224</v>
      </c>
      <c r="C45" s="211"/>
      <c r="D45" s="306"/>
      <c r="E45" s="137"/>
    </row>
    <row r="46" spans="1:5" s="60" customFormat="1" ht="12" customHeight="1" x14ac:dyDescent="0.2">
      <c r="A46" s="242" t="s">
        <v>215</v>
      </c>
      <c r="B46" s="225" t="s">
        <v>225</v>
      </c>
      <c r="C46" s="214"/>
      <c r="D46" s="388"/>
      <c r="E46" s="140"/>
    </row>
    <row r="47" spans="1:5" s="60" customFormat="1" ht="12" customHeight="1" x14ac:dyDescent="0.2">
      <c r="A47" s="243" t="s">
        <v>216</v>
      </c>
      <c r="B47" s="226" t="s">
        <v>377</v>
      </c>
      <c r="C47" s="215"/>
      <c r="D47" s="389"/>
      <c r="E47" s="141"/>
    </row>
    <row r="48" spans="1:5" s="60" customFormat="1" ht="12" customHeight="1" thickBot="1" x14ac:dyDescent="0.25">
      <c r="A48" s="243" t="s">
        <v>376</v>
      </c>
      <c r="B48" s="226" t="s">
        <v>226</v>
      </c>
      <c r="C48" s="215"/>
      <c r="D48" s="389"/>
      <c r="E48" s="141"/>
    </row>
    <row r="49" spans="1:5" s="60" customFormat="1" ht="12" customHeight="1" thickBot="1" x14ac:dyDescent="0.25">
      <c r="A49" s="25" t="s">
        <v>14</v>
      </c>
      <c r="B49" s="19" t="s">
        <v>227</v>
      </c>
      <c r="C49" s="210">
        <f>SUM(C50:C54)</f>
        <v>0</v>
      </c>
      <c r="D49" s="304">
        <f>SUM(D50:D54)</f>
        <v>0</v>
      </c>
      <c r="E49" s="136">
        <f>SUM(E50:E54)</f>
        <v>0</v>
      </c>
    </row>
    <row r="50" spans="1:5" s="60" customFormat="1" ht="12" customHeight="1" x14ac:dyDescent="0.2">
      <c r="A50" s="241" t="s">
        <v>66</v>
      </c>
      <c r="B50" s="224" t="s">
        <v>231</v>
      </c>
      <c r="C50" s="266"/>
      <c r="D50" s="390"/>
      <c r="E50" s="142"/>
    </row>
    <row r="51" spans="1:5" s="60" customFormat="1" ht="12" customHeight="1" x14ac:dyDescent="0.2">
      <c r="A51" s="242" t="s">
        <v>67</v>
      </c>
      <c r="B51" s="225" t="s">
        <v>232</v>
      </c>
      <c r="C51" s="214"/>
      <c r="D51" s="388"/>
      <c r="E51" s="140"/>
    </row>
    <row r="52" spans="1:5" s="60" customFormat="1" ht="12" customHeight="1" x14ac:dyDescent="0.2">
      <c r="A52" s="242" t="s">
        <v>228</v>
      </c>
      <c r="B52" s="225" t="s">
        <v>233</v>
      </c>
      <c r="C52" s="214"/>
      <c r="D52" s="388"/>
      <c r="E52" s="140"/>
    </row>
    <row r="53" spans="1:5" s="60" customFormat="1" ht="12" customHeight="1" x14ac:dyDescent="0.2">
      <c r="A53" s="242" t="s">
        <v>229</v>
      </c>
      <c r="B53" s="225" t="s">
        <v>234</v>
      </c>
      <c r="C53" s="214"/>
      <c r="D53" s="388"/>
      <c r="E53" s="140"/>
    </row>
    <row r="54" spans="1:5" s="60" customFormat="1" ht="12" customHeight="1" thickBot="1" x14ac:dyDescent="0.25">
      <c r="A54" s="243" t="s">
        <v>230</v>
      </c>
      <c r="B54" s="226" t="s">
        <v>235</v>
      </c>
      <c r="C54" s="215"/>
      <c r="D54" s="389"/>
      <c r="E54" s="141"/>
    </row>
    <row r="55" spans="1:5" s="60" customFormat="1" ht="12" customHeight="1" thickBot="1" x14ac:dyDescent="0.25">
      <c r="A55" s="25" t="s">
        <v>126</v>
      </c>
      <c r="B55" s="19" t="s">
        <v>236</v>
      </c>
      <c r="C55" s="210">
        <f>SUM(C56:C58)</f>
        <v>0</v>
      </c>
      <c r="D55" s="304">
        <f>SUM(D56:D58)</f>
        <v>0</v>
      </c>
      <c r="E55" s="136">
        <f>SUM(E56:E58)</f>
        <v>0</v>
      </c>
    </row>
    <row r="56" spans="1:5" s="60" customFormat="1" ht="12" customHeight="1" x14ac:dyDescent="0.2">
      <c r="A56" s="241" t="s">
        <v>68</v>
      </c>
      <c r="B56" s="224" t="s">
        <v>237</v>
      </c>
      <c r="C56" s="212"/>
      <c r="D56" s="305"/>
      <c r="E56" s="138"/>
    </row>
    <row r="57" spans="1:5" s="60" customFormat="1" ht="12" customHeight="1" x14ac:dyDescent="0.2">
      <c r="A57" s="242" t="s">
        <v>69</v>
      </c>
      <c r="B57" s="225" t="s">
        <v>369</v>
      </c>
      <c r="C57" s="211"/>
      <c r="D57" s="306"/>
      <c r="E57" s="137"/>
    </row>
    <row r="58" spans="1:5" s="60" customFormat="1" ht="12" customHeight="1" x14ac:dyDescent="0.2">
      <c r="A58" s="242" t="s">
        <v>240</v>
      </c>
      <c r="B58" s="225" t="s">
        <v>238</v>
      </c>
      <c r="C58" s="211"/>
      <c r="D58" s="306"/>
      <c r="E58" s="137"/>
    </row>
    <row r="59" spans="1:5" s="60" customFormat="1" ht="12" customHeight="1" thickBot="1" x14ac:dyDescent="0.25">
      <c r="A59" s="243" t="s">
        <v>241</v>
      </c>
      <c r="B59" s="226" t="s">
        <v>239</v>
      </c>
      <c r="C59" s="213"/>
      <c r="D59" s="307"/>
      <c r="E59" s="139"/>
    </row>
    <row r="60" spans="1:5" s="60" customFormat="1" ht="12" customHeight="1" thickBot="1" x14ac:dyDescent="0.25">
      <c r="A60" s="25" t="s">
        <v>16</v>
      </c>
      <c r="B60" s="143" t="s">
        <v>242</v>
      </c>
      <c r="C60" s="210">
        <f>SUM(C61:C63)</f>
        <v>0</v>
      </c>
      <c r="D60" s="304">
        <f>SUM(D61:D63)</f>
        <v>0</v>
      </c>
      <c r="E60" s="136">
        <f>SUM(E61:E63)</f>
        <v>0</v>
      </c>
    </row>
    <row r="61" spans="1:5" s="60" customFormat="1" ht="12" customHeight="1" x14ac:dyDescent="0.2">
      <c r="A61" s="241" t="s">
        <v>127</v>
      </c>
      <c r="B61" s="224" t="s">
        <v>244</v>
      </c>
      <c r="C61" s="214"/>
      <c r="D61" s="388"/>
      <c r="E61" s="140"/>
    </row>
    <row r="62" spans="1:5" s="60" customFormat="1" ht="12" customHeight="1" x14ac:dyDescent="0.2">
      <c r="A62" s="242" t="s">
        <v>128</v>
      </c>
      <c r="B62" s="225" t="s">
        <v>370</v>
      </c>
      <c r="C62" s="214"/>
      <c r="D62" s="388"/>
      <c r="E62" s="140"/>
    </row>
    <row r="63" spans="1:5" s="60" customFormat="1" ht="12" customHeight="1" x14ac:dyDescent="0.2">
      <c r="A63" s="242" t="s">
        <v>168</v>
      </c>
      <c r="B63" s="225" t="s">
        <v>245</v>
      </c>
      <c r="C63" s="214"/>
      <c r="D63" s="388"/>
      <c r="E63" s="140"/>
    </row>
    <row r="64" spans="1:5" s="60" customFormat="1" ht="12" customHeight="1" thickBot="1" x14ac:dyDescent="0.25">
      <c r="A64" s="243" t="s">
        <v>243</v>
      </c>
      <c r="B64" s="226" t="s">
        <v>246</v>
      </c>
      <c r="C64" s="214"/>
      <c r="D64" s="388"/>
      <c r="E64" s="140"/>
    </row>
    <row r="65" spans="1:5" s="60" customFormat="1" ht="12" customHeight="1" thickBot="1" x14ac:dyDescent="0.25">
      <c r="A65" s="25" t="s">
        <v>17</v>
      </c>
      <c r="B65" s="19" t="s">
        <v>247</v>
      </c>
      <c r="C65" s="216">
        <f>+C8+C15+C22+C29+C37+C49+C55+C60</f>
        <v>0</v>
      </c>
      <c r="D65" s="308">
        <f>+D8+D15+D22+D29+D37+D49+D55+D60</f>
        <v>0</v>
      </c>
      <c r="E65" s="253">
        <f>+E8+E15+E22+E29+E37+E49+E55+E60</f>
        <v>0</v>
      </c>
    </row>
    <row r="66" spans="1:5" s="60" customFormat="1" ht="12" customHeight="1" thickBot="1" x14ac:dyDescent="0.2">
      <c r="A66" s="244" t="s">
        <v>338</v>
      </c>
      <c r="B66" s="143" t="s">
        <v>249</v>
      </c>
      <c r="C66" s="210">
        <f>SUM(C67:C69)</f>
        <v>0</v>
      </c>
      <c r="D66" s="304">
        <f>SUM(D67:D69)</f>
        <v>0</v>
      </c>
      <c r="E66" s="136">
        <f>SUM(E67:E69)</f>
        <v>0</v>
      </c>
    </row>
    <row r="67" spans="1:5" s="60" customFormat="1" ht="12" customHeight="1" x14ac:dyDescent="0.2">
      <c r="A67" s="241" t="s">
        <v>280</v>
      </c>
      <c r="B67" s="224" t="s">
        <v>250</v>
      </c>
      <c r="C67" s="214"/>
      <c r="D67" s="388"/>
      <c r="E67" s="140"/>
    </row>
    <row r="68" spans="1:5" s="60" customFormat="1" ht="12" customHeight="1" x14ac:dyDescent="0.2">
      <c r="A68" s="242" t="s">
        <v>289</v>
      </c>
      <c r="B68" s="225" t="s">
        <v>251</v>
      </c>
      <c r="C68" s="214"/>
      <c r="D68" s="388"/>
      <c r="E68" s="140"/>
    </row>
    <row r="69" spans="1:5" s="60" customFormat="1" ht="12" customHeight="1" thickBot="1" x14ac:dyDescent="0.25">
      <c r="A69" s="243" t="s">
        <v>290</v>
      </c>
      <c r="B69" s="227" t="s">
        <v>252</v>
      </c>
      <c r="C69" s="214"/>
      <c r="D69" s="391"/>
      <c r="E69" s="140"/>
    </row>
    <row r="70" spans="1:5" s="60" customFormat="1" ht="12" customHeight="1" thickBot="1" x14ac:dyDescent="0.2">
      <c r="A70" s="244" t="s">
        <v>253</v>
      </c>
      <c r="B70" s="143" t="s">
        <v>254</v>
      </c>
      <c r="C70" s="210">
        <f>SUM(C71:C74)</f>
        <v>0</v>
      </c>
      <c r="D70" s="210">
        <f>SUM(D71:D74)</f>
        <v>0</v>
      </c>
      <c r="E70" s="136">
        <f>SUM(E71:E74)</f>
        <v>0</v>
      </c>
    </row>
    <row r="71" spans="1:5" s="60" customFormat="1" ht="12" customHeight="1" x14ac:dyDescent="0.2">
      <c r="A71" s="241" t="s">
        <v>106</v>
      </c>
      <c r="B71" s="224" t="s">
        <v>255</v>
      </c>
      <c r="C71" s="214"/>
      <c r="D71" s="214"/>
      <c r="E71" s="140"/>
    </row>
    <row r="72" spans="1:5" s="60" customFormat="1" ht="12" customHeight="1" x14ac:dyDescent="0.2">
      <c r="A72" s="242" t="s">
        <v>107</v>
      </c>
      <c r="B72" s="225" t="s">
        <v>256</v>
      </c>
      <c r="C72" s="214"/>
      <c r="D72" s="214"/>
      <c r="E72" s="140"/>
    </row>
    <row r="73" spans="1:5" s="60" customFormat="1" ht="12" customHeight="1" x14ac:dyDescent="0.2">
      <c r="A73" s="242" t="s">
        <v>281</v>
      </c>
      <c r="B73" s="225" t="s">
        <v>257</v>
      </c>
      <c r="C73" s="214"/>
      <c r="D73" s="214"/>
      <c r="E73" s="140"/>
    </row>
    <row r="74" spans="1:5" s="60" customFormat="1" ht="12" customHeight="1" thickBot="1" x14ac:dyDescent="0.25">
      <c r="A74" s="243" t="s">
        <v>282</v>
      </c>
      <c r="B74" s="226" t="s">
        <v>258</v>
      </c>
      <c r="C74" s="214"/>
      <c r="D74" s="214"/>
      <c r="E74" s="140"/>
    </row>
    <row r="75" spans="1:5" s="60" customFormat="1" ht="12" customHeight="1" thickBot="1" x14ac:dyDescent="0.2">
      <c r="A75" s="244" t="s">
        <v>259</v>
      </c>
      <c r="B75" s="143" t="s">
        <v>260</v>
      </c>
      <c r="C75" s="210">
        <f>SUM(C76:C77)</f>
        <v>0</v>
      </c>
      <c r="D75" s="210">
        <f>SUM(D76:D77)</f>
        <v>0</v>
      </c>
      <c r="E75" s="136">
        <f>SUM(E76:E77)</f>
        <v>0</v>
      </c>
    </row>
    <row r="76" spans="1:5" s="60" customFormat="1" ht="12" customHeight="1" x14ac:dyDescent="0.2">
      <c r="A76" s="241" t="s">
        <v>283</v>
      </c>
      <c r="B76" s="224" t="s">
        <v>261</v>
      </c>
      <c r="C76" s="214"/>
      <c r="D76" s="214"/>
      <c r="E76" s="140"/>
    </row>
    <row r="77" spans="1:5" s="60" customFormat="1" ht="12" customHeight="1" thickBot="1" x14ac:dyDescent="0.25">
      <c r="A77" s="243" t="s">
        <v>284</v>
      </c>
      <c r="B77" s="226" t="s">
        <v>262</v>
      </c>
      <c r="C77" s="214"/>
      <c r="D77" s="214"/>
      <c r="E77" s="140"/>
    </row>
    <row r="78" spans="1:5" s="59" customFormat="1" ht="12" customHeight="1" thickBot="1" x14ac:dyDescent="0.2">
      <c r="A78" s="244" t="s">
        <v>263</v>
      </c>
      <c r="B78" s="143" t="s">
        <v>264</v>
      </c>
      <c r="C78" s="210">
        <f>SUM(C79:C81)</f>
        <v>0</v>
      </c>
      <c r="D78" s="210">
        <f>SUM(D79:D81)</f>
        <v>0</v>
      </c>
      <c r="E78" s="136">
        <f>SUM(E79:E81)</f>
        <v>0</v>
      </c>
    </row>
    <row r="79" spans="1:5" s="60" customFormat="1" ht="12" customHeight="1" x14ac:dyDescent="0.2">
      <c r="A79" s="241" t="s">
        <v>285</v>
      </c>
      <c r="B79" s="224" t="s">
        <v>265</v>
      </c>
      <c r="C79" s="214"/>
      <c r="D79" s="214"/>
      <c r="E79" s="140"/>
    </row>
    <row r="80" spans="1:5" s="60" customFormat="1" ht="12" customHeight="1" x14ac:dyDescent="0.2">
      <c r="A80" s="242" t="s">
        <v>286</v>
      </c>
      <c r="B80" s="225" t="s">
        <v>266</v>
      </c>
      <c r="C80" s="214"/>
      <c r="D80" s="214"/>
      <c r="E80" s="140"/>
    </row>
    <row r="81" spans="1:5" s="60" customFormat="1" ht="12" customHeight="1" thickBot="1" x14ac:dyDescent="0.25">
      <c r="A81" s="243" t="s">
        <v>287</v>
      </c>
      <c r="B81" s="226" t="s">
        <v>267</v>
      </c>
      <c r="C81" s="214"/>
      <c r="D81" s="214"/>
      <c r="E81" s="140"/>
    </row>
    <row r="82" spans="1:5" s="60" customFormat="1" ht="12" customHeight="1" thickBot="1" x14ac:dyDescent="0.2">
      <c r="A82" s="244" t="s">
        <v>268</v>
      </c>
      <c r="B82" s="143" t="s">
        <v>288</v>
      </c>
      <c r="C82" s="210">
        <f>SUM(C83:C86)</f>
        <v>0</v>
      </c>
      <c r="D82" s="210">
        <f>SUM(D83:D86)</f>
        <v>0</v>
      </c>
      <c r="E82" s="136">
        <f>SUM(E83:E86)</f>
        <v>0</v>
      </c>
    </row>
    <row r="83" spans="1:5" s="60" customFormat="1" ht="12" customHeight="1" x14ac:dyDescent="0.2">
      <c r="A83" s="245" t="s">
        <v>269</v>
      </c>
      <c r="B83" s="224" t="s">
        <v>270</v>
      </c>
      <c r="C83" s="214"/>
      <c r="D83" s="214"/>
      <c r="E83" s="140"/>
    </row>
    <row r="84" spans="1:5" s="60" customFormat="1" ht="12" customHeight="1" x14ac:dyDescent="0.2">
      <c r="A84" s="246" t="s">
        <v>271</v>
      </c>
      <c r="B84" s="225" t="s">
        <v>272</v>
      </c>
      <c r="C84" s="214"/>
      <c r="D84" s="214"/>
      <c r="E84" s="140"/>
    </row>
    <row r="85" spans="1:5" s="60" customFormat="1" ht="12" customHeight="1" x14ac:dyDescent="0.2">
      <c r="A85" s="246" t="s">
        <v>273</v>
      </c>
      <c r="B85" s="225" t="s">
        <v>274</v>
      </c>
      <c r="C85" s="214"/>
      <c r="D85" s="214"/>
      <c r="E85" s="140"/>
    </row>
    <row r="86" spans="1:5" s="59" customFormat="1" ht="12" customHeight="1" thickBot="1" x14ac:dyDescent="0.25">
      <c r="A86" s="247" t="s">
        <v>275</v>
      </c>
      <c r="B86" s="226" t="s">
        <v>276</v>
      </c>
      <c r="C86" s="214"/>
      <c r="D86" s="214"/>
      <c r="E86" s="140"/>
    </row>
    <row r="87" spans="1:5" s="59" customFormat="1" ht="12" customHeight="1" thickBot="1" x14ac:dyDescent="0.2">
      <c r="A87" s="244" t="s">
        <v>277</v>
      </c>
      <c r="B87" s="143" t="s">
        <v>419</v>
      </c>
      <c r="C87" s="269"/>
      <c r="D87" s="269"/>
      <c r="E87" s="270"/>
    </row>
    <row r="88" spans="1:5" s="59" customFormat="1" ht="12" customHeight="1" thickBot="1" x14ac:dyDescent="0.2">
      <c r="A88" s="244" t="s">
        <v>441</v>
      </c>
      <c r="B88" s="143" t="s">
        <v>278</v>
      </c>
      <c r="C88" s="269"/>
      <c r="D88" s="269"/>
      <c r="E88" s="270"/>
    </row>
    <row r="89" spans="1:5" s="59" customFormat="1" ht="12" customHeight="1" thickBot="1" x14ac:dyDescent="0.2">
      <c r="A89" s="244" t="s">
        <v>442</v>
      </c>
      <c r="B89" s="231" t="s">
        <v>422</v>
      </c>
      <c r="C89" s="216">
        <f>+C66+C70+C75+C78+C82+C88+C87</f>
        <v>0</v>
      </c>
      <c r="D89" s="216">
        <f>+D66+D70+D75+D78+D82+D88+D87</f>
        <v>0</v>
      </c>
      <c r="E89" s="253">
        <f>+E66+E70+E75+E78+E82+E88+E87</f>
        <v>0</v>
      </c>
    </row>
    <row r="90" spans="1:5" s="59" customFormat="1" ht="12" customHeight="1" thickBot="1" x14ac:dyDescent="0.2">
      <c r="A90" s="248" t="s">
        <v>443</v>
      </c>
      <c r="B90" s="232" t="s">
        <v>444</v>
      </c>
      <c r="C90" s="216">
        <f>+C65+C89</f>
        <v>0</v>
      </c>
      <c r="D90" s="216">
        <f>+D65+D89</f>
        <v>0</v>
      </c>
      <c r="E90" s="253">
        <f>+E65+E89</f>
        <v>0</v>
      </c>
    </row>
    <row r="91" spans="1:5" s="60" customFormat="1" ht="15" customHeight="1" thickBot="1" x14ac:dyDescent="0.25">
      <c r="A91" s="110"/>
      <c r="B91" s="111"/>
      <c r="C91" s="192"/>
    </row>
    <row r="92" spans="1:5" s="52" customFormat="1" ht="16.5" customHeight="1" thickBot="1" x14ac:dyDescent="0.25">
      <c r="A92" s="564" t="s">
        <v>46</v>
      </c>
      <c r="B92" s="565"/>
      <c r="C92" s="565"/>
      <c r="D92" s="565"/>
      <c r="E92" s="566"/>
    </row>
    <row r="93" spans="1:5" s="61" customFormat="1" ht="12" customHeight="1" thickBot="1" x14ac:dyDescent="0.25">
      <c r="A93" s="218" t="s">
        <v>9</v>
      </c>
      <c r="B93" s="24" t="s">
        <v>448</v>
      </c>
      <c r="C93" s="209">
        <f>+C94+C95+C96+C97+C98+C111</f>
        <v>0</v>
      </c>
      <c r="D93" s="209">
        <f>+D94+D95+D96+D97+D98+D111</f>
        <v>0</v>
      </c>
      <c r="E93" s="285">
        <f>+E94+E95+E96+E97+E98+E111</f>
        <v>0</v>
      </c>
    </row>
    <row r="94" spans="1:5" ht="12" customHeight="1" x14ac:dyDescent="0.2">
      <c r="A94" s="249" t="s">
        <v>70</v>
      </c>
      <c r="B94" s="8" t="s">
        <v>38</v>
      </c>
      <c r="C94" s="292"/>
      <c r="D94" s="292"/>
      <c r="E94" s="286"/>
    </row>
    <row r="95" spans="1:5" ht="12" customHeight="1" x14ac:dyDescent="0.2">
      <c r="A95" s="242" t="s">
        <v>71</v>
      </c>
      <c r="B95" s="6" t="s">
        <v>129</v>
      </c>
      <c r="C95" s="211"/>
      <c r="D95" s="211"/>
      <c r="E95" s="137"/>
    </row>
    <row r="96" spans="1:5" ht="12" customHeight="1" x14ac:dyDescent="0.2">
      <c r="A96" s="242" t="s">
        <v>72</v>
      </c>
      <c r="B96" s="6" t="s">
        <v>98</v>
      </c>
      <c r="C96" s="213"/>
      <c r="D96" s="211"/>
      <c r="E96" s="139"/>
    </row>
    <row r="97" spans="1:5" ht="12" customHeight="1" x14ac:dyDescent="0.2">
      <c r="A97" s="242" t="s">
        <v>73</v>
      </c>
      <c r="B97" s="9" t="s">
        <v>130</v>
      </c>
      <c r="C97" s="213"/>
      <c r="D97" s="307"/>
      <c r="E97" s="139"/>
    </row>
    <row r="98" spans="1:5" ht="12" customHeight="1" x14ac:dyDescent="0.2">
      <c r="A98" s="242" t="s">
        <v>82</v>
      </c>
      <c r="B98" s="17" t="s">
        <v>131</v>
      </c>
      <c r="C98" s="213"/>
      <c r="D98" s="307"/>
      <c r="E98" s="139"/>
    </row>
    <row r="99" spans="1:5" ht="12" customHeight="1" x14ac:dyDescent="0.2">
      <c r="A99" s="242" t="s">
        <v>74</v>
      </c>
      <c r="B99" s="6" t="s">
        <v>445</v>
      </c>
      <c r="C99" s="213"/>
      <c r="D99" s="307"/>
      <c r="E99" s="139"/>
    </row>
    <row r="100" spans="1:5" ht="12" customHeight="1" x14ac:dyDescent="0.2">
      <c r="A100" s="242" t="s">
        <v>75</v>
      </c>
      <c r="B100" s="71" t="s">
        <v>385</v>
      </c>
      <c r="C100" s="213"/>
      <c r="D100" s="307"/>
      <c r="E100" s="139"/>
    </row>
    <row r="101" spans="1:5" ht="12" customHeight="1" x14ac:dyDescent="0.2">
      <c r="A101" s="242" t="s">
        <v>83</v>
      </c>
      <c r="B101" s="71" t="s">
        <v>384</v>
      </c>
      <c r="C101" s="213"/>
      <c r="D101" s="307"/>
      <c r="E101" s="139"/>
    </row>
    <row r="102" spans="1:5" ht="12" customHeight="1" x14ac:dyDescent="0.2">
      <c r="A102" s="242" t="s">
        <v>84</v>
      </c>
      <c r="B102" s="71" t="s">
        <v>294</v>
      </c>
      <c r="C102" s="213"/>
      <c r="D102" s="307"/>
      <c r="E102" s="139"/>
    </row>
    <row r="103" spans="1:5" ht="12" customHeight="1" x14ac:dyDescent="0.2">
      <c r="A103" s="242" t="s">
        <v>85</v>
      </c>
      <c r="B103" s="72" t="s">
        <v>295</v>
      </c>
      <c r="C103" s="213"/>
      <c r="D103" s="307"/>
      <c r="E103" s="139"/>
    </row>
    <row r="104" spans="1:5" ht="12" customHeight="1" x14ac:dyDescent="0.2">
      <c r="A104" s="242" t="s">
        <v>86</v>
      </c>
      <c r="B104" s="72" t="s">
        <v>296</v>
      </c>
      <c r="C104" s="213"/>
      <c r="D104" s="307"/>
      <c r="E104" s="139"/>
    </row>
    <row r="105" spans="1:5" ht="12" customHeight="1" x14ac:dyDescent="0.2">
      <c r="A105" s="242" t="s">
        <v>88</v>
      </c>
      <c r="B105" s="71" t="s">
        <v>297</v>
      </c>
      <c r="C105" s="213"/>
      <c r="D105" s="307"/>
      <c r="E105" s="139"/>
    </row>
    <row r="106" spans="1:5" ht="12" customHeight="1" x14ac:dyDescent="0.2">
      <c r="A106" s="242" t="s">
        <v>132</v>
      </c>
      <c r="B106" s="71" t="s">
        <v>298</v>
      </c>
      <c r="C106" s="213"/>
      <c r="D106" s="307"/>
      <c r="E106" s="139"/>
    </row>
    <row r="107" spans="1:5" ht="12" customHeight="1" x14ac:dyDescent="0.2">
      <c r="A107" s="242" t="s">
        <v>292</v>
      </c>
      <c r="B107" s="72" t="s">
        <v>299</v>
      </c>
      <c r="C107" s="211"/>
      <c r="D107" s="307"/>
      <c r="E107" s="139"/>
    </row>
    <row r="108" spans="1:5" ht="12" customHeight="1" x14ac:dyDescent="0.2">
      <c r="A108" s="250" t="s">
        <v>293</v>
      </c>
      <c r="B108" s="73" t="s">
        <v>300</v>
      </c>
      <c r="C108" s="213"/>
      <c r="D108" s="307"/>
      <c r="E108" s="139"/>
    </row>
    <row r="109" spans="1:5" ht="12" customHeight="1" x14ac:dyDescent="0.2">
      <c r="A109" s="242" t="s">
        <v>382</v>
      </c>
      <c r="B109" s="73" t="s">
        <v>301</v>
      </c>
      <c r="C109" s="213"/>
      <c r="D109" s="307"/>
      <c r="E109" s="139"/>
    </row>
    <row r="110" spans="1:5" ht="12" customHeight="1" x14ac:dyDescent="0.2">
      <c r="A110" s="242" t="s">
        <v>383</v>
      </c>
      <c r="B110" s="72" t="s">
        <v>302</v>
      </c>
      <c r="C110" s="211"/>
      <c r="D110" s="306"/>
      <c r="E110" s="137"/>
    </row>
    <row r="111" spans="1:5" ht="12" customHeight="1" x14ac:dyDescent="0.2">
      <c r="A111" s="242" t="s">
        <v>387</v>
      </c>
      <c r="B111" s="9" t="s">
        <v>39</v>
      </c>
      <c r="C111" s="211"/>
      <c r="D111" s="306"/>
      <c r="E111" s="137"/>
    </row>
    <row r="112" spans="1:5" ht="12" customHeight="1" x14ac:dyDescent="0.2">
      <c r="A112" s="243" t="s">
        <v>388</v>
      </c>
      <c r="B112" s="6" t="s">
        <v>446</v>
      </c>
      <c r="C112" s="213"/>
      <c r="D112" s="307"/>
      <c r="E112" s="139"/>
    </row>
    <row r="113" spans="1:5" ht="12" customHeight="1" thickBot="1" x14ac:dyDescent="0.25">
      <c r="A113" s="251" t="s">
        <v>389</v>
      </c>
      <c r="B113" s="74" t="s">
        <v>447</v>
      </c>
      <c r="C113" s="293"/>
      <c r="D113" s="394"/>
      <c r="E113" s="287"/>
    </row>
    <row r="114" spans="1:5" ht="12" customHeight="1" thickBot="1" x14ac:dyDescent="0.25">
      <c r="A114" s="25" t="s">
        <v>10</v>
      </c>
      <c r="B114" s="23" t="s">
        <v>303</v>
      </c>
      <c r="C114" s="210">
        <f>+C115+C117+C119</f>
        <v>0</v>
      </c>
      <c r="D114" s="304">
        <f>+D115+D117+D119</f>
        <v>0</v>
      </c>
      <c r="E114" s="136">
        <f>+E115+E117+E119</f>
        <v>0</v>
      </c>
    </row>
    <row r="115" spans="1:5" ht="12" customHeight="1" x14ac:dyDescent="0.2">
      <c r="A115" s="241" t="s">
        <v>76</v>
      </c>
      <c r="B115" s="6" t="s">
        <v>166</v>
      </c>
      <c r="C115" s="212"/>
      <c r="D115" s="305"/>
      <c r="E115" s="138"/>
    </row>
    <row r="116" spans="1:5" ht="12" customHeight="1" x14ac:dyDescent="0.2">
      <c r="A116" s="241" t="s">
        <v>77</v>
      </c>
      <c r="B116" s="10" t="s">
        <v>307</v>
      </c>
      <c r="C116" s="212"/>
      <c r="D116" s="305"/>
      <c r="E116" s="138"/>
    </row>
    <row r="117" spans="1:5" ht="12" customHeight="1" x14ac:dyDescent="0.2">
      <c r="A117" s="241" t="s">
        <v>78</v>
      </c>
      <c r="B117" s="10" t="s">
        <v>133</v>
      </c>
      <c r="C117" s="211"/>
      <c r="D117" s="306"/>
      <c r="E117" s="137"/>
    </row>
    <row r="118" spans="1:5" ht="12" customHeight="1" x14ac:dyDescent="0.2">
      <c r="A118" s="241" t="s">
        <v>79</v>
      </c>
      <c r="B118" s="10" t="s">
        <v>308</v>
      </c>
      <c r="C118" s="211"/>
      <c r="D118" s="306"/>
      <c r="E118" s="137"/>
    </row>
    <row r="119" spans="1:5" ht="12" customHeight="1" x14ac:dyDescent="0.2">
      <c r="A119" s="241" t="s">
        <v>80</v>
      </c>
      <c r="B119" s="145" t="s">
        <v>169</v>
      </c>
      <c r="C119" s="211"/>
      <c r="D119" s="306"/>
      <c r="E119" s="137"/>
    </row>
    <row r="120" spans="1:5" ht="12" customHeight="1" x14ac:dyDescent="0.2">
      <c r="A120" s="241" t="s">
        <v>87</v>
      </c>
      <c r="B120" s="144" t="s">
        <v>371</v>
      </c>
      <c r="C120" s="211"/>
      <c r="D120" s="306"/>
      <c r="E120" s="137"/>
    </row>
    <row r="121" spans="1:5" ht="12" customHeight="1" x14ac:dyDescent="0.2">
      <c r="A121" s="241" t="s">
        <v>89</v>
      </c>
      <c r="B121" s="220" t="s">
        <v>313</v>
      </c>
      <c r="C121" s="211"/>
      <c r="D121" s="306"/>
      <c r="E121" s="137"/>
    </row>
    <row r="122" spans="1:5" ht="12" customHeight="1" x14ac:dyDescent="0.2">
      <c r="A122" s="241" t="s">
        <v>134</v>
      </c>
      <c r="B122" s="72" t="s">
        <v>296</v>
      </c>
      <c r="C122" s="211"/>
      <c r="D122" s="306"/>
      <c r="E122" s="137"/>
    </row>
    <row r="123" spans="1:5" ht="12" customHeight="1" x14ac:dyDescent="0.2">
      <c r="A123" s="241" t="s">
        <v>135</v>
      </c>
      <c r="B123" s="72" t="s">
        <v>312</v>
      </c>
      <c r="C123" s="211"/>
      <c r="D123" s="306"/>
      <c r="E123" s="137"/>
    </row>
    <row r="124" spans="1:5" ht="12" customHeight="1" x14ac:dyDescent="0.2">
      <c r="A124" s="241" t="s">
        <v>136</v>
      </c>
      <c r="B124" s="72" t="s">
        <v>311</v>
      </c>
      <c r="C124" s="211"/>
      <c r="D124" s="306"/>
      <c r="E124" s="137"/>
    </row>
    <row r="125" spans="1:5" ht="12" customHeight="1" x14ac:dyDescent="0.2">
      <c r="A125" s="241" t="s">
        <v>304</v>
      </c>
      <c r="B125" s="72" t="s">
        <v>299</v>
      </c>
      <c r="C125" s="211"/>
      <c r="D125" s="306"/>
      <c r="E125" s="137"/>
    </row>
    <row r="126" spans="1:5" ht="12" customHeight="1" x14ac:dyDescent="0.2">
      <c r="A126" s="241" t="s">
        <v>305</v>
      </c>
      <c r="B126" s="72" t="s">
        <v>310</v>
      </c>
      <c r="C126" s="211"/>
      <c r="D126" s="306"/>
      <c r="E126" s="137"/>
    </row>
    <row r="127" spans="1:5" ht="12" customHeight="1" thickBot="1" x14ac:dyDescent="0.25">
      <c r="A127" s="250" t="s">
        <v>306</v>
      </c>
      <c r="B127" s="72" t="s">
        <v>309</v>
      </c>
      <c r="C127" s="213"/>
      <c r="D127" s="307"/>
      <c r="E127" s="139"/>
    </row>
    <row r="128" spans="1:5" ht="12" customHeight="1" thickBot="1" x14ac:dyDescent="0.25">
      <c r="A128" s="25" t="s">
        <v>11</v>
      </c>
      <c r="B128" s="65" t="s">
        <v>392</v>
      </c>
      <c r="C128" s="210">
        <f>+C93+C114</f>
        <v>0</v>
      </c>
      <c r="D128" s="304">
        <f>+D93+D114</f>
        <v>0</v>
      </c>
      <c r="E128" s="136">
        <f>+E93+E114</f>
        <v>0</v>
      </c>
    </row>
    <row r="129" spans="1:11" ht="12" customHeight="1" thickBot="1" x14ac:dyDescent="0.25">
      <c r="A129" s="25" t="s">
        <v>12</v>
      </c>
      <c r="B129" s="65" t="s">
        <v>393</v>
      </c>
      <c r="C129" s="210">
        <f>+C130+C131+C132</f>
        <v>0</v>
      </c>
      <c r="D129" s="304">
        <f>+D130+D131+D132</f>
        <v>0</v>
      </c>
      <c r="E129" s="136">
        <f>+E130+E131+E132</f>
        <v>0</v>
      </c>
    </row>
    <row r="130" spans="1:11" s="61" customFormat="1" ht="12" customHeight="1" x14ac:dyDescent="0.2">
      <c r="A130" s="241" t="s">
        <v>204</v>
      </c>
      <c r="B130" s="7" t="s">
        <v>451</v>
      </c>
      <c r="C130" s="211"/>
      <c r="D130" s="306"/>
      <c r="E130" s="137"/>
    </row>
    <row r="131" spans="1:11" ht="12" customHeight="1" x14ac:dyDescent="0.2">
      <c r="A131" s="241" t="s">
        <v>207</v>
      </c>
      <c r="B131" s="7" t="s">
        <v>401</v>
      </c>
      <c r="C131" s="211"/>
      <c r="D131" s="306"/>
      <c r="E131" s="137"/>
    </row>
    <row r="132" spans="1:11" ht="12" customHeight="1" thickBot="1" x14ac:dyDescent="0.25">
      <c r="A132" s="250" t="s">
        <v>208</v>
      </c>
      <c r="B132" s="5" t="s">
        <v>450</v>
      </c>
      <c r="C132" s="211"/>
      <c r="D132" s="306"/>
      <c r="E132" s="137"/>
    </row>
    <row r="133" spans="1:11" ht="12" customHeight="1" thickBot="1" x14ac:dyDescent="0.25">
      <c r="A133" s="25" t="s">
        <v>13</v>
      </c>
      <c r="B133" s="65" t="s">
        <v>394</v>
      </c>
      <c r="C133" s="210">
        <f>+C134+C135+C136+C137+C138+C139</f>
        <v>0</v>
      </c>
      <c r="D133" s="304">
        <f>+D134+D135+D136+D137+D138+D139</f>
        <v>0</v>
      </c>
      <c r="E133" s="136">
        <f>+E134+E135+E136+E137+E138+E139</f>
        <v>0</v>
      </c>
    </row>
    <row r="134" spans="1:11" ht="12" customHeight="1" x14ac:dyDescent="0.2">
      <c r="A134" s="241" t="s">
        <v>63</v>
      </c>
      <c r="B134" s="7" t="s">
        <v>403</v>
      </c>
      <c r="C134" s="211"/>
      <c r="D134" s="306"/>
      <c r="E134" s="137"/>
    </row>
    <row r="135" spans="1:11" ht="12" customHeight="1" x14ac:dyDescent="0.2">
      <c r="A135" s="241" t="s">
        <v>64</v>
      </c>
      <c r="B135" s="7" t="s">
        <v>395</v>
      </c>
      <c r="C135" s="211"/>
      <c r="D135" s="306"/>
      <c r="E135" s="137"/>
    </row>
    <row r="136" spans="1:11" ht="12" customHeight="1" x14ac:dyDescent="0.2">
      <c r="A136" s="241" t="s">
        <v>65</v>
      </c>
      <c r="B136" s="7" t="s">
        <v>396</v>
      </c>
      <c r="C136" s="211"/>
      <c r="D136" s="306"/>
      <c r="E136" s="137"/>
    </row>
    <row r="137" spans="1:11" ht="12" customHeight="1" x14ac:dyDescent="0.2">
      <c r="A137" s="241" t="s">
        <v>121</v>
      </c>
      <c r="B137" s="7" t="s">
        <v>449</v>
      </c>
      <c r="C137" s="211"/>
      <c r="D137" s="306"/>
      <c r="E137" s="137"/>
    </row>
    <row r="138" spans="1:11" ht="12" customHeight="1" x14ac:dyDescent="0.2">
      <c r="A138" s="241" t="s">
        <v>122</v>
      </c>
      <c r="B138" s="7" t="s">
        <v>398</v>
      </c>
      <c r="C138" s="211"/>
      <c r="D138" s="306"/>
      <c r="E138" s="137"/>
    </row>
    <row r="139" spans="1:11" s="61" customFormat="1" ht="12" customHeight="1" thickBot="1" x14ac:dyDescent="0.25">
      <c r="A139" s="250" t="s">
        <v>123</v>
      </c>
      <c r="B139" s="5" t="s">
        <v>399</v>
      </c>
      <c r="C139" s="211"/>
      <c r="D139" s="306"/>
      <c r="E139" s="137"/>
    </row>
    <row r="140" spans="1:11" ht="12" customHeight="1" thickBot="1" x14ac:dyDescent="0.25">
      <c r="A140" s="25" t="s">
        <v>14</v>
      </c>
      <c r="B140" s="65" t="s">
        <v>465</v>
      </c>
      <c r="C140" s="216">
        <f>+C141+C142+C144+C145+C143</f>
        <v>0</v>
      </c>
      <c r="D140" s="308">
        <f>+D141+D142+D144+D145+D143</f>
        <v>0</v>
      </c>
      <c r="E140" s="253">
        <f>+E141+E142+E144+E145+E143</f>
        <v>0</v>
      </c>
      <c r="K140" s="119"/>
    </row>
    <row r="141" spans="1:11" x14ac:dyDescent="0.2">
      <c r="A141" s="241" t="s">
        <v>66</v>
      </c>
      <c r="B141" s="7" t="s">
        <v>314</v>
      </c>
      <c r="C141" s="211"/>
      <c r="D141" s="306"/>
      <c r="E141" s="137"/>
    </row>
    <row r="142" spans="1:11" ht="12" customHeight="1" x14ac:dyDescent="0.2">
      <c r="A142" s="241" t="s">
        <v>67</v>
      </c>
      <c r="B142" s="7" t="s">
        <v>315</v>
      </c>
      <c r="C142" s="211"/>
      <c r="D142" s="306"/>
      <c r="E142" s="137"/>
    </row>
    <row r="143" spans="1:11" ht="12" customHeight="1" x14ac:dyDescent="0.2">
      <c r="A143" s="241" t="s">
        <v>228</v>
      </c>
      <c r="B143" s="7" t="s">
        <v>464</v>
      </c>
      <c r="C143" s="211"/>
      <c r="D143" s="306"/>
      <c r="E143" s="137"/>
    </row>
    <row r="144" spans="1:11" s="61" customFormat="1" ht="12" customHeight="1" x14ac:dyDescent="0.2">
      <c r="A144" s="241" t="s">
        <v>229</v>
      </c>
      <c r="B144" s="7" t="s">
        <v>408</v>
      </c>
      <c r="C144" s="211"/>
      <c r="D144" s="306"/>
      <c r="E144" s="137"/>
    </row>
    <row r="145" spans="1:5" s="61" customFormat="1" ht="12" customHeight="1" thickBot="1" x14ac:dyDescent="0.25">
      <c r="A145" s="250" t="s">
        <v>230</v>
      </c>
      <c r="B145" s="5" t="s">
        <v>334</v>
      </c>
      <c r="C145" s="211"/>
      <c r="D145" s="306"/>
      <c r="E145" s="137"/>
    </row>
    <row r="146" spans="1:5" s="61" customFormat="1" ht="12" customHeight="1" thickBot="1" x14ac:dyDescent="0.25">
      <c r="A146" s="25" t="s">
        <v>15</v>
      </c>
      <c r="B146" s="65" t="s">
        <v>409</v>
      </c>
      <c r="C146" s="295">
        <f>+C147+C148+C149+C150+C151</f>
        <v>0</v>
      </c>
      <c r="D146" s="309">
        <f>+D147+D148+D149+D150+D151</f>
        <v>0</v>
      </c>
      <c r="E146" s="289">
        <f>+E147+E148+E149+E150+E151</f>
        <v>0</v>
      </c>
    </row>
    <row r="147" spans="1:5" s="61" customFormat="1" ht="12" customHeight="1" x14ac:dyDescent="0.2">
      <c r="A147" s="241" t="s">
        <v>68</v>
      </c>
      <c r="B147" s="7" t="s">
        <v>404</v>
      </c>
      <c r="C147" s="211"/>
      <c r="D147" s="306"/>
      <c r="E147" s="137"/>
    </row>
    <row r="148" spans="1:5" s="61" customFormat="1" ht="12" customHeight="1" x14ac:dyDescent="0.2">
      <c r="A148" s="241" t="s">
        <v>69</v>
      </c>
      <c r="B148" s="7" t="s">
        <v>411</v>
      </c>
      <c r="C148" s="211"/>
      <c r="D148" s="306"/>
      <c r="E148" s="137"/>
    </row>
    <row r="149" spans="1:5" s="61" customFormat="1" ht="12" customHeight="1" x14ac:dyDescent="0.2">
      <c r="A149" s="241" t="s">
        <v>240</v>
      </c>
      <c r="B149" s="7" t="s">
        <v>406</v>
      </c>
      <c r="C149" s="211"/>
      <c r="D149" s="306"/>
      <c r="E149" s="137"/>
    </row>
    <row r="150" spans="1:5" s="61" customFormat="1" ht="12" customHeight="1" x14ac:dyDescent="0.2">
      <c r="A150" s="241" t="s">
        <v>241</v>
      </c>
      <c r="B150" s="7" t="s">
        <v>452</v>
      </c>
      <c r="C150" s="211"/>
      <c r="D150" s="306"/>
      <c r="E150" s="137"/>
    </row>
    <row r="151" spans="1:5" ht="12.75" customHeight="1" thickBot="1" x14ac:dyDescent="0.25">
      <c r="A151" s="250" t="s">
        <v>410</v>
      </c>
      <c r="B151" s="5" t="s">
        <v>413</v>
      </c>
      <c r="C151" s="213"/>
      <c r="D151" s="307"/>
      <c r="E151" s="139"/>
    </row>
    <row r="152" spans="1:5" ht="12.75" customHeight="1" thickBot="1" x14ac:dyDescent="0.25">
      <c r="A152" s="284" t="s">
        <v>16</v>
      </c>
      <c r="B152" s="65" t="s">
        <v>414</v>
      </c>
      <c r="C152" s="295"/>
      <c r="D152" s="309"/>
      <c r="E152" s="289"/>
    </row>
    <row r="153" spans="1:5" ht="12.75" customHeight="1" thickBot="1" x14ac:dyDescent="0.25">
      <c r="A153" s="284" t="s">
        <v>17</v>
      </c>
      <c r="B153" s="65" t="s">
        <v>415</v>
      </c>
      <c r="C153" s="295"/>
      <c r="D153" s="309"/>
      <c r="E153" s="289"/>
    </row>
    <row r="154" spans="1:5" ht="12" customHeight="1" thickBot="1" x14ac:dyDescent="0.25">
      <c r="A154" s="25" t="s">
        <v>18</v>
      </c>
      <c r="B154" s="65" t="s">
        <v>417</v>
      </c>
      <c r="C154" s="297">
        <f>+C129+C133+C140+C146+C152+C153</f>
        <v>0</v>
      </c>
      <c r="D154" s="311">
        <f>+D129+D133+D140+D146+D152+D153</f>
        <v>0</v>
      </c>
      <c r="E154" s="291">
        <f>+E129+E133+E140+E146+E152+E153</f>
        <v>0</v>
      </c>
    </row>
    <row r="155" spans="1:5" ht="15" customHeight="1" thickBot="1" x14ac:dyDescent="0.25">
      <c r="A155" s="252" t="s">
        <v>19</v>
      </c>
      <c r="B155" s="197" t="s">
        <v>416</v>
      </c>
      <c r="C155" s="297">
        <f>+C128+C154</f>
        <v>0</v>
      </c>
      <c r="D155" s="311">
        <f>+D128+D154</f>
        <v>0</v>
      </c>
      <c r="E155" s="291">
        <f>+E128+E154</f>
        <v>0</v>
      </c>
    </row>
    <row r="156" spans="1:5" ht="13.5" thickBot="1" x14ac:dyDescent="0.25">
      <c r="A156" s="200"/>
      <c r="B156" s="201"/>
      <c r="C156" s="202"/>
      <c r="D156" s="202"/>
      <c r="E156" s="202"/>
    </row>
    <row r="157" spans="1:5" ht="15" customHeight="1" thickBot="1" x14ac:dyDescent="0.25">
      <c r="A157" s="117" t="s">
        <v>453</v>
      </c>
      <c r="B157" s="118"/>
      <c r="C157" s="393"/>
      <c r="D157" s="393"/>
      <c r="E157" s="392"/>
    </row>
    <row r="158" spans="1:5" ht="14.25" customHeight="1" thickBot="1" x14ac:dyDescent="0.25">
      <c r="A158" s="117" t="s">
        <v>144</v>
      </c>
      <c r="B158" s="118"/>
      <c r="C158" s="393"/>
      <c r="D158" s="393"/>
      <c r="E158" s="392"/>
    </row>
  </sheetData>
  <sheetProtection sheet="1" formatCells="0"/>
  <mergeCells count="4">
    <mergeCell ref="A7:E7"/>
    <mergeCell ref="B2:D2"/>
    <mergeCell ref="B3:D3"/>
    <mergeCell ref="A92:E92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8"/>
  <sheetViews>
    <sheetView zoomScale="130" zoomScaleNormal="130" zoomScaleSheetLayoutView="100" workbookViewId="0">
      <selection activeCell="C4" sqref="C4"/>
    </sheetView>
  </sheetViews>
  <sheetFormatPr defaultRowHeight="12.75" x14ac:dyDescent="0.2"/>
  <cols>
    <col min="1" max="1" width="16.1640625" style="203" customWidth="1"/>
    <col min="2" max="2" width="62" style="204" customWidth="1"/>
    <col min="3" max="3" width="14.1640625" style="205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101"/>
      <c r="B1" s="103"/>
      <c r="E1" s="381" t="s">
        <v>491</v>
      </c>
    </row>
    <row r="2" spans="1:5" s="57" customFormat="1" ht="21" customHeight="1" thickBot="1" x14ac:dyDescent="0.25">
      <c r="A2" s="382" t="s">
        <v>51</v>
      </c>
      <c r="B2" s="567" t="s">
        <v>163</v>
      </c>
      <c r="C2" s="567"/>
      <c r="D2" s="567"/>
      <c r="E2" s="383" t="s">
        <v>42</v>
      </c>
    </row>
    <row r="3" spans="1:5" s="57" customFormat="1" ht="24.75" thickBot="1" x14ac:dyDescent="0.25">
      <c r="A3" s="382" t="s">
        <v>142</v>
      </c>
      <c r="B3" s="567" t="s">
        <v>362</v>
      </c>
      <c r="C3" s="567"/>
      <c r="D3" s="567"/>
      <c r="E3" s="384" t="s">
        <v>48</v>
      </c>
    </row>
    <row r="4" spans="1:5" s="58" customFormat="1" ht="15.95" customHeight="1" thickBot="1" x14ac:dyDescent="0.3">
      <c r="A4" s="104"/>
      <c r="B4" s="104"/>
      <c r="C4" s="105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52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52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52" customFormat="1" ht="12" customHeight="1" thickBot="1" x14ac:dyDescent="0.25">
      <c r="A8" s="25" t="s">
        <v>9</v>
      </c>
      <c r="B8" s="19" t="s">
        <v>188</v>
      </c>
      <c r="C8" s="210">
        <f>+C9+C10+C11+C12+C13+C14</f>
        <v>0</v>
      </c>
      <c r="D8" s="304">
        <f>+D9+D10+D11+D12+D13+D14</f>
        <v>0</v>
      </c>
      <c r="E8" s="136">
        <f>+E9+E10+E11+E12+E13+E14</f>
        <v>0</v>
      </c>
    </row>
    <row r="9" spans="1:5" s="59" customFormat="1" ht="12" customHeight="1" x14ac:dyDescent="0.2">
      <c r="A9" s="241" t="s">
        <v>70</v>
      </c>
      <c r="B9" s="224" t="s">
        <v>189</v>
      </c>
      <c r="C9" s="212"/>
      <c r="D9" s="305"/>
      <c r="E9" s="138"/>
    </row>
    <row r="10" spans="1:5" s="60" customFormat="1" ht="12" customHeight="1" x14ac:dyDescent="0.2">
      <c r="A10" s="242" t="s">
        <v>71</v>
      </c>
      <c r="B10" s="225" t="s">
        <v>190</v>
      </c>
      <c r="C10" s="211"/>
      <c r="D10" s="306"/>
      <c r="E10" s="137"/>
    </row>
    <row r="11" spans="1:5" s="60" customFormat="1" ht="12" customHeight="1" x14ac:dyDescent="0.2">
      <c r="A11" s="242" t="s">
        <v>72</v>
      </c>
      <c r="B11" s="225" t="s">
        <v>191</v>
      </c>
      <c r="C11" s="211"/>
      <c r="D11" s="306"/>
      <c r="E11" s="137"/>
    </row>
    <row r="12" spans="1:5" s="60" customFormat="1" ht="12" customHeight="1" x14ac:dyDescent="0.2">
      <c r="A12" s="242" t="s">
        <v>73</v>
      </c>
      <c r="B12" s="225" t="s">
        <v>192</v>
      </c>
      <c r="C12" s="211"/>
      <c r="D12" s="306"/>
      <c r="E12" s="137"/>
    </row>
    <row r="13" spans="1:5" s="60" customFormat="1" ht="12" customHeight="1" x14ac:dyDescent="0.2">
      <c r="A13" s="242" t="s">
        <v>105</v>
      </c>
      <c r="B13" s="225" t="s">
        <v>439</v>
      </c>
      <c r="C13" s="211"/>
      <c r="D13" s="306"/>
      <c r="E13" s="137"/>
    </row>
    <row r="14" spans="1:5" s="59" customFormat="1" ht="12" customHeight="1" thickBot="1" x14ac:dyDescent="0.25">
      <c r="A14" s="243" t="s">
        <v>74</v>
      </c>
      <c r="B14" s="226" t="s">
        <v>374</v>
      </c>
      <c r="C14" s="211"/>
      <c r="D14" s="306"/>
      <c r="E14" s="137"/>
    </row>
    <row r="15" spans="1:5" s="59" customFormat="1" ht="12" customHeight="1" thickBot="1" x14ac:dyDescent="0.25">
      <c r="A15" s="25" t="s">
        <v>10</v>
      </c>
      <c r="B15" s="143" t="s">
        <v>193</v>
      </c>
      <c r="C15" s="210">
        <f>+C16+C17+C18+C19+C20</f>
        <v>0</v>
      </c>
      <c r="D15" s="304">
        <f>+D16+D17+D18+D19+D20</f>
        <v>0</v>
      </c>
      <c r="E15" s="136">
        <f>+E16+E17+E18+E19+E20</f>
        <v>0</v>
      </c>
    </row>
    <row r="16" spans="1:5" s="59" customFormat="1" ht="12" customHeight="1" x14ac:dyDescent="0.2">
      <c r="A16" s="241" t="s">
        <v>76</v>
      </c>
      <c r="B16" s="224" t="s">
        <v>194</v>
      </c>
      <c r="C16" s="212"/>
      <c r="D16" s="305"/>
      <c r="E16" s="138"/>
    </row>
    <row r="17" spans="1:5" s="59" customFormat="1" ht="12" customHeight="1" x14ac:dyDescent="0.2">
      <c r="A17" s="242" t="s">
        <v>77</v>
      </c>
      <c r="B17" s="225" t="s">
        <v>195</v>
      </c>
      <c r="C17" s="211"/>
      <c r="D17" s="306"/>
      <c r="E17" s="137"/>
    </row>
    <row r="18" spans="1:5" s="59" customFormat="1" ht="12" customHeight="1" x14ac:dyDescent="0.2">
      <c r="A18" s="242" t="s">
        <v>78</v>
      </c>
      <c r="B18" s="225" t="s">
        <v>365</v>
      </c>
      <c r="C18" s="211"/>
      <c r="D18" s="306"/>
      <c r="E18" s="137"/>
    </row>
    <row r="19" spans="1:5" s="59" customFormat="1" ht="12" customHeight="1" x14ac:dyDescent="0.2">
      <c r="A19" s="242" t="s">
        <v>79</v>
      </c>
      <c r="B19" s="225" t="s">
        <v>366</v>
      </c>
      <c r="C19" s="211"/>
      <c r="D19" s="306"/>
      <c r="E19" s="137"/>
    </row>
    <row r="20" spans="1:5" s="59" customFormat="1" ht="12" customHeight="1" x14ac:dyDescent="0.2">
      <c r="A20" s="242" t="s">
        <v>80</v>
      </c>
      <c r="B20" s="225" t="s">
        <v>196</v>
      </c>
      <c r="C20" s="211"/>
      <c r="D20" s="306"/>
      <c r="E20" s="137"/>
    </row>
    <row r="21" spans="1:5" s="60" customFormat="1" ht="12" customHeight="1" thickBot="1" x14ac:dyDescent="0.25">
      <c r="A21" s="243" t="s">
        <v>87</v>
      </c>
      <c r="B21" s="226" t="s">
        <v>197</v>
      </c>
      <c r="C21" s="213"/>
      <c r="D21" s="307"/>
      <c r="E21" s="139"/>
    </row>
    <row r="22" spans="1:5" s="60" customFormat="1" ht="12" customHeight="1" thickBot="1" x14ac:dyDescent="0.25">
      <c r="A22" s="25" t="s">
        <v>11</v>
      </c>
      <c r="B22" s="19" t="s">
        <v>198</v>
      </c>
      <c r="C22" s="210">
        <f>+C23+C24+C25+C26+C27</f>
        <v>0</v>
      </c>
      <c r="D22" s="304">
        <f>+D23+D24+D25+D26+D27</f>
        <v>0</v>
      </c>
      <c r="E22" s="136">
        <f>+E23+E24+E25+E26+E27</f>
        <v>0</v>
      </c>
    </row>
    <row r="23" spans="1:5" s="60" customFormat="1" ht="12" customHeight="1" x14ac:dyDescent="0.2">
      <c r="A23" s="241" t="s">
        <v>59</v>
      </c>
      <c r="B23" s="224" t="s">
        <v>199</v>
      </c>
      <c r="C23" s="212"/>
      <c r="D23" s="305"/>
      <c r="E23" s="138"/>
    </row>
    <row r="24" spans="1:5" s="59" customFormat="1" ht="12" customHeight="1" x14ac:dyDescent="0.2">
      <c r="A24" s="242" t="s">
        <v>60</v>
      </c>
      <c r="B24" s="225" t="s">
        <v>200</v>
      </c>
      <c r="C24" s="211"/>
      <c r="D24" s="306"/>
      <c r="E24" s="137"/>
    </row>
    <row r="25" spans="1:5" s="60" customFormat="1" ht="12" customHeight="1" x14ac:dyDescent="0.2">
      <c r="A25" s="242" t="s">
        <v>61</v>
      </c>
      <c r="B25" s="225" t="s">
        <v>367</v>
      </c>
      <c r="C25" s="211"/>
      <c r="D25" s="306"/>
      <c r="E25" s="137"/>
    </row>
    <row r="26" spans="1:5" s="60" customFormat="1" ht="12" customHeight="1" x14ac:dyDescent="0.2">
      <c r="A26" s="242" t="s">
        <v>62</v>
      </c>
      <c r="B26" s="225" t="s">
        <v>368</v>
      </c>
      <c r="C26" s="211"/>
      <c r="D26" s="306"/>
      <c r="E26" s="137"/>
    </row>
    <row r="27" spans="1:5" s="60" customFormat="1" ht="12" customHeight="1" x14ac:dyDescent="0.2">
      <c r="A27" s="242" t="s">
        <v>117</v>
      </c>
      <c r="B27" s="225" t="s">
        <v>201</v>
      </c>
      <c r="C27" s="211"/>
      <c r="D27" s="306"/>
      <c r="E27" s="137"/>
    </row>
    <row r="28" spans="1:5" s="60" customFormat="1" ht="12" customHeight="1" thickBot="1" x14ac:dyDescent="0.25">
      <c r="A28" s="243" t="s">
        <v>118</v>
      </c>
      <c r="B28" s="226" t="s">
        <v>202</v>
      </c>
      <c r="C28" s="213"/>
      <c r="D28" s="307"/>
      <c r="E28" s="139"/>
    </row>
    <row r="29" spans="1:5" s="60" customFormat="1" ht="12" customHeight="1" thickBot="1" x14ac:dyDescent="0.25">
      <c r="A29" s="25" t="s">
        <v>119</v>
      </c>
      <c r="B29" s="19" t="s">
        <v>203</v>
      </c>
      <c r="C29" s="216">
        <f>+C30+C34+C35+C36</f>
        <v>0</v>
      </c>
      <c r="D29" s="308">
        <f>+D30+D34+D35+D36</f>
        <v>0</v>
      </c>
      <c r="E29" s="253">
        <f>+E30+E34+E35+E36</f>
        <v>0</v>
      </c>
    </row>
    <row r="30" spans="1:5" s="60" customFormat="1" ht="12" customHeight="1" x14ac:dyDescent="0.2">
      <c r="A30" s="241" t="s">
        <v>204</v>
      </c>
      <c r="B30" s="224" t="s">
        <v>440</v>
      </c>
      <c r="C30" s="255">
        <f>+C31+C32+C33</f>
        <v>0</v>
      </c>
      <c r="D30" s="387">
        <f>+D31+D32+D33</f>
        <v>0</v>
      </c>
      <c r="E30" s="254">
        <f>+E31+E32+E33</f>
        <v>0</v>
      </c>
    </row>
    <row r="31" spans="1:5" s="60" customFormat="1" ht="12" customHeight="1" x14ac:dyDescent="0.2">
      <c r="A31" s="242" t="s">
        <v>205</v>
      </c>
      <c r="B31" s="225" t="s">
        <v>210</v>
      </c>
      <c r="C31" s="211"/>
      <c r="D31" s="306"/>
      <c r="E31" s="137"/>
    </row>
    <row r="32" spans="1:5" s="60" customFormat="1" ht="12" customHeight="1" x14ac:dyDescent="0.2">
      <c r="A32" s="242" t="s">
        <v>206</v>
      </c>
      <c r="B32" s="225" t="s">
        <v>211</v>
      </c>
      <c r="C32" s="211"/>
      <c r="D32" s="306"/>
      <c r="E32" s="137"/>
    </row>
    <row r="33" spans="1:5" s="60" customFormat="1" ht="12" customHeight="1" x14ac:dyDescent="0.2">
      <c r="A33" s="242" t="s">
        <v>378</v>
      </c>
      <c r="B33" s="277" t="s">
        <v>379</v>
      </c>
      <c r="C33" s="211"/>
      <c r="D33" s="306"/>
      <c r="E33" s="137"/>
    </row>
    <row r="34" spans="1:5" s="60" customFormat="1" ht="12" customHeight="1" x14ac:dyDescent="0.2">
      <c r="A34" s="242" t="s">
        <v>207</v>
      </c>
      <c r="B34" s="225" t="s">
        <v>212</v>
      </c>
      <c r="C34" s="211"/>
      <c r="D34" s="306"/>
      <c r="E34" s="137"/>
    </row>
    <row r="35" spans="1:5" s="60" customFormat="1" ht="12" customHeight="1" x14ac:dyDescent="0.2">
      <c r="A35" s="242" t="s">
        <v>208</v>
      </c>
      <c r="B35" s="225" t="s">
        <v>213</v>
      </c>
      <c r="C35" s="211"/>
      <c r="D35" s="306"/>
      <c r="E35" s="137"/>
    </row>
    <row r="36" spans="1:5" s="60" customFormat="1" ht="12" customHeight="1" thickBot="1" x14ac:dyDescent="0.25">
      <c r="A36" s="243" t="s">
        <v>209</v>
      </c>
      <c r="B36" s="226" t="s">
        <v>214</v>
      </c>
      <c r="C36" s="213"/>
      <c r="D36" s="307"/>
      <c r="E36" s="139"/>
    </row>
    <row r="37" spans="1:5" s="60" customFormat="1" ht="12" customHeight="1" thickBot="1" x14ac:dyDescent="0.25">
      <c r="A37" s="25" t="s">
        <v>13</v>
      </c>
      <c r="B37" s="19" t="s">
        <v>375</v>
      </c>
      <c r="C37" s="210">
        <f>SUM(C38:C48)</f>
        <v>0</v>
      </c>
      <c r="D37" s="304">
        <f>SUM(D38:D48)</f>
        <v>0</v>
      </c>
      <c r="E37" s="136">
        <f>SUM(E38:E48)</f>
        <v>0</v>
      </c>
    </row>
    <row r="38" spans="1:5" s="60" customFormat="1" ht="12" customHeight="1" x14ac:dyDescent="0.2">
      <c r="A38" s="241" t="s">
        <v>63</v>
      </c>
      <c r="B38" s="224" t="s">
        <v>217</v>
      </c>
      <c r="C38" s="212"/>
      <c r="D38" s="305"/>
      <c r="E38" s="138"/>
    </row>
    <row r="39" spans="1:5" s="60" customFormat="1" ht="12" customHeight="1" x14ac:dyDescent="0.2">
      <c r="A39" s="242" t="s">
        <v>64</v>
      </c>
      <c r="B39" s="225" t="s">
        <v>218</v>
      </c>
      <c r="C39" s="211"/>
      <c r="D39" s="306"/>
      <c r="E39" s="137"/>
    </row>
    <row r="40" spans="1:5" s="60" customFormat="1" ht="12" customHeight="1" x14ac:dyDescent="0.2">
      <c r="A40" s="242" t="s">
        <v>65</v>
      </c>
      <c r="B40" s="225" t="s">
        <v>219</v>
      </c>
      <c r="C40" s="211"/>
      <c r="D40" s="306"/>
      <c r="E40" s="137"/>
    </row>
    <row r="41" spans="1:5" s="60" customFormat="1" ht="12" customHeight="1" x14ac:dyDescent="0.2">
      <c r="A41" s="242" t="s">
        <v>121</v>
      </c>
      <c r="B41" s="225" t="s">
        <v>220</v>
      </c>
      <c r="C41" s="211"/>
      <c r="D41" s="306"/>
      <c r="E41" s="137"/>
    </row>
    <row r="42" spans="1:5" s="60" customFormat="1" ht="12" customHeight="1" x14ac:dyDescent="0.2">
      <c r="A42" s="242" t="s">
        <v>122</v>
      </c>
      <c r="B42" s="225" t="s">
        <v>221</v>
      </c>
      <c r="C42" s="211"/>
      <c r="D42" s="306"/>
      <c r="E42" s="137"/>
    </row>
    <row r="43" spans="1:5" s="60" customFormat="1" ht="12" customHeight="1" x14ac:dyDescent="0.2">
      <c r="A43" s="242" t="s">
        <v>123</v>
      </c>
      <c r="B43" s="225" t="s">
        <v>222</v>
      </c>
      <c r="C43" s="211"/>
      <c r="D43" s="306"/>
      <c r="E43" s="137"/>
    </row>
    <row r="44" spans="1:5" s="60" customFormat="1" ht="12" customHeight="1" x14ac:dyDescent="0.2">
      <c r="A44" s="242" t="s">
        <v>124</v>
      </c>
      <c r="B44" s="225" t="s">
        <v>223</v>
      </c>
      <c r="C44" s="211"/>
      <c r="D44" s="306"/>
      <c r="E44" s="137"/>
    </row>
    <row r="45" spans="1:5" s="60" customFormat="1" ht="12" customHeight="1" x14ac:dyDescent="0.2">
      <c r="A45" s="242" t="s">
        <v>125</v>
      </c>
      <c r="B45" s="225" t="s">
        <v>224</v>
      </c>
      <c r="C45" s="211"/>
      <c r="D45" s="306"/>
      <c r="E45" s="137"/>
    </row>
    <row r="46" spans="1:5" s="60" customFormat="1" ht="12" customHeight="1" x14ac:dyDescent="0.2">
      <c r="A46" s="242" t="s">
        <v>215</v>
      </c>
      <c r="B46" s="225" t="s">
        <v>225</v>
      </c>
      <c r="C46" s="214"/>
      <c r="D46" s="388"/>
      <c r="E46" s="140"/>
    </row>
    <row r="47" spans="1:5" s="60" customFormat="1" ht="12" customHeight="1" x14ac:dyDescent="0.2">
      <c r="A47" s="243" t="s">
        <v>216</v>
      </c>
      <c r="B47" s="226" t="s">
        <v>377</v>
      </c>
      <c r="C47" s="215"/>
      <c r="D47" s="389"/>
      <c r="E47" s="141"/>
    </row>
    <row r="48" spans="1:5" s="60" customFormat="1" ht="12" customHeight="1" thickBot="1" x14ac:dyDescent="0.25">
      <c r="A48" s="243" t="s">
        <v>376</v>
      </c>
      <c r="B48" s="226" t="s">
        <v>226</v>
      </c>
      <c r="C48" s="215"/>
      <c r="D48" s="389"/>
      <c r="E48" s="141"/>
    </row>
    <row r="49" spans="1:5" s="60" customFormat="1" ht="12" customHeight="1" thickBot="1" x14ac:dyDescent="0.25">
      <c r="A49" s="25" t="s">
        <v>14</v>
      </c>
      <c r="B49" s="19" t="s">
        <v>227</v>
      </c>
      <c r="C49" s="210">
        <f>SUM(C50:C54)</f>
        <v>0</v>
      </c>
      <c r="D49" s="304">
        <f>SUM(D50:D54)</f>
        <v>0</v>
      </c>
      <c r="E49" s="136">
        <f>SUM(E50:E54)</f>
        <v>0</v>
      </c>
    </row>
    <row r="50" spans="1:5" s="60" customFormat="1" ht="12" customHeight="1" x14ac:dyDescent="0.2">
      <c r="A50" s="241" t="s">
        <v>66</v>
      </c>
      <c r="B50" s="224" t="s">
        <v>231</v>
      </c>
      <c r="C50" s="266"/>
      <c r="D50" s="390"/>
      <c r="E50" s="142"/>
    </row>
    <row r="51" spans="1:5" s="60" customFormat="1" ht="12" customHeight="1" x14ac:dyDescent="0.2">
      <c r="A51" s="242" t="s">
        <v>67</v>
      </c>
      <c r="B51" s="225" t="s">
        <v>232</v>
      </c>
      <c r="C51" s="214"/>
      <c r="D51" s="388"/>
      <c r="E51" s="140"/>
    </row>
    <row r="52" spans="1:5" s="60" customFormat="1" ht="12" customHeight="1" x14ac:dyDescent="0.2">
      <c r="A52" s="242" t="s">
        <v>228</v>
      </c>
      <c r="B52" s="225" t="s">
        <v>233</v>
      </c>
      <c r="C52" s="214"/>
      <c r="D52" s="388"/>
      <c r="E52" s="140"/>
    </row>
    <row r="53" spans="1:5" s="60" customFormat="1" ht="12" customHeight="1" x14ac:dyDescent="0.2">
      <c r="A53" s="242" t="s">
        <v>229</v>
      </c>
      <c r="B53" s="225" t="s">
        <v>234</v>
      </c>
      <c r="C53" s="214"/>
      <c r="D53" s="388"/>
      <c r="E53" s="140"/>
    </row>
    <row r="54" spans="1:5" s="60" customFormat="1" ht="12" customHeight="1" thickBot="1" x14ac:dyDescent="0.25">
      <c r="A54" s="243" t="s">
        <v>230</v>
      </c>
      <c r="B54" s="226" t="s">
        <v>235</v>
      </c>
      <c r="C54" s="215"/>
      <c r="D54" s="389"/>
      <c r="E54" s="141"/>
    </row>
    <row r="55" spans="1:5" s="60" customFormat="1" ht="12" customHeight="1" thickBot="1" x14ac:dyDescent="0.25">
      <c r="A55" s="25" t="s">
        <v>126</v>
      </c>
      <c r="B55" s="19" t="s">
        <v>236</v>
      </c>
      <c r="C55" s="210">
        <f>SUM(C56:C58)</f>
        <v>0</v>
      </c>
      <c r="D55" s="304">
        <f>SUM(D56:D58)</f>
        <v>0</v>
      </c>
      <c r="E55" s="136">
        <f>SUM(E56:E58)</f>
        <v>0</v>
      </c>
    </row>
    <row r="56" spans="1:5" s="60" customFormat="1" ht="12" customHeight="1" x14ac:dyDescent="0.2">
      <c r="A56" s="241" t="s">
        <v>68</v>
      </c>
      <c r="B56" s="224" t="s">
        <v>237</v>
      </c>
      <c r="C56" s="212"/>
      <c r="D56" s="305"/>
      <c r="E56" s="138"/>
    </row>
    <row r="57" spans="1:5" s="60" customFormat="1" ht="12" customHeight="1" x14ac:dyDescent="0.2">
      <c r="A57" s="242" t="s">
        <v>69</v>
      </c>
      <c r="B57" s="225" t="s">
        <v>369</v>
      </c>
      <c r="C57" s="211"/>
      <c r="D57" s="306"/>
      <c r="E57" s="137"/>
    </row>
    <row r="58" spans="1:5" s="60" customFormat="1" ht="12" customHeight="1" x14ac:dyDescent="0.2">
      <c r="A58" s="242" t="s">
        <v>240</v>
      </c>
      <c r="B58" s="225" t="s">
        <v>238</v>
      </c>
      <c r="C58" s="211"/>
      <c r="D58" s="306"/>
      <c r="E58" s="137"/>
    </row>
    <row r="59" spans="1:5" s="60" customFormat="1" ht="12" customHeight="1" thickBot="1" x14ac:dyDescent="0.25">
      <c r="A59" s="243" t="s">
        <v>241</v>
      </c>
      <c r="B59" s="226" t="s">
        <v>239</v>
      </c>
      <c r="C59" s="213"/>
      <c r="D59" s="307"/>
      <c r="E59" s="139"/>
    </row>
    <row r="60" spans="1:5" s="60" customFormat="1" ht="12" customHeight="1" thickBot="1" x14ac:dyDescent="0.25">
      <c r="A60" s="25" t="s">
        <v>16</v>
      </c>
      <c r="B60" s="143" t="s">
        <v>242</v>
      </c>
      <c r="C60" s="210">
        <f>SUM(C61:C63)</f>
        <v>0</v>
      </c>
      <c r="D60" s="304">
        <f>SUM(D61:D63)</f>
        <v>0</v>
      </c>
      <c r="E60" s="136">
        <f>SUM(E61:E63)</f>
        <v>0</v>
      </c>
    </row>
    <row r="61" spans="1:5" s="60" customFormat="1" ht="12" customHeight="1" x14ac:dyDescent="0.2">
      <c r="A61" s="241" t="s">
        <v>127</v>
      </c>
      <c r="B61" s="224" t="s">
        <v>244</v>
      </c>
      <c r="C61" s="214"/>
      <c r="D61" s="388"/>
      <c r="E61" s="140"/>
    </row>
    <row r="62" spans="1:5" s="60" customFormat="1" ht="12" customHeight="1" x14ac:dyDescent="0.2">
      <c r="A62" s="242" t="s">
        <v>128</v>
      </c>
      <c r="B62" s="225" t="s">
        <v>370</v>
      </c>
      <c r="C62" s="214"/>
      <c r="D62" s="388"/>
      <c r="E62" s="140"/>
    </row>
    <row r="63" spans="1:5" s="60" customFormat="1" ht="12" customHeight="1" x14ac:dyDescent="0.2">
      <c r="A63" s="242" t="s">
        <v>168</v>
      </c>
      <c r="B63" s="225" t="s">
        <v>245</v>
      </c>
      <c r="C63" s="214"/>
      <c r="D63" s="388"/>
      <c r="E63" s="140"/>
    </row>
    <row r="64" spans="1:5" s="60" customFormat="1" ht="12" customHeight="1" thickBot="1" x14ac:dyDescent="0.25">
      <c r="A64" s="243" t="s">
        <v>243</v>
      </c>
      <c r="B64" s="226" t="s">
        <v>246</v>
      </c>
      <c r="C64" s="214"/>
      <c r="D64" s="388"/>
      <c r="E64" s="140"/>
    </row>
    <row r="65" spans="1:5" s="60" customFormat="1" ht="12" customHeight="1" thickBot="1" x14ac:dyDescent="0.25">
      <c r="A65" s="25" t="s">
        <v>17</v>
      </c>
      <c r="B65" s="19" t="s">
        <v>247</v>
      </c>
      <c r="C65" s="216">
        <f>+C8+C15+C22+C29+C37+C49+C55+C60</f>
        <v>0</v>
      </c>
      <c r="D65" s="308">
        <f>+D8+D15+D22+D29+D37+D49+D55+D60</f>
        <v>0</v>
      </c>
      <c r="E65" s="253">
        <f>+E8+E15+E22+E29+E37+E49+E55+E60</f>
        <v>0</v>
      </c>
    </row>
    <row r="66" spans="1:5" s="60" customFormat="1" ht="12" customHeight="1" thickBot="1" x14ac:dyDescent="0.2">
      <c r="A66" s="244" t="s">
        <v>338</v>
      </c>
      <c r="B66" s="143" t="s">
        <v>249</v>
      </c>
      <c r="C66" s="210">
        <f>SUM(C67:C69)</f>
        <v>0</v>
      </c>
      <c r="D66" s="304">
        <f>SUM(D67:D69)</f>
        <v>0</v>
      </c>
      <c r="E66" s="136">
        <f>SUM(E67:E69)</f>
        <v>0</v>
      </c>
    </row>
    <row r="67" spans="1:5" s="60" customFormat="1" ht="12" customHeight="1" x14ac:dyDescent="0.2">
      <c r="A67" s="241" t="s">
        <v>280</v>
      </c>
      <c r="B67" s="224" t="s">
        <v>250</v>
      </c>
      <c r="C67" s="214"/>
      <c r="D67" s="388"/>
      <c r="E67" s="140"/>
    </row>
    <row r="68" spans="1:5" s="60" customFormat="1" ht="12" customHeight="1" x14ac:dyDescent="0.2">
      <c r="A68" s="242" t="s">
        <v>289</v>
      </c>
      <c r="B68" s="225" t="s">
        <v>251</v>
      </c>
      <c r="C68" s="214"/>
      <c r="D68" s="388"/>
      <c r="E68" s="140"/>
    </row>
    <row r="69" spans="1:5" s="60" customFormat="1" ht="12" customHeight="1" thickBot="1" x14ac:dyDescent="0.25">
      <c r="A69" s="243" t="s">
        <v>290</v>
      </c>
      <c r="B69" s="227" t="s">
        <v>252</v>
      </c>
      <c r="C69" s="214"/>
      <c r="D69" s="391"/>
      <c r="E69" s="140"/>
    </row>
    <row r="70" spans="1:5" s="60" customFormat="1" ht="12" customHeight="1" thickBot="1" x14ac:dyDescent="0.2">
      <c r="A70" s="244" t="s">
        <v>253</v>
      </c>
      <c r="B70" s="143" t="s">
        <v>254</v>
      </c>
      <c r="C70" s="210">
        <f>SUM(C71:C74)</f>
        <v>0</v>
      </c>
      <c r="D70" s="210">
        <f>SUM(D71:D74)</f>
        <v>0</v>
      </c>
      <c r="E70" s="136">
        <f>SUM(E71:E74)</f>
        <v>0</v>
      </c>
    </row>
    <row r="71" spans="1:5" s="60" customFormat="1" ht="12" customHeight="1" x14ac:dyDescent="0.2">
      <c r="A71" s="241" t="s">
        <v>106</v>
      </c>
      <c r="B71" s="224" t="s">
        <v>255</v>
      </c>
      <c r="C71" s="214"/>
      <c r="D71" s="214"/>
      <c r="E71" s="140"/>
    </row>
    <row r="72" spans="1:5" s="60" customFormat="1" ht="12" customHeight="1" x14ac:dyDescent="0.2">
      <c r="A72" s="242" t="s">
        <v>107</v>
      </c>
      <c r="B72" s="225" t="s">
        <v>256</v>
      </c>
      <c r="C72" s="214"/>
      <c r="D72" s="214"/>
      <c r="E72" s="140"/>
    </row>
    <row r="73" spans="1:5" s="60" customFormat="1" ht="12" customHeight="1" x14ac:dyDescent="0.2">
      <c r="A73" s="242" t="s">
        <v>281</v>
      </c>
      <c r="B73" s="225" t="s">
        <v>257</v>
      </c>
      <c r="C73" s="214"/>
      <c r="D73" s="214"/>
      <c r="E73" s="140"/>
    </row>
    <row r="74" spans="1:5" s="60" customFormat="1" ht="12" customHeight="1" thickBot="1" x14ac:dyDescent="0.25">
      <c r="A74" s="243" t="s">
        <v>282</v>
      </c>
      <c r="B74" s="226" t="s">
        <v>258</v>
      </c>
      <c r="C74" s="214"/>
      <c r="D74" s="214"/>
      <c r="E74" s="140"/>
    </row>
    <row r="75" spans="1:5" s="60" customFormat="1" ht="12" customHeight="1" thickBot="1" x14ac:dyDescent="0.2">
      <c r="A75" s="244" t="s">
        <v>259</v>
      </c>
      <c r="B75" s="143" t="s">
        <v>260</v>
      </c>
      <c r="C75" s="210">
        <f>SUM(C76:C77)</f>
        <v>0</v>
      </c>
      <c r="D75" s="210">
        <f>SUM(D76:D77)</f>
        <v>0</v>
      </c>
      <c r="E75" s="136">
        <f>SUM(E76:E77)</f>
        <v>0</v>
      </c>
    </row>
    <row r="76" spans="1:5" s="60" customFormat="1" ht="12" customHeight="1" x14ac:dyDescent="0.2">
      <c r="A76" s="241" t="s">
        <v>283</v>
      </c>
      <c r="B76" s="224" t="s">
        <v>261</v>
      </c>
      <c r="C76" s="214"/>
      <c r="D76" s="214"/>
      <c r="E76" s="140"/>
    </row>
    <row r="77" spans="1:5" s="60" customFormat="1" ht="12" customHeight="1" thickBot="1" x14ac:dyDescent="0.25">
      <c r="A77" s="243" t="s">
        <v>284</v>
      </c>
      <c r="B77" s="226" t="s">
        <v>262</v>
      </c>
      <c r="C77" s="214"/>
      <c r="D77" s="214"/>
      <c r="E77" s="140"/>
    </row>
    <row r="78" spans="1:5" s="59" customFormat="1" ht="12" customHeight="1" thickBot="1" x14ac:dyDescent="0.2">
      <c r="A78" s="244" t="s">
        <v>263</v>
      </c>
      <c r="B78" s="143" t="s">
        <v>264</v>
      </c>
      <c r="C78" s="210">
        <f>SUM(C79:C81)</f>
        <v>0</v>
      </c>
      <c r="D78" s="210">
        <f>SUM(D79:D81)</f>
        <v>0</v>
      </c>
      <c r="E78" s="136">
        <f>SUM(E79:E81)</f>
        <v>0</v>
      </c>
    </row>
    <row r="79" spans="1:5" s="60" customFormat="1" ht="12" customHeight="1" x14ac:dyDescent="0.2">
      <c r="A79" s="241" t="s">
        <v>285</v>
      </c>
      <c r="B79" s="224" t="s">
        <v>265</v>
      </c>
      <c r="C79" s="214"/>
      <c r="D79" s="214"/>
      <c r="E79" s="140"/>
    </row>
    <row r="80" spans="1:5" s="60" customFormat="1" ht="12" customHeight="1" x14ac:dyDescent="0.2">
      <c r="A80" s="242" t="s">
        <v>286</v>
      </c>
      <c r="B80" s="225" t="s">
        <v>266</v>
      </c>
      <c r="C80" s="214"/>
      <c r="D80" s="214"/>
      <c r="E80" s="140"/>
    </row>
    <row r="81" spans="1:5" s="60" customFormat="1" ht="12" customHeight="1" thickBot="1" x14ac:dyDescent="0.25">
      <c r="A81" s="243" t="s">
        <v>287</v>
      </c>
      <c r="B81" s="226" t="s">
        <v>267</v>
      </c>
      <c r="C81" s="214"/>
      <c r="D81" s="214"/>
      <c r="E81" s="140"/>
    </row>
    <row r="82" spans="1:5" s="60" customFormat="1" ht="12" customHeight="1" thickBot="1" x14ac:dyDescent="0.2">
      <c r="A82" s="244" t="s">
        <v>268</v>
      </c>
      <c r="B82" s="143" t="s">
        <v>288</v>
      </c>
      <c r="C82" s="210">
        <f>SUM(C83:C86)</f>
        <v>0</v>
      </c>
      <c r="D82" s="210">
        <f>SUM(D83:D86)</f>
        <v>0</v>
      </c>
      <c r="E82" s="136">
        <f>SUM(E83:E86)</f>
        <v>0</v>
      </c>
    </row>
    <row r="83" spans="1:5" s="60" customFormat="1" ht="12" customHeight="1" x14ac:dyDescent="0.2">
      <c r="A83" s="245" t="s">
        <v>269</v>
      </c>
      <c r="B83" s="224" t="s">
        <v>270</v>
      </c>
      <c r="C83" s="214"/>
      <c r="D83" s="214"/>
      <c r="E83" s="140"/>
    </row>
    <row r="84" spans="1:5" s="60" customFormat="1" ht="12" customHeight="1" x14ac:dyDescent="0.2">
      <c r="A84" s="246" t="s">
        <v>271</v>
      </c>
      <c r="B84" s="225" t="s">
        <v>272</v>
      </c>
      <c r="C84" s="214"/>
      <c r="D84" s="214"/>
      <c r="E84" s="140"/>
    </row>
    <row r="85" spans="1:5" s="60" customFormat="1" ht="12" customHeight="1" x14ac:dyDescent="0.2">
      <c r="A85" s="246" t="s">
        <v>273</v>
      </c>
      <c r="B85" s="225" t="s">
        <v>274</v>
      </c>
      <c r="C85" s="214"/>
      <c r="D85" s="214"/>
      <c r="E85" s="140"/>
    </row>
    <row r="86" spans="1:5" s="59" customFormat="1" ht="12" customHeight="1" thickBot="1" x14ac:dyDescent="0.25">
      <c r="A86" s="247" t="s">
        <v>275</v>
      </c>
      <c r="B86" s="226" t="s">
        <v>276</v>
      </c>
      <c r="C86" s="214"/>
      <c r="D86" s="214"/>
      <c r="E86" s="140"/>
    </row>
    <row r="87" spans="1:5" s="59" customFormat="1" ht="12" customHeight="1" thickBot="1" x14ac:dyDescent="0.2">
      <c r="A87" s="244" t="s">
        <v>277</v>
      </c>
      <c r="B87" s="143" t="s">
        <v>419</v>
      </c>
      <c r="C87" s="269"/>
      <c r="D87" s="269"/>
      <c r="E87" s="270"/>
    </row>
    <row r="88" spans="1:5" s="59" customFormat="1" ht="12" customHeight="1" thickBot="1" x14ac:dyDescent="0.2">
      <c r="A88" s="244" t="s">
        <v>441</v>
      </c>
      <c r="B88" s="143" t="s">
        <v>278</v>
      </c>
      <c r="C88" s="269"/>
      <c r="D88" s="269"/>
      <c r="E88" s="270"/>
    </row>
    <row r="89" spans="1:5" s="59" customFormat="1" ht="12" customHeight="1" thickBot="1" x14ac:dyDescent="0.2">
      <c r="A89" s="244" t="s">
        <v>442</v>
      </c>
      <c r="B89" s="231" t="s">
        <v>422</v>
      </c>
      <c r="C89" s="216">
        <f>+C66+C70+C75+C78+C82+C88+C87</f>
        <v>0</v>
      </c>
      <c r="D89" s="216">
        <f>+D66+D70+D75+D78+D82+D88+D87</f>
        <v>0</v>
      </c>
      <c r="E89" s="253">
        <f>+E66+E70+E75+E78+E82+E88+E87</f>
        <v>0</v>
      </c>
    </row>
    <row r="90" spans="1:5" s="59" customFormat="1" ht="12" customHeight="1" thickBot="1" x14ac:dyDescent="0.2">
      <c r="A90" s="248" t="s">
        <v>443</v>
      </c>
      <c r="B90" s="232" t="s">
        <v>444</v>
      </c>
      <c r="C90" s="216">
        <f>+C65+C89</f>
        <v>0</v>
      </c>
      <c r="D90" s="216">
        <f>+D65+D89</f>
        <v>0</v>
      </c>
      <c r="E90" s="253">
        <f>+E65+E89</f>
        <v>0</v>
      </c>
    </row>
    <row r="91" spans="1:5" s="60" customFormat="1" ht="15" customHeight="1" thickBot="1" x14ac:dyDescent="0.25">
      <c r="A91" s="110"/>
      <c r="B91" s="111"/>
      <c r="C91" s="192"/>
    </row>
    <row r="92" spans="1:5" s="52" customFormat="1" ht="16.5" customHeight="1" thickBot="1" x14ac:dyDescent="0.25">
      <c r="A92" s="564" t="s">
        <v>46</v>
      </c>
      <c r="B92" s="565"/>
      <c r="C92" s="565"/>
      <c r="D92" s="565"/>
      <c r="E92" s="566"/>
    </row>
    <row r="93" spans="1:5" s="61" customFormat="1" ht="12" customHeight="1" thickBot="1" x14ac:dyDescent="0.25">
      <c r="A93" s="218" t="s">
        <v>9</v>
      </c>
      <c r="B93" s="24" t="s">
        <v>448</v>
      </c>
      <c r="C93" s="209">
        <f>+C94+C95+C96+C97+C98+C111</f>
        <v>0</v>
      </c>
      <c r="D93" s="209">
        <f>+D94+D95+D96+D97+D98+D111</f>
        <v>0</v>
      </c>
      <c r="E93" s="285">
        <f>+E94+E95+E96+E97+E98+E111</f>
        <v>0</v>
      </c>
    </row>
    <row r="94" spans="1:5" ht="12" customHeight="1" x14ac:dyDescent="0.2">
      <c r="A94" s="249" t="s">
        <v>70</v>
      </c>
      <c r="B94" s="8" t="s">
        <v>38</v>
      </c>
      <c r="C94" s="292"/>
      <c r="D94" s="292"/>
      <c r="E94" s="286"/>
    </row>
    <row r="95" spans="1:5" ht="12" customHeight="1" x14ac:dyDescent="0.2">
      <c r="A95" s="242" t="s">
        <v>71</v>
      </c>
      <c r="B95" s="6" t="s">
        <v>129</v>
      </c>
      <c r="C95" s="211"/>
      <c r="D95" s="211"/>
      <c r="E95" s="137"/>
    </row>
    <row r="96" spans="1:5" ht="12" customHeight="1" x14ac:dyDescent="0.2">
      <c r="A96" s="242" t="s">
        <v>72</v>
      </c>
      <c r="B96" s="6" t="s">
        <v>98</v>
      </c>
      <c r="C96" s="213"/>
      <c r="D96" s="211"/>
      <c r="E96" s="139"/>
    </row>
    <row r="97" spans="1:5" ht="12" customHeight="1" x14ac:dyDescent="0.2">
      <c r="A97" s="242" t="s">
        <v>73</v>
      </c>
      <c r="B97" s="9" t="s">
        <v>130</v>
      </c>
      <c r="C97" s="213"/>
      <c r="D97" s="307"/>
      <c r="E97" s="139"/>
    </row>
    <row r="98" spans="1:5" ht="12" customHeight="1" x14ac:dyDescent="0.2">
      <c r="A98" s="242" t="s">
        <v>82</v>
      </c>
      <c r="B98" s="17" t="s">
        <v>131</v>
      </c>
      <c r="C98" s="213"/>
      <c r="D98" s="307"/>
      <c r="E98" s="139"/>
    </row>
    <row r="99" spans="1:5" ht="12" customHeight="1" x14ac:dyDescent="0.2">
      <c r="A99" s="242" t="s">
        <v>74</v>
      </c>
      <c r="B99" s="6" t="s">
        <v>445</v>
      </c>
      <c r="C99" s="213"/>
      <c r="D99" s="307"/>
      <c r="E99" s="139"/>
    </row>
    <row r="100" spans="1:5" ht="12" customHeight="1" x14ac:dyDescent="0.2">
      <c r="A100" s="242" t="s">
        <v>75</v>
      </c>
      <c r="B100" s="71" t="s">
        <v>385</v>
      </c>
      <c r="C100" s="213"/>
      <c r="D100" s="307"/>
      <c r="E100" s="139"/>
    </row>
    <row r="101" spans="1:5" ht="12" customHeight="1" x14ac:dyDescent="0.2">
      <c r="A101" s="242" t="s">
        <v>83</v>
      </c>
      <c r="B101" s="71" t="s">
        <v>384</v>
      </c>
      <c r="C101" s="213"/>
      <c r="D101" s="307"/>
      <c r="E101" s="139"/>
    </row>
    <row r="102" spans="1:5" ht="12" customHeight="1" x14ac:dyDescent="0.2">
      <c r="A102" s="242" t="s">
        <v>84</v>
      </c>
      <c r="B102" s="71" t="s">
        <v>294</v>
      </c>
      <c r="C102" s="213"/>
      <c r="D102" s="307"/>
      <c r="E102" s="139"/>
    </row>
    <row r="103" spans="1:5" ht="12" customHeight="1" x14ac:dyDescent="0.2">
      <c r="A103" s="242" t="s">
        <v>85</v>
      </c>
      <c r="B103" s="72" t="s">
        <v>295</v>
      </c>
      <c r="C103" s="213"/>
      <c r="D103" s="307"/>
      <c r="E103" s="139"/>
    </row>
    <row r="104" spans="1:5" ht="12" customHeight="1" x14ac:dyDescent="0.2">
      <c r="A104" s="242" t="s">
        <v>86</v>
      </c>
      <c r="B104" s="72" t="s">
        <v>296</v>
      </c>
      <c r="C104" s="213"/>
      <c r="D104" s="307"/>
      <c r="E104" s="139"/>
    </row>
    <row r="105" spans="1:5" ht="12" customHeight="1" x14ac:dyDescent="0.2">
      <c r="A105" s="242" t="s">
        <v>88</v>
      </c>
      <c r="B105" s="71" t="s">
        <v>297</v>
      </c>
      <c r="C105" s="213"/>
      <c r="D105" s="307"/>
      <c r="E105" s="139"/>
    </row>
    <row r="106" spans="1:5" ht="12" customHeight="1" x14ac:dyDescent="0.2">
      <c r="A106" s="242" t="s">
        <v>132</v>
      </c>
      <c r="B106" s="71" t="s">
        <v>298</v>
      </c>
      <c r="C106" s="213"/>
      <c r="D106" s="307"/>
      <c r="E106" s="139"/>
    </row>
    <row r="107" spans="1:5" ht="12" customHeight="1" x14ac:dyDescent="0.2">
      <c r="A107" s="242" t="s">
        <v>292</v>
      </c>
      <c r="B107" s="72" t="s">
        <v>299</v>
      </c>
      <c r="C107" s="211"/>
      <c r="D107" s="307"/>
      <c r="E107" s="139"/>
    </row>
    <row r="108" spans="1:5" ht="12" customHeight="1" x14ac:dyDescent="0.2">
      <c r="A108" s="250" t="s">
        <v>293</v>
      </c>
      <c r="B108" s="73" t="s">
        <v>300</v>
      </c>
      <c r="C108" s="213"/>
      <c r="D108" s="307"/>
      <c r="E108" s="139"/>
    </row>
    <row r="109" spans="1:5" ht="12" customHeight="1" x14ac:dyDescent="0.2">
      <c r="A109" s="242" t="s">
        <v>382</v>
      </c>
      <c r="B109" s="73" t="s">
        <v>301</v>
      </c>
      <c r="C109" s="213"/>
      <c r="D109" s="307"/>
      <c r="E109" s="139"/>
    </row>
    <row r="110" spans="1:5" ht="12" customHeight="1" x14ac:dyDescent="0.2">
      <c r="A110" s="242" t="s">
        <v>383</v>
      </c>
      <c r="B110" s="72" t="s">
        <v>302</v>
      </c>
      <c r="C110" s="211"/>
      <c r="D110" s="306"/>
      <c r="E110" s="137"/>
    </row>
    <row r="111" spans="1:5" ht="12" customHeight="1" x14ac:dyDescent="0.2">
      <c r="A111" s="242" t="s">
        <v>387</v>
      </c>
      <c r="B111" s="9" t="s">
        <v>39</v>
      </c>
      <c r="C111" s="211"/>
      <c r="D111" s="306"/>
      <c r="E111" s="137"/>
    </row>
    <row r="112" spans="1:5" ht="12" customHeight="1" x14ac:dyDescent="0.2">
      <c r="A112" s="243" t="s">
        <v>388</v>
      </c>
      <c r="B112" s="6" t="s">
        <v>446</v>
      </c>
      <c r="C112" s="213"/>
      <c r="D112" s="307"/>
      <c r="E112" s="139"/>
    </row>
    <row r="113" spans="1:5" ht="12" customHeight="1" thickBot="1" x14ac:dyDescent="0.25">
      <c r="A113" s="251" t="s">
        <v>389</v>
      </c>
      <c r="B113" s="74" t="s">
        <v>447</v>
      </c>
      <c r="C113" s="293"/>
      <c r="D113" s="394"/>
      <c r="E113" s="287"/>
    </row>
    <row r="114" spans="1:5" ht="12" customHeight="1" thickBot="1" x14ac:dyDescent="0.25">
      <c r="A114" s="25" t="s">
        <v>10</v>
      </c>
      <c r="B114" s="23" t="s">
        <v>303</v>
      </c>
      <c r="C114" s="210">
        <f>+C115+C117+C119</f>
        <v>0</v>
      </c>
      <c r="D114" s="304">
        <f>+D115+D117+D119</f>
        <v>0</v>
      </c>
      <c r="E114" s="136">
        <f>+E115+E117+E119</f>
        <v>0</v>
      </c>
    </row>
    <row r="115" spans="1:5" ht="12" customHeight="1" x14ac:dyDescent="0.2">
      <c r="A115" s="241" t="s">
        <v>76</v>
      </c>
      <c r="B115" s="6" t="s">
        <v>166</v>
      </c>
      <c r="C115" s="212"/>
      <c r="D115" s="305"/>
      <c r="E115" s="138"/>
    </row>
    <row r="116" spans="1:5" ht="12" customHeight="1" x14ac:dyDescent="0.2">
      <c r="A116" s="241" t="s">
        <v>77</v>
      </c>
      <c r="B116" s="10" t="s">
        <v>307</v>
      </c>
      <c r="C116" s="212"/>
      <c r="D116" s="305"/>
      <c r="E116" s="138"/>
    </row>
    <row r="117" spans="1:5" ht="12" customHeight="1" x14ac:dyDescent="0.2">
      <c r="A117" s="241" t="s">
        <v>78</v>
      </c>
      <c r="B117" s="10" t="s">
        <v>133</v>
      </c>
      <c r="C117" s="211"/>
      <c r="D117" s="306"/>
      <c r="E117" s="137"/>
    </row>
    <row r="118" spans="1:5" ht="12" customHeight="1" x14ac:dyDescent="0.2">
      <c r="A118" s="241" t="s">
        <v>79</v>
      </c>
      <c r="B118" s="10" t="s">
        <v>308</v>
      </c>
      <c r="C118" s="211"/>
      <c r="D118" s="306"/>
      <c r="E118" s="137"/>
    </row>
    <row r="119" spans="1:5" ht="12" customHeight="1" x14ac:dyDescent="0.2">
      <c r="A119" s="241" t="s">
        <v>80</v>
      </c>
      <c r="B119" s="145" t="s">
        <v>169</v>
      </c>
      <c r="C119" s="211"/>
      <c r="D119" s="306"/>
      <c r="E119" s="137"/>
    </row>
    <row r="120" spans="1:5" ht="12" customHeight="1" x14ac:dyDescent="0.2">
      <c r="A120" s="241" t="s">
        <v>87</v>
      </c>
      <c r="B120" s="144" t="s">
        <v>371</v>
      </c>
      <c r="C120" s="211"/>
      <c r="D120" s="306"/>
      <c r="E120" s="137"/>
    </row>
    <row r="121" spans="1:5" ht="12" customHeight="1" x14ac:dyDescent="0.2">
      <c r="A121" s="241" t="s">
        <v>89</v>
      </c>
      <c r="B121" s="220" t="s">
        <v>313</v>
      </c>
      <c r="C121" s="211"/>
      <c r="D121" s="306"/>
      <c r="E121" s="137"/>
    </row>
    <row r="122" spans="1:5" ht="12" customHeight="1" x14ac:dyDescent="0.2">
      <c r="A122" s="241" t="s">
        <v>134</v>
      </c>
      <c r="B122" s="72" t="s">
        <v>296</v>
      </c>
      <c r="C122" s="211"/>
      <c r="D122" s="306"/>
      <c r="E122" s="137"/>
    </row>
    <row r="123" spans="1:5" ht="12" customHeight="1" x14ac:dyDescent="0.2">
      <c r="A123" s="241" t="s">
        <v>135</v>
      </c>
      <c r="B123" s="72" t="s">
        <v>312</v>
      </c>
      <c r="C123" s="211"/>
      <c r="D123" s="306"/>
      <c r="E123" s="137"/>
    </row>
    <row r="124" spans="1:5" ht="12" customHeight="1" x14ac:dyDescent="0.2">
      <c r="A124" s="241" t="s">
        <v>136</v>
      </c>
      <c r="B124" s="72" t="s">
        <v>311</v>
      </c>
      <c r="C124" s="211"/>
      <c r="D124" s="306"/>
      <c r="E124" s="137"/>
    </row>
    <row r="125" spans="1:5" ht="12" customHeight="1" x14ac:dyDescent="0.2">
      <c r="A125" s="241" t="s">
        <v>304</v>
      </c>
      <c r="B125" s="72" t="s">
        <v>299</v>
      </c>
      <c r="C125" s="211"/>
      <c r="D125" s="306"/>
      <c r="E125" s="137"/>
    </row>
    <row r="126" spans="1:5" ht="12" customHeight="1" x14ac:dyDescent="0.2">
      <c r="A126" s="241" t="s">
        <v>305</v>
      </c>
      <c r="B126" s="72" t="s">
        <v>310</v>
      </c>
      <c r="C126" s="211"/>
      <c r="D126" s="306"/>
      <c r="E126" s="137"/>
    </row>
    <row r="127" spans="1:5" ht="12" customHeight="1" thickBot="1" x14ac:dyDescent="0.25">
      <c r="A127" s="250" t="s">
        <v>306</v>
      </c>
      <c r="B127" s="72" t="s">
        <v>309</v>
      </c>
      <c r="C127" s="213"/>
      <c r="D127" s="307"/>
      <c r="E127" s="139"/>
    </row>
    <row r="128" spans="1:5" ht="12" customHeight="1" thickBot="1" x14ac:dyDescent="0.25">
      <c r="A128" s="25" t="s">
        <v>11</v>
      </c>
      <c r="B128" s="65" t="s">
        <v>392</v>
      </c>
      <c r="C128" s="210">
        <f>+C93+C114</f>
        <v>0</v>
      </c>
      <c r="D128" s="304">
        <f>+D93+D114</f>
        <v>0</v>
      </c>
      <c r="E128" s="136">
        <f>+E93+E114</f>
        <v>0</v>
      </c>
    </row>
    <row r="129" spans="1:11" ht="12" customHeight="1" thickBot="1" x14ac:dyDescent="0.25">
      <c r="A129" s="25" t="s">
        <v>12</v>
      </c>
      <c r="B129" s="65" t="s">
        <v>393</v>
      </c>
      <c r="C129" s="210">
        <f>+C130+C131+C132</f>
        <v>0</v>
      </c>
      <c r="D129" s="304">
        <f>+D130+D131+D132</f>
        <v>0</v>
      </c>
      <c r="E129" s="136">
        <f>+E130+E131+E132</f>
        <v>0</v>
      </c>
    </row>
    <row r="130" spans="1:11" s="61" customFormat="1" ht="12" customHeight="1" x14ac:dyDescent="0.2">
      <c r="A130" s="241" t="s">
        <v>204</v>
      </c>
      <c r="B130" s="7" t="s">
        <v>451</v>
      </c>
      <c r="C130" s="211"/>
      <c r="D130" s="306"/>
      <c r="E130" s="137"/>
    </row>
    <row r="131" spans="1:11" ht="12" customHeight="1" x14ac:dyDescent="0.2">
      <c r="A131" s="241" t="s">
        <v>207</v>
      </c>
      <c r="B131" s="7" t="s">
        <v>401</v>
      </c>
      <c r="C131" s="211"/>
      <c r="D131" s="306"/>
      <c r="E131" s="137"/>
    </row>
    <row r="132" spans="1:11" ht="12" customHeight="1" thickBot="1" x14ac:dyDescent="0.25">
      <c r="A132" s="250" t="s">
        <v>208</v>
      </c>
      <c r="B132" s="5" t="s">
        <v>450</v>
      </c>
      <c r="C132" s="211"/>
      <c r="D132" s="306"/>
      <c r="E132" s="137"/>
    </row>
    <row r="133" spans="1:11" ht="12" customHeight="1" thickBot="1" x14ac:dyDescent="0.25">
      <c r="A133" s="25" t="s">
        <v>13</v>
      </c>
      <c r="B133" s="65" t="s">
        <v>394</v>
      </c>
      <c r="C133" s="210">
        <f>+C134+C135+C136+C137+C138+C139</f>
        <v>0</v>
      </c>
      <c r="D133" s="304">
        <f>+D134+D135+D136+D137+D138+D139</f>
        <v>0</v>
      </c>
      <c r="E133" s="136">
        <f>+E134+E135+E136+E137+E138+E139</f>
        <v>0</v>
      </c>
    </row>
    <row r="134" spans="1:11" ht="12" customHeight="1" x14ac:dyDescent="0.2">
      <c r="A134" s="241" t="s">
        <v>63</v>
      </c>
      <c r="B134" s="7" t="s">
        <v>403</v>
      </c>
      <c r="C134" s="211"/>
      <c r="D134" s="306"/>
      <c r="E134" s="137"/>
    </row>
    <row r="135" spans="1:11" ht="12" customHeight="1" x14ac:dyDescent="0.2">
      <c r="A135" s="241" t="s">
        <v>64</v>
      </c>
      <c r="B135" s="7" t="s">
        <v>395</v>
      </c>
      <c r="C135" s="211"/>
      <c r="D135" s="306"/>
      <c r="E135" s="137"/>
    </row>
    <row r="136" spans="1:11" ht="12" customHeight="1" x14ac:dyDescent="0.2">
      <c r="A136" s="241" t="s">
        <v>65</v>
      </c>
      <c r="B136" s="7" t="s">
        <v>396</v>
      </c>
      <c r="C136" s="211"/>
      <c r="D136" s="306"/>
      <c r="E136" s="137"/>
    </row>
    <row r="137" spans="1:11" ht="12" customHeight="1" x14ac:dyDescent="0.2">
      <c r="A137" s="241" t="s">
        <v>121</v>
      </c>
      <c r="B137" s="7" t="s">
        <v>449</v>
      </c>
      <c r="C137" s="211"/>
      <c r="D137" s="306"/>
      <c r="E137" s="137"/>
    </row>
    <row r="138" spans="1:11" ht="12" customHeight="1" x14ac:dyDescent="0.2">
      <c r="A138" s="241" t="s">
        <v>122</v>
      </c>
      <c r="B138" s="7" t="s">
        <v>398</v>
      </c>
      <c r="C138" s="211"/>
      <c r="D138" s="306"/>
      <c r="E138" s="137"/>
    </row>
    <row r="139" spans="1:11" s="61" customFormat="1" ht="12" customHeight="1" thickBot="1" x14ac:dyDescent="0.25">
      <c r="A139" s="250" t="s">
        <v>123</v>
      </c>
      <c r="B139" s="5" t="s">
        <v>399</v>
      </c>
      <c r="C139" s="211"/>
      <c r="D139" s="306"/>
      <c r="E139" s="137"/>
    </row>
    <row r="140" spans="1:11" ht="12" customHeight="1" thickBot="1" x14ac:dyDescent="0.25">
      <c r="A140" s="25" t="s">
        <v>14</v>
      </c>
      <c r="B140" s="65" t="s">
        <v>465</v>
      </c>
      <c r="C140" s="216">
        <f>+C141+C142+C144+C145+C143</f>
        <v>0</v>
      </c>
      <c r="D140" s="308">
        <f>+D141+D142+D144+D145+D143</f>
        <v>0</v>
      </c>
      <c r="E140" s="253">
        <f>+E141+E142+E144+E145+E143</f>
        <v>0</v>
      </c>
      <c r="K140" s="119"/>
    </row>
    <row r="141" spans="1:11" x14ac:dyDescent="0.2">
      <c r="A141" s="241" t="s">
        <v>66</v>
      </c>
      <c r="B141" s="7" t="s">
        <v>314</v>
      </c>
      <c r="C141" s="211"/>
      <c r="D141" s="306"/>
      <c r="E141" s="137"/>
    </row>
    <row r="142" spans="1:11" ht="12" customHeight="1" x14ac:dyDescent="0.2">
      <c r="A142" s="241" t="s">
        <v>67</v>
      </c>
      <c r="B142" s="7" t="s">
        <v>315</v>
      </c>
      <c r="C142" s="211"/>
      <c r="D142" s="306"/>
      <c r="E142" s="137"/>
    </row>
    <row r="143" spans="1:11" ht="12" customHeight="1" x14ac:dyDescent="0.2">
      <c r="A143" s="241" t="s">
        <v>228</v>
      </c>
      <c r="B143" s="7" t="s">
        <v>464</v>
      </c>
      <c r="C143" s="211"/>
      <c r="D143" s="306"/>
      <c r="E143" s="137"/>
    </row>
    <row r="144" spans="1:11" s="61" customFormat="1" ht="12" customHeight="1" x14ac:dyDescent="0.2">
      <c r="A144" s="241" t="s">
        <v>229</v>
      </c>
      <c r="B144" s="7" t="s">
        <v>408</v>
      </c>
      <c r="C144" s="211"/>
      <c r="D144" s="306"/>
      <c r="E144" s="137"/>
    </row>
    <row r="145" spans="1:5" s="61" customFormat="1" ht="12" customHeight="1" thickBot="1" x14ac:dyDescent="0.25">
      <c r="A145" s="250" t="s">
        <v>230</v>
      </c>
      <c r="B145" s="5" t="s">
        <v>334</v>
      </c>
      <c r="C145" s="211"/>
      <c r="D145" s="306"/>
      <c r="E145" s="137"/>
    </row>
    <row r="146" spans="1:5" s="61" customFormat="1" ht="12" customHeight="1" thickBot="1" x14ac:dyDescent="0.25">
      <c r="A146" s="25" t="s">
        <v>15</v>
      </c>
      <c r="B146" s="65" t="s">
        <v>409</v>
      </c>
      <c r="C146" s="295">
        <f>+C147+C148+C149+C150+C151</f>
        <v>0</v>
      </c>
      <c r="D146" s="309">
        <f>+D147+D148+D149+D150+D151</f>
        <v>0</v>
      </c>
      <c r="E146" s="289">
        <f>+E147+E148+E149+E150+E151</f>
        <v>0</v>
      </c>
    </row>
    <row r="147" spans="1:5" s="61" customFormat="1" ht="12" customHeight="1" x14ac:dyDescent="0.2">
      <c r="A147" s="241" t="s">
        <v>68</v>
      </c>
      <c r="B147" s="7" t="s">
        <v>404</v>
      </c>
      <c r="C147" s="211"/>
      <c r="D147" s="306"/>
      <c r="E147" s="137"/>
    </row>
    <row r="148" spans="1:5" s="61" customFormat="1" ht="12" customHeight="1" x14ac:dyDescent="0.2">
      <c r="A148" s="241" t="s">
        <v>69</v>
      </c>
      <c r="B148" s="7" t="s">
        <v>411</v>
      </c>
      <c r="C148" s="211"/>
      <c r="D148" s="306"/>
      <c r="E148" s="137"/>
    </row>
    <row r="149" spans="1:5" s="61" customFormat="1" ht="12" customHeight="1" x14ac:dyDescent="0.2">
      <c r="A149" s="241" t="s">
        <v>240</v>
      </c>
      <c r="B149" s="7" t="s">
        <v>406</v>
      </c>
      <c r="C149" s="211"/>
      <c r="D149" s="306"/>
      <c r="E149" s="137"/>
    </row>
    <row r="150" spans="1:5" s="61" customFormat="1" ht="12" customHeight="1" x14ac:dyDescent="0.2">
      <c r="A150" s="241" t="s">
        <v>241</v>
      </c>
      <c r="B150" s="7" t="s">
        <v>452</v>
      </c>
      <c r="C150" s="211"/>
      <c r="D150" s="306"/>
      <c r="E150" s="137"/>
    </row>
    <row r="151" spans="1:5" ht="12.75" customHeight="1" thickBot="1" x14ac:dyDescent="0.25">
      <c r="A151" s="250" t="s">
        <v>410</v>
      </c>
      <c r="B151" s="5" t="s">
        <v>413</v>
      </c>
      <c r="C151" s="213"/>
      <c r="D151" s="307"/>
      <c r="E151" s="139"/>
    </row>
    <row r="152" spans="1:5" ht="12.75" customHeight="1" thickBot="1" x14ac:dyDescent="0.25">
      <c r="A152" s="284" t="s">
        <v>16</v>
      </c>
      <c r="B152" s="65" t="s">
        <v>414</v>
      </c>
      <c r="C152" s="295"/>
      <c r="D152" s="309"/>
      <c r="E152" s="289"/>
    </row>
    <row r="153" spans="1:5" ht="12.75" customHeight="1" thickBot="1" x14ac:dyDescent="0.25">
      <c r="A153" s="284" t="s">
        <v>17</v>
      </c>
      <c r="B153" s="65" t="s">
        <v>415</v>
      </c>
      <c r="C153" s="295"/>
      <c r="D153" s="309"/>
      <c r="E153" s="289"/>
    </row>
    <row r="154" spans="1:5" ht="12" customHeight="1" thickBot="1" x14ac:dyDescent="0.25">
      <c r="A154" s="25" t="s">
        <v>18</v>
      </c>
      <c r="B154" s="65" t="s">
        <v>417</v>
      </c>
      <c r="C154" s="297">
        <f>+C129+C133+C140+C146+C152+C153</f>
        <v>0</v>
      </c>
      <c r="D154" s="311">
        <f>+D129+D133+D140+D146+D152+D153</f>
        <v>0</v>
      </c>
      <c r="E154" s="291">
        <f>+E129+E133+E140+E146+E152+E153</f>
        <v>0</v>
      </c>
    </row>
    <row r="155" spans="1:5" ht="15" customHeight="1" thickBot="1" x14ac:dyDescent="0.25">
      <c r="A155" s="252" t="s">
        <v>19</v>
      </c>
      <c r="B155" s="197" t="s">
        <v>416</v>
      </c>
      <c r="C155" s="297">
        <f>+C128+C154</f>
        <v>0</v>
      </c>
      <c r="D155" s="311">
        <f>+D128+D154</f>
        <v>0</v>
      </c>
      <c r="E155" s="291">
        <f>+E128+E154</f>
        <v>0</v>
      </c>
    </row>
    <row r="156" spans="1:5" ht="13.5" thickBot="1" x14ac:dyDescent="0.25">
      <c r="A156" s="200"/>
      <c r="B156" s="201"/>
      <c r="C156" s="202"/>
      <c r="D156" s="202"/>
      <c r="E156" s="202"/>
    </row>
    <row r="157" spans="1:5" ht="15" customHeight="1" thickBot="1" x14ac:dyDescent="0.25">
      <c r="A157" s="117" t="s">
        <v>453</v>
      </c>
      <c r="B157" s="118"/>
      <c r="C157" s="393"/>
      <c r="D157" s="393"/>
      <c r="E157" s="392"/>
    </row>
    <row r="158" spans="1:5" ht="14.25" customHeight="1" thickBot="1" x14ac:dyDescent="0.25">
      <c r="A158" s="117" t="s">
        <v>144</v>
      </c>
      <c r="B158" s="118"/>
      <c r="C158" s="393"/>
      <c r="D158" s="393"/>
      <c r="E158" s="392"/>
    </row>
  </sheetData>
  <sheetProtection sheet="1" objects="1" scenarios="1"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8"/>
  <sheetViews>
    <sheetView zoomScale="130" zoomScaleNormal="130" zoomScaleSheetLayoutView="100" workbookViewId="0">
      <selection activeCell="E19" sqref="E19"/>
    </sheetView>
  </sheetViews>
  <sheetFormatPr defaultRowHeight="12.75" x14ac:dyDescent="0.2"/>
  <cols>
    <col min="1" max="1" width="16.1640625" style="203" customWidth="1"/>
    <col min="2" max="2" width="62" style="204" customWidth="1"/>
    <col min="3" max="3" width="14.1640625" style="205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101"/>
      <c r="B1" s="103"/>
      <c r="E1" s="381" t="s">
        <v>493</v>
      </c>
    </row>
    <row r="2" spans="1:5" s="57" customFormat="1" ht="21" customHeight="1" thickBot="1" x14ac:dyDescent="0.25">
      <c r="A2" s="382" t="s">
        <v>51</v>
      </c>
      <c r="B2" s="567" t="s">
        <v>163</v>
      </c>
      <c r="C2" s="567"/>
      <c r="D2" s="567"/>
      <c r="E2" s="383" t="s">
        <v>42</v>
      </c>
    </row>
    <row r="3" spans="1:5" s="57" customFormat="1" ht="24.75" thickBot="1" x14ac:dyDescent="0.25">
      <c r="A3" s="382" t="s">
        <v>142</v>
      </c>
      <c r="B3" s="567" t="s">
        <v>363</v>
      </c>
      <c r="C3" s="567"/>
      <c r="D3" s="567"/>
      <c r="E3" s="384" t="s">
        <v>48</v>
      </c>
    </row>
    <row r="4" spans="1:5" s="58" customFormat="1" ht="15.95" customHeight="1" thickBot="1" x14ac:dyDescent="0.3">
      <c r="A4" s="104"/>
      <c r="B4" s="104"/>
      <c r="C4" s="105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52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52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52" customFormat="1" ht="12" customHeight="1" thickBot="1" x14ac:dyDescent="0.25">
      <c r="A8" s="25" t="s">
        <v>9</v>
      </c>
      <c r="B8" s="19" t="s">
        <v>188</v>
      </c>
      <c r="C8" s="210">
        <f>+C9+C10+C11+C12+C13+C14</f>
        <v>0</v>
      </c>
      <c r="D8" s="304">
        <f>+D9+D10+D11+D12+D13+D14</f>
        <v>0</v>
      </c>
      <c r="E8" s="136">
        <f>+E9+E10+E11+E12+E13+E14</f>
        <v>0</v>
      </c>
    </row>
    <row r="9" spans="1:5" s="59" customFormat="1" ht="12" customHeight="1" x14ac:dyDescent="0.2">
      <c r="A9" s="241" t="s">
        <v>70</v>
      </c>
      <c r="B9" s="224" t="s">
        <v>189</v>
      </c>
      <c r="C9" s="212"/>
      <c r="D9" s="305"/>
      <c r="E9" s="138"/>
    </row>
    <row r="10" spans="1:5" s="60" customFormat="1" ht="12" customHeight="1" x14ac:dyDescent="0.2">
      <c r="A10" s="242" t="s">
        <v>71</v>
      </c>
      <c r="B10" s="225" t="s">
        <v>190</v>
      </c>
      <c r="C10" s="211"/>
      <c r="D10" s="306"/>
      <c r="E10" s="137"/>
    </row>
    <row r="11" spans="1:5" s="60" customFormat="1" ht="12" customHeight="1" x14ac:dyDescent="0.2">
      <c r="A11" s="242" t="s">
        <v>72</v>
      </c>
      <c r="B11" s="225" t="s">
        <v>191</v>
      </c>
      <c r="C11" s="211"/>
      <c r="D11" s="306"/>
      <c r="E11" s="137"/>
    </row>
    <row r="12" spans="1:5" s="60" customFormat="1" ht="12" customHeight="1" x14ac:dyDescent="0.2">
      <c r="A12" s="242" t="s">
        <v>73</v>
      </c>
      <c r="B12" s="225" t="s">
        <v>192</v>
      </c>
      <c r="C12" s="211"/>
      <c r="D12" s="306"/>
      <c r="E12" s="137"/>
    </row>
    <row r="13" spans="1:5" s="60" customFormat="1" ht="12" customHeight="1" x14ac:dyDescent="0.2">
      <c r="A13" s="242" t="s">
        <v>105</v>
      </c>
      <c r="B13" s="225" t="s">
        <v>439</v>
      </c>
      <c r="C13" s="211"/>
      <c r="D13" s="306"/>
      <c r="E13" s="137"/>
    </row>
    <row r="14" spans="1:5" s="59" customFormat="1" ht="12" customHeight="1" thickBot="1" x14ac:dyDescent="0.25">
      <c r="A14" s="243" t="s">
        <v>74</v>
      </c>
      <c r="B14" s="226" t="s">
        <v>374</v>
      </c>
      <c r="C14" s="211"/>
      <c r="D14" s="306"/>
      <c r="E14" s="137"/>
    </row>
    <row r="15" spans="1:5" s="59" customFormat="1" ht="12" customHeight="1" thickBot="1" x14ac:dyDescent="0.25">
      <c r="A15" s="25" t="s">
        <v>10</v>
      </c>
      <c r="B15" s="143" t="s">
        <v>193</v>
      </c>
      <c r="C15" s="210">
        <f>+C16+C17+C18+C19+C20</f>
        <v>0</v>
      </c>
      <c r="D15" s="304">
        <f>+D16+D17+D18+D19+D20</f>
        <v>0</v>
      </c>
      <c r="E15" s="136">
        <f>+E16+E17+E18+E19+E20</f>
        <v>0</v>
      </c>
    </row>
    <row r="16" spans="1:5" s="59" customFormat="1" ht="12" customHeight="1" x14ac:dyDescent="0.2">
      <c r="A16" s="241" t="s">
        <v>76</v>
      </c>
      <c r="B16" s="224" t="s">
        <v>194</v>
      </c>
      <c r="C16" s="212"/>
      <c r="D16" s="305"/>
      <c r="E16" s="138"/>
    </row>
    <row r="17" spans="1:5" s="59" customFormat="1" ht="12" customHeight="1" x14ac:dyDescent="0.2">
      <c r="A17" s="242" t="s">
        <v>77</v>
      </c>
      <c r="B17" s="225" t="s">
        <v>195</v>
      </c>
      <c r="C17" s="211"/>
      <c r="D17" s="306"/>
      <c r="E17" s="137"/>
    </row>
    <row r="18" spans="1:5" s="59" customFormat="1" ht="12" customHeight="1" x14ac:dyDescent="0.2">
      <c r="A18" s="242" t="s">
        <v>78</v>
      </c>
      <c r="B18" s="225" t="s">
        <v>365</v>
      </c>
      <c r="C18" s="211"/>
      <c r="D18" s="306"/>
      <c r="E18" s="137"/>
    </row>
    <row r="19" spans="1:5" s="59" customFormat="1" ht="12" customHeight="1" x14ac:dyDescent="0.2">
      <c r="A19" s="242" t="s">
        <v>79</v>
      </c>
      <c r="B19" s="225" t="s">
        <v>366</v>
      </c>
      <c r="C19" s="211"/>
      <c r="D19" s="306"/>
      <c r="E19" s="137"/>
    </row>
    <row r="20" spans="1:5" s="59" customFormat="1" ht="12" customHeight="1" x14ac:dyDescent="0.2">
      <c r="A20" s="242" t="s">
        <v>80</v>
      </c>
      <c r="B20" s="225" t="s">
        <v>196</v>
      </c>
      <c r="C20" s="211"/>
      <c r="D20" s="306"/>
      <c r="E20" s="137"/>
    </row>
    <row r="21" spans="1:5" s="60" customFormat="1" ht="12" customHeight="1" thickBot="1" x14ac:dyDescent="0.25">
      <c r="A21" s="243" t="s">
        <v>87</v>
      </c>
      <c r="B21" s="226" t="s">
        <v>197</v>
      </c>
      <c r="C21" s="213"/>
      <c r="D21" s="307"/>
      <c r="E21" s="139"/>
    </row>
    <row r="22" spans="1:5" s="60" customFormat="1" ht="12" customHeight="1" thickBot="1" x14ac:dyDescent="0.25">
      <c r="A22" s="25" t="s">
        <v>11</v>
      </c>
      <c r="B22" s="19" t="s">
        <v>198</v>
      </c>
      <c r="C22" s="210">
        <f>+C23+C24+C25+C26+C27</f>
        <v>0</v>
      </c>
      <c r="D22" s="304">
        <f>+D23+D24+D25+D26+D27</f>
        <v>0</v>
      </c>
      <c r="E22" s="136">
        <f>+E23+E24+E25+E26+E27</f>
        <v>0</v>
      </c>
    </row>
    <row r="23" spans="1:5" s="60" customFormat="1" ht="12" customHeight="1" x14ac:dyDescent="0.2">
      <c r="A23" s="241" t="s">
        <v>59</v>
      </c>
      <c r="B23" s="224" t="s">
        <v>199</v>
      </c>
      <c r="C23" s="212"/>
      <c r="D23" s="305"/>
      <c r="E23" s="138"/>
    </row>
    <row r="24" spans="1:5" s="59" customFormat="1" ht="12" customHeight="1" x14ac:dyDescent="0.2">
      <c r="A24" s="242" t="s">
        <v>60</v>
      </c>
      <c r="B24" s="225" t="s">
        <v>200</v>
      </c>
      <c r="C24" s="211"/>
      <c r="D24" s="306"/>
      <c r="E24" s="137"/>
    </row>
    <row r="25" spans="1:5" s="60" customFormat="1" ht="12" customHeight="1" x14ac:dyDescent="0.2">
      <c r="A25" s="242" t="s">
        <v>61</v>
      </c>
      <c r="B25" s="225" t="s">
        <v>367</v>
      </c>
      <c r="C25" s="211"/>
      <c r="D25" s="306"/>
      <c r="E25" s="137"/>
    </row>
    <row r="26" spans="1:5" s="60" customFormat="1" ht="12" customHeight="1" x14ac:dyDescent="0.2">
      <c r="A26" s="242" t="s">
        <v>62</v>
      </c>
      <c r="B26" s="225" t="s">
        <v>368</v>
      </c>
      <c r="C26" s="211"/>
      <c r="D26" s="306"/>
      <c r="E26" s="137"/>
    </row>
    <row r="27" spans="1:5" s="60" customFormat="1" ht="12" customHeight="1" x14ac:dyDescent="0.2">
      <c r="A27" s="242" t="s">
        <v>117</v>
      </c>
      <c r="B27" s="225" t="s">
        <v>201</v>
      </c>
      <c r="C27" s="211"/>
      <c r="D27" s="306"/>
      <c r="E27" s="137"/>
    </row>
    <row r="28" spans="1:5" s="60" customFormat="1" ht="12" customHeight="1" thickBot="1" x14ac:dyDescent="0.25">
      <c r="A28" s="243" t="s">
        <v>118</v>
      </c>
      <c r="B28" s="226" t="s">
        <v>202</v>
      </c>
      <c r="C28" s="213"/>
      <c r="D28" s="307"/>
      <c r="E28" s="139"/>
    </row>
    <row r="29" spans="1:5" s="60" customFormat="1" ht="12" customHeight="1" thickBot="1" x14ac:dyDescent="0.25">
      <c r="A29" s="25" t="s">
        <v>119</v>
      </c>
      <c r="B29" s="19" t="s">
        <v>203</v>
      </c>
      <c r="C29" s="216">
        <f>+C30+C34+C35+C36</f>
        <v>0</v>
      </c>
      <c r="D29" s="308">
        <f>+D30+D34+D35+D36</f>
        <v>0</v>
      </c>
      <c r="E29" s="253">
        <f>+E30+E34+E35+E36</f>
        <v>0</v>
      </c>
    </row>
    <row r="30" spans="1:5" s="60" customFormat="1" ht="12" customHeight="1" x14ac:dyDescent="0.2">
      <c r="A30" s="241" t="s">
        <v>204</v>
      </c>
      <c r="B30" s="224" t="s">
        <v>440</v>
      </c>
      <c r="C30" s="255">
        <f>+C31+C32+C33</f>
        <v>0</v>
      </c>
      <c r="D30" s="387">
        <f>+D31+D32+D33</f>
        <v>0</v>
      </c>
      <c r="E30" s="254">
        <f>+E31+E32+E33</f>
        <v>0</v>
      </c>
    </row>
    <row r="31" spans="1:5" s="60" customFormat="1" ht="12" customHeight="1" x14ac:dyDescent="0.2">
      <c r="A31" s="242" t="s">
        <v>205</v>
      </c>
      <c r="B31" s="225" t="s">
        <v>210</v>
      </c>
      <c r="C31" s="211"/>
      <c r="D31" s="306"/>
      <c r="E31" s="137"/>
    </row>
    <row r="32" spans="1:5" s="60" customFormat="1" ht="12" customHeight="1" x14ac:dyDescent="0.2">
      <c r="A32" s="242" t="s">
        <v>206</v>
      </c>
      <c r="B32" s="225" t="s">
        <v>211</v>
      </c>
      <c r="C32" s="211"/>
      <c r="D32" s="306"/>
      <c r="E32" s="137"/>
    </row>
    <row r="33" spans="1:5" s="60" customFormat="1" ht="12" customHeight="1" x14ac:dyDescent="0.2">
      <c r="A33" s="242" t="s">
        <v>378</v>
      </c>
      <c r="B33" s="277" t="s">
        <v>379</v>
      </c>
      <c r="C33" s="211"/>
      <c r="D33" s="306"/>
      <c r="E33" s="137"/>
    </row>
    <row r="34" spans="1:5" s="60" customFormat="1" ht="12" customHeight="1" x14ac:dyDescent="0.2">
      <c r="A34" s="242" t="s">
        <v>207</v>
      </c>
      <c r="B34" s="225" t="s">
        <v>212</v>
      </c>
      <c r="C34" s="211"/>
      <c r="D34" s="306"/>
      <c r="E34" s="137"/>
    </row>
    <row r="35" spans="1:5" s="60" customFormat="1" ht="12" customHeight="1" x14ac:dyDescent="0.2">
      <c r="A35" s="242" t="s">
        <v>208</v>
      </c>
      <c r="B35" s="225" t="s">
        <v>213</v>
      </c>
      <c r="C35" s="211"/>
      <c r="D35" s="306"/>
      <c r="E35" s="137"/>
    </row>
    <row r="36" spans="1:5" s="60" customFormat="1" ht="12" customHeight="1" thickBot="1" x14ac:dyDescent="0.25">
      <c r="A36" s="243" t="s">
        <v>209</v>
      </c>
      <c r="B36" s="226" t="s">
        <v>214</v>
      </c>
      <c r="C36" s="213"/>
      <c r="D36" s="307"/>
      <c r="E36" s="139"/>
    </row>
    <row r="37" spans="1:5" s="60" customFormat="1" ht="12" customHeight="1" thickBot="1" x14ac:dyDescent="0.25">
      <c r="A37" s="25" t="s">
        <v>13</v>
      </c>
      <c r="B37" s="19" t="s">
        <v>375</v>
      </c>
      <c r="C37" s="210">
        <f>SUM(C38:C48)</f>
        <v>0</v>
      </c>
      <c r="D37" s="304">
        <f>SUM(D38:D48)</f>
        <v>0</v>
      </c>
      <c r="E37" s="136">
        <f>SUM(E38:E48)</f>
        <v>0</v>
      </c>
    </row>
    <row r="38" spans="1:5" s="60" customFormat="1" ht="12" customHeight="1" x14ac:dyDescent="0.2">
      <c r="A38" s="241" t="s">
        <v>63</v>
      </c>
      <c r="B38" s="224" t="s">
        <v>217</v>
      </c>
      <c r="C38" s="212"/>
      <c r="D38" s="305"/>
      <c r="E38" s="138"/>
    </row>
    <row r="39" spans="1:5" s="60" customFormat="1" ht="12" customHeight="1" x14ac:dyDescent="0.2">
      <c r="A39" s="242" t="s">
        <v>64</v>
      </c>
      <c r="B39" s="225" t="s">
        <v>218</v>
      </c>
      <c r="C39" s="211"/>
      <c r="D39" s="306"/>
      <c r="E39" s="137"/>
    </row>
    <row r="40" spans="1:5" s="60" customFormat="1" ht="12" customHeight="1" x14ac:dyDescent="0.2">
      <c r="A40" s="242" t="s">
        <v>65</v>
      </c>
      <c r="B40" s="225" t="s">
        <v>219</v>
      </c>
      <c r="C40" s="211"/>
      <c r="D40" s="306"/>
      <c r="E40" s="137"/>
    </row>
    <row r="41" spans="1:5" s="60" customFormat="1" ht="12" customHeight="1" x14ac:dyDescent="0.2">
      <c r="A41" s="242" t="s">
        <v>121</v>
      </c>
      <c r="B41" s="225" t="s">
        <v>220</v>
      </c>
      <c r="C41" s="211"/>
      <c r="D41" s="306"/>
      <c r="E41" s="137"/>
    </row>
    <row r="42" spans="1:5" s="60" customFormat="1" ht="12" customHeight="1" x14ac:dyDescent="0.2">
      <c r="A42" s="242" t="s">
        <v>122</v>
      </c>
      <c r="B42" s="225" t="s">
        <v>221</v>
      </c>
      <c r="C42" s="211"/>
      <c r="D42" s="306"/>
      <c r="E42" s="137"/>
    </row>
    <row r="43" spans="1:5" s="60" customFormat="1" ht="12" customHeight="1" x14ac:dyDescent="0.2">
      <c r="A43" s="242" t="s">
        <v>123</v>
      </c>
      <c r="B43" s="225" t="s">
        <v>222</v>
      </c>
      <c r="C43" s="211"/>
      <c r="D43" s="306"/>
      <c r="E43" s="137"/>
    </row>
    <row r="44" spans="1:5" s="60" customFormat="1" ht="12" customHeight="1" x14ac:dyDescent="0.2">
      <c r="A44" s="242" t="s">
        <v>124</v>
      </c>
      <c r="B44" s="225" t="s">
        <v>223</v>
      </c>
      <c r="C44" s="211"/>
      <c r="D44" s="306"/>
      <c r="E44" s="137"/>
    </row>
    <row r="45" spans="1:5" s="60" customFormat="1" ht="12" customHeight="1" x14ac:dyDescent="0.2">
      <c r="A45" s="242" t="s">
        <v>125</v>
      </c>
      <c r="B45" s="225" t="s">
        <v>224</v>
      </c>
      <c r="C45" s="211"/>
      <c r="D45" s="306"/>
      <c r="E45" s="137"/>
    </row>
    <row r="46" spans="1:5" s="60" customFormat="1" ht="12" customHeight="1" x14ac:dyDescent="0.2">
      <c r="A46" s="242" t="s">
        <v>215</v>
      </c>
      <c r="B46" s="225" t="s">
        <v>225</v>
      </c>
      <c r="C46" s="214"/>
      <c r="D46" s="388"/>
      <c r="E46" s="140"/>
    </row>
    <row r="47" spans="1:5" s="60" customFormat="1" ht="12" customHeight="1" x14ac:dyDescent="0.2">
      <c r="A47" s="243" t="s">
        <v>216</v>
      </c>
      <c r="B47" s="226" t="s">
        <v>377</v>
      </c>
      <c r="C47" s="215"/>
      <c r="D47" s="389"/>
      <c r="E47" s="141"/>
    </row>
    <row r="48" spans="1:5" s="60" customFormat="1" ht="12" customHeight="1" thickBot="1" x14ac:dyDescent="0.25">
      <c r="A48" s="243" t="s">
        <v>376</v>
      </c>
      <c r="B48" s="226" t="s">
        <v>226</v>
      </c>
      <c r="C48" s="215"/>
      <c r="D48" s="389"/>
      <c r="E48" s="141"/>
    </row>
    <row r="49" spans="1:5" s="60" customFormat="1" ht="12" customHeight="1" thickBot="1" x14ac:dyDescent="0.25">
      <c r="A49" s="25" t="s">
        <v>14</v>
      </c>
      <c r="B49" s="19" t="s">
        <v>227</v>
      </c>
      <c r="C49" s="210">
        <f>SUM(C50:C54)</f>
        <v>0</v>
      </c>
      <c r="D49" s="304">
        <f>SUM(D50:D54)</f>
        <v>0</v>
      </c>
      <c r="E49" s="136">
        <f>SUM(E50:E54)</f>
        <v>0</v>
      </c>
    </row>
    <row r="50" spans="1:5" s="60" customFormat="1" ht="12" customHeight="1" x14ac:dyDescent="0.2">
      <c r="A50" s="241" t="s">
        <v>66</v>
      </c>
      <c r="B50" s="224" t="s">
        <v>231</v>
      </c>
      <c r="C50" s="266"/>
      <c r="D50" s="390"/>
      <c r="E50" s="142"/>
    </row>
    <row r="51" spans="1:5" s="60" customFormat="1" ht="12" customHeight="1" x14ac:dyDescent="0.2">
      <c r="A51" s="242" t="s">
        <v>67</v>
      </c>
      <c r="B51" s="225" t="s">
        <v>232</v>
      </c>
      <c r="C51" s="214"/>
      <c r="D51" s="388"/>
      <c r="E51" s="140"/>
    </row>
    <row r="52" spans="1:5" s="60" customFormat="1" ht="12" customHeight="1" x14ac:dyDescent="0.2">
      <c r="A52" s="242" t="s">
        <v>228</v>
      </c>
      <c r="B52" s="225" t="s">
        <v>233</v>
      </c>
      <c r="C52" s="214"/>
      <c r="D52" s="388"/>
      <c r="E52" s="140"/>
    </row>
    <row r="53" spans="1:5" s="60" customFormat="1" ht="12" customHeight="1" x14ac:dyDescent="0.2">
      <c r="A53" s="242" t="s">
        <v>229</v>
      </c>
      <c r="B53" s="225" t="s">
        <v>234</v>
      </c>
      <c r="C53" s="214"/>
      <c r="D53" s="388"/>
      <c r="E53" s="140"/>
    </row>
    <row r="54" spans="1:5" s="60" customFormat="1" ht="12" customHeight="1" thickBot="1" x14ac:dyDescent="0.25">
      <c r="A54" s="243" t="s">
        <v>230</v>
      </c>
      <c r="B54" s="226" t="s">
        <v>235</v>
      </c>
      <c r="C54" s="215"/>
      <c r="D54" s="389"/>
      <c r="E54" s="141"/>
    </row>
    <row r="55" spans="1:5" s="60" customFormat="1" ht="12" customHeight="1" thickBot="1" x14ac:dyDescent="0.25">
      <c r="A55" s="25" t="s">
        <v>126</v>
      </c>
      <c r="B55" s="19" t="s">
        <v>236</v>
      </c>
      <c r="C55" s="210">
        <f>SUM(C56:C58)</f>
        <v>0</v>
      </c>
      <c r="D55" s="304">
        <f>SUM(D56:D58)</f>
        <v>0</v>
      </c>
      <c r="E55" s="136">
        <f>SUM(E56:E58)</f>
        <v>0</v>
      </c>
    </row>
    <row r="56" spans="1:5" s="60" customFormat="1" ht="12" customHeight="1" x14ac:dyDescent="0.2">
      <c r="A56" s="241" t="s">
        <v>68</v>
      </c>
      <c r="B56" s="224" t="s">
        <v>237</v>
      </c>
      <c r="C56" s="212"/>
      <c r="D56" s="305"/>
      <c r="E56" s="138"/>
    </row>
    <row r="57" spans="1:5" s="60" customFormat="1" ht="12" customHeight="1" x14ac:dyDescent="0.2">
      <c r="A57" s="242" t="s">
        <v>69</v>
      </c>
      <c r="B57" s="225" t="s">
        <v>369</v>
      </c>
      <c r="C57" s="211"/>
      <c r="D57" s="306"/>
      <c r="E57" s="137"/>
    </row>
    <row r="58" spans="1:5" s="60" customFormat="1" ht="12" customHeight="1" x14ac:dyDescent="0.2">
      <c r="A58" s="242" t="s">
        <v>240</v>
      </c>
      <c r="B58" s="225" t="s">
        <v>238</v>
      </c>
      <c r="C58" s="211"/>
      <c r="D58" s="306"/>
      <c r="E58" s="137"/>
    </row>
    <row r="59" spans="1:5" s="60" customFormat="1" ht="12" customHeight="1" thickBot="1" x14ac:dyDescent="0.25">
      <c r="A59" s="243" t="s">
        <v>241</v>
      </c>
      <c r="B59" s="226" t="s">
        <v>239</v>
      </c>
      <c r="C59" s="213"/>
      <c r="D59" s="307"/>
      <c r="E59" s="139"/>
    </row>
    <row r="60" spans="1:5" s="60" customFormat="1" ht="12" customHeight="1" thickBot="1" x14ac:dyDescent="0.25">
      <c r="A60" s="25" t="s">
        <v>16</v>
      </c>
      <c r="B60" s="143" t="s">
        <v>242</v>
      </c>
      <c r="C60" s="210">
        <f>SUM(C61:C63)</f>
        <v>0</v>
      </c>
      <c r="D60" s="304">
        <f>SUM(D61:D63)</f>
        <v>0</v>
      </c>
      <c r="E60" s="136">
        <f>SUM(E61:E63)</f>
        <v>0</v>
      </c>
    </row>
    <row r="61" spans="1:5" s="60" customFormat="1" ht="12" customHeight="1" x14ac:dyDescent="0.2">
      <c r="A61" s="241" t="s">
        <v>127</v>
      </c>
      <c r="B61" s="224" t="s">
        <v>244</v>
      </c>
      <c r="C61" s="214"/>
      <c r="D61" s="388"/>
      <c r="E61" s="140"/>
    </row>
    <row r="62" spans="1:5" s="60" customFormat="1" ht="12" customHeight="1" x14ac:dyDescent="0.2">
      <c r="A62" s="242" t="s">
        <v>128</v>
      </c>
      <c r="B62" s="225" t="s">
        <v>370</v>
      </c>
      <c r="C62" s="214"/>
      <c r="D62" s="388"/>
      <c r="E62" s="140"/>
    </row>
    <row r="63" spans="1:5" s="60" customFormat="1" ht="12" customHeight="1" x14ac:dyDescent="0.2">
      <c r="A63" s="242" t="s">
        <v>168</v>
      </c>
      <c r="B63" s="225" t="s">
        <v>245</v>
      </c>
      <c r="C63" s="214"/>
      <c r="D63" s="388"/>
      <c r="E63" s="140"/>
    </row>
    <row r="64" spans="1:5" s="60" customFormat="1" ht="12" customHeight="1" thickBot="1" x14ac:dyDescent="0.25">
      <c r="A64" s="243" t="s">
        <v>243</v>
      </c>
      <c r="B64" s="226" t="s">
        <v>246</v>
      </c>
      <c r="C64" s="214"/>
      <c r="D64" s="388"/>
      <c r="E64" s="140"/>
    </row>
    <row r="65" spans="1:5" s="60" customFormat="1" ht="12" customHeight="1" thickBot="1" x14ac:dyDescent="0.25">
      <c r="A65" s="25" t="s">
        <v>17</v>
      </c>
      <c r="B65" s="19" t="s">
        <v>247</v>
      </c>
      <c r="C65" s="216">
        <f>+C8+C15+C22+C29+C37+C49+C55+C60</f>
        <v>0</v>
      </c>
      <c r="D65" s="308">
        <f>+D8+D15+D22+D29+D37+D49+D55+D60</f>
        <v>0</v>
      </c>
      <c r="E65" s="253">
        <f>+E8+E15+E22+E29+E37+E49+E55+E60</f>
        <v>0</v>
      </c>
    </row>
    <row r="66" spans="1:5" s="60" customFormat="1" ht="12" customHeight="1" thickBot="1" x14ac:dyDescent="0.2">
      <c r="A66" s="244" t="s">
        <v>338</v>
      </c>
      <c r="B66" s="143" t="s">
        <v>249</v>
      </c>
      <c r="C66" s="210">
        <f>SUM(C67:C69)</f>
        <v>0</v>
      </c>
      <c r="D66" s="304">
        <f>SUM(D67:D69)</f>
        <v>0</v>
      </c>
      <c r="E66" s="136">
        <f>SUM(E67:E69)</f>
        <v>0</v>
      </c>
    </row>
    <row r="67" spans="1:5" s="60" customFormat="1" ht="12" customHeight="1" x14ac:dyDescent="0.2">
      <c r="A67" s="241" t="s">
        <v>280</v>
      </c>
      <c r="B67" s="224" t="s">
        <v>250</v>
      </c>
      <c r="C67" s="214"/>
      <c r="D67" s="388"/>
      <c r="E67" s="140"/>
    </row>
    <row r="68" spans="1:5" s="60" customFormat="1" ht="12" customHeight="1" x14ac:dyDescent="0.2">
      <c r="A68" s="242" t="s">
        <v>289</v>
      </c>
      <c r="B68" s="225" t="s">
        <v>251</v>
      </c>
      <c r="C68" s="214"/>
      <c r="D68" s="388"/>
      <c r="E68" s="140"/>
    </row>
    <row r="69" spans="1:5" s="60" customFormat="1" ht="12" customHeight="1" thickBot="1" x14ac:dyDescent="0.25">
      <c r="A69" s="243" t="s">
        <v>290</v>
      </c>
      <c r="B69" s="227" t="s">
        <v>252</v>
      </c>
      <c r="C69" s="214"/>
      <c r="D69" s="391"/>
      <c r="E69" s="140"/>
    </row>
    <row r="70" spans="1:5" s="60" customFormat="1" ht="12" customHeight="1" thickBot="1" x14ac:dyDescent="0.2">
      <c r="A70" s="244" t="s">
        <v>253</v>
      </c>
      <c r="B70" s="143" t="s">
        <v>254</v>
      </c>
      <c r="C70" s="210">
        <f>SUM(C71:C74)</f>
        <v>0</v>
      </c>
      <c r="D70" s="210">
        <f>SUM(D71:D74)</f>
        <v>0</v>
      </c>
      <c r="E70" s="136">
        <f>SUM(E71:E74)</f>
        <v>0</v>
      </c>
    </row>
    <row r="71" spans="1:5" s="60" customFormat="1" ht="12" customHeight="1" x14ac:dyDescent="0.2">
      <c r="A71" s="241" t="s">
        <v>106</v>
      </c>
      <c r="B71" s="224" t="s">
        <v>255</v>
      </c>
      <c r="C71" s="214"/>
      <c r="D71" s="214"/>
      <c r="E71" s="140"/>
    </row>
    <row r="72" spans="1:5" s="60" customFormat="1" ht="12" customHeight="1" x14ac:dyDescent="0.2">
      <c r="A72" s="242" t="s">
        <v>107</v>
      </c>
      <c r="B72" s="225" t="s">
        <v>256</v>
      </c>
      <c r="C72" s="214"/>
      <c r="D72" s="214"/>
      <c r="E72" s="140"/>
    </row>
    <row r="73" spans="1:5" s="60" customFormat="1" ht="12" customHeight="1" x14ac:dyDescent="0.2">
      <c r="A73" s="242" t="s">
        <v>281</v>
      </c>
      <c r="B73" s="225" t="s">
        <v>257</v>
      </c>
      <c r="C73" s="214"/>
      <c r="D73" s="214"/>
      <c r="E73" s="140"/>
    </row>
    <row r="74" spans="1:5" s="60" customFormat="1" ht="12" customHeight="1" thickBot="1" x14ac:dyDescent="0.25">
      <c r="A74" s="243" t="s">
        <v>282</v>
      </c>
      <c r="B74" s="226" t="s">
        <v>258</v>
      </c>
      <c r="C74" s="214"/>
      <c r="D74" s="214"/>
      <c r="E74" s="140"/>
    </row>
    <row r="75" spans="1:5" s="60" customFormat="1" ht="12" customHeight="1" thickBot="1" x14ac:dyDescent="0.2">
      <c r="A75" s="244" t="s">
        <v>259</v>
      </c>
      <c r="B75" s="143" t="s">
        <v>260</v>
      </c>
      <c r="C75" s="210">
        <f>SUM(C76:C77)</f>
        <v>0</v>
      </c>
      <c r="D75" s="210">
        <f>SUM(D76:D77)</f>
        <v>0</v>
      </c>
      <c r="E75" s="136">
        <f>SUM(E76:E77)</f>
        <v>0</v>
      </c>
    </row>
    <row r="76" spans="1:5" s="60" customFormat="1" ht="12" customHeight="1" x14ac:dyDescent="0.2">
      <c r="A76" s="241" t="s">
        <v>283</v>
      </c>
      <c r="B76" s="224" t="s">
        <v>261</v>
      </c>
      <c r="C76" s="214"/>
      <c r="D76" s="214"/>
      <c r="E76" s="140"/>
    </row>
    <row r="77" spans="1:5" s="60" customFormat="1" ht="12" customHeight="1" thickBot="1" x14ac:dyDescent="0.25">
      <c r="A77" s="243" t="s">
        <v>284</v>
      </c>
      <c r="B77" s="226" t="s">
        <v>262</v>
      </c>
      <c r="C77" s="214"/>
      <c r="D77" s="214"/>
      <c r="E77" s="140"/>
    </row>
    <row r="78" spans="1:5" s="59" customFormat="1" ht="12" customHeight="1" thickBot="1" x14ac:dyDescent="0.2">
      <c r="A78" s="244" t="s">
        <v>263</v>
      </c>
      <c r="B78" s="143" t="s">
        <v>264</v>
      </c>
      <c r="C78" s="210">
        <f>SUM(C79:C81)</f>
        <v>0</v>
      </c>
      <c r="D78" s="210">
        <f>SUM(D79:D81)</f>
        <v>0</v>
      </c>
      <c r="E78" s="136">
        <f>SUM(E79:E81)</f>
        <v>0</v>
      </c>
    </row>
    <row r="79" spans="1:5" s="60" customFormat="1" ht="12" customHeight="1" x14ac:dyDescent="0.2">
      <c r="A79" s="241" t="s">
        <v>285</v>
      </c>
      <c r="B79" s="224" t="s">
        <v>265</v>
      </c>
      <c r="C79" s="214"/>
      <c r="D79" s="214"/>
      <c r="E79" s="140"/>
    </row>
    <row r="80" spans="1:5" s="60" customFormat="1" ht="12" customHeight="1" x14ac:dyDescent="0.2">
      <c r="A80" s="242" t="s">
        <v>286</v>
      </c>
      <c r="B80" s="225" t="s">
        <v>266</v>
      </c>
      <c r="C80" s="214"/>
      <c r="D80" s="214"/>
      <c r="E80" s="140"/>
    </row>
    <row r="81" spans="1:5" s="60" customFormat="1" ht="12" customHeight="1" thickBot="1" x14ac:dyDescent="0.25">
      <c r="A81" s="243" t="s">
        <v>287</v>
      </c>
      <c r="B81" s="226" t="s">
        <v>267</v>
      </c>
      <c r="C81" s="214"/>
      <c r="D81" s="214"/>
      <c r="E81" s="140"/>
    </row>
    <row r="82" spans="1:5" s="60" customFormat="1" ht="12" customHeight="1" thickBot="1" x14ac:dyDescent="0.2">
      <c r="A82" s="244" t="s">
        <v>268</v>
      </c>
      <c r="B82" s="143" t="s">
        <v>288</v>
      </c>
      <c r="C82" s="210">
        <f>SUM(C83:C86)</f>
        <v>0</v>
      </c>
      <c r="D82" s="210">
        <f>SUM(D83:D86)</f>
        <v>0</v>
      </c>
      <c r="E82" s="136">
        <f>SUM(E83:E86)</f>
        <v>0</v>
      </c>
    </row>
    <row r="83" spans="1:5" s="60" customFormat="1" ht="12" customHeight="1" x14ac:dyDescent="0.2">
      <c r="A83" s="245" t="s">
        <v>269</v>
      </c>
      <c r="B83" s="224" t="s">
        <v>270</v>
      </c>
      <c r="C83" s="214"/>
      <c r="D83" s="214"/>
      <c r="E83" s="140"/>
    </row>
    <row r="84" spans="1:5" s="60" customFormat="1" ht="12" customHeight="1" x14ac:dyDescent="0.2">
      <c r="A84" s="246" t="s">
        <v>271</v>
      </c>
      <c r="B84" s="225" t="s">
        <v>272</v>
      </c>
      <c r="C84" s="214"/>
      <c r="D84" s="214"/>
      <c r="E84" s="140"/>
    </row>
    <row r="85" spans="1:5" s="60" customFormat="1" ht="12" customHeight="1" x14ac:dyDescent="0.2">
      <c r="A85" s="246" t="s">
        <v>273</v>
      </c>
      <c r="B85" s="225" t="s">
        <v>274</v>
      </c>
      <c r="C85" s="214"/>
      <c r="D85" s="214"/>
      <c r="E85" s="140"/>
    </row>
    <row r="86" spans="1:5" s="59" customFormat="1" ht="12" customHeight="1" thickBot="1" x14ac:dyDescent="0.25">
      <c r="A86" s="247" t="s">
        <v>275</v>
      </c>
      <c r="B86" s="226" t="s">
        <v>276</v>
      </c>
      <c r="C86" s="214"/>
      <c r="D86" s="214"/>
      <c r="E86" s="140"/>
    </row>
    <row r="87" spans="1:5" s="59" customFormat="1" ht="12" customHeight="1" thickBot="1" x14ac:dyDescent="0.2">
      <c r="A87" s="244" t="s">
        <v>277</v>
      </c>
      <c r="B87" s="143" t="s">
        <v>419</v>
      </c>
      <c r="C87" s="269"/>
      <c r="D87" s="269"/>
      <c r="E87" s="270"/>
    </row>
    <row r="88" spans="1:5" s="59" customFormat="1" ht="12" customHeight="1" thickBot="1" x14ac:dyDescent="0.2">
      <c r="A88" s="244" t="s">
        <v>441</v>
      </c>
      <c r="B88" s="143" t="s">
        <v>278</v>
      </c>
      <c r="C88" s="269"/>
      <c r="D88" s="269"/>
      <c r="E88" s="270"/>
    </row>
    <row r="89" spans="1:5" s="59" customFormat="1" ht="12" customHeight="1" thickBot="1" x14ac:dyDescent="0.2">
      <c r="A89" s="244" t="s">
        <v>442</v>
      </c>
      <c r="B89" s="231" t="s">
        <v>422</v>
      </c>
      <c r="C89" s="216">
        <f>+C66+C70+C75+C78+C82+C88+C87</f>
        <v>0</v>
      </c>
      <c r="D89" s="216">
        <f>+D66+D70+D75+D78+D82+D88+D87</f>
        <v>0</v>
      </c>
      <c r="E89" s="253">
        <f>+E66+E70+E75+E78+E82+E88+E87</f>
        <v>0</v>
      </c>
    </row>
    <row r="90" spans="1:5" s="59" customFormat="1" ht="12" customHeight="1" thickBot="1" x14ac:dyDescent="0.2">
      <c r="A90" s="248" t="s">
        <v>443</v>
      </c>
      <c r="B90" s="232" t="s">
        <v>444</v>
      </c>
      <c r="C90" s="216">
        <f>+C65+C89</f>
        <v>0</v>
      </c>
      <c r="D90" s="216">
        <f>+D65+D89</f>
        <v>0</v>
      </c>
      <c r="E90" s="253">
        <f>+E65+E89</f>
        <v>0</v>
      </c>
    </row>
    <row r="91" spans="1:5" s="60" customFormat="1" ht="15" customHeight="1" thickBot="1" x14ac:dyDescent="0.25">
      <c r="A91" s="110"/>
      <c r="B91" s="111"/>
      <c r="C91" s="192"/>
    </row>
    <row r="92" spans="1:5" s="52" customFormat="1" ht="16.5" customHeight="1" thickBot="1" x14ac:dyDescent="0.25">
      <c r="A92" s="564" t="s">
        <v>46</v>
      </c>
      <c r="B92" s="565"/>
      <c r="C92" s="565"/>
      <c r="D92" s="565"/>
      <c r="E92" s="566"/>
    </row>
    <row r="93" spans="1:5" s="61" customFormat="1" ht="12" customHeight="1" thickBot="1" x14ac:dyDescent="0.25">
      <c r="A93" s="218" t="s">
        <v>9</v>
      </c>
      <c r="B93" s="24" t="s">
        <v>448</v>
      </c>
      <c r="C93" s="209">
        <f>+C94+C95+C96+C97+C98+C111</f>
        <v>0</v>
      </c>
      <c r="D93" s="209">
        <f>+D94+D95+D96+D97+D98+D111</f>
        <v>0</v>
      </c>
      <c r="E93" s="285">
        <f>+E94+E95+E96+E97+E98+E111</f>
        <v>0</v>
      </c>
    </row>
    <row r="94" spans="1:5" ht="12" customHeight="1" x14ac:dyDescent="0.2">
      <c r="A94" s="249" t="s">
        <v>70</v>
      </c>
      <c r="B94" s="8" t="s">
        <v>38</v>
      </c>
      <c r="C94" s="292"/>
      <c r="D94" s="292"/>
      <c r="E94" s="286"/>
    </row>
    <row r="95" spans="1:5" ht="12" customHeight="1" x14ac:dyDescent="0.2">
      <c r="A95" s="242" t="s">
        <v>71</v>
      </c>
      <c r="B95" s="6" t="s">
        <v>129</v>
      </c>
      <c r="C95" s="211"/>
      <c r="D95" s="211"/>
      <c r="E95" s="137"/>
    </row>
    <row r="96" spans="1:5" ht="12" customHeight="1" x14ac:dyDescent="0.2">
      <c r="A96" s="242" t="s">
        <v>72</v>
      </c>
      <c r="B96" s="6" t="s">
        <v>98</v>
      </c>
      <c r="C96" s="213"/>
      <c r="D96" s="211"/>
      <c r="E96" s="139"/>
    </row>
    <row r="97" spans="1:5" ht="12" customHeight="1" x14ac:dyDescent="0.2">
      <c r="A97" s="242" t="s">
        <v>73</v>
      </c>
      <c r="B97" s="9" t="s">
        <v>130</v>
      </c>
      <c r="C97" s="213"/>
      <c r="D97" s="307"/>
      <c r="E97" s="139"/>
    </row>
    <row r="98" spans="1:5" ht="12" customHeight="1" x14ac:dyDescent="0.2">
      <c r="A98" s="242" t="s">
        <v>82</v>
      </c>
      <c r="B98" s="17" t="s">
        <v>131</v>
      </c>
      <c r="C98" s="213"/>
      <c r="D98" s="307"/>
      <c r="E98" s="139"/>
    </row>
    <row r="99" spans="1:5" ht="12" customHeight="1" x14ac:dyDescent="0.2">
      <c r="A99" s="242" t="s">
        <v>74</v>
      </c>
      <c r="B99" s="6" t="s">
        <v>445</v>
      </c>
      <c r="C99" s="213"/>
      <c r="D99" s="307"/>
      <c r="E99" s="139"/>
    </row>
    <row r="100" spans="1:5" ht="12" customHeight="1" x14ac:dyDescent="0.2">
      <c r="A100" s="242" t="s">
        <v>75</v>
      </c>
      <c r="B100" s="71" t="s">
        <v>385</v>
      </c>
      <c r="C100" s="213"/>
      <c r="D100" s="307"/>
      <c r="E100" s="139"/>
    </row>
    <row r="101" spans="1:5" ht="12" customHeight="1" x14ac:dyDescent="0.2">
      <c r="A101" s="242" t="s">
        <v>83</v>
      </c>
      <c r="B101" s="71" t="s">
        <v>384</v>
      </c>
      <c r="C101" s="213"/>
      <c r="D101" s="307"/>
      <c r="E101" s="139"/>
    </row>
    <row r="102" spans="1:5" ht="12" customHeight="1" x14ac:dyDescent="0.2">
      <c r="A102" s="242" t="s">
        <v>84</v>
      </c>
      <c r="B102" s="71" t="s">
        <v>294</v>
      </c>
      <c r="C102" s="213"/>
      <c r="D102" s="307"/>
      <c r="E102" s="139"/>
    </row>
    <row r="103" spans="1:5" ht="12" customHeight="1" x14ac:dyDescent="0.2">
      <c r="A103" s="242" t="s">
        <v>85</v>
      </c>
      <c r="B103" s="72" t="s">
        <v>295</v>
      </c>
      <c r="C103" s="213"/>
      <c r="D103" s="307"/>
      <c r="E103" s="139"/>
    </row>
    <row r="104" spans="1:5" ht="12" customHeight="1" x14ac:dyDescent="0.2">
      <c r="A104" s="242" t="s">
        <v>86</v>
      </c>
      <c r="B104" s="72" t="s">
        <v>296</v>
      </c>
      <c r="C104" s="213"/>
      <c r="D104" s="307"/>
      <c r="E104" s="139"/>
    </row>
    <row r="105" spans="1:5" ht="12" customHeight="1" x14ac:dyDescent="0.2">
      <c r="A105" s="242" t="s">
        <v>88</v>
      </c>
      <c r="B105" s="71" t="s">
        <v>297</v>
      </c>
      <c r="C105" s="213"/>
      <c r="D105" s="307"/>
      <c r="E105" s="139"/>
    </row>
    <row r="106" spans="1:5" ht="12" customHeight="1" x14ac:dyDescent="0.2">
      <c r="A106" s="242" t="s">
        <v>132</v>
      </c>
      <c r="B106" s="71" t="s">
        <v>298</v>
      </c>
      <c r="C106" s="213"/>
      <c r="D106" s="307"/>
      <c r="E106" s="139"/>
    </row>
    <row r="107" spans="1:5" ht="12" customHeight="1" x14ac:dyDescent="0.2">
      <c r="A107" s="242" t="s">
        <v>292</v>
      </c>
      <c r="B107" s="72" t="s">
        <v>299</v>
      </c>
      <c r="C107" s="211"/>
      <c r="D107" s="307"/>
      <c r="E107" s="139"/>
    </row>
    <row r="108" spans="1:5" ht="12" customHeight="1" x14ac:dyDescent="0.2">
      <c r="A108" s="250" t="s">
        <v>293</v>
      </c>
      <c r="B108" s="73" t="s">
        <v>300</v>
      </c>
      <c r="C108" s="213"/>
      <c r="D108" s="307"/>
      <c r="E108" s="139"/>
    </row>
    <row r="109" spans="1:5" ht="12" customHeight="1" x14ac:dyDescent="0.2">
      <c r="A109" s="242" t="s">
        <v>382</v>
      </c>
      <c r="B109" s="73" t="s">
        <v>301</v>
      </c>
      <c r="C109" s="213"/>
      <c r="D109" s="307"/>
      <c r="E109" s="139"/>
    </row>
    <row r="110" spans="1:5" ht="12" customHeight="1" x14ac:dyDescent="0.2">
      <c r="A110" s="242" t="s">
        <v>383</v>
      </c>
      <c r="B110" s="72" t="s">
        <v>302</v>
      </c>
      <c r="C110" s="211"/>
      <c r="D110" s="306"/>
      <c r="E110" s="137"/>
    </row>
    <row r="111" spans="1:5" ht="12" customHeight="1" x14ac:dyDescent="0.2">
      <c r="A111" s="242" t="s">
        <v>387</v>
      </c>
      <c r="B111" s="9" t="s">
        <v>39</v>
      </c>
      <c r="C111" s="211"/>
      <c r="D111" s="306"/>
      <c r="E111" s="137"/>
    </row>
    <row r="112" spans="1:5" ht="12" customHeight="1" x14ac:dyDescent="0.2">
      <c r="A112" s="243" t="s">
        <v>388</v>
      </c>
      <c r="B112" s="6" t="s">
        <v>446</v>
      </c>
      <c r="C112" s="213"/>
      <c r="D112" s="307"/>
      <c r="E112" s="139"/>
    </row>
    <row r="113" spans="1:5" ht="12" customHeight="1" thickBot="1" x14ac:dyDescent="0.25">
      <c r="A113" s="251" t="s">
        <v>389</v>
      </c>
      <c r="B113" s="74" t="s">
        <v>447</v>
      </c>
      <c r="C113" s="293"/>
      <c r="D113" s="394"/>
      <c r="E113" s="287"/>
    </row>
    <row r="114" spans="1:5" ht="12" customHeight="1" thickBot="1" x14ac:dyDescent="0.25">
      <c r="A114" s="25" t="s">
        <v>10</v>
      </c>
      <c r="B114" s="23" t="s">
        <v>303</v>
      </c>
      <c r="C114" s="210">
        <f>+C115+C117+C119</f>
        <v>0</v>
      </c>
      <c r="D114" s="304">
        <f>+D115+D117+D119</f>
        <v>0</v>
      </c>
      <c r="E114" s="136">
        <f>+E115+E117+E119</f>
        <v>0</v>
      </c>
    </row>
    <row r="115" spans="1:5" ht="12" customHeight="1" x14ac:dyDescent="0.2">
      <c r="A115" s="241" t="s">
        <v>76</v>
      </c>
      <c r="B115" s="6" t="s">
        <v>166</v>
      </c>
      <c r="C115" s="212"/>
      <c r="D115" s="305"/>
      <c r="E115" s="138"/>
    </row>
    <row r="116" spans="1:5" ht="12" customHeight="1" x14ac:dyDescent="0.2">
      <c r="A116" s="241" t="s">
        <v>77</v>
      </c>
      <c r="B116" s="10" t="s">
        <v>307</v>
      </c>
      <c r="C116" s="212"/>
      <c r="D116" s="305"/>
      <c r="E116" s="138"/>
    </row>
    <row r="117" spans="1:5" ht="12" customHeight="1" x14ac:dyDescent="0.2">
      <c r="A117" s="241" t="s">
        <v>78</v>
      </c>
      <c r="B117" s="10" t="s">
        <v>133</v>
      </c>
      <c r="C117" s="211"/>
      <c r="D117" s="306"/>
      <c r="E117" s="137"/>
    </row>
    <row r="118" spans="1:5" ht="12" customHeight="1" x14ac:dyDescent="0.2">
      <c r="A118" s="241" t="s">
        <v>79</v>
      </c>
      <c r="B118" s="10" t="s">
        <v>308</v>
      </c>
      <c r="C118" s="211"/>
      <c r="D118" s="306"/>
      <c r="E118" s="137"/>
    </row>
    <row r="119" spans="1:5" ht="12" customHeight="1" x14ac:dyDescent="0.2">
      <c r="A119" s="241" t="s">
        <v>80</v>
      </c>
      <c r="B119" s="145" t="s">
        <v>169</v>
      </c>
      <c r="C119" s="211"/>
      <c r="D119" s="306"/>
      <c r="E119" s="137"/>
    </row>
    <row r="120" spans="1:5" ht="12" customHeight="1" x14ac:dyDescent="0.2">
      <c r="A120" s="241" t="s">
        <v>87</v>
      </c>
      <c r="B120" s="144" t="s">
        <v>371</v>
      </c>
      <c r="C120" s="211"/>
      <c r="D120" s="306"/>
      <c r="E120" s="137"/>
    </row>
    <row r="121" spans="1:5" ht="12" customHeight="1" x14ac:dyDescent="0.2">
      <c r="A121" s="241" t="s">
        <v>89</v>
      </c>
      <c r="B121" s="220" t="s">
        <v>313</v>
      </c>
      <c r="C121" s="211"/>
      <c r="D121" s="306"/>
      <c r="E121" s="137"/>
    </row>
    <row r="122" spans="1:5" ht="12" customHeight="1" x14ac:dyDescent="0.2">
      <c r="A122" s="241" t="s">
        <v>134</v>
      </c>
      <c r="B122" s="72" t="s">
        <v>296</v>
      </c>
      <c r="C122" s="211"/>
      <c r="D122" s="306"/>
      <c r="E122" s="137"/>
    </row>
    <row r="123" spans="1:5" ht="12" customHeight="1" x14ac:dyDescent="0.2">
      <c r="A123" s="241" t="s">
        <v>135</v>
      </c>
      <c r="B123" s="72" t="s">
        <v>312</v>
      </c>
      <c r="C123" s="211"/>
      <c r="D123" s="306"/>
      <c r="E123" s="137"/>
    </row>
    <row r="124" spans="1:5" ht="12" customHeight="1" x14ac:dyDescent="0.2">
      <c r="A124" s="241" t="s">
        <v>136</v>
      </c>
      <c r="B124" s="72" t="s">
        <v>311</v>
      </c>
      <c r="C124" s="211"/>
      <c r="D124" s="306"/>
      <c r="E124" s="137"/>
    </row>
    <row r="125" spans="1:5" ht="12" customHeight="1" x14ac:dyDescent="0.2">
      <c r="A125" s="241" t="s">
        <v>304</v>
      </c>
      <c r="B125" s="72" t="s">
        <v>299</v>
      </c>
      <c r="C125" s="211"/>
      <c r="D125" s="306"/>
      <c r="E125" s="137"/>
    </row>
    <row r="126" spans="1:5" ht="12" customHeight="1" x14ac:dyDescent="0.2">
      <c r="A126" s="241" t="s">
        <v>305</v>
      </c>
      <c r="B126" s="72" t="s">
        <v>310</v>
      </c>
      <c r="C126" s="211"/>
      <c r="D126" s="306"/>
      <c r="E126" s="137"/>
    </row>
    <row r="127" spans="1:5" ht="12" customHeight="1" thickBot="1" x14ac:dyDescent="0.25">
      <c r="A127" s="250" t="s">
        <v>306</v>
      </c>
      <c r="B127" s="72" t="s">
        <v>309</v>
      </c>
      <c r="C127" s="213"/>
      <c r="D127" s="307"/>
      <c r="E127" s="139"/>
    </row>
    <row r="128" spans="1:5" ht="12" customHeight="1" thickBot="1" x14ac:dyDescent="0.25">
      <c r="A128" s="25" t="s">
        <v>11</v>
      </c>
      <c r="B128" s="65" t="s">
        <v>392</v>
      </c>
      <c r="C128" s="210">
        <f>+C93+C114</f>
        <v>0</v>
      </c>
      <c r="D128" s="304">
        <f>+D93+D114</f>
        <v>0</v>
      </c>
      <c r="E128" s="136">
        <f>+E93+E114</f>
        <v>0</v>
      </c>
    </row>
    <row r="129" spans="1:11" ht="12" customHeight="1" thickBot="1" x14ac:dyDescent="0.25">
      <c r="A129" s="25" t="s">
        <v>12</v>
      </c>
      <c r="B129" s="65" t="s">
        <v>393</v>
      </c>
      <c r="C129" s="210">
        <f>+C130+C131+C132</f>
        <v>0</v>
      </c>
      <c r="D129" s="304">
        <f>+D130+D131+D132</f>
        <v>0</v>
      </c>
      <c r="E129" s="136">
        <f>+E130+E131+E132</f>
        <v>0</v>
      </c>
    </row>
    <row r="130" spans="1:11" s="61" customFormat="1" ht="12" customHeight="1" x14ac:dyDescent="0.2">
      <c r="A130" s="241" t="s">
        <v>204</v>
      </c>
      <c r="B130" s="7" t="s">
        <v>451</v>
      </c>
      <c r="C130" s="211"/>
      <c r="D130" s="306"/>
      <c r="E130" s="137"/>
    </row>
    <row r="131" spans="1:11" ht="12" customHeight="1" x14ac:dyDescent="0.2">
      <c r="A131" s="241" t="s">
        <v>207</v>
      </c>
      <c r="B131" s="7" t="s">
        <v>401</v>
      </c>
      <c r="C131" s="211"/>
      <c r="D131" s="306"/>
      <c r="E131" s="137"/>
    </row>
    <row r="132" spans="1:11" ht="12" customHeight="1" thickBot="1" x14ac:dyDescent="0.25">
      <c r="A132" s="250" t="s">
        <v>208</v>
      </c>
      <c r="B132" s="5" t="s">
        <v>450</v>
      </c>
      <c r="C132" s="211"/>
      <c r="D132" s="306"/>
      <c r="E132" s="137"/>
    </row>
    <row r="133" spans="1:11" ht="12" customHeight="1" thickBot="1" x14ac:dyDescent="0.25">
      <c r="A133" s="25" t="s">
        <v>13</v>
      </c>
      <c r="B133" s="65" t="s">
        <v>394</v>
      </c>
      <c r="C133" s="210">
        <f>+C134+C135+C136+C137+C138+C139</f>
        <v>0</v>
      </c>
      <c r="D133" s="304">
        <f>+D134+D135+D136+D137+D138+D139</f>
        <v>0</v>
      </c>
      <c r="E133" s="136">
        <f>+E134+E135+E136+E137+E138+E139</f>
        <v>0</v>
      </c>
    </row>
    <row r="134" spans="1:11" ht="12" customHeight="1" x14ac:dyDescent="0.2">
      <c r="A134" s="241" t="s">
        <v>63</v>
      </c>
      <c r="B134" s="7" t="s">
        <v>403</v>
      </c>
      <c r="C134" s="211"/>
      <c r="D134" s="306"/>
      <c r="E134" s="137"/>
    </row>
    <row r="135" spans="1:11" ht="12" customHeight="1" x14ac:dyDescent="0.2">
      <c r="A135" s="241" t="s">
        <v>64</v>
      </c>
      <c r="B135" s="7" t="s">
        <v>395</v>
      </c>
      <c r="C135" s="211"/>
      <c r="D135" s="306"/>
      <c r="E135" s="137"/>
    </row>
    <row r="136" spans="1:11" ht="12" customHeight="1" x14ac:dyDescent="0.2">
      <c r="A136" s="241" t="s">
        <v>65</v>
      </c>
      <c r="B136" s="7" t="s">
        <v>396</v>
      </c>
      <c r="C136" s="211"/>
      <c r="D136" s="306"/>
      <c r="E136" s="137"/>
    </row>
    <row r="137" spans="1:11" ht="12" customHeight="1" x14ac:dyDescent="0.2">
      <c r="A137" s="241" t="s">
        <v>121</v>
      </c>
      <c r="B137" s="7" t="s">
        <v>449</v>
      </c>
      <c r="C137" s="211"/>
      <c r="D137" s="306"/>
      <c r="E137" s="137"/>
    </row>
    <row r="138" spans="1:11" ht="12" customHeight="1" x14ac:dyDescent="0.2">
      <c r="A138" s="241" t="s">
        <v>122</v>
      </c>
      <c r="B138" s="7" t="s">
        <v>398</v>
      </c>
      <c r="C138" s="211"/>
      <c r="D138" s="306"/>
      <c r="E138" s="137"/>
    </row>
    <row r="139" spans="1:11" s="61" customFormat="1" ht="12" customHeight="1" thickBot="1" x14ac:dyDescent="0.25">
      <c r="A139" s="250" t="s">
        <v>123</v>
      </c>
      <c r="B139" s="5" t="s">
        <v>399</v>
      </c>
      <c r="C139" s="211"/>
      <c r="D139" s="306"/>
      <c r="E139" s="137"/>
    </row>
    <row r="140" spans="1:11" ht="12" customHeight="1" thickBot="1" x14ac:dyDescent="0.25">
      <c r="A140" s="25" t="s">
        <v>14</v>
      </c>
      <c r="B140" s="65" t="s">
        <v>465</v>
      </c>
      <c r="C140" s="216">
        <f>+C141+C142+C144+C145+C143</f>
        <v>0</v>
      </c>
      <c r="D140" s="308">
        <f>+D141+D142+D144+D145+D143</f>
        <v>0</v>
      </c>
      <c r="E140" s="253">
        <f>+E141+E142+E144+E145+E143</f>
        <v>0</v>
      </c>
      <c r="K140" s="119"/>
    </row>
    <row r="141" spans="1:11" x14ac:dyDescent="0.2">
      <c r="A141" s="241" t="s">
        <v>66</v>
      </c>
      <c r="B141" s="7" t="s">
        <v>314</v>
      </c>
      <c r="C141" s="211"/>
      <c r="D141" s="306"/>
      <c r="E141" s="137"/>
    </row>
    <row r="142" spans="1:11" ht="12" customHeight="1" x14ac:dyDescent="0.2">
      <c r="A142" s="241" t="s">
        <v>67</v>
      </c>
      <c r="B142" s="7" t="s">
        <v>315</v>
      </c>
      <c r="C142" s="211"/>
      <c r="D142" s="306"/>
      <c r="E142" s="137"/>
    </row>
    <row r="143" spans="1:11" ht="12" customHeight="1" x14ac:dyDescent="0.2">
      <c r="A143" s="241" t="s">
        <v>228</v>
      </c>
      <c r="B143" s="7" t="s">
        <v>464</v>
      </c>
      <c r="C143" s="211"/>
      <c r="D143" s="306"/>
      <c r="E143" s="137"/>
    </row>
    <row r="144" spans="1:11" s="61" customFormat="1" ht="12" customHeight="1" x14ac:dyDescent="0.2">
      <c r="A144" s="241" t="s">
        <v>229</v>
      </c>
      <c r="B144" s="7" t="s">
        <v>408</v>
      </c>
      <c r="C144" s="211"/>
      <c r="D144" s="306"/>
      <c r="E144" s="137"/>
    </row>
    <row r="145" spans="1:5" s="61" customFormat="1" ht="12" customHeight="1" thickBot="1" x14ac:dyDescent="0.25">
      <c r="A145" s="250" t="s">
        <v>230</v>
      </c>
      <c r="B145" s="5" t="s">
        <v>334</v>
      </c>
      <c r="C145" s="211"/>
      <c r="D145" s="306"/>
      <c r="E145" s="137"/>
    </row>
    <row r="146" spans="1:5" s="61" customFormat="1" ht="12" customHeight="1" thickBot="1" x14ac:dyDescent="0.25">
      <c r="A146" s="25" t="s">
        <v>15</v>
      </c>
      <c r="B146" s="65" t="s">
        <v>409</v>
      </c>
      <c r="C146" s="295">
        <f>+C147+C148+C149+C150+C151</f>
        <v>0</v>
      </c>
      <c r="D146" s="309">
        <f>+D147+D148+D149+D150+D151</f>
        <v>0</v>
      </c>
      <c r="E146" s="289">
        <f>+E147+E148+E149+E150+E151</f>
        <v>0</v>
      </c>
    </row>
    <row r="147" spans="1:5" s="61" customFormat="1" ht="12" customHeight="1" x14ac:dyDescent="0.2">
      <c r="A147" s="241" t="s">
        <v>68</v>
      </c>
      <c r="B147" s="7" t="s">
        <v>404</v>
      </c>
      <c r="C147" s="211"/>
      <c r="D147" s="306"/>
      <c r="E147" s="137"/>
    </row>
    <row r="148" spans="1:5" s="61" customFormat="1" ht="12" customHeight="1" x14ac:dyDescent="0.2">
      <c r="A148" s="241" t="s">
        <v>69</v>
      </c>
      <c r="B148" s="7" t="s">
        <v>411</v>
      </c>
      <c r="C148" s="211"/>
      <c r="D148" s="306"/>
      <c r="E148" s="137"/>
    </row>
    <row r="149" spans="1:5" s="61" customFormat="1" ht="12" customHeight="1" x14ac:dyDescent="0.2">
      <c r="A149" s="241" t="s">
        <v>240</v>
      </c>
      <c r="B149" s="7" t="s">
        <v>406</v>
      </c>
      <c r="C149" s="211"/>
      <c r="D149" s="306"/>
      <c r="E149" s="137"/>
    </row>
    <row r="150" spans="1:5" s="61" customFormat="1" ht="12" customHeight="1" x14ac:dyDescent="0.2">
      <c r="A150" s="241" t="s">
        <v>241</v>
      </c>
      <c r="B150" s="7" t="s">
        <v>452</v>
      </c>
      <c r="C150" s="211"/>
      <c r="D150" s="306"/>
      <c r="E150" s="137"/>
    </row>
    <row r="151" spans="1:5" ht="12.75" customHeight="1" thickBot="1" x14ac:dyDescent="0.25">
      <c r="A151" s="250" t="s">
        <v>410</v>
      </c>
      <c r="B151" s="5" t="s">
        <v>413</v>
      </c>
      <c r="C151" s="213"/>
      <c r="D151" s="307"/>
      <c r="E151" s="139"/>
    </row>
    <row r="152" spans="1:5" ht="12.75" customHeight="1" thickBot="1" x14ac:dyDescent="0.25">
      <c r="A152" s="284" t="s">
        <v>16</v>
      </c>
      <c r="B152" s="65" t="s">
        <v>414</v>
      </c>
      <c r="C152" s="295"/>
      <c r="D152" s="309"/>
      <c r="E152" s="289"/>
    </row>
    <row r="153" spans="1:5" ht="12.75" customHeight="1" thickBot="1" x14ac:dyDescent="0.25">
      <c r="A153" s="284" t="s">
        <v>17</v>
      </c>
      <c r="B153" s="65" t="s">
        <v>415</v>
      </c>
      <c r="C153" s="295"/>
      <c r="D153" s="309"/>
      <c r="E153" s="289"/>
    </row>
    <row r="154" spans="1:5" ht="12" customHeight="1" thickBot="1" x14ac:dyDescent="0.25">
      <c r="A154" s="25" t="s">
        <v>18</v>
      </c>
      <c r="B154" s="65" t="s">
        <v>417</v>
      </c>
      <c r="C154" s="297">
        <f>+C129+C133+C140+C146+C152+C153</f>
        <v>0</v>
      </c>
      <c r="D154" s="311">
        <f>+D129+D133+D140+D146+D152+D153</f>
        <v>0</v>
      </c>
      <c r="E154" s="291">
        <f>+E129+E133+E140+E146+E152+E153</f>
        <v>0</v>
      </c>
    </row>
    <row r="155" spans="1:5" ht="15" customHeight="1" thickBot="1" x14ac:dyDescent="0.25">
      <c r="A155" s="252" t="s">
        <v>19</v>
      </c>
      <c r="B155" s="197" t="s">
        <v>416</v>
      </c>
      <c r="C155" s="297">
        <f>+C128+C154</f>
        <v>0</v>
      </c>
      <c r="D155" s="311">
        <f>+D128+D154</f>
        <v>0</v>
      </c>
      <c r="E155" s="291">
        <f>+E128+E154</f>
        <v>0</v>
      </c>
    </row>
    <row r="156" spans="1:5" ht="13.5" thickBot="1" x14ac:dyDescent="0.25">
      <c r="A156" s="200"/>
      <c r="B156" s="201"/>
      <c r="C156" s="202"/>
      <c r="D156" s="202"/>
      <c r="E156" s="202"/>
    </row>
    <row r="157" spans="1:5" ht="15" customHeight="1" thickBot="1" x14ac:dyDescent="0.25">
      <c r="A157" s="117" t="s">
        <v>453</v>
      </c>
      <c r="B157" s="118"/>
      <c r="C157" s="393"/>
      <c r="D157" s="393"/>
      <c r="E157" s="392"/>
    </row>
    <row r="158" spans="1:5" ht="14.25" customHeight="1" thickBot="1" x14ac:dyDescent="0.25">
      <c r="A158" s="117" t="s">
        <v>144</v>
      </c>
      <c r="B158" s="118"/>
      <c r="C158" s="393"/>
      <c r="D158" s="393"/>
      <c r="E158" s="392"/>
    </row>
  </sheetData>
  <sheetProtection sheet="1" objects="1" scenarios="1"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8"/>
  <sheetViews>
    <sheetView zoomScale="130" zoomScaleNormal="130" zoomScaleSheetLayoutView="100" workbookViewId="0">
      <selection activeCell="C4" sqref="C4"/>
    </sheetView>
  </sheetViews>
  <sheetFormatPr defaultRowHeight="12.75" x14ac:dyDescent="0.2"/>
  <cols>
    <col min="1" max="1" width="16.1640625" style="203" customWidth="1"/>
    <col min="2" max="2" width="62" style="204" customWidth="1"/>
    <col min="3" max="3" width="14.1640625" style="205" customWidth="1"/>
    <col min="4" max="5" width="14.1640625" style="2" customWidth="1"/>
    <col min="6" max="16384" width="9.33203125" style="2"/>
  </cols>
  <sheetData>
    <row r="1" spans="1:5" s="1" customFormat="1" ht="16.5" customHeight="1" thickBot="1" x14ac:dyDescent="0.25">
      <c r="A1" s="101"/>
      <c r="B1" s="103"/>
      <c r="E1" s="381" t="s">
        <v>492</v>
      </c>
    </row>
    <row r="2" spans="1:5" s="57" customFormat="1" ht="21" customHeight="1" thickBot="1" x14ac:dyDescent="0.25">
      <c r="A2" s="382" t="s">
        <v>51</v>
      </c>
      <c r="B2" s="567" t="s">
        <v>163</v>
      </c>
      <c r="C2" s="567"/>
      <c r="D2" s="567"/>
      <c r="E2" s="383" t="s">
        <v>42</v>
      </c>
    </row>
    <row r="3" spans="1:5" s="57" customFormat="1" ht="24.75" thickBot="1" x14ac:dyDescent="0.25">
      <c r="A3" s="382" t="s">
        <v>142</v>
      </c>
      <c r="B3" s="567" t="s">
        <v>463</v>
      </c>
      <c r="C3" s="567"/>
      <c r="D3" s="567"/>
      <c r="E3" s="384" t="s">
        <v>48</v>
      </c>
    </row>
    <row r="4" spans="1:5" s="58" customFormat="1" ht="15.95" customHeight="1" thickBot="1" x14ac:dyDescent="0.3">
      <c r="A4" s="104"/>
      <c r="B4" s="104"/>
      <c r="C4" s="105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52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52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52" customFormat="1" ht="12" customHeight="1" thickBot="1" x14ac:dyDescent="0.25">
      <c r="A8" s="25" t="s">
        <v>9</v>
      </c>
      <c r="B8" s="19" t="s">
        <v>188</v>
      </c>
      <c r="C8" s="210">
        <f>+C9+C10+C11+C12+C13+C14</f>
        <v>0</v>
      </c>
      <c r="D8" s="304">
        <f>+D9+D10+D11+D12+D13+D14</f>
        <v>0</v>
      </c>
      <c r="E8" s="136">
        <f>+E9+E10+E11+E12+E13+E14</f>
        <v>0</v>
      </c>
    </row>
    <row r="9" spans="1:5" s="59" customFormat="1" ht="12" customHeight="1" x14ac:dyDescent="0.2">
      <c r="A9" s="241" t="s">
        <v>70</v>
      </c>
      <c r="B9" s="224" t="s">
        <v>189</v>
      </c>
      <c r="C9" s="212"/>
      <c r="D9" s="305"/>
      <c r="E9" s="138"/>
    </row>
    <row r="10" spans="1:5" s="60" customFormat="1" ht="12" customHeight="1" x14ac:dyDescent="0.2">
      <c r="A10" s="242" t="s">
        <v>71</v>
      </c>
      <c r="B10" s="225" t="s">
        <v>190</v>
      </c>
      <c r="C10" s="211"/>
      <c r="D10" s="306"/>
      <c r="E10" s="137"/>
    </row>
    <row r="11" spans="1:5" s="60" customFormat="1" ht="12" customHeight="1" x14ac:dyDescent="0.2">
      <c r="A11" s="242" t="s">
        <v>72</v>
      </c>
      <c r="B11" s="225" t="s">
        <v>191</v>
      </c>
      <c r="C11" s="211"/>
      <c r="D11" s="306"/>
      <c r="E11" s="137"/>
    </row>
    <row r="12" spans="1:5" s="60" customFormat="1" ht="12" customHeight="1" x14ac:dyDescent="0.2">
      <c r="A12" s="242" t="s">
        <v>73</v>
      </c>
      <c r="B12" s="225" t="s">
        <v>192</v>
      </c>
      <c r="C12" s="211"/>
      <c r="D12" s="306"/>
      <c r="E12" s="137"/>
    </row>
    <row r="13" spans="1:5" s="60" customFormat="1" ht="12" customHeight="1" x14ac:dyDescent="0.2">
      <c r="A13" s="242" t="s">
        <v>105</v>
      </c>
      <c r="B13" s="225" t="s">
        <v>439</v>
      </c>
      <c r="C13" s="211"/>
      <c r="D13" s="306"/>
      <c r="E13" s="137"/>
    </row>
    <row r="14" spans="1:5" s="59" customFormat="1" ht="12" customHeight="1" thickBot="1" x14ac:dyDescent="0.25">
      <c r="A14" s="243" t="s">
        <v>74</v>
      </c>
      <c r="B14" s="226" t="s">
        <v>374</v>
      </c>
      <c r="C14" s="211"/>
      <c r="D14" s="306"/>
      <c r="E14" s="137"/>
    </row>
    <row r="15" spans="1:5" s="59" customFormat="1" ht="12" customHeight="1" thickBot="1" x14ac:dyDescent="0.25">
      <c r="A15" s="25" t="s">
        <v>10</v>
      </c>
      <c r="B15" s="143" t="s">
        <v>193</v>
      </c>
      <c r="C15" s="210">
        <f>+C16+C17+C18+C19+C20</f>
        <v>0</v>
      </c>
      <c r="D15" s="304">
        <f>+D16+D17+D18+D19+D20</f>
        <v>0</v>
      </c>
      <c r="E15" s="136">
        <f>+E16+E17+E18+E19+E20</f>
        <v>0</v>
      </c>
    </row>
    <row r="16" spans="1:5" s="59" customFormat="1" ht="12" customHeight="1" x14ac:dyDescent="0.2">
      <c r="A16" s="241" t="s">
        <v>76</v>
      </c>
      <c r="B16" s="224" t="s">
        <v>194</v>
      </c>
      <c r="C16" s="212"/>
      <c r="D16" s="305"/>
      <c r="E16" s="138"/>
    </row>
    <row r="17" spans="1:5" s="59" customFormat="1" ht="12" customHeight="1" x14ac:dyDescent="0.2">
      <c r="A17" s="242" t="s">
        <v>77</v>
      </c>
      <c r="B17" s="225" t="s">
        <v>195</v>
      </c>
      <c r="C17" s="211"/>
      <c r="D17" s="306"/>
      <c r="E17" s="137"/>
    </row>
    <row r="18" spans="1:5" s="59" customFormat="1" ht="12" customHeight="1" x14ac:dyDescent="0.2">
      <c r="A18" s="242" t="s">
        <v>78</v>
      </c>
      <c r="B18" s="225" t="s">
        <v>365</v>
      </c>
      <c r="C18" s="211"/>
      <c r="D18" s="306"/>
      <c r="E18" s="137"/>
    </row>
    <row r="19" spans="1:5" s="59" customFormat="1" ht="12" customHeight="1" x14ac:dyDescent="0.2">
      <c r="A19" s="242" t="s">
        <v>79</v>
      </c>
      <c r="B19" s="225" t="s">
        <v>366</v>
      </c>
      <c r="C19" s="211"/>
      <c r="D19" s="306"/>
      <c r="E19" s="137"/>
    </row>
    <row r="20" spans="1:5" s="59" customFormat="1" ht="12" customHeight="1" x14ac:dyDescent="0.2">
      <c r="A20" s="242" t="s">
        <v>80</v>
      </c>
      <c r="B20" s="225" t="s">
        <v>196</v>
      </c>
      <c r="C20" s="211"/>
      <c r="D20" s="306"/>
      <c r="E20" s="137"/>
    </row>
    <row r="21" spans="1:5" s="60" customFormat="1" ht="12" customHeight="1" thickBot="1" x14ac:dyDescent="0.25">
      <c r="A21" s="243" t="s">
        <v>87</v>
      </c>
      <c r="B21" s="226" t="s">
        <v>197</v>
      </c>
      <c r="C21" s="213"/>
      <c r="D21" s="307"/>
      <c r="E21" s="139"/>
    </row>
    <row r="22" spans="1:5" s="60" customFormat="1" ht="12" customHeight="1" thickBot="1" x14ac:dyDescent="0.25">
      <c r="A22" s="25" t="s">
        <v>11</v>
      </c>
      <c r="B22" s="19" t="s">
        <v>198</v>
      </c>
      <c r="C22" s="210">
        <f>+C23+C24+C25+C26+C27</f>
        <v>0</v>
      </c>
      <c r="D22" s="304">
        <f>+D23+D24+D25+D26+D27</f>
        <v>0</v>
      </c>
      <c r="E22" s="136">
        <f>+E23+E24+E25+E26+E27</f>
        <v>0</v>
      </c>
    </row>
    <row r="23" spans="1:5" s="60" customFormat="1" ht="12" customHeight="1" x14ac:dyDescent="0.2">
      <c r="A23" s="241" t="s">
        <v>59</v>
      </c>
      <c r="B23" s="224" t="s">
        <v>199</v>
      </c>
      <c r="C23" s="212"/>
      <c r="D23" s="305"/>
      <c r="E23" s="138"/>
    </row>
    <row r="24" spans="1:5" s="59" customFormat="1" ht="12" customHeight="1" x14ac:dyDescent="0.2">
      <c r="A24" s="242" t="s">
        <v>60</v>
      </c>
      <c r="B24" s="225" t="s">
        <v>200</v>
      </c>
      <c r="C24" s="211"/>
      <c r="D24" s="306"/>
      <c r="E24" s="137"/>
    </row>
    <row r="25" spans="1:5" s="60" customFormat="1" ht="12" customHeight="1" x14ac:dyDescent="0.2">
      <c r="A25" s="242" t="s">
        <v>61</v>
      </c>
      <c r="B25" s="225" t="s">
        <v>367</v>
      </c>
      <c r="C25" s="211"/>
      <c r="D25" s="306"/>
      <c r="E25" s="137"/>
    </row>
    <row r="26" spans="1:5" s="60" customFormat="1" ht="12" customHeight="1" x14ac:dyDescent="0.2">
      <c r="A26" s="242" t="s">
        <v>62</v>
      </c>
      <c r="B26" s="225" t="s">
        <v>368</v>
      </c>
      <c r="C26" s="211"/>
      <c r="D26" s="306"/>
      <c r="E26" s="137"/>
    </row>
    <row r="27" spans="1:5" s="60" customFormat="1" ht="12" customHeight="1" x14ac:dyDescent="0.2">
      <c r="A27" s="242" t="s">
        <v>117</v>
      </c>
      <c r="B27" s="225" t="s">
        <v>201</v>
      </c>
      <c r="C27" s="211"/>
      <c r="D27" s="306"/>
      <c r="E27" s="137"/>
    </row>
    <row r="28" spans="1:5" s="60" customFormat="1" ht="12" customHeight="1" thickBot="1" x14ac:dyDescent="0.25">
      <c r="A28" s="243" t="s">
        <v>118</v>
      </c>
      <c r="B28" s="226" t="s">
        <v>202</v>
      </c>
      <c r="C28" s="213"/>
      <c r="D28" s="307"/>
      <c r="E28" s="139"/>
    </row>
    <row r="29" spans="1:5" s="60" customFormat="1" ht="12" customHeight="1" thickBot="1" x14ac:dyDescent="0.25">
      <c r="A29" s="25" t="s">
        <v>119</v>
      </c>
      <c r="B29" s="19" t="s">
        <v>203</v>
      </c>
      <c r="C29" s="216">
        <f>+C30+C34+C35+C36</f>
        <v>0</v>
      </c>
      <c r="D29" s="308">
        <f>+D30+D34+D35+D36</f>
        <v>0</v>
      </c>
      <c r="E29" s="253">
        <f>+E30+E34+E35+E36</f>
        <v>0</v>
      </c>
    </row>
    <row r="30" spans="1:5" s="60" customFormat="1" ht="12" customHeight="1" x14ac:dyDescent="0.2">
      <c r="A30" s="241" t="s">
        <v>204</v>
      </c>
      <c r="B30" s="224" t="s">
        <v>440</v>
      </c>
      <c r="C30" s="255">
        <f>+C31+C32+C33</f>
        <v>0</v>
      </c>
      <c r="D30" s="387">
        <f>+D31+D32+D33</f>
        <v>0</v>
      </c>
      <c r="E30" s="254">
        <f>+E31+E32+E33</f>
        <v>0</v>
      </c>
    </row>
    <row r="31" spans="1:5" s="60" customFormat="1" ht="12" customHeight="1" x14ac:dyDescent="0.2">
      <c r="A31" s="242" t="s">
        <v>205</v>
      </c>
      <c r="B31" s="225" t="s">
        <v>210</v>
      </c>
      <c r="C31" s="211"/>
      <c r="D31" s="306"/>
      <c r="E31" s="137"/>
    </row>
    <row r="32" spans="1:5" s="60" customFormat="1" ht="12" customHeight="1" x14ac:dyDescent="0.2">
      <c r="A32" s="242" t="s">
        <v>206</v>
      </c>
      <c r="B32" s="225" t="s">
        <v>211</v>
      </c>
      <c r="C32" s="211"/>
      <c r="D32" s="306"/>
      <c r="E32" s="137"/>
    </row>
    <row r="33" spans="1:5" s="60" customFormat="1" ht="12" customHeight="1" x14ac:dyDescent="0.2">
      <c r="A33" s="242" t="s">
        <v>378</v>
      </c>
      <c r="B33" s="277" t="s">
        <v>379</v>
      </c>
      <c r="C33" s="211"/>
      <c r="D33" s="306"/>
      <c r="E33" s="137"/>
    </row>
    <row r="34" spans="1:5" s="60" customFormat="1" ht="12" customHeight="1" x14ac:dyDescent="0.2">
      <c r="A34" s="242" t="s">
        <v>207</v>
      </c>
      <c r="B34" s="225" t="s">
        <v>212</v>
      </c>
      <c r="C34" s="211"/>
      <c r="D34" s="306"/>
      <c r="E34" s="137"/>
    </row>
    <row r="35" spans="1:5" s="60" customFormat="1" ht="12" customHeight="1" x14ac:dyDescent="0.2">
      <c r="A35" s="242" t="s">
        <v>208</v>
      </c>
      <c r="B35" s="225" t="s">
        <v>213</v>
      </c>
      <c r="C35" s="211"/>
      <c r="D35" s="306"/>
      <c r="E35" s="137"/>
    </row>
    <row r="36" spans="1:5" s="60" customFormat="1" ht="12" customHeight="1" thickBot="1" x14ac:dyDescent="0.25">
      <c r="A36" s="243" t="s">
        <v>209</v>
      </c>
      <c r="B36" s="226" t="s">
        <v>214</v>
      </c>
      <c r="C36" s="213"/>
      <c r="D36" s="307"/>
      <c r="E36" s="139"/>
    </row>
    <row r="37" spans="1:5" s="60" customFormat="1" ht="12" customHeight="1" thickBot="1" x14ac:dyDescent="0.25">
      <c r="A37" s="25" t="s">
        <v>13</v>
      </c>
      <c r="B37" s="19" t="s">
        <v>375</v>
      </c>
      <c r="C37" s="210">
        <f>SUM(C38:C48)</f>
        <v>0</v>
      </c>
      <c r="D37" s="304">
        <f>SUM(D38:D48)</f>
        <v>0</v>
      </c>
      <c r="E37" s="136">
        <f>SUM(E38:E48)</f>
        <v>0</v>
      </c>
    </row>
    <row r="38" spans="1:5" s="60" customFormat="1" ht="12" customHeight="1" x14ac:dyDescent="0.2">
      <c r="A38" s="241" t="s">
        <v>63</v>
      </c>
      <c r="B38" s="224" t="s">
        <v>217</v>
      </c>
      <c r="C38" s="212"/>
      <c r="D38" s="305"/>
      <c r="E38" s="138"/>
    </row>
    <row r="39" spans="1:5" s="60" customFormat="1" ht="12" customHeight="1" x14ac:dyDescent="0.2">
      <c r="A39" s="242" t="s">
        <v>64</v>
      </c>
      <c r="B39" s="225" t="s">
        <v>218</v>
      </c>
      <c r="C39" s="211"/>
      <c r="D39" s="306"/>
      <c r="E39" s="137"/>
    </row>
    <row r="40" spans="1:5" s="60" customFormat="1" ht="12" customHeight="1" x14ac:dyDescent="0.2">
      <c r="A40" s="242" t="s">
        <v>65</v>
      </c>
      <c r="B40" s="225" t="s">
        <v>219</v>
      </c>
      <c r="C40" s="211"/>
      <c r="D40" s="306"/>
      <c r="E40" s="137"/>
    </row>
    <row r="41" spans="1:5" s="60" customFormat="1" ht="12" customHeight="1" x14ac:dyDescent="0.2">
      <c r="A41" s="242" t="s">
        <v>121</v>
      </c>
      <c r="B41" s="225" t="s">
        <v>220</v>
      </c>
      <c r="C41" s="211"/>
      <c r="D41" s="306"/>
      <c r="E41" s="137"/>
    </row>
    <row r="42" spans="1:5" s="60" customFormat="1" ht="12" customHeight="1" x14ac:dyDescent="0.2">
      <c r="A42" s="242" t="s">
        <v>122</v>
      </c>
      <c r="B42" s="225" t="s">
        <v>221</v>
      </c>
      <c r="C42" s="211"/>
      <c r="D42" s="306"/>
      <c r="E42" s="137"/>
    </row>
    <row r="43" spans="1:5" s="60" customFormat="1" ht="12" customHeight="1" x14ac:dyDescent="0.2">
      <c r="A43" s="242" t="s">
        <v>123</v>
      </c>
      <c r="B43" s="225" t="s">
        <v>222</v>
      </c>
      <c r="C43" s="211"/>
      <c r="D43" s="306"/>
      <c r="E43" s="137"/>
    </row>
    <row r="44" spans="1:5" s="60" customFormat="1" ht="12" customHeight="1" x14ac:dyDescent="0.2">
      <c r="A44" s="242" t="s">
        <v>124</v>
      </c>
      <c r="B44" s="225" t="s">
        <v>223</v>
      </c>
      <c r="C44" s="211"/>
      <c r="D44" s="306"/>
      <c r="E44" s="137"/>
    </row>
    <row r="45" spans="1:5" s="60" customFormat="1" ht="12" customHeight="1" x14ac:dyDescent="0.2">
      <c r="A45" s="242" t="s">
        <v>125</v>
      </c>
      <c r="B45" s="225" t="s">
        <v>224</v>
      </c>
      <c r="C45" s="211"/>
      <c r="D45" s="306"/>
      <c r="E45" s="137"/>
    </row>
    <row r="46" spans="1:5" s="60" customFormat="1" ht="12" customHeight="1" x14ac:dyDescent="0.2">
      <c r="A46" s="242" t="s">
        <v>215</v>
      </c>
      <c r="B46" s="225" t="s">
        <v>225</v>
      </c>
      <c r="C46" s="214"/>
      <c r="D46" s="388"/>
      <c r="E46" s="140"/>
    </row>
    <row r="47" spans="1:5" s="60" customFormat="1" ht="12" customHeight="1" x14ac:dyDescent="0.2">
      <c r="A47" s="243" t="s">
        <v>216</v>
      </c>
      <c r="B47" s="226" t="s">
        <v>377</v>
      </c>
      <c r="C47" s="215"/>
      <c r="D47" s="389"/>
      <c r="E47" s="141"/>
    </row>
    <row r="48" spans="1:5" s="60" customFormat="1" ht="12" customHeight="1" thickBot="1" x14ac:dyDescent="0.25">
      <c r="A48" s="243" t="s">
        <v>376</v>
      </c>
      <c r="B48" s="226" t="s">
        <v>226</v>
      </c>
      <c r="C48" s="215"/>
      <c r="D48" s="389"/>
      <c r="E48" s="141"/>
    </row>
    <row r="49" spans="1:5" s="60" customFormat="1" ht="12" customHeight="1" thickBot="1" x14ac:dyDescent="0.25">
      <c r="A49" s="25" t="s">
        <v>14</v>
      </c>
      <c r="B49" s="19" t="s">
        <v>227</v>
      </c>
      <c r="C49" s="210">
        <f>SUM(C50:C54)</f>
        <v>0</v>
      </c>
      <c r="D49" s="304">
        <f>SUM(D50:D54)</f>
        <v>0</v>
      </c>
      <c r="E49" s="136">
        <f>SUM(E50:E54)</f>
        <v>0</v>
      </c>
    </row>
    <row r="50" spans="1:5" s="60" customFormat="1" ht="12" customHeight="1" x14ac:dyDescent="0.2">
      <c r="A50" s="241" t="s">
        <v>66</v>
      </c>
      <c r="B50" s="224" t="s">
        <v>231</v>
      </c>
      <c r="C50" s="266"/>
      <c r="D50" s="390"/>
      <c r="E50" s="142"/>
    </row>
    <row r="51" spans="1:5" s="60" customFormat="1" ht="12" customHeight="1" x14ac:dyDescent="0.2">
      <c r="A51" s="242" t="s">
        <v>67</v>
      </c>
      <c r="B51" s="225" t="s">
        <v>232</v>
      </c>
      <c r="C51" s="214"/>
      <c r="D51" s="388"/>
      <c r="E51" s="140"/>
    </row>
    <row r="52" spans="1:5" s="60" customFormat="1" ht="12" customHeight="1" x14ac:dyDescent="0.2">
      <c r="A52" s="242" t="s">
        <v>228</v>
      </c>
      <c r="B52" s="225" t="s">
        <v>233</v>
      </c>
      <c r="C52" s="214"/>
      <c r="D52" s="388"/>
      <c r="E52" s="140"/>
    </row>
    <row r="53" spans="1:5" s="60" customFormat="1" ht="12" customHeight="1" x14ac:dyDescent="0.2">
      <c r="A53" s="242" t="s">
        <v>229</v>
      </c>
      <c r="B53" s="225" t="s">
        <v>234</v>
      </c>
      <c r="C53" s="214"/>
      <c r="D53" s="388"/>
      <c r="E53" s="140"/>
    </row>
    <row r="54" spans="1:5" s="60" customFormat="1" ht="12" customHeight="1" thickBot="1" x14ac:dyDescent="0.25">
      <c r="A54" s="243" t="s">
        <v>230</v>
      </c>
      <c r="B54" s="226" t="s">
        <v>235</v>
      </c>
      <c r="C54" s="215"/>
      <c r="D54" s="389"/>
      <c r="E54" s="141"/>
    </row>
    <row r="55" spans="1:5" s="60" customFormat="1" ht="12" customHeight="1" thickBot="1" x14ac:dyDescent="0.25">
      <c r="A55" s="25" t="s">
        <v>126</v>
      </c>
      <c r="B55" s="19" t="s">
        <v>236</v>
      </c>
      <c r="C55" s="210">
        <f>SUM(C56:C58)</f>
        <v>0</v>
      </c>
      <c r="D55" s="304">
        <f>SUM(D56:D58)</f>
        <v>0</v>
      </c>
      <c r="E55" s="136">
        <f>SUM(E56:E58)</f>
        <v>0</v>
      </c>
    </row>
    <row r="56" spans="1:5" s="60" customFormat="1" ht="12" customHeight="1" x14ac:dyDescent="0.2">
      <c r="A56" s="241" t="s">
        <v>68</v>
      </c>
      <c r="B56" s="224" t="s">
        <v>237</v>
      </c>
      <c r="C56" s="212"/>
      <c r="D56" s="305"/>
      <c r="E56" s="138"/>
    </row>
    <row r="57" spans="1:5" s="60" customFormat="1" ht="12" customHeight="1" x14ac:dyDescent="0.2">
      <c r="A57" s="242" t="s">
        <v>69</v>
      </c>
      <c r="B57" s="225" t="s">
        <v>369</v>
      </c>
      <c r="C57" s="211"/>
      <c r="D57" s="306"/>
      <c r="E57" s="137"/>
    </row>
    <row r="58" spans="1:5" s="60" customFormat="1" ht="12" customHeight="1" x14ac:dyDescent="0.2">
      <c r="A58" s="242" t="s">
        <v>240</v>
      </c>
      <c r="B58" s="225" t="s">
        <v>238</v>
      </c>
      <c r="C58" s="211"/>
      <c r="D58" s="306"/>
      <c r="E58" s="137"/>
    </row>
    <row r="59" spans="1:5" s="60" customFormat="1" ht="12" customHeight="1" thickBot="1" x14ac:dyDescent="0.25">
      <c r="A59" s="243" t="s">
        <v>241</v>
      </c>
      <c r="B59" s="226" t="s">
        <v>239</v>
      </c>
      <c r="C59" s="213"/>
      <c r="D59" s="307"/>
      <c r="E59" s="139"/>
    </row>
    <row r="60" spans="1:5" s="60" customFormat="1" ht="12" customHeight="1" thickBot="1" x14ac:dyDescent="0.25">
      <c r="A60" s="25" t="s">
        <v>16</v>
      </c>
      <c r="B60" s="143" t="s">
        <v>242</v>
      </c>
      <c r="C60" s="210">
        <f>SUM(C61:C63)</f>
        <v>0</v>
      </c>
      <c r="D60" s="304">
        <f>SUM(D61:D63)</f>
        <v>0</v>
      </c>
      <c r="E60" s="136">
        <f>SUM(E61:E63)</f>
        <v>0</v>
      </c>
    </row>
    <row r="61" spans="1:5" s="60" customFormat="1" ht="12" customHeight="1" x14ac:dyDescent="0.2">
      <c r="A61" s="241" t="s">
        <v>127</v>
      </c>
      <c r="B61" s="224" t="s">
        <v>244</v>
      </c>
      <c r="C61" s="214"/>
      <c r="D61" s="388"/>
      <c r="E61" s="140"/>
    </row>
    <row r="62" spans="1:5" s="60" customFormat="1" ht="12" customHeight="1" x14ac:dyDescent="0.2">
      <c r="A62" s="242" t="s">
        <v>128</v>
      </c>
      <c r="B62" s="225" t="s">
        <v>370</v>
      </c>
      <c r="C62" s="214"/>
      <c r="D62" s="388"/>
      <c r="E62" s="140"/>
    </row>
    <row r="63" spans="1:5" s="60" customFormat="1" ht="12" customHeight="1" x14ac:dyDescent="0.2">
      <c r="A63" s="242" t="s">
        <v>168</v>
      </c>
      <c r="B63" s="225" t="s">
        <v>245</v>
      </c>
      <c r="C63" s="214"/>
      <c r="D63" s="388"/>
      <c r="E63" s="140"/>
    </row>
    <row r="64" spans="1:5" s="60" customFormat="1" ht="12" customHeight="1" thickBot="1" x14ac:dyDescent="0.25">
      <c r="A64" s="243" t="s">
        <v>243</v>
      </c>
      <c r="B64" s="226" t="s">
        <v>246</v>
      </c>
      <c r="C64" s="214"/>
      <c r="D64" s="388"/>
      <c r="E64" s="140"/>
    </row>
    <row r="65" spans="1:5" s="60" customFormat="1" ht="12" customHeight="1" thickBot="1" x14ac:dyDescent="0.25">
      <c r="A65" s="25" t="s">
        <v>17</v>
      </c>
      <c r="B65" s="19" t="s">
        <v>247</v>
      </c>
      <c r="C65" s="216">
        <f>+C8+C15+C22+C29+C37+C49+C55+C60</f>
        <v>0</v>
      </c>
      <c r="D65" s="308">
        <f>+D8+D15+D22+D29+D37+D49+D55+D60</f>
        <v>0</v>
      </c>
      <c r="E65" s="253">
        <f>+E8+E15+E22+E29+E37+E49+E55+E60</f>
        <v>0</v>
      </c>
    </row>
    <row r="66" spans="1:5" s="60" customFormat="1" ht="12" customHeight="1" thickBot="1" x14ac:dyDescent="0.2">
      <c r="A66" s="244" t="s">
        <v>338</v>
      </c>
      <c r="B66" s="143" t="s">
        <v>249</v>
      </c>
      <c r="C66" s="210">
        <f>SUM(C67:C69)</f>
        <v>0</v>
      </c>
      <c r="D66" s="304">
        <f>SUM(D67:D69)</f>
        <v>0</v>
      </c>
      <c r="E66" s="136">
        <f>SUM(E67:E69)</f>
        <v>0</v>
      </c>
    </row>
    <row r="67" spans="1:5" s="60" customFormat="1" ht="12" customHeight="1" x14ac:dyDescent="0.2">
      <c r="A67" s="241" t="s">
        <v>280</v>
      </c>
      <c r="B67" s="224" t="s">
        <v>250</v>
      </c>
      <c r="C67" s="214"/>
      <c r="D67" s="388"/>
      <c r="E67" s="140"/>
    </row>
    <row r="68" spans="1:5" s="60" customFormat="1" ht="12" customHeight="1" x14ac:dyDescent="0.2">
      <c r="A68" s="242" t="s">
        <v>289</v>
      </c>
      <c r="B68" s="225" t="s">
        <v>251</v>
      </c>
      <c r="C68" s="214"/>
      <c r="D68" s="388"/>
      <c r="E68" s="140"/>
    </row>
    <row r="69" spans="1:5" s="60" customFormat="1" ht="12" customHeight="1" thickBot="1" x14ac:dyDescent="0.25">
      <c r="A69" s="243" t="s">
        <v>290</v>
      </c>
      <c r="B69" s="227" t="s">
        <v>252</v>
      </c>
      <c r="C69" s="214"/>
      <c r="D69" s="391"/>
      <c r="E69" s="140"/>
    </row>
    <row r="70" spans="1:5" s="60" customFormat="1" ht="12" customHeight="1" thickBot="1" x14ac:dyDescent="0.2">
      <c r="A70" s="244" t="s">
        <v>253</v>
      </c>
      <c r="B70" s="143" t="s">
        <v>254</v>
      </c>
      <c r="C70" s="210">
        <f>SUM(C71:C74)</f>
        <v>0</v>
      </c>
      <c r="D70" s="210">
        <f>SUM(D71:D74)</f>
        <v>0</v>
      </c>
      <c r="E70" s="136">
        <f>SUM(E71:E74)</f>
        <v>0</v>
      </c>
    </row>
    <row r="71" spans="1:5" s="60" customFormat="1" ht="12" customHeight="1" x14ac:dyDescent="0.2">
      <c r="A71" s="241" t="s">
        <v>106</v>
      </c>
      <c r="B71" s="224" t="s">
        <v>255</v>
      </c>
      <c r="C71" s="214"/>
      <c r="D71" s="214"/>
      <c r="E71" s="140"/>
    </row>
    <row r="72" spans="1:5" s="60" customFormat="1" ht="12" customHeight="1" x14ac:dyDescent="0.2">
      <c r="A72" s="242" t="s">
        <v>107</v>
      </c>
      <c r="B72" s="225" t="s">
        <v>256</v>
      </c>
      <c r="C72" s="214"/>
      <c r="D72" s="214"/>
      <c r="E72" s="140"/>
    </row>
    <row r="73" spans="1:5" s="60" customFormat="1" ht="12" customHeight="1" x14ac:dyDescent="0.2">
      <c r="A73" s="242" t="s">
        <v>281</v>
      </c>
      <c r="B73" s="225" t="s">
        <v>257</v>
      </c>
      <c r="C73" s="214"/>
      <c r="D73" s="214"/>
      <c r="E73" s="140"/>
    </row>
    <row r="74" spans="1:5" s="60" customFormat="1" ht="12" customHeight="1" thickBot="1" x14ac:dyDescent="0.25">
      <c r="A74" s="243" t="s">
        <v>282</v>
      </c>
      <c r="B74" s="226" t="s">
        <v>258</v>
      </c>
      <c r="C74" s="214"/>
      <c r="D74" s="214"/>
      <c r="E74" s="140"/>
    </row>
    <row r="75" spans="1:5" s="60" customFormat="1" ht="12" customHeight="1" thickBot="1" x14ac:dyDescent="0.2">
      <c r="A75" s="244" t="s">
        <v>259</v>
      </c>
      <c r="B75" s="143" t="s">
        <v>260</v>
      </c>
      <c r="C75" s="210">
        <f>SUM(C76:C77)</f>
        <v>0</v>
      </c>
      <c r="D75" s="210">
        <f>SUM(D76:D77)</f>
        <v>0</v>
      </c>
      <c r="E75" s="136">
        <f>SUM(E76:E77)</f>
        <v>0</v>
      </c>
    </row>
    <row r="76" spans="1:5" s="60" customFormat="1" ht="12" customHeight="1" x14ac:dyDescent="0.2">
      <c r="A76" s="241" t="s">
        <v>283</v>
      </c>
      <c r="B76" s="224" t="s">
        <v>261</v>
      </c>
      <c r="C76" s="214"/>
      <c r="D76" s="214"/>
      <c r="E76" s="140"/>
    </row>
    <row r="77" spans="1:5" s="60" customFormat="1" ht="12" customHeight="1" thickBot="1" x14ac:dyDescent="0.25">
      <c r="A77" s="243" t="s">
        <v>284</v>
      </c>
      <c r="B77" s="226" t="s">
        <v>262</v>
      </c>
      <c r="C77" s="214"/>
      <c r="D77" s="214"/>
      <c r="E77" s="140"/>
    </row>
    <row r="78" spans="1:5" s="59" customFormat="1" ht="12" customHeight="1" thickBot="1" x14ac:dyDescent="0.2">
      <c r="A78" s="244" t="s">
        <v>263</v>
      </c>
      <c r="B78" s="143" t="s">
        <v>264</v>
      </c>
      <c r="C78" s="210">
        <f>SUM(C79:C81)</f>
        <v>0</v>
      </c>
      <c r="D78" s="210">
        <f>SUM(D79:D81)</f>
        <v>0</v>
      </c>
      <c r="E78" s="136">
        <f>SUM(E79:E81)</f>
        <v>0</v>
      </c>
    </row>
    <row r="79" spans="1:5" s="60" customFormat="1" ht="12" customHeight="1" x14ac:dyDescent="0.2">
      <c r="A79" s="241" t="s">
        <v>285</v>
      </c>
      <c r="B79" s="224" t="s">
        <v>265</v>
      </c>
      <c r="C79" s="214"/>
      <c r="D79" s="214"/>
      <c r="E79" s="140"/>
    </row>
    <row r="80" spans="1:5" s="60" customFormat="1" ht="12" customHeight="1" x14ac:dyDescent="0.2">
      <c r="A80" s="242" t="s">
        <v>286</v>
      </c>
      <c r="B80" s="225" t="s">
        <v>266</v>
      </c>
      <c r="C80" s="214"/>
      <c r="D80" s="214"/>
      <c r="E80" s="140"/>
    </row>
    <row r="81" spans="1:5" s="60" customFormat="1" ht="12" customHeight="1" thickBot="1" x14ac:dyDescent="0.25">
      <c r="A81" s="243" t="s">
        <v>287</v>
      </c>
      <c r="B81" s="226" t="s">
        <v>267</v>
      </c>
      <c r="C81" s="214"/>
      <c r="D81" s="214"/>
      <c r="E81" s="140"/>
    </row>
    <row r="82" spans="1:5" s="60" customFormat="1" ht="12" customHeight="1" thickBot="1" x14ac:dyDescent="0.2">
      <c r="A82" s="244" t="s">
        <v>268</v>
      </c>
      <c r="B82" s="143" t="s">
        <v>288</v>
      </c>
      <c r="C82" s="210">
        <f>SUM(C83:C86)</f>
        <v>0</v>
      </c>
      <c r="D82" s="210">
        <f>SUM(D83:D86)</f>
        <v>0</v>
      </c>
      <c r="E82" s="136">
        <f>SUM(E83:E86)</f>
        <v>0</v>
      </c>
    </row>
    <row r="83" spans="1:5" s="60" customFormat="1" ht="12" customHeight="1" x14ac:dyDescent="0.2">
      <c r="A83" s="245" t="s">
        <v>269</v>
      </c>
      <c r="B83" s="224" t="s">
        <v>270</v>
      </c>
      <c r="C83" s="214"/>
      <c r="D83" s="214"/>
      <c r="E83" s="140"/>
    </row>
    <row r="84" spans="1:5" s="60" customFormat="1" ht="12" customHeight="1" x14ac:dyDescent="0.2">
      <c r="A84" s="246" t="s">
        <v>271</v>
      </c>
      <c r="B84" s="225" t="s">
        <v>272</v>
      </c>
      <c r="C84" s="214"/>
      <c r="D84" s="214"/>
      <c r="E84" s="140"/>
    </row>
    <row r="85" spans="1:5" s="60" customFormat="1" ht="12" customHeight="1" x14ac:dyDescent="0.2">
      <c r="A85" s="246" t="s">
        <v>273</v>
      </c>
      <c r="B85" s="225" t="s">
        <v>274</v>
      </c>
      <c r="C85" s="214"/>
      <c r="D85" s="214"/>
      <c r="E85" s="140"/>
    </row>
    <row r="86" spans="1:5" s="59" customFormat="1" ht="12" customHeight="1" thickBot="1" x14ac:dyDescent="0.25">
      <c r="A86" s="247" t="s">
        <v>275</v>
      </c>
      <c r="B86" s="226" t="s">
        <v>276</v>
      </c>
      <c r="C86" s="214"/>
      <c r="D86" s="214"/>
      <c r="E86" s="140"/>
    </row>
    <row r="87" spans="1:5" s="59" customFormat="1" ht="12" customHeight="1" thickBot="1" x14ac:dyDescent="0.2">
      <c r="A87" s="244" t="s">
        <v>277</v>
      </c>
      <c r="B87" s="143" t="s">
        <v>419</v>
      </c>
      <c r="C87" s="269"/>
      <c r="D87" s="269"/>
      <c r="E87" s="270"/>
    </row>
    <row r="88" spans="1:5" s="59" customFormat="1" ht="12" customHeight="1" thickBot="1" x14ac:dyDescent="0.2">
      <c r="A88" s="244" t="s">
        <v>441</v>
      </c>
      <c r="B88" s="143" t="s">
        <v>278</v>
      </c>
      <c r="C88" s="269"/>
      <c r="D88" s="269"/>
      <c r="E88" s="270"/>
    </row>
    <row r="89" spans="1:5" s="59" customFormat="1" ht="12" customHeight="1" thickBot="1" x14ac:dyDescent="0.2">
      <c r="A89" s="244" t="s">
        <v>442</v>
      </c>
      <c r="B89" s="231" t="s">
        <v>422</v>
      </c>
      <c r="C89" s="216">
        <f>+C66+C70+C75+C78+C82+C88+C87</f>
        <v>0</v>
      </c>
      <c r="D89" s="216">
        <f>+D66+D70+D75+D78+D82+D88+D87</f>
        <v>0</v>
      </c>
      <c r="E89" s="253">
        <f>+E66+E70+E75+E78+E82+E88+E87</f>
        <v>0</v>
      </c>
    </row>
    <row r="90" spans="1:5" s="59" customFormat="1" ht="12" customHeight="1" thickBot="1" x14ac:dyDescent="0.2">
      <c r="A90" s="248" t="s">
        <v>443</v>
      </c>
      <c r="B90" s="232" t="s">
        <v>444</v>
      </c>
      <c r="C90" s="216">
        <f>+C65+C89</f>
        <v>0</v>
      </c>
      <c r="D90" s="216">
        <f>+D65+D89</f>
        <v>0</v>
      </c>
      <c r="E90" s="253">
        <f>+E65+E89</f>
        <v>0</v>
      </c>
    </row>
    <row r="91" spans="1:5" s="60" customFormat="1" ht="15" customHeight="1" thickBot="1" x14ac:dyDescent="0.25">
      <c r="A91" s="110"/>
      <c r="B91" s="111"/>
      <c r="C91" s="192"/>
    </row>
    <row r="92" spans="1:5" s="52" customFormat="1" ht="16.5" customHeight="1" thickBot="1" x14ac:dyDescent="0.25">
      <c r="A92" s="564" t="s">
        <v>46</v>
      </c>
      <c r="B92" s="565"/>
      <c r="C92" s="565"/>
      <c r="D92" s="565"/>
      <c r="E92" s="566"/>
    </row>
    <row r="93" spans="1:5" s="61" customFormat="1" ht="12" customHeight="1" thickBot="1" x14ac:dyDescent="0.25">
      <c r="A93" s="218" t="s">
        <v>9</v>
      </c>
      <c r="B93" s="24" t="s">
        <v>448</v>
      </c>
      <c r="C93" s="209">
        <f>+C94+C95+C96+C97+C98+C111</f>
        <v>0</v>
      </c>
      <c r="D93" s="209">
        <f>+D94+D95+D96+D97+D98+D111</f>
        <v>0</v>
      </c>
      <c r="E93" s="285">
        <f>+E94+E95+E96+E97+E98+E111</f>
        <v>0</v>
      </c>
    </row>
    <row r="94" spans="1:5" ht="12" customHeight="1" x14ac:dyDescent="0.2">
      <c r="A94" s="249" t="s">
        <v>70</v>
      </c>
      <c r="B94" s="8" t="s">
        <v>38</v>
      </c>
      <c r="C94" s="292"/>
      <c r="D94" s="292"/>
      <c r="E94" s="286"/>
    </row>
    <row r="95" spans="1:5" ht="12" customHeight="1" x14ac:dyDescent="0.2">
      <c r="A95" s="242" t="s">
        <v>71</v>
      </c>
      <c r="B95" s="6" t="s">
        <v>129</v>
      </c>
      <c r="C95" s="211"/>
      <c r="D95" s="211"/>
      <c r="E95" s="137"/>
    </row>
    <row r="96" spans="1:5" ht="12" customHeight="1" x14ac:dyDescent="0.2">
      <c r="A96" s="242" t="s">
        <v>72</v>
      </c>
      <c r="B96" s="6" t="s">
        <v>98</v>
      </c>
      <c r="C96" s="213"/>
      <c r="D96" s="211"/>
      <c r="E96" s="139"/>
    </row>
    <row r="97" spans="1:5" ht="12" customHeight="1" x14ac:dyDescent="0.2">
      <c r="A97" s="242" t="s">
        <v>73</v>
      </c>
      <c r="B97" s="9" t="s">
        <v>130</v>
      </c>
      <c r="C97" s="213"/>
      <c r="D97" s="307"/>
      <c r="E97" s="139"/>
    </row>
    <row r="98" spans="1:5" ht="12" customHeight="1" x14ac:dyDescent="0.2">
      <c r="A98" s="242" t="s">
        <v>82</v>
      </c>
      <c r="B98" s="17" t="s">
        <v>131</v>
      </c>
      <c r="C98" s="213"/>
      <c r="D98" s="307"/>
      <c r="E98" s="139"/>
    </row>
    <row r="99" spans="1:5" ht="12" customHeight="1" x14ac:dyDescent="0.2">
      <c r="A99" s="242" t="s">
        <v>74</v>
      </c>
      <c r="B99" s="6" t="s">
        <v>445</v>
      </c>
      <c r="C99" s="213"/>
      <c r="D99" s="307"/>
      <c r="E99" s="139"/>
    </row>
    <row r="100" spans="1:5" ht="12" customHeight="1" x14ac:dyDescent="0.2">
      <c r="A100" s="242" t="s">
        <v>75</v>
      </c>
      <c r="B100" s="71" t="s">
        <v>385</v>
      </c>
      <c r="C100" s="213"/>
      <c r="D100" s="307"/>
      <c r="E100" s="139"/>
    </row>
    <row r="101" spans="1:5" ht="12" customHeight="1" x14ac:dyDescent="0.2">
      <c r="A101" s="242" t="s">
        <v>83</v>
      </c>
      <c r="B101" s="71" t="s">
        <v>384</v>
      </c>
      <c r="C101" s="213"/>
      <c r="D101" s="307"/>
      <c r="E101" s="139"/>
    </row>
    <row r="102" spans="1:5" ht="12" customHeight="1" x14ac:dyDescent="0.2">
      <c r="A102" s="242" t="s">
        <v>84</v>
      </c>
      <c r="B102" s="71" t="s">
        <v>294</v>
      </c>
      <c r="C102" s="213"/>
      <c r="D102" s="307"/>
      <c r="E102" s="139"/>
    </row>
    <row r="103" spans="1:5" ht="12" customHeight="1" x14ac:dyDescent="0.2">
      <c r="A103" s="242" t="s">
        <v>85</v>
      </c>
      <c r="B103" s="72" t="s">
        <v>295</v>
      </c>
      <c r="C103" s="213"/>
      <c r="D103" s="307"/>
      <c r="E103" s="139"/>
    </row>
    <row r="104" spans="1:5" ht="12" customHeight="1" x14ac:dyDescent="0.2">
      <c r="A104" s="242" t="s">
        <v>86</v>
      </c>
      <c r="B104" s="72" t="s">
        <v>296</v>
      </c>
      <c r="C104" s="213"/>
      <c r="D104" s="307"/>
      <c r="E104" s="139"/>
    </row>
    <row r="105" spans="1:5" ht="12" customHeight="1" x14ac:dyDescent="0.2">
      <c r="A105" s="242" t="s">
        <v>88</v>
      </c>
      <c r="B105" s="71" t="s">
        <v>297</v>
      </c>
      <c r="C105" s="213"/>
      <c r="D105" s="307"/>
      <c r="E105" s="139"/>
    </row>
    <row r="106" spans="1:5" ht="12" customHeight="1" x14ac:dyDescent="0.2">
      <c r="A106" s="242" t="s">
        <v>132</v>
      </c>
      <c r="B106" s="71" t="s">
        <v>298</v>
      </c>
      <c r="C106" s="213"/>
      <c r="D106" s="307"/>
      <c r="E106" s="139"/>
    </row>
    <row r="107" spans="1:5" ht="12" customHeight="1" x14ac:dyDescent="0.2">
      <c r="A107" s="242" t="s">
        <v>292</v>
      </c>
      <c r="B107" s="72" t="s">
        <v>299</v>
      </c>
      <c r="C107" s="211"/>
      <c r="D107" s="307"/>
      <c r="E107" s="139"/>
    </row>
    <row r="108" spans="1:5" ht="12" customHeight="1" x14ac:dyDescent="0.2">
      <c r="A108" s="250" t="s">
        <v>293</v>
      </c>
      <c r="B108" s="73" t="s">
        <v>300</v>
      </c>
      <c r="C108" s="213"/>
      <c r="D108" s="307"/>
      <c r="E108" s="139"/>
    </row>
    <row r="109" spans="1:5" ht="12" customHeight="1" x14ac:dyDescent="0.2">
      <c r="A109" s="242" t="s">
        <v>382</v>
      </c>
      <c r="B109" s="73" t="s">
        <v>301</v>
      </c>
      <c r="C109" s="213"/>
      <c r="D109" s="307"/>
      <c r="E109" s="139"/>
    </row>
    <row r="110" spans="1:5" ht="12" customHeight="1" x14ac:dyDescent="0.2">
      <c r="A110" s="242" t="s">
        <v>383</v>
      </c>
      <c r="B110" s="72" t="s">
        <v>302</v>
      </c>
      <c r="C110" s="211"/>
      <c r="D110" s="306"/>
      <c r="E110" s="137"/>
    </row>
    <row r="111" spans="1:5" ht="12" customHeight="1" x14ac:dyDescent="0.2">
      <c r="A111" s="242" t="s">
        <v>387</v>
      </c>
      <c r="B111" s="9" t="s">
        <v>39</v>
      </c>
      <c r="C111" s="211"/>
      <c r="D111" s="306"/>
      <c r="E111" s="137"/>
    </row>
    <row r="112" spans="1:5" ht="12" customHeight="1" x14ac:dyDescent="0.2">
      <c r="A112" s="243" t="s">
        <v>388</v>
      </c>
      <c r="B112" s="6" t="s">
        <v>446</v>
      </c>
      <c r="C112" s="213"/>
      <c r="D112" s="307"/>
      <c r="E112" s="139"/>
    </row>
    <row r="113" spans="1:5" ht="12" customHeight="1" thickBot="1" x14ac:dyDescent="0.25">
      <c r="A113" s="251" t="s">
        <v>389</v>
      </c>
      <c r="B113" s="74" t="s">
        <v>447</v>
      </c>
      <c r="C113" s="293"/>
      <c r="D113" s="394"/>
      <c r="E113" s="287"/>
    </row>
    <row r="114" spans="1:5" ht="12" customHeight="1" thickBot="1" x14ac:dyDescent="0.25">
      <c r="A114" s="25" t="s">
        <v>10</v>
      </c>
      <c r="B114" s="23" t="s">
        <v>303</v>
      </c>
      <c r="C114" s="210">
        <f>+C115+C117+C119</f>
        <v>0</v>
      </c>
      <c r="D114" s="304">
        <f>+D115+D117+D119</f>
        <v>0</v>
      </c>
      <c r="E114" s="136">
        <f>+E115+E117+E119</f>
        <v>0</v>
      </c>
    </row>
    <row r="115" spans="1:5" ht="12" customHeight="1" x14ac:dyDescent="0.2">
      <c r="A115" s="241" t="s">
        <v>76</v>
      </c>
      <c r="B115" s="6" t="s">
        <v>166</v>
      </c>
      <c r="C115" s="212"/>
      <c r="D115" s="305"/>
      <c r="E115" s="138"/>
    </row>
    <row r="116" spans="1:5" ht="12" customHeight="1" x14ac:dyDescent="0.2">
      <c r="A116" s="241" t="s">
        <v>77</v>
      </c>
      <c r="B116" s="10" t="s">
        <v>307</v>
      </c>
      <c r="C116" s="212"/>
      <c r="D116" s="305"/>
      <c r="E116" s="138"/>
    </row>
    <row r="117" spans="1:5" ht="12" customHeight="1" x14ac:dyDescent="0.2">
      <c r="A117" s="241" t="s">
        <v>78</v>
      </c>
      <c r="B117" s="10" t="s">
        <v>133</v>
      </c>
      <c r="C117" s="211"/>
      <c r="D117" s="306"/>
      <c r="E117" s="137"/>
    </row>
    <row r="118" spans="1:5" ht="12" customHeight="1" x14ac:dyDescent="0.2">
      <c r="A118" s="241" t="s">
        <v>79</v>
      </c>
      <c r="B118" s="10" t="s">
        <v>308</v>
      </c>
      <c r="C118" s="211"/>
      <c r="D118" s="306"/>
      <c r="E118" s="137"/>
    </row>
    <row r="119" spans="1:5" ht="12" customHeight="1" x14ac:dyDescent="0.2">
      <c r="A119" s="241" t="s">
        <v>80</v>
      </c>
      <c r="B119" s="145" t="s">
        <v>169</v>
      </c>
      <c r="C119" s="211"/>
      <c r="D119" s="306"/>
      <c r="E119" s="137"/>
    </row>
    <row r="120" spans="1:5" ht="12" customHeight="1" x14ac:dyDescent="0.2">
      <c r="A120" s="241" t="s">
        <v>87</v>
      </c>
      <c r="B120" s="144" t="s">
        <v>371</v>
      </c>
      <c r="C120" s="211"/>
      <c r="D120" s="306"/>
      <c r="E120" s="137"/>
    </row>
    <row r="121" spans="1:5" ht="12" customHeight="1" x14ac:dyDescent="0.2">
      <c r="A121" s="241" t="s">
        <v>89</v>
      </c>
      <c r="B121" s="220" t="s">
        <v>313</v>
      </c>
      <c r="C121" s="211"/>
      <c r="D121" s="306"/>
      <c r="E121" s="137"/>
    </row>
    <row r="122" spans="1:5" ht="12" customHeight="1" x14ac:dyDescent="0.2">
      <c r="A122" s="241" t="s">
        <v>134</v>
      </c>
      <c r="B122" s="72" t="s">
        <v>296</v>
      </c>
      <c r="C122" s="211"/>
      <c r="D122" s="306"/>
      <c r="E122" s="137"/>
    </row>
    <row r="123" spans="1:5" ht="12" customHeight="1" x14ac:dyDescent="0.2">
      <c r="A123" s="241" t="s">
        <v>135</v>
      </c>
      <c r="B123" s="72" t="s">
        <v>312</v>
      </c>
      <c r="C123" s="211"/>
      <c r="D123" s="306"/>
      <c r="E123" s="137"/>
    </row>
    <row r="124" spans="1:5" ht="12" customHeight="1" x14ac:dyDescent="0.2">
      <c r="A124" s="241" t="s">
        <v>136</v>
      </c>
      <c r="B124" s="72" t="s">
        <v>311</v>
      </c>
      <c r="C124" s="211"/>
      <c r="D124" s="306"/>
      <c r="E124" s="137"/>
    </row>
    <row r="125" spans="1:5" ht="12" customHeight="1" x14ac:dyDescent="0.2">
      <c r="A125" s="241" t="s">
        <v>304</v>
      </c>
      <c r="B125" s="72" t="s">
        <v>299</v>
      </c>
      <c r="C125" s="211"/>
      <c r="D125" s="306"/>
      <c r="E125" s="137"/>
    </row>
    <row r="126" spans="1:5" ht="12" customHeight="1" x14ac:dyDescent="0.2">
      <c r="A126" s="241" t="s">
        <v>305</v>
      </c>
      <c r="B126" s="72" t="s">
        <v>310</v>
      </c>
      <c r="C126" s="211"/>
      <c r="D126" s="306"/>
      <c r="E126" s="137"/>
    </row>
    <row r="127" spans="1:5" ht="12" customHeight="1" thickBot="1" x14ac:dyDescent="0.25">
      <c r="A127" s="250" t="s">
        <v>306</v>
      </c>
      <c r="B127" s="72" t="s">
        <v>309</v>
      </c>
      <c r="C127" s="213"/>
      <c r="D127" s="307"/>
      <c r="E127" s="139"/>
    </row>
    <row r="128" spans="1:5" ht="12" customHeight="1" thickBot="1" x14ac:dyDescent="0.25">
      <c r="A128" s="25" t="s">
        <v>11</v>
      </c>
      <c r="B128" s="65" t="s">
        <v>392</v>
      </c>
      <c r="C128" s="210">
        <f>+C93+C114</f>
        <v>0</v>
      </c>
      <c r="D128" s="304">
        <f>+D93+D114</f>
        <v>0</v>
      </c>
      <c r="E128" s="136">
        <f>+E93+E114</f>
        <v>0</v>
      </c>
    </row>
    <row r="129" spans="1:11" ht="12" customHeight="1" thickBot="1" x14ac:dyDescent="0.25">
      <c r="A129" s="25" t="s">
        <v>12</v>
      </c>
      <c r="B129" s="65" t="s">
        <v>393</v>
      </c>
      <c r="C129" s="210">
        <f>+C130+C131+C132</f>
        <v>0</v>
      </c>
      <c r="D129" s="304">
        <f>+D130+D131+D132</f>
        <v>0</v>
      </c>
      <c r="E129" s="136">
        <f>+E130+E131+E132</f>
        <v>0</v>
      </c>
    </row>
    <row r="130" spans="1:11" s="61" customFormat="1" ht="12" customHeight="1" x14ac:dyDescent="0.2">
      <c r="A130" s="241" t="s">
        <v>204</v>
      </c>
      <c r="B130" s="7" t="s">
        <v>451</v>
      </c>
      <c r="C130" s="211"/>
      <c r="D130" s="306"/>
      <c r="E130" s="137"/>
    </row>
    <row r="131" spans="1:11" ht="12" customHeight="1" x14ac:dyDescent="0.2">
      <c r="A131" s="241" t="s">
        <v>207</v>
      </c>
      <c r="B131" s="7" t="s">
        <v>401</v>
      </c>
      <c r="C131" s="211"/>
      <c r="D131" s="306"/>
      <c r="E131" s="137"/>
    </row>
    <row r="132" spans="1:11" ht="12" customHeight="1" thickBot="1" x14ac:dyDescent="0.25">
      <c r="A132" s="250" t="s">
        <v>208</v>
      </c>
      <c r="B132" s="5" t="s">
        <v>450</v>
      </c>
      <c r="C132" s="211"/>
      <c r="D132" s="306"/>
      <c r="E132" s="137"/>
    </row>
    <row r="133" spans="1:11" ht="12" customHeight="1" thickBot="1" x14ac:dyDescent="0.25">
      <c r="A133" s="25" t="s">
        <v>13</v>
      </c>
      <c r="B133" s="65" t="s">
        <v>394</v>
      </c>
      <c r="C133" s="210">
        <f>+C134+C135+C136+C137+C138+C139</f>
        <v>0</v>
      </c>
      <c r="D133" s="304">
        <f>+D134+D135+D136+D137+D138+D139</f>
        <v>0</v>
      </c>
      <c r="E133" s="136">
        <f>+E134+E135+E136+E137+E138+E139</f>
        <v>0</v>
      </c>
    </row>
    <row r="134" spans="1:11" ht="12" customHeight="1" x14ac:dyDescent="0.2">
      <c r="A134" s="241" t="s">
        <v>63</v>
      </c>
      <c r="B134" s="7" t="s">
        <v>403</v>
      </c>
      <c r="C134" s="211"/>
      <c r="D134" s="306"/>
      <c r="E134" s="137"/>
    </row>
    <row r="135" spans="1:11" ht="12" customHeight="1" x14ac:dyDescent="0.2">
      <c r="A135" s="241" t="s">
        <v>64</v>
      </c>
      <c r="B135" s="7" t="s">
        <v>395</v>
      </c>
      <c r="C135" s="211"/>
      <c r="D135" s="306"/>
      <c r="E135" s="137"/>
    </row>
    <row r="136" spans="1:11" ht="12" customHeight="1" x14ac:dyDescent="0.2">
      <c r="A136" s="241" t="s">
        <v>65</v>
      </c>
      <c r="B136" s="7" t="s">
        <v>396</v>
      </c>
      <c r="C136" s="211"/>
      <c r="D136" s="306"/>
      <c r="E136" s="137"/>
    </row>
    <row r="137" spans="1:11" ht="12" customHeight="1" x14ac:dyDescent="0.2">
      <c r="A137" s="241" t="s">
        <v>121</v>
      </c>
      <c r="B137" s="7" t="s">
        <v>449</v>
      </c>
      <c r="C137" s="211"/>
      <c r="D137" s="306"/>
      <c r="E137" s="137"/>
    </row>
    <row r="138" spans="1:11" ht="12" customHeight="1" x14ac:dyDescent="0.2">
      <c r="A138" s="241" t="s">
        <v>122</v>
      </c>
      <c r="B138" s="7" t="s">
        <v>398</v>
      </c>
      <c r="C138" s="211"/>
      <c r="D138" s="306"/>
      <c r="E138" s="137"/>
    </row>
    <row r="139" spans="1:11" s="61" customFormat="1" ht="12" customHeight="1" thickBot="1" x14ac:dyDescent="0.25">
      <c r="A139" s="250" t="s">
        <v>123</v>
      </c>
      <c r="B139" s="5" t="s">
        <v>399</v>
      </c>
      <c r="C139" s="211"/>
      <c r="D139" s="306"/>
      <c r="E139" s="137"/>
    </row>
    <row r="140" spans="1:11" ht="12" customHeight="1" thickBot="1" x14ac:dyDescent="0.25">
      <c r="A140" s="25" t="s">
        <v>14</v>
      </c>
      <c r="B140" s="65" t="s">
        <v>465</v>
      </c>
      <c r="C140" s="216">
        <f>+C141+C142+C144+C145+C143</f>
        <v>0</v>
      </c>
      <c r="D140" s="308">
        <f>+D141+D142+D144+D145+D143</f>
        <v>0</v>
      </c>
      <c r="E140" s="253">
        <f>+E141+E142+E144+E145+E143</f>
        <v>0</v>
      </c>
      <c r="K140" s="119"/>
    </row>
    <row r="141" spans="1:11" x14ac:dyDescent="0.2">
      <c r="A141" s="241" t="s">
        <v>66</v>
      </c>
      <c r="B141" s="7" t="s">
        <v>314</v>
      </c>
      <c r="C141" s="211"/>
      <c r="D141" s="306"/>
      <c r="E141" s="137"/>
    </row>
    <row r="142" spans="1:11" ht="12" customHeight="1" x14ac:dyDescent="0.2">
      <c r="A142" s="241" t="s">
        <v>67</v>
      </c>
      <c r="B142" s="7" t="s">
        <v>315</v>
      </c>
      <c r="C142" s="211"/>
      <c r="D142" s="306"/>
      <c r="E142" s="137"/>
    </row>
    <row r="143" spans="1:11" ht="12" customHeight="1" x14ac:dyDescent="0.2">
      <c r="A143" s="241" t="s">
        <v>228</v>
      </c>
      <c r="B143" s="7" t="s">
        <v>464</v>
      </c>
      <c r="C143" s="211"/>
      <c r="D143" s="306"/>
      <c r="E143" s="137"/>
    </row>
    <row r="144" spans="1:11" s="61" customFormat="1" ht="12" customHeight="1" x14ac:dyDescent="0.2">
      <c r="A144" s="241" t="s">
        <v>229</v>
      </c>
      <c r="B144" s="7" t="s">
        <v>408</v>
      </c>
      <c r="C144" s="211"/>
      <c r="D144" s="306"/>
      <c r="E144" s="137"/>
    </row>
    <row r="145" spans="1:5" s="61" customFormat="1" ht="12" customHeight="1" thickBot="1" x14ac:dyDescent="0.25">
      <c r="A145" s="250" t="s">
        <v>230</v>
      </c>
      <c r="B145" s="5" t="s">
        <v>334</v>
      </c>
      <c r="C145" s="211"/>
      <c r="D145" s="306"/>
      <c r="E145" s="137"/>
    </row>
    <row r="146" spans="1:5" s="61" customFormat="1" ht="12" customHeight="1" thickBot="1" x14ac:dyDescent="0.25">
      <c r="A146" s="25" t="s">
        <v>15</v>
      </c>
      <c r="B146" s="65" t="s">
        <v>409</v>
      </c>
      <c r="C146" s="295">
        <f>+C147+C148+C149+C150+C151</f>
        <v>0</v>
      </c>
      <c r="D146" s="309">
        <f>+D147+D148+D149+D150+D151</f>
        <v>0</v>
      </c>
      <c r="E146" s="289">
        <f>+E147+E148+E149+E150+E151</f>
        <v>0</v>
      </c>
    </row>
    <row r="147" spans="1:5" s="61" customFormat="1" ht="12" customHeight="1" x14ac:dyDescent="0.2">
      <c r="A147" s="241" t="s">
        <v>68</v>
      </c>
      <c r="B147" s="7" t="s">
        <v>404</v>
      </c>
      <c r="C147" s="211"/>
      <c r="D147" s="306"/>
      <c r="E147" s="137"/>
    </row>
    <row r="148" spans="1:5" s="61" customFormat="1" ht="12" customHeight="1" x14ac:dyDescent="0.2">
      <c r="A148" s="241" t="s">
        <v>69</v>
      </c>
      <c r="B148" s="7" t="s">
        <v>411</v>
      </c>
      <c r="C148" s="211"/>
      <c r="D148" s="306"/>
      <c r="E148" s="137"/>
    </row>
    <row r="149" spans="1:5" s="61" customFormat="1" ht="12" customHeight="1" x14ac:dyDescent="0.2">
      <c r="A149" s="241" t="s">
        <v>240</v>
      </c>
      <c r="B149" s="7" t="s">
        <v>406</v>
      </c>
      <c r="C149" s="211"/>
      <c r="D149" s="306"/>
      <c r="E149" s="137"/>
    </row>
    <row r="150" spans="1:5" s="61" customFormat="1" ht="12" customHeight="1" x14ac:dyDescent="0.2">
      <c r="A150" s="241" t="s">
        <v>241</v>
      </c>
      <c r="B150" s="7" t="s">
        <v>452</v>
      </c>
      <c r="C150" s="211"/>
      <c r="D150" s="306"/>
      <c r="E150" s="137"/>
    </row>
    <row r="151" spans="1:5" ht="12.75" customHeight="1" thickBot="1" x14ac:dyDescent="0.25">
      <c r="A151" s="250" t="s">
        <v>410</v>
      </c>
      <c r="B151" s="5" t="s">
        <v>413</v>
      </c>
      <c r="C151" s="213"/>
      <c r="D151" s="307"/>
      <c r="E151" s="139"/>
    </row>
    <row r="152" spans="1:5" ht="12.75" customHeight="1" thickBot="1" x14ac:dyDescent="0.25">
      <c r="A152" s="284" t="s">
        <v>16</v>
      </c>
      <c r="B152" s="65" t="s">
        <v>414</v>
      </c>
      <c r="C152" s="295"/>
      <c r="D152" s="309"/>
      <c r="E152" s="289"/>
    </row>
    <row r="153" spans="1:5" ht="12.75" customHeight="1" thickBot="1" x14ac:dyDescent="0.25">
      <c r="A153" s="284" t="s">
        <v>17</v>
      </c>
      <c r="B153" s="65" t="s">
        <v>415</v>
      </c>
      <c r="C153" s="295"/>
      <c r="D153" s="309"/>
      <c r="E153" s="289"/>
    </row>
    <row r="154" spans="1:5" ht="12" customHeight="1" thickBot="1" x14ac:dyDescent="0.25">
      <c r="A154" s="25" t="s">
        <v>18</v>
      </c>
      <c r="B154" s="65" t="s">
        <v>417</v>
      </c>
      <c r="C154" s="297">
        <f>+C129+C133+C140+C146+C152+C153</f>
        <v>0</v>
      </c>
      <c r="D154" s="311">
        <f>+D129+D133+D140+D146+D152+D153</f>
        <v>0</v>
      </c>
      <c r="E154" s="291">
        <f>+E129+E133+E140+E146+E152+E153</f>
        <v>0</v>
      </c>
    </row>
    <row r="155" spans="1:5" ht="15" customHeight="1" thickBot="1" x14ac:dyDescent="0.25">
      <c r="A155" s="252" t="s">
        <v>19</v>
      </c>
      <c r="B155" s="197" t="s">
        <v>416</v>
      </c>
      <c r="C155" s="297">
        <f>+C128+C154</f>
        <v>0</v>
      </c>
      <c r="D155" s="311">
        <f>+D128+D154</f>
        <v>0</v>
      </c>
      <c r="E155" s="291">
        <f>+E128+E154</f>
        <v>0</v>
      </c>
    </row>
    <row r="156" spans="1:5" ht="13.5" thickBot="1" x14ac:dyDescent="0.25">
      <c r="A156" s="200"/>
      <c r="B156" s="201"/>
      <c r="C156" s="202"/>
      <c r="D156" s="202"/>
      <c r="E156" s="202"/>
    </row>
    <row r="157" spans="1:5" ht="15" customHeight="1" thickBot="1" x14ac:dyDescent="0.25">
      <c r="A157" s="117" t="s">
        <v>453</v>
      </c>
      <c r="B157" s="118"/>
      <c r="C157" s="393"/>
      <c r="D157" s="393"/>
      <c r="E157" s="392"/>
    </row>
    <row r="158" spans="1:5" ht="14.25" customHeight="1" thickBot="1" x14ac:dyDescent="0.25">
      <c r="A158" s="117" t="s">
        <v>144</v>
      </c>
      <c r="B158" s="118"/>
      <c r="C158" s="393"/>
      <c r="D158" s="393"/>
      <c r="E158" s="392"/>
    </row>
  </sheetData>
  <sheetProtection sheet="1" objects="1" scenarios="1" formatCells="0"/>
  <mergeCells count="4">
    <mergeCell ref="B2:D2"/>
    <mergeCell ref="B3:D3"/>
    <mergeCell ref="A7:E7"/>
    <mergeCell ref="A92:E9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1"/>
  <sheetViews>
    <sheetView topLeftCell="A37" zoomScale="130" zoomScaleNormal="130" workbookViewId="0">
      <selection activeCell="A45" sqref="A45:E45"/>
    </sheetView>
  </sheetViews>
  <sheetFormatPr defaultRowHeight="12.75" x14ac:dyDescent="0.2"/>
  <cols>
    <col min="1" max="1" width="13" style="115" customWidth="1"/>
    <col min="2" max="2" width="59" style="116" customWidth="1"/>
    <col min="3" max="5" width="15.83203125" style="116" customWidth="1"/>
    <col min="6" max="16384" width="9.33203125" style="116"/>
  </cols>
  <sheetData>
    <row r="1" spans="1:5" s="102" customFormat="1" ht="21" customHeight="1" thickBot="1" x14ac:dyDescent="0.25">
      <c r="A1" s="101"/>
      <c r="B1" s="103"/>
      <c r="C1" s="1"/>
      <c r="D1" s="1"/>
      <c r="E1" s="381" t="s">
        <v>495</v>
      </c>
    </row>
    <row r="2" spans="1:5" s="261" customFormat="1" ht="24.75" thickBot="1" x14ac:dyDescent="0.25">
      <c r="A2" s="91" t="s">
        <v>494</v>
      </c>
      <c r="B2" s="568" t="s">
        <v>343</v>
      </c>
      <c r="C2" s="569"/>
      <c r="D2" s="570"/>
      <c r="E2" s="396" t="s">
        <v>48</v>
      </c>
    </row>
    <row r="3" spans="1:5" s="261" customFormat="1" ht="24.75" thickBot="1" x14ac:dyDescent="0.25">
      <c r="A3" s="91" t="s">
        <v>142</v>
      </c>
      <c r="B3" s="568" t="s">
        <v>342</v>
      </c>
      <c r="C3" s="569"/>
      <c r="D3" s="570"/>
      <c r="E3" s="396" t="s">
        <v>42</v>
      </c>
    </row>
    <row r="4" spans="1:5" s="262" customFormat="1" ht="15.95" customHeight="1" thickBot="1" x14ac:dyDescent="0.3">
      <c r="A4" s="104"/>
      <c r="B4" s="104"/>
      <c r="C4" s="105"/>
      <c r="D4" s="58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263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263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196" customFormat="1" ht="12" customHeight="1" thickBot="1" x14ac:dyDescent="0.25">
      <c r="A8" s="94" t="s">
        <v>9</v>
      </c>
      <c r="B8" s="107" t="s">
        <v>454</v>
      </c>
      <c r="C8" s="153">
        <f>SUM(C9:C19)</f>
        <v>0</v>
      </c>
      <c r="D8" s="153">
        <f>SUM(D9:D19)</f>
        <v>0</v>
      </c>
      <c r="E8" s="191">
        <f>SUM(E9:E19)</f>
        <v>0</v>
      </c>
    </row>
    <row r="9" spans="1:5" s="196" customFormat="1" ht="12" customHeight="1" x14ac:dyDescent="0.2">
      <c r="A9" s="256" t="s">
        <v>70</v>
      </c>
      <c r="B9" s="8" t="s">
        <v>217</v>
      </c>
      <c r="C9" s="336"/>
      <c r="D9" s="336"/>
      <c r="E9" s="397"/>
    </row>
    <row r="10" spans="1:5" s="196" customFormat="1" ht="12" customHeight="1" x14ac:dyDescent="0.2">
      <c r="A10" s="257" t="s">
        <v>71</v>
      </c>
      <c r="B10" s="6" t="s">
        <v>218</v>
      </c>
      <c r="C10" s="150"/>
      <c r="D10" s="150"/>
      <c r="E10" s="326"/>
    </row>
    <row r="11" spans="1:5" s="196" customFormat="1" ht="12" customHeight="1" x14ac:dyDescent="0.2">
      <c r="A11" s="257" t="s">
        <v>72</v>
      </c>
      <c r="B11" s="6" t="s">
        <v>219</v>
      </c>
      <c r="C11" s="150"/>
      <c r="D11" s="150"/>
      <c r="E11" s="326"/>
    </row>
    <row r="12" spans="1:5" s="196" customFormat="1" ht="12" customHeight="1" x14ac:dyDescent="0.2">
      <c r="A12" s="257" t="s">
        <v>73</v>
      </c>
      <c r="B12" s="6" t="s">
        <v>220</v>
      </c>
      <c r="C12" s="150"/>
      <c r="D12" s="150"/>
      <c r="E12" s="326"/>
    </row>
    <row r="13" spans="1:5" s="196" customFormat="1" ht="12" customHeight="1" x14ac:dyDescent="0.2">
      <c r="A13" s="257" t="s">
        <v>105</v>
      </c>
      <c r="B13" s="6" t="s">
        <v>221</v>
      </c>
      <c r="C13" s="150"/>
      <c r="D13" s="150"/>
      <c r="E13" s="326"/>
    </row>
    <row r="14" spans="1:5" s="196" customFormat="1" ht="12" customHeight="1" x14ac:dyDescent="0.2">
      <c r="A14" s="257" t="s">
        <v>74</v>
      </c>
      <c r="B14" s="6" t="s">
        <v>344</v>
      </c>
      <c r="C14" s="150"/>
      <c r="D14" s="150"/>
      <c r="E14" s="326"/>
    </row>
    <row r="15" spans="1:5" s="196" customFormat="1" ht="12" customHeight="1" x14ac:dyDescent="0.2">
      <c r="A15" s="257" t="s">
        <v>75</v>
      </c>
      <c r="B15" s="5" t="s">
        <v>345</v>
      </c>
      <c r="C15" s="150"/>
      <c r="D15" s="150"/>
      <c r="E15" s="326"/>
    </row>
    <row r="16" spans="1:5" s="196" customFormat="1" ht="12" customHeight="1" x14ac:dyDescent="0.2">
      <c r="A16" s="257" t="s">
        <v>83</v>
      </c>
      <c r="B16" s="6" t="s">
        <v>224</v>
      </c>
      <c r="C16" s="333"/>
      <c r="D16" s="333"/>
      <c r="E16" s="331"/>
    </row>
    <row r="17" spans="1:5" s="264" customFormat="1" ht="12" customHeight="1" x14ac:dyDescent="0.2">
      <c r="A17" s="257" t="s">
        <v>84</v>
      </c>
      <c r="B17" s="6" t="s">
        <v>225</v>
      </c>
      <c r="C17" s="150"/>
      <c r="D17" s="150"/>
      <c r="E17" s="326"/>
    </row>
    <row r="18" spans="1:5" s="264" customFormat="1" ht="12" customHeight="1" x14ac:dyDescent="0.2">
      <c r="A18" s="257" t="s">
        <v>85</v>
      </c>
      <c r="B18" s="6" t="s">
        <v>377</v>
      </c>
      <c r="C18" s="152"/>
      <c r="D18" s="152"/>
      <c r="E18" s="327"/>
    </row>
    <row r="19" spans="1:5" s="264" customFormat="1" ht="12" customHeight="1" thickBot="1" x14ac:dyDescent="0.25">
      <c r="A19" s="257" t="s">
        <v>86</v>
      </c>
      <c r="B19" s="5" t="s">
        <v>226</v>
      </c>
      <c r="C19" s="152"/>
      <c r="D19" s="152"/>
      <c r="E19" s="327"/>
    </row>
    <row r="20" spans="1:5" s="196" customFormat="1" ht="12" customHeight="1" thickBot="1" x14ac:dyDescent="0.25">
      <c r="A20" s="94" t="s">
        <v>10</v>
      </c>
      <c r="B20" s="107" t="s">
        <v>346</v>
      </c>
      <c r="C20" s="153">
        <f>SUM(C21:C23)</f>
        <v>0</v>
      </c>
      <c r="D20" s="153">
        <f>SUM(D21:D23)</f>
        <v>0</v>
      </c>
      <c r="E20" s="191">
        <f>SUM(E21:E23)</f>
        <v>0</v>
      </c>
    </row>
    <row r="21" spans="1:5" s="264" customFormat="1" ht="12" customHeight="1" x14ac:dyDescent="0.2">
      <c r="A21" s="257" t="s">
        <v>76</v>
      </c>
      <c r="B21" s="7" t="s">
        <v>194</v>
      </c>
      <c r="C21" s="150"/>
      <c r="D21" s="150"/>
      <c r="E21" s="326"/>
    </row>
    <row r="22" spans="1:5" s="264" customFormat="1" ht="12" customHeight="1" x14ac:dyDescent="0.2">
      <c r="A22" s="257" t="s">
        <v>77</v>
      </c>
      <c r="B22" s="6" t="s">
        <v>347</v>
      </c>
      <c r="C22" s="150"/>
      <c r="D22" s="150"/>
      <c r="E22" s="326"/>
    </row>
    <row r="23" spans="1:5" s="264" customFormat="1" ht="12" customHeight="1" x14ac:dyDescent="0.2">
      <c r="A23" s="257" t="s">
        <v>78</v>
      </c>
      <c r="B23" s="6" t="s">
        <v>348</v>
      </c>
      <c r="C23" s="150"/>
      <c r="D23" s="150"/>
      <c r="E23" s="326"/>
    </row>
    <row r="24" spans="1:5" s="264" customFormat="1" ht="12" customHeight="1" thickBot="1" x14ac:dyDescent="0.25">
      <c r="A24" s="257" t="s">
        <v>79</v>
      </c>
      <c r="B24" s="6" t="s">
        <v>455</v>
      </c>
      <c r="C24" s="150"/>
      <c r="D24" s="150"/>
      <c r="E24" s="326"/>
    </row>
    <row r="25" spans="1:5" s="264" customFormat="1" ht="12" customHeight="1" thickBot="1" x14ac:dyDescent="0.25">
      <c r="A25" s="99" t="s">
        <v>11</v>
      </c>
      <c r="B25" s="65" t="s">
        <v>120</v>
      </c>
      <c r="C25" s="399"/>
      <c r="D25" s="399"/>
      <c r="E25" s="190"/>
    </row>
    <row r="26" spans="1:5" s="264" customFormat="1" ht="12" customHeight="1" thickBot="1" x14ac:dyDescent="0.25">
      <c r="A26" s="99" t="s">
        <v>12</v>
      </c>
      <c r="B26" s="65" t="s">
        <v>456</v>
      </c>
      <c r="C26" s="153">
        <f>+C27+C28+C29</f>
        <v>0</v>
      </c>
      <c r="D26" s="153">
        <f>+D27+D28+D29</f>
        <v>0</v>
      </c>
      <c r="E26" s="191">
        <f>+E27+E28+E29</f>
        <v>0</v>
      </c>
    </row>
    <row r="27" spans="1:5" s="264" customFormat="1" ht="12" customHeight="1" x14ac:dyDescent="0.2">
      <c r="A27" s="258" t="s">
        <v>204</v>
      </c>
      <c r="B27" s="259" t="s">
        <v>199</v>
      </c>
      <c r="C27" s="334"/>
      <c r="D27" s="334"/>
      <c r="E27" s="332"/>
    </row>
    <row r="28" spans="1:5" s="264" customFormat="1" ht="12" customHeight="1" x14ac:dyDescent="0.2">
      <c r="A28" s="258" t="s">
        <v>207</v>
      </c>
      <c r="B28" s="259" t="s">
        <v>347</v>
      </c>
      <c r="C28" s="150"/>
      <c r="D28" s="150"/>
      <c r="E28" s="326"/>
    </row>
    <row r="29" spans="1:5" s="264" customFormat="1" ht="12" customHeight="1" x14ac:dyDescent="0.2">
      <c r="A29" s="258" t="s">
        <v>208</v>
      </c>
      <c r="B29" s="260" t="s">
        <v>350</v>
      </c>
      <c r="C29" s="150"/>
      <c r="D29" s="150"/>
      <c r="E29" s="326"/>
    </row>
    <row r="30" spans="1:5" s="264" customFormat="1" ht="12" customHeight="1" thickBot="1" x14ac:dyDescent="0.25">
      <c r="A30" s="257" t="s">
        <v>209</v>
      </c>
      <c r="B30" s="70" t="s">
        <v>457</v>
      </c>
      <c r="C30" s="56"/>
      <c r="D30" s="56"/>
      <c r="E30" s="398"/>
    </row>
    <row r="31" spans="1:5" s="264" customFormat="1" ht="12" customHeight="1" thickBot="1" x14ac:dyDescent="0.25">
      <c r="A31" s="99" t="s">
        <v>13</v>
      </c>
      <c r="B31" s="65" t="s">
        <v>351</v>
      </c>
      <c r="C31" s="153">
        <f>+C32+C33+C34</f>
        <v>0</v>
      </c>
      <c r="D31" s="153">
        <f>+D32+D33+D34</f>
        <v>0</v>
      </c>
      <c r="E31" s="191">
        <f>+E32+E33+E34</f>
        <v>0</v>
      </c>
    </row>
    <row r="32" spans="1:5" s="264" customFormat="1" ht="12" customHeight="1" x14ac:dyDescent="0.2">
      <c r="A32" s="258" t="s">
        <v>63</v>
      </c>
      <c r="B32" s="259" t="s">
        <v>231</v>
      </c>
      <c r="C32" s="334"/>
      <c r="D32" s="334"/>
      <c r="E32" s="332"/>
    </row>
    <row r="33" spans="1:5" s="264" customFormat="1" ht="12" customHeight="1" x14ac:dyDescent="0.2">
      <c r="A33" s="258" t="s">
        <v>64</v>
      </c>
      <c r="B33" s="260" t="s">
        <v>232</v>
      </c>
      <c r="C33" s="154"/>
      <c r="D33" s="154"/>
      <c r="E33" s="328"/>
    </row>
    <row r="34" spans="1:5" s="264" customFormat="1" ht="12" customHeight="1" thickBot="1" x14ac:dyDescent="0.25">
      <c r="A34" s="257" t="s">
        <v>65</v>
      </c>
      <c r="B34" s="70" t="s">
        <v>233</v>
      </c>
      <c r="C34" s="56"/>
      <c r="D34" s="56"/>
      <c r="E34" s="398"/>
    </row>
    <row r="35" spans="1:5" s="196" customFormat="1" ht="12" customHeight="1" thickBot="1" x14ac:dyDescent="0.25">
      <c r="A35" s="99" t="s">
        <v>14</v>
      </c>
      <c r="B35" s="65" t="s">
        <v>319</v>
      </c>
      <c r="C35" s="399"/>
      <c r="D35" s="399"/>
      <c r="E35" s="190"/>
    </row>
    <row r="36" spans="1:5" s="196" customFormat="1" ht="12" customHeight="1" thickBot="1" x14ac:dyDescent="0.25">
      <c r="A36" s="99" t="s">
        <v>15</v>
      </c>
      <c r="B36" s="65" t="s">
        <v>352</v>
      </c>
      <c r="C36" s="399"/>
      <c r="D36" s="399"/>
      <c r="E36" s="190"/>
    </row>
    <row r="37" spans="1:5" s="196" customFormat="1" ht="12" customHeight="1" thickBot="1" x14ac:dyDescent="0.25">
      <c r="A37" s="94" t="s">
        <v>16</v>
      </c>
      <c r="B37" s="65" t="s">
        <v>353</v>
      </c>
      <c r="C37" s="153">
        <f>+C8+C20+C25+C26+C31+C35+C36</f>
        <v>0</v>
      </c>
      <c r="D37" s="153">
        <f>+D8+D20+D25+D26+D31+D35+D36</f>
        <v>0</v>
      </c>
      <c r="E37" s="191">
        <f>+E8+E20+E25+E26+E31+E35+E36</f>
        <v>0</v>
      </c>
    </row>
    <row r="38" spans="1:5" s="196" customFormat="1" ht="12" customHeight="1" thickBot="1" x14ac:dyDescent="0.25">
      <c r="A38" s="108" t="s">
        <v>17</v>
      </c>
      <c r="B38" s="65" t="s">
        <v>354</v>
      </c>
      <c r="C38" s="153">
        <f>+C39+C40+C41</f>
        <v>0</v>
      </c>
      <c r="D38" s="153">
        <f>+D39+D40+D41</f>
        <v>0</v>
      </c>
      <c r="E38" s="191">
        <f>+E39+E40+E41</f>
        <v>0</v>
      </c>
    </row>
    <row r="39" spans="1:5" s="196" customFormat="1" ht="12" customHeight="1" x14ac:dyDescent="0.2">
      <c r="A39" s="258" t="s">
        <v>355</v>
      </c>
      <c r="B39" s="259" t="s">
        <v>176</v>
      </c>
      <c r="C39" s="334"/>
      <c r="D39" s="334"/>
      <c r="E39" s="332"/>
    </row>
    <row r="40" spans="1:5" s="196" customFormat="1" ht="12" customHeight="1" x14ac:dyDescent="0.2">
      <c r="A40" s="258" t="s">
        <v>356</v>
      </c>
      <c r="B40" s="260" t="s">
        <v>2</v>
      </c>
      <c r="C40" s="154"/>
      <c r="D40" s="154"/>
      <c r="E40" s="328"/>
    </row>
    <row r="41" spans="1:5" s="264" customFormat="1" ht="12" customHeight="1" thickBot="1" x14ac:dyDescent="0.25">
      <c r="A41" s="257" t="s">
        <v>357</v>
      </c>
      <c r="B41" s="70" t="s">
        <v>358</v>
      </c>
      <c r="C41" s="56"/>
      <c r="D41" s="56"/>
      <c r="E41" s="398"/>
    </row>
    <row r="42" spans="1:5" s="264" customFormat="1" ht="15" customHeight="1" thickBot="1" x14ac:dyDescent="0.25">
      <c r="A42" s="108" t="s">
        <v>18</v>
      </c>
      <c r="B42" s="109" t="s">
        <v>359</v>
      </c>
      <c r="C42" s="400">
        <f>+C37+C38</f>
        <v>0</v>
      </c>
      <c r="D42" s="400">
        <f>+D37+D38</f>
        <v>0</v>
      </c>
      <c r="E42" s="194">
        <f>+E37+E38</f>
        <v>0</v>
      </c>
    </row>
    <row r="43" spans="1:5" s="264" customFormat="1" ht="15" customHeight="1" x14ac:dyDescent="0.2">
      <c r="A43" s="110"/>
      <c r="B43" s="111"/>
      <c r="C43" s="192"/>
    </row>
    <row r="44" spans="1:5" ht="13.5" thickBot="1" x14ac:dyDescent="0.25">
      <c r="A44" s="112"/>
      <c r="B44" s="113"/>
      <c r="C44" s="193"/>
    </row>
    <row r="45" spans="1:5" s="263" customFormat="1" ht="16.5" customHeight="1" thickBot="1" x14ac:dyDescent="0.25">
      <c r="A45" s="564" t="s">
        <v>46</v>
      </c>
      <c r="B45" s="565"/>
      <c r="C45" s="565"/>
      <c r="D45" s="565"/>
      <c r="E45" s="566"/>
    </row>
    <row r="46" spans="1:5" s="265" customFormat="1" ht="12" customHeight="1" thickBot="1" x14ac:dyDescent="0.25">
      <c r="A46" s="99" t="s">
        <v>9</v>
      </c>
      <c r="B46" s="65" t="s">
        <v>360</v>
      </c>
      <c r="C46" s="153">
        <f>SUM(C47:C51)</f>
        <v>0</v>
      </c>
      <c r="D46" s="153">
        <f>SUM(D47:D51)</f>
        <v>0</v>
      </c>
      <c r="E46" s="191">
        <f>SUM(E47:E51)</f>
        <v>0</v>
      </c>
    </row>
    <row r="47" spans="1:5" ht="12" customHeight="1" x14ac:dyDescent="0.2">
      <c r="A47" s="257" t="s">
        <v>70</v>
      </c>
      <c r="B47" s="7" t="s">
        <v>38</v>
      </c>
      <c r="C47" s="334"/>
      <c r="D47" s="334"/>
      <c r="E47" s="332"/>
    </row>
    <row r="48" spans="1:5" ht="12" customHeight="1" x14ac:dyDescent="0.2">
      <c r="A48" s="257" t="s">
        <v>71</v>
      </c>
      <c r="B48" s="6" t="s">
        <v>129</v>
      </c>
      <c r="C48" s="55"/>
      <c r="D48" s="55"/>
      <c r="E48" s="329"/>
    </row>
    <row r="49" spans="1:5" ht="12" customHeight="1" x14ac:dyDescent="0.2">
      <c r="A49" s="257" t="s">
        <v>72</v>
      </c>
      <c r="B49" s="6" t="s">
        <v>98</v>
      </c>
      <c r="C49" s="55"/>
      <c r="D49" s="55"/>
      <c r="E49" s="329"/>
    </row>
    <row r="50" spans="1:5" ht="12" customHeight="1" x14ac:dyDescent="0.2">
      <c r="A50" s="257" t="s">
        <v>73</v>
      </c>
      <c r="B50" s="6" t="s">
        <v>130</v>
      </c>
      <c r="C50" s="55"/>
      <c r="D50" s="55"/>
      <c r="E50" s="329"/>
    </row>
    <row r="51" spans="1:5" ht="12" customHeight="1" thickBot="1" x14ac:dyDescent="0.25">
      <c r="A51" s="257" t="s">
        <v>105</v>
      </c>
      <c r="B51" s="6" t="s">
        <v>131</v>
      </c>
      <c r="C51" s="55"/>
      <c r="D51" s="55"/>
      <c r="E51" s="329"/>
    </row>
    <row r="52" spans="1:5" ht="12" customHeight="1" thickBot="1" x14ac:dyDescent="0.25">
      <c r="A52" s="99" t="s">
        <v>10</v>
      </c>
      <c r="B52" s="65" t="s">
        <v>361</v>
      </c>
      <c r="C52" s="153">
        <f>SUM(C53:C55)</f>
        <v>0</v>
      </c>
      <c r="D52" s="153">
        <f>SUM(D53:D55)</f>
        <v>0</v>
      </c>
      <c r="E52" s="191">
        <f>SUM(E53:E55)</f>
        <v>0</v>
      </c>
    </row>
    <row r="53" spans="1:5" s="265" customFormat="1" ht="12" customHeight="1" x14ac:dyDescent="0.2">
      <c r="A53" s="257" t="s">
        <v>76</v>
      </c>
      <c r="B53" s="7" t="s">
        <v>166</v>
      </c>
      <c r="C53" s="334"/>
      <c r="D53" s="334"/>
      <c r="E53" s="332"/>
    </row>
    <row r="54" spans="1:5" ht="12" customHeight="1" x14ac:dyDescent="0.2">
      <c r="A54" s="257" t="s">
        <v>77</v>
      </c>
      <c r="B54" s="6" t="s">
        <v>133</v>
      </c>
      <c r="C54" s="55"/>
      <c r="D54" s="55"/>
      <c r="E54" s="329"/>
    </row>
    <row r="55" spans="1:5" ht="12" customHeight="1" x14ac:dyDescent="0.2">
      <c r="A55" s="257" t="s">
        <v>78</v>
      </c>
      <c r="B55" s="6" t="s">
        <v>47</v>
      </c>
      <c r="C55" s="55"/>
      <c r="D55" s="55"/>
      <c r="E55" s="329"/>
    </row>
    <row r="56" spans="1:5" ht="12" customHeight="1" thickBot="1" x14ac:dyDescent="0.25">
      <c r="A56" s="257" t="s">
        <v>79</v>
      </c>
      <c r="B56" s="6" t="s">
        <v>458</v>
      </c>
      <c r="C56" s="55"/>
      <c r="D56" s="55"/>
      <c r="E56" s="329"/>
    </row>
    <row r="57" spans="1:5" ht="12" customHeight="1" thickBot="1" x14ac:dyDescent="0.25">
      <c r="A57" s="99" t="s">
        <v>11</v>
      </c>
      <c r="B57" s="65" t="s">
        <v>5</v>
      </c>
      <c r="C57" s="399"/>
      <c r="D57" s="399"/>
      <c r="E57" s="190"/>
    </row>
    <row r="58" spans="1:5" ht="15" customHeight="1" thickBot="1" x14ac:dyDescent="0.25">
      <c r="A58" s="99" t="s">
        <v>12</v>
      </c>
      <c r="B58" s="114" t="s">
        <v>462</v>
      </c>
      <c r="C58" s="400">
        <f>+C46+C52+C57</f>
        <v>0</v>
      </c>
      <c r="D58" s="400">
        <f>+D46+D52+D57</f>
        <v>0</v>
      </c>
      <c r="E58" s="194">
        <f>+E46+E52+E57</f>
        <v>0</v>
      </c>
    </row>
    <row r="59" spans="1:5" ht="13.5" thickBot="1" x14ac:dyDescent="0.25">
      <c r="C59" s="195"/>
      <c r="D59" s="195"/>
      <c r="E59" s="195"/>
    </row>
    <row r="60" spans="1:5" ht="15" customHeight="1" thickBot="1" x14ac:dyDescent="0.25">
      <c r="A60" s="117" t="s">
        <v>453</v>
      </c>
      <c r="B60" s="118"/>
      <c r="C60" s="393"/>
      <c r="D60" s="393"/>
      <c r="E60" s="392"/>
    </row>
    <row r="61" spans="1:5" ht="14.25" customHeight="1" thickBot="1" x14ac:dyDescent="0.25">
      <c r="A61" s="117" t="s">
        <v>144</v>
      </c>
      <c r="B61" s="118"/>
      <c r="C61" s="393"/>
      <c r="D61" s="393"/>
      <c r="E61" s="392"/>
    </row>
  </sheetData>
  <sheetProtection formatCells="0"/>
  <mergeCells count="4">
    <mergeCell ref="B2:D2"/>
    <mergeCell ref="B3:D3"/>
    <mergeCell ref="A7:E7"/>
    <mergeCell ref="A45:E45"/>
  </mergeCells>
  <phoneticPr fontId="25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1"/>
  <sheetViews>
    <sheetView zoomScale="130" zoomScaleNormal="130" workbookViewId="0">
      <selection activeCell="E21" sqref="E21"/>
    </sheetView>
  </sheetViews>
  <sheetFormatPr defaultRowHeight="12.75" x14ac:dyDescent="0.2"/>
  <cols>
    <col min="1" max="1" width="13" style="115" customWidth="1"/>
    <col min="2" max="2" width="59" style="116" customWidth="1"/>
    <col min="3" max="5" width="15.83203125" style="116" customWidth="1"/>
    <col min="6" max="16384" width="9.33203125" style="116"/>
  </cols>
  <sheetData>
    <row r="1" spans="1:5" s="102" customFormat="1" ht="21" customHeight="1" thickBot="1" x14ac:dyDescent="0.25">
      <c r="A1" s="101"/>
      <c r="B1" s="103"/>
      <c r="C1" s="1"/>
      <c r="D1" s="1"/>
      <c r="E1" s="381" t="s">
        <v>496</v>
      </c>
    </row>
    <row r="2" spans="1:5" s="261" customFormat="1" ht="24.75" thickBot="1" x14ac:dyDescent="0.25">
      <c r="A2" s="91" t="s">
        <v>494</v>
      </c>
      <c r="B2" s="568" t="s">
        <v>343</v>
      </c>
      <c r="C2" s="569"/>
      <c r="D2" s="570"/>
      <c r="E2" s="396" t="s">
        <v>48</v>
      </c>
    </row>
    <row r="3" spans="1:5" s="261" customFormat="1" ht="24.75" thickBot="1" x14ac:dyDescent="0.25">
      <c r="A3" s="91" t="s">
        <v>142</v>
      </c>
      <c r="B3" s="568" t="s">
        <v>362</v>
      </c>
      <c r="C3" s="569"/>
      <c r="D3" s="570"/>
      <c r="E3" s="396" t="s">
        <v>48</v>
      </c>
    </row>
    <row r="4" spans="1:5" s="262" customFormat="1" ht="15.95" customHeight="1" thickBot="1" x14ac:dyDescent="0.3">
      <c r="A4" s="104"/>
      <c r="B4" s="104"/>
      <c r="C4" s="105"/>
      <c r="D4" s="58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263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263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196" customFormat="1" ht="12" customHeight="1" thickBot="1" x14ac:dyDescent="0.25">
      <c r="A8" s="94" t="s">
        <v>9</v>
      </c>
      <c r="B8" s="107" t="s">
        <v>454</v>
      </c>
      <c r="C8" s="153">
        <f>SUM(C9:C19)</f>
        <v>0</v>
      </c>
      <c r="D8" s="153">
        <f>SUM(D9:D19)</f>
        <v>0</v>
      </c>
      <c r="E8" s="191">
        <f>SUM(E9:E19)</f>
        <v>0</v>
      </c>
    </row>
    <row r="9" spans="1:5" s="196" customFormat="1" ht="12" customHeight="1" x14ac:dyDescent="0.2">
      <c r="A9" s="256" t="s">
        <v>70</v>
      </c>
      <c r="B9" s="8" t="s">
        <v>217</v>
      </c>
      <c r="C9" s="336"/>
      <c r="D9" s="336"/>
      <c r="E9" s="397"/>
    </row>
    <row r="10" spans="1:5" s="196" customFormat="1" ht="12" customHeight="1" x14ac:dyDescent="0.2">
      <c r="A10" s="257" t="s">
        <v>71</v>
      </c>
      <c r="B10" s="6" t="s">
        <v>218</v>
      </c>
      <c r="C10" s="150"/>
      <c r="D10" s="150"/>
      <c r="E10" s="326"/>
    </row>
    <row r="11" spans="1:5" s="196" customFormat="1" ht="12" customHeight="1" x14ac:dyDescent="0.2">
      <c r="A11" s="257" t="s">
        <v>72</v>
      </c>
      <c r="B11" s="6" t="s">
        <v>219</v>
      </c>
      <c r="C11" s="150"/>
      <c r="D11" s="150"/>
      <c r="E11" s="326"/>
    </row>
    <row r="12" spans="1:5" s="196" customFormat="1" ht="12" customHeight="1" x14ac:dyDescent="0.2">
      <c r="A12" s="257" t="s">
        <v>73</v>
      </c>
      <c r="B12" s="6" t="s">
        <v>220</v>
      </c>
      <c r="C12" s="150"/>
      <c r="D12" s="150"/>
      <c r="E12" s="326"/>
    </row>
    <row r="13" spans="1:5" s="196" customFormat="1" ht="12" customHeight="1" x14ac:dyDescent="0.2">
      <c r="A13" s="257" t="s">
        <v>105</v>
      </c>
      <c r="B13" s="6" t="s">
        <v>221</v>
      </c>
      <c r="C13" s="150"/>
      <c r="D13" s="150"/>
      <c r="E13" s="326"/>
    </row>
    <row r="14" spans="1:5" s="196" customFormat="1" ht="12" customHeight="1" x14ac:dyDescent="0.2">
      <c r="A14" s="257" t="s">
        <v>74</v>
      </c>
      <c r="B14" s="6" t="s">
        <v>344</v>
      </c>
      <c r="C14" s="150"/>
      <c r="D14" s="150"/>
      <c r="E14" s="326"/>
    </row>
    <row r="15" spans="1:5" s="196" customFormat="1" ht="12" customHeight="1" x14ac:dyDescent="0.2">
      <c r="A15" s="257" t="s">
        <v>75</v>
      </c>
      <c r="B15" s="5" t="s">
        <v>345</v>
      </c>
      <c r="C15" s="150"/>
      <c r="D15" s="150"/>
      <c r="E15" s="326"/>
    </row>
    <row r="16" spans="1:5" s="196" customFormat="1" ht="12" customHeight="1" x14ac:dyDescent="0.2">
      <c r="A16" s="257" t="s">
        <v>83</v>
      </c>
      <c r="B16" s="6" t="s">
        <v>224</v>
      </c>
      <c r="C16" s="333"/>
      <c r="D16" s="333"/>
      <c r="E16" s="331"/>
    </row>
    <row r="17" spans="1:5" s="264" customFormat="1" ht="12" customHeight="1" x14ac:dyDescent="0.2">
      <c r="A17" s="257" t="s">
        <v>84</v>
      </c>
      <c r="B17" s="6" t="s">
        <v>225</v>
      </c>
      <c r="C17" s="150"/>
      <c r="D17" s="150"/>
      <c r="E17" s="326"/>
    </row>
    <row r="18" spans="1:5" s="264" customFormat="1" ht="12" customHeight="1" x14ac:dyDescent="0.2">
      <c r="A18" s="257" t="s">
        <v>85</v>
      </c>
      <c r="B18" s="6" t="s">
        <v>377</v>
      </c>
      <c r="C18" s="152"/>
      <c r="D18" s="152"/>
      <c r="E18" s="327"/>
    </row>
    <row r="19" spans="1:5" s="264" customFormat="1" ht="12" customHeight="1" thickBot="1" x14ac:dyDescent="0.25">
      <c r="A19" s="257" t="s">
        <v>86</v>
      </c>
      <c r="B19" s="5" t="s">
        <v>226</v>
      </c>
      <c r="C19" s="152"/>
      <c r="D19" s="152"/>
      <c r="E19" s="327"/>
    </row>
    <row r="20" spans="1:5" s="196" customFormat="1" ht="12" customHeight="1" thickBot="1" x14ac:dyDescent="0.25">
      <c r="A20" s="94" t="s">
        <v>10</v>
      </c>
      <c r="B20" s="107" t="s">
        <v>346</v>
      </c>
      <c r="C20" s="153">
        <f>SUM(C21:C23)</f>
        <v>0</v>
      </c>
      <c r="D20" s="153">
        <f>SUM(D21:D23)</f>
        <v>0</v>
      </c>
      <c r="E20" s="191">
        <f>SUM(E21:E23)</f>
        <v>0</v>
      </c>
    </row>
    <row r="21" spans="1:5" s="264" customFormat="1" ht="12" customHeight="1" x14ac:dyDescent="0.2">
      <c r="A21" s="257" t="s">
        <v>76</v>
      </c>
      <c r="B21" s="7" t="s">
        <v>194</v>
      </c>
      <c r="C21" s="150"/>
      <c r="D21" s="150"/>
      <c r="E21" s="326"/>
    </row>
    <row r="22" spans="1:5" s="264" customFormat="1" ht="12" customHeight="1" x14ac:dyDescent="0.2">
      <c r="A22" s="257" t="s">
        <v>77</v>
      </c>
      <c r="B22" s="6" t="s">
        <v>347</v>
      </c>
      <c r="C22" s="150"/>
      <c r="D22" s="150"/>
      <c r="E22" s="326"/>
    </row>
    <row r="23" spans="1:5" s="264" customFormat="1" ht="12" customHeight="1" x14ac:dyDescent="0.2">
      <c r="A23" s="257" t="s">
        <v>78</v>
      </c>
      <c r="B23" s="6" t="s">
        <v>348</v>
      </c>
      <c r="C23" s="150"/>
      <c r="D23" s="150"/>
      <c r="E23" s="326"/>
    </row>
    <row r="24" spans="1:5" s="264" customFormat="1" ht="12" customHeight="1" thickBot="1" x14ac:dyDescent="0.25">
      <c r="A24" s="257" t="s">
        <v>79</v>
      </c>
      <c r="B24" s="6" t="s">
        <v>455</v>
      </c>
      <c r="C24" s="150"/>
      <c r="D24" s="150"/>
      <c r="E24" s="326"/>
    </row>
    <row r="25" spans="1:5" s="264" customFormat="1" ht="12" customHeight="1" thickBot="1" x14ac:dyDescent="0.25">
      <c r="A25" s="99" t="s">
        <v>11</v>
      </c>
      <c r="B25" s="65" t="s">
        <v>120</v>
      </c>
      <c r="C25" s="399"/>
      <c r="D25" s="399"/>
      <c r="E25" s="190"/>
    </row>
    <row r="26" spans="1:5" s="264" customFormat="1" ht="12" customHeight="1" thickBot="1" x14ac:dyDescent="0.25">
      <c r="A26" s="99" t="s">
        <v>12</v>
      </c>
      <c r="B26" s="65" t="s">
        <v>456</v>
      </c>
      <c r="C26" s="153">
        <f>+C27+C28+C29</f>
        <v>0</v>
      </c>
      <c r="D26" s="153">
        <f>+D27+D28+D29</f>
        <v>0</v>
      </c>
      <c r="E26" s="191">
        <f>+E27+E28+E29</f>
        <v>0</v>
      </c>
    </row>
    <row r="27" spans="1:5" s="264" customFormat="1" ht="12" customHeight="1" x14ac:dyDescent="0.2">
      <c r="A27" s="258" t="s">
        <v>204</v>
      </c>
      <c r="B27" s="259" t="s">
        <v>199</v>
      </c>
      <c r="C27" s="334"/>
      <c r="D27" s="334"/>
      <c r="E27" s="332"/>
    </row>
    <row r="28" spans="1:5" s="264" customFormat="1" ht="12" customHeight="1" x14ac:dyDescent="0.2">
      <c r="A28" s="258" t="s">
        <v>207</v>
      </c>
      <c r="B28" s="259" t="s">
        <v>347</v>
      </c>
      <c r="C28" s="150"/>
      <c r="D28" s="150"/>
      <c r="E28" s="326"/>
    </row>
    <row r="29" spans="1:5" s="264" customFormat="1" ht="12" customHeight="1" x14ac:dyDescent="0.2">
      <c r="A29" s="258" t="s">
        <v>208</v>
      </c>
      <c r="B29" s="260" t="s">
        <v>350</v>
      </c>
      <c r="C29" s="150"/>
      <c r="D29" s="150"/>
      <c r="E29" s="326"/>
    </row>
    <row r="30" spans="1:5" s="264" customFormat="1" ht="12" customHeight="1" thickBot="1" x14ac:dyDescent="0.25">
      <c r="A30" s="257" t="s">
        <v>209</v>
      </c>
      <c r="B30" s="70" t="s">
        <v>457</v>
      </c>
      <c r="C30" s="56"/>
      <c r="D30" s="56"/>
      <c r="E30" s="398"/>
    </row>
    <row r="31" spans="1:5" s="264" customFormat="1" ht="12" customHeight="1" thickBot="1" x14ac:dyDescent="0.25">
      <c r="A31" s="99" t="s">
        <v>13</v>
      </c>
      <c r="B31" s="65" t="s">
        <v>351</v>
      </c>
      <c r="C31" s="153">
        <f>+C32+C33+C34</f>
        <v>0</v>
      </c>
      <c r="D31" s="153">
        <f>+D32+D33+D34</f>
        <v>0</v>
      </c>
      <c r="E31" s="191">
        <f>+E32+E33+E34</f>
        <v>0</v>
      </c>
    </row>
    <row r="32" spans="1:5" s="264" customFormat="1" ht="12" customHeight="1" x14ac:dyDescent="0.2">
      <c r="A32" s="258" t="s">
        <v>63</v>
      </c>
      <c r="B32" s="259" t="s">
        <v>231</v>
      </c>
      <c r="C32" s="334"/>
      <c r="D32" s="334"/>
      <c r="E32" s="332"/>
    </row>
    <row r="33" spans="1:5" s="264" customFormat="1" ht="12" customHeight="1" x14ac:dyDescent="0.2">
      <c r="A33" s="258" t="s">
        <v>64</v>
      </c>
      <c r="B33" s="260" t="s">
        <v>232</v>
      </c>
      <c r="C33" s="154"/>
      <c r="D33" s="154"/>
      <c r="E33" s="328"/>
    </row>
    <row r="34" spans="1:5" s="264" customFormat="1" ht="12" customHeight="1" thickBot="1" x14ac:dyDescent="0.25">
      <c r="A34" s="257" t="s">
        <v>65</v>
      </c>
      <c r="B34" s="70" t="s">
        <v>233</v>
      </c>
      <c r="C34" s="56"/>
      <c r="D34" s="56"/>
      <c r="E34" s="398"/>
    </row>
    <row r="35" spans="1:5" s="196" customFormat="1" ht="12" customHeight="1" thickBot="1" x14ac:dyDescent="0.25">
      <c r="A35" s="99" t="s">
        <v>14</v>
      </c>
      <c r="B35" s="65" t="s">
        <v>319</v>
      </c>
      <c r="C35" s="399"/>
      <c r="D35" s="399"/>
      <c r="E35" s="190"/>
    </row>
    <row r="36" spans="1:5" s="196" customFormat="1" ht="12" customHeight="1" thickBot="1" x14ac:dyDescent="0.25">
      <c r="A36" s="99" t="s">
        <v>15</v>
      </c>
      <c r="B36" s="65" t="s">
        <v>352</v>
      </c>
      <c r="C36" s="399"/>
      <c r="D36" s="399"/>
      <c r="E36" s="190"/>
    </row>
    <row r="37" spans="1:5" s="196" customFormat="1" ht="12" customHeight="1" thickBot="1" x14ac:dyDescent="0.25">
      <c r="A37" s="94" t="s">
        <v>16</v>
      </c>
      <c r="B37" s="65" t="s">
        <v>353</v>
      </c>
      <c r="C37" s="153">
        <f>+C8+C20+C25+C26+C31+C35+C36</f>
        <v>0</v>
      </c>
      <c r="D37" s="153">
        <f>+D8+D20+D25+D26+D31+D35+D36</f>
        <v>0</v>
      </c>
      <c r="E37" s="191">
        <f>+E8+E20+E25+E26+E31+E35+E36</f>
        <v>0</v>
      </c>
    </row>
    <row r="38" spans="1:5" s="196" customFormat="1" ht="12" customHeight="1" thickBot="1" x14ac:dyDescent="0.25">
      <c r="A38" s="108" t="s">
        <v>17</v>
      </c>
      <c r="B38" s="65" t="s">
        <v>354</v>
      </c>
      <c r="C38" s="153">
        <f>+C39+C40+C41</f>
        <v>0</v>
      </c>
      <c r="D38" s="153">
        <f>+D39+D40+D41</f>
        <v>0</v>
      </c>
      <c r="E38" s="191">
        <f>+E39+E40+E41</f>
        <v>0</v>
      </c>
    </row>
    <row r="39" spans="1:5" s="196" customFormat="1" ht="12" customHeight="1" x14ac:dyDescent="0.2">
      <c r="A39" s="258" t="s">
        <v>355</v>
      </c>
      <c r="B39" s="259" t="s">
        <v>176</v>
      </c>
      <c r="C39" s="334"/>
      <c r="D39" s="334"/>
      <c r="E39" s="332"/>
    </row>
    <row r="40" spans="1:5" s="196" customFormat="1" ht="12" customHeight="1" x14ac:dyDescent="0.2">
      <c r="A40" s="258" t="s">
        <v>356</v>
      </c>
      <c r="B40" s="260" t="s">
        <v>2</v>
      </c>
      <c r="C40" s="154"/>
      <c r="D40" s="154"/>
      <c r="E40" s="328"/>
    </row>
    <row r="41" spans="1:5" s="264" customFormat="1" ht="12" customHeight="1" thickBot="1" x14ac:dyDescent="0.25">
      <c r="A41" s="257" t="s">
        <v>357</v>
      </c>
      <c r="B41" s="70" t="s">
        <v>358</v>
      </c>
      <c r="C41" s="56"/>
      <c r="D41" s="56"/>
      <c r="E41" s="398"/>
    </row>
    <row r="42" spans="1:5" s="264" customFormat="1" ht="15" customHeight="1" thickBot="1" x14ac:dyDescent="0.25">
      <c r="A42" s="108" t="s">
        <v>18</v>
      </c>
      <c r="B42" s="109" t="s">
        <v>359</v>
      </c>
      <c r="C42" s="400">
        <f>+C37+C38</f>
        <v>0</v>
      </c>
      <c r="D42" s="400">
        <f>+D37+D38</f>
        <v>0</v>
      </c>
      <c r="E42" s="194">
        <f>+E37+E38</f>
        <v>0</v>
      </c>
    </row>
    <row r="43" spans="1:5" s="264" customFormat="1" ht="15" customHeight="1" x14ac:dyDescent="0.2">
      <c r="A43" s="110"/>
      <c r="B43" s="111"/>
      <c r="C43" s="192"/>
    </row>
    <row r="44" spans="1:5" ht="13.5" thickBot="1" x14ac:dyDescent="0.25">
      <c r="A44" s="112"/>
      <c r="B44" s="113"/>
      <c r="C44" s="193"/>
    </row>
    <row r="45" spans="1:5" s="263" customFormat="1" ht="16.5" customHeight="1" thickBot="1" x14ac:dyDescent="0.25">
      <c r="A45" s="564" t="s">
        <v>46</v>
      </c>
      <c r="B45" s="565"/>
      <c r="C45" s="565"/>
      <c r="D45" s="565"/>
      <c r="E45" s="566"/>
    </row>
    <row r="46" spans="1:5" s="265" customFormat="1" ht="12" customHeight="1" thickBot="1" x14ac:dyDescent="0.25">
      <c r="A46" s="99" t="s">
        <v>9</v>
      </c>
      <c r="B46" s="65" t="s">
        <v>360</v>
      </c>
      <c r="C46" s="153">
        <f>SUM(C47:C51)</f>
        <v>0</v>
      </c>
      <c r="D46" s="153">
        <f>SUM(D47:D51)</f>
        <v>0</v>
      </c>
      <c r="E46" s="191">
        <f>SUM(E47:E51)</f>
        <v>0</v>
      </c>
    </row>
    <row r="47" spans="1:5" ht="12" customHeight="1" x14ac:dyDescent="0.2">
      <c r="A47" s="257" t="s">
        <v>70</v>
      </c>
      <c r="B47" s="7" t="s">
        <v>38</v>
      </c>
      <c r="C47" s="334"/>
      <c r="D47" s="334"/>
      <c r="E47" s="332"/>
    </row>
    <row r="48" spans="1:5" ht="12" customHeight="1" x14ac:dyDescent="0.2">
      <c r="A48" s="257" t="s">
        <v>71</v>
      </c>
      <c r="B48" s="6" t="s">
        <v>129</v>
      </c>
      <c r="C48" s="55"/>
      <c r="D48" s="55"/>
      <c r="E48" s="329"/>
    </row>
    <row r="49" spans="1:5" ht="12" customHeight="1" x14ac:dyDescent="0.2">
      <c r="A49" s="257" t="s">
        <v>72</v>
      </c>
      <c r="B49" s="6" t="s">
        <v>98</v>
      </c>
      <c r="C49" s="55"/>
      <c r="D49" s="55"/>
      <c r="E49" s="329"/>
    </row>
    <row r="50" spans="1:5" ht="12" customHeight="1" x14ac:dyDescent="0.2">
      <c r="A50" s="257" t="s">
        <v>73</v>
      </c>
      <c r="B50" s="6" t="s">
        <v>130</v>
      </c>
      <c r="C50" s="55"/>
      <c r="D50" s="55"/>
      <c r="E50" s="329"/>
    </row>
    <row r="51" spans="1:5" ht="12" customHeight="1" thickBot="1" x14ac:dyDescent="0.25">
      <c r="A51" s="257" t="s">
        <v>105</v>
      </c>
      <c r="B51" s="6" t="s">
        <v>131</v>
      </c>
      <c r="C51" s="55"/>
      <c r="D51" s="55"/>
      <c r="E51" s="329"/>
    </row>
    <row r="52" spans="1:5" ht="12" customHeight="1" thickBot="1" x14ac:dyDescent="0.25">
      <c r="A52" s="99" t="s">
        <v>10</v>
      </c>
      <c r="B52" s="65" t="s">
        <v>361</v>
      </c>
      <c r="C52" s="153">
        <f>SUM(C53:C55)</f>
        <v>0</v>
      </c>
      <c r="D52" s="153">
        <f>SUM(D53:D55)</f>
        <v>0</v>
      </c>
      <c r="E52" s="191">
        <f>SUM(E53:E55)</f>
        <v>0</v>
      </c>
    </row>
    <row r="53" spans="1:5" s="265" customFormat="1" ht="12" customHeight="1" x14ac:dyDescent="0.2">
      <c r="A53" s="257" t="s">
        <v>76</v>
      </c>
      <c r="B53" s="7" t="s">
        <v>166</v>
      </c>
      <c r="C53" s="334"/>
      <c r="D53" s="334"/>
      <c r="E53" s="332"/>
    </row>
    <row r="54" spans="1:5" ht="12" customHeight="1" x14ac:dyDescent="0.2">
      <c r="A54" s="257" t="s">
        <v>77</v>
      </c>
      <c r="B54" s="6" t="s">
        <v>133</v>
      </c>
      <c r="C54" s="55"/>
      <c r="D54" s="55"/>
      <c r="E54" s="329"/>
    </row>
    <row r="55" spans="1:5" ht="12" customHeight="1" x14ac:dyDescent="0.2">
      <c r="A55" s="257" t="s">
        <v>78</v>
      </c>
      <c r="B55" s="6" t="s">
        <v>47</v>
      </c>
      <c r="C55" s="55"/>
      <c r="D55" s="55"/>
      <c r="E55" s="329"/>
    </row>
    <row r="56" spans="1:5" ht="12" customHeight="1" thickBot="1" x14ac:dyDescent="0.25">
      <c r="A56" s="257" t="s">
        <v>79</v>
      </c>
      <c r="B56" s="6" t="s">
        <v>458</v>
      </c>
      <c r="C56" s="55"/>
      <c r="D56" s="55"/>
      <c r="E56" s="329"/>
    </row>
    <row r="57" spans="1:5" ht="12" customHeight="1" thickBot="1" x14ac:dyDescent="0.25">
      <c r="A57" s="99" t="s">
        <v>11</v>
      </c>
      <c r="B57" s="65" t="s">
        <v>5</v>
      </c>
      <c r="C57" s="399"/>
      <c r="D57" s="399"/>
      <c r="E57" s="190"/>
    </row>
    <row r="58" spans="1:5" ht="15" customHeight="1" thickBot="1" x14ac:dyDescent="0.25">
      <c r="A58" s="99" t="s">
        <v>12</v>
      </c>
      <c r="B58" s="114" t="s">
        <v>462</v>
      </c>
      <c r="C58" s="400">
        <f>+C46+C52+C57</f>
        <v>0</v>
      </c>
      <c r="D58" s="400">
        <f>+D46+D52+D57</f>
        <v>0</v>
      </c>
      <c r="E58" s="194">
        <f>+E46+E52+E57</f>
        <v>0</v>
      </c>
    </row>
    <row r="59" spans="1:5" ht="13.5" thickBot="1" x14ac:dyDescent="0.25">
      <c r="C59" s="195"/>
      <c r="D59" s="195"/>
      <c r="E59" s="195"/>
    </row>
    <row r="60" spans="1:5" ht="15" customHeight="1" thickBot="1" x14ac:dyDescent="0.25">
      <c r="A60" s="117" t="s">
        <v>453</v>
      </c>
      <c r="B60" s="118"/>
      <c r="C60" s="393"/>
      <c r="D60" s="393"/>
      <c r="E60" s="392"/>
    </row>
    <row r="61" spans="1:5" ht="14.25" customHeight="1" thickBot="1" x14ac:dyDescent="0.25">
      <c r="A61" s="117" t="s">
        <v>144</v>
      </c>
      <c r="B61" s="118"/>
      <c r="C61" s="393"/>
      <c r="D61" s="393"/>
      <c r="E61" s="392"/>
    </row>
  </sheetData>
  <sheetProtection sheet="1" objects="1" scenarios="1"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1"/>
  <sheetViews>
    <sheetView zoomScale="130" zoomScaleNormal="130" workbookViewId="0">
      <selection activeCell="B4" sqref="B4"/>
    </sheetView>
  </sheetViews>
  <sheetFormatPr defaultRowHeight="12.75" x14ac:dyDescent="0.2"/>
  <cols>
    <col min="1" max="1" width="13" style="115" customWidth="1"/>
    <col min="2" max="2" width="59" style="116" customWidth="1"/>
    <col min="3" max="5" width="15.83203125" style="116" customWidth="1"/>
    <col min="6" max="16384" width="9.33203125" style="116"/>
  </cols>
  <sheetData>
    <row r="1" spans="1:5" s="102" customFormat="1" ht="21" customHeight="1" thickBot="1" x14ac:dyDescent="0.25">
      <c r="A1" s="101"/>
      <c r="B1" s="103"/>
      <c r="C1" s="1"/>
      <c r="D1" s="1"/>
      <c r="E1" s="381" t="s">
        <v>497</v>
      </c>
    </row>
    <row r="2" spans="1:5" s="261" customFormat="1" ht="24.75" thickBot="1" x14ac:dyDescent="0.25">
      <c r="A2" s="91" t="s">
        <v>494</v>
      </c>
      <c r="B2" s="568" t="s">
        <v>343</v>
      </c>
      <c r="C2" s="569"/>
      <c r="D2" s="570"/>
      <c r="E2" s="396" t="s">
        <v>48</v>
      </c>
    </row>
    <row r="3" spans="1:5" s="261" customFormat="1" ht="24.75" thickBot="1" x14ac:dyDescent="0.25">
      <c r="A3" s="91" t="s">
        <v>142</v>
      </c>
      <c r="B3" s="568" t="s">
        <v>363</v>
      </c>
      <c r="C3" s="569"/>
      <c r="D3" s="570"/>
      <c r="E3" s="396" t="s">
        <v>49</v>
      </c>
    </row>
    <row r="4" spans="1:5" s="262" customFormat="1" ht="15.95" customHeight="1" thickBot="1" x14ac:dyDescent="0.3">
      <c r="A4" s="104"/>
      <c r="B4" s="104"/>
      <c r="C4" s="105"/>
      <c r="D4" s="58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263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263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196" customFormat="1" ht="12" customHeight="1" thickBot="1" x14ac:dyDescent="0.25">
      <c r="A8" s="94" t="s">
        <v>9</v>
      </c>
      <c r="B8" s="107" t="s">
        <v>454</v>
      </c>
      <c r="C8" s="153">
        <f>SUM(C9:C19)</f>
        <v>0</v>
      </c>
      <c r="D8" s="153">
        <f>SUM(D9:D19)</f>
        <v>0</v>
      </c>
      <c r="E8" s="191">
        <f>SUM(E9:E19)</f>
        <v>0</v>
      </c>
    </row>
    <row r="9" spans="1:5" s="196" customFormat="1" ht="12" customHeight="1" x14ac:dyDescent="0.2">
      <c r="A9" s="256" t="s">
        <v>70</v>
      </c>
      <c r="B9" s="8" t="s">
        <v>217</v>
      </c>
      <c r="C9" s="336"/>
      <c r="D9" s="336"/>
      <c r="E9" s="397"/>
    </row>
    <row r="10" spans="1:5" s="196" customFormat="1" ht="12" customHeight="1" x14ac:dyDescent="0.2">
      <c r="A10" s="257" t="s">
        <v>71</v>
      </c>
      <c r="B10" s="6" t="s">
        <v>218</v>
      </c>
      <c r="C10" s="150"/>
      <c r="D10" s="150"/>
      <c r="E10" s="326"/>
    </row>
    <row r="11" spans="1:5" s="196" customFormat="1" ht="12" customHeight="1" x14ac:dyDescent="0.2">
      <c r="A11" s="257" t="s">
        <v>72</v>
      </c>
      <c r="B11" s="6" t="s">
        <v>219</v>
      </c>
      <c r="C11" s="150"/>
      <c r="D11" s="150"/>
      <c r="E11" s="326"/>
    </row>
    <row r="12" spans="1:5" s="196" customFormat="1" ht="12" customHeight="1" x14ac:dyDescent="0.2">
      <c r="A12" s="257" t="s">
        <v>73</v>
      </c>
      <c r="B12" s="6" t="s">
        <v>220</v>
      </c>
      <c r="C12" s="150"/>
      <c r="D12" s="150"/>
      <c r="E12" s="326"/>
    </row>
    <row r="13" spans="1:5" s="196" customFormat="1" ht="12" customHeight="1" x14ac:dyDescent="0.2">
      <c r="A13" s="257" t="s">
        <v>105</v>
      </c>
      <c r="B13" s="6" t="s">
        <v>221</v>
      </c>
      <c r="C13" s="150"/>
      <c r="D13" s="150"/>
      <c r="E13" s="326"/>
    </row>
    <row r="14" spans="1:5" s="196" customFormat="1" ht="12" customHeight="1" x14ac:dyDescent="0.2">
      <c r="A14" s="257" t="s">
        <v>74</v>
      </c>
      <c r="B14" s="6" t="s">
        <v>344</v>
      </c>
      <c r="C14" s="150"/>
      <c r="D14" s="150"/>
      <c r="E14" s="326"/>
    </row>
    <row r="15" spans="1:5" s="196" customFormat="1" ht="12" customHeight="1" x14ac:dyDescent="0.2">
      <c r="A15" s="257" t="s">
        <v>75</v>
      </c>
      <c r="B15" s="5" t="s">
        <v>345</v>
      </c>
      <c r="C15" s="150"/>
      <c r="D15" s="150"/>
      <c r="E15" s="326"/>
    </row>
    <row r="16" spans="1:5" s="196" customFormat="1" ht="12" customHeight="1" x14ac:dyDescent="0.2">
      <c r="A16" s="257" t="s">
        <v>83</v>
      </c>
      <c r="B16" s="6" t="s">
        <v>224</v>
      </c>
      <c r="C16" s="333"/>
      <c r="D16" s="333"/>
      <c r="E16" s="331"/>
    </row>
    <row r="17" spans="1:5" s="264" customFormat="1" ht="12" customHeight="1" x14ac:dyDescent="0.2">
      <c r="A17" s="257" t="s">
        <v>84</v>
      </c>
      <c r="B17" s="6" t="s">
        <v>225</v>
      </c>
      <c r="C17" s="150"/>
      <c r="D17" s="150"/>
      <c r="E17" s="326"/>
    </row>
    <row r="18" spans="1:5" s="264" customFormat="1" ht="12" customHeight="1" x14ac:dyDescent="0.2">
      <c r="A18" s="257" t="s">
        <v>85</v>
      </c>
      <c r="B18" s="6" t="s">
        <v>377</v>
      </c>
      <c r="C18" s="152"/>
      <c r="D18" s="152"/>
      <c r="E18" s="327"/>
    </row>
    <row r="19" spans="1:5" s="264" customFormat="1" ht="12" customHeight="1" thickBot="1" x14ac:dyDescent="0.25">
      <c r="A19" s="257" t="s">
        <v>86</v>
      </c>
      <c r="B19" s="5" t="s">
        <v>226</v>
      </c>
      <c r="C19" s="152"/>
      <c r="D19" s="152"/>
      <c r="E19" s="327"/>
    </row>
    <row r="20" spans="1:5" s="196" customFormat="1" ht="12" customHeight="1" thickBot="1" x14ac:dyDescent="0.25">
      <c r="A20" s="94" t="s">
        <v>10</v>
      </c>
      <c r="B20" s="107" t="s">
        <v>346</v>
      </c>
      <c r="C20" s="153">
        <f>SUM(C21:C23)</f>
        <v>0</v>
      </c>
      <c r="D20" s="153">
        <f>SUM(D21:D23)</f>
        <v>0</v>
      </c>
      <c r="E20" s="191">
        <f>SUM(E21:E23)</f>
        <v>0</v>
      </c>
    </row>
    <row r="21" spans="1:5" s="264" customFormat="1" ht="12" customHeight="1" x14ac:dyDescent="0.2">
      <c r="A21" s="257" t="s">
        <v>76</v>
      </c>
      <c r="B21" s="7" t="s">
        <v>194</v>
      </c>
      <c r="C21" s="150"/>
      <c r="D21" s="150"/>
      <c r="E21" s="326"/>
    </row>
    <row r="22" spans="1:5" s="264" customFormat="1" ht="12" customHeight="1" x14ac:dyDescent="0.2">
      <c r="A22" s="257" t="s">
        <v>77</v>
      </c>
      <c r="B22" s="6" t="s">
        <v>347</v>
      </c>
      <c r="C22" s="150"/>
      <c r="D22" s="150"/>
      <c r="E22" s="326"/>
    </row>
    <row r="23" spans="1:5" s="264" customFormat="1" ht="12" customHeight="1" x14ac:dyDescent="0.2">
      <c r="A23" s="257" t="s">
        <v>78</v>
      </c>
      <c r="B23" s="6" t="s">
        <v>348</v>
      </c>
      <c r="C23" s="150"/>
      <c r="D23" s="150"/>
      <c r="E23" s="326"/>
    </row>
    <row r="24" spans="1:5" s="264" customFormat="1" ht="12" customHeight="1" thickBot="1" x14ac:dyDescent="0.25">
      <c r="A24" s="257" t="s">
        <v>79</v>
      </c>
      <c r="B24" s="6" t="s">
        <v>455</v>
      </c>
      <c r="C24" s="150"/>
      <c r="D24" s="150"/>
      <c r="E24" s="326"/>
    </row>
    <row r="25" spans="1:5" s="264" customFormat="1" ht="12" customHeight="1" thickBot="1" x14ac:dyDescent="0.25">
      <c r="A25" s="99" t="s">
        <v>11</v>
      </c>
      <c r="B25" s="65" t="s">
        <v>120</v>
      </c>
      <c r="C25" s="399"/>
      <c r="D25" s="399"/>
      <c r="E25" s="190"/>
    </row>
    <row r="26" spans="1:5" s="264" customFormat="1" ht="12" customHeight="1" thickBot="1" x14ac:dyDescent="0.25">
      <c r="A26" s="99" t="s">
        <v>12</v>
      </c>
      <c r="B26" s="65" t="s">
        <v>456</v>
      </c>
      <c r="C26" s="153">
        <f>+C27+C28+C29</f>
        <v>0</v>
      </c>
      <c r="D26" s="153">
        <f>+D27+D28+D29</f>
        <v>0</v>
      </c>
      <c r="E26" s="191">
        <f>+E27+E28+E29</f>
        <v>0</v>
      </c>
    </row>
    <row r="27" spans="1:5" s="264" customFormat="1" ht="12" customHeight="1" x14ac:dyDescent="0.2">
      <c r="A27" s="258" t="s">
        <v>204</v>
      </c>
      <c r="B27" s="259" t="s">
        <v>199</v>
      </c>
      <c r="C27" s="334"/>
      <c r="D27" s="334"/>
      <c r="E27" s="332"/>
    </row>
    <row r="28" spans="1:5" s="264" customFormat="1" ht="12" customHeight="1" x14ac:dyDescent="0.2">
      <c r="A28" s="258" t="s">
        <v>207</v>
      </c>
      <c r="B28" s="259" t="s">
        <v>347</v>
      </c>
      <c r="C28" s="150"/>
      <c r="D28" s="150"/>
      <c r="E28" s="326"/>
    </row>
    <row r="29" spans="1:5" s="264" customFormat="1" ht="12" customHeight="1" x14ac:dyDescent="0.2">
      <c r="A29" s="258" t="s">
        <v>208</v>
      </c>
      <c r="B29" s="260" t="s">
        <v>350</v>
      </c>
      <c r="C29" s="150"/>
      <c r="D29" s="150"/>
      <c r="E29" s="326"/>
    </row>
    <row r="30" spans="1:5" s="264" customFormat="1" ht="12" customHeight="1" thickBot="1" x14ac:dyDescent="0.25">
      <c r="A30" s="257" t="s">
        <v>209</v>
      </c>
      <c r="B30" s="70" t="s">
        <v>457</v>
      </c>
      <c r="C30" s="56"/>
      <c r="D30" s="56"/>
      <c r="E30" s="398"/>
    </row>
    <row r="31" spans="1:5" s="264" customFormat="1" ht="12" customHeight="1" thickBot="1" x14ac:dyDescent="0.25">
      <c r="A31" s="99" t="s">
        <v>13</v>
      </c>
      <c r="B31" s="65" t="s">
        <v>351</v>
      </c>
      <c r="C31" s="153">
        <f>+C32+C33+C34</f>
        <v>0</v>
      </c>
      <c r="D31" s="153">
        <f>+D32+D33+D34</f>
        <v>0</v>
      </c>
      <c r="E31" s="191">
        <f>+E32+E33+E34</f>
        <v>0</v>
      </c>
    </row>
    <row r="32" spans="1:5" s="264" customFormat="1" ht="12" customHeight="1" x14ac:dyDescent="0.2">
      <c r="A32" s="258" t="s">
        <v>63</v>
      </c>
      <c r="B32" s="259" t="s">
        <v>231</v>
      </c>
      <c r="C32" s="334"/>
      <c r="D32" s="334"/>
      <c r="E32" s="332"/>
    </row>
    <row r="33" spans="1:5" s="264" customFormat="1" ht="12" customHeight="1" x14ac:dyDescent="0.2">
      <c r="A33" s="258" t="s">
        <v>64</v>
      </c>
      <c r="B33" s="260" t="s">
        <v>232</v>
      </c>
      <c r="C33" s="154"/>
      <c r="D33" s="154"/>
      <c r="E33" s="328"/>
    </row>
    <row r="34" spans="1:5" s="264" customFormat="1" ht="12" customHeight="1" thickBot="1" x14ac:dyDescent="0.25">
      <c r="A34" s="257" t="s">
        <v>65</v>
      </c>
      <c r="B34" s="70" t="s">
        <v>233</v>
      </c>
      <c r="C34" s="56"/>
      <c r="D34" s="56"/>
      <c r="E34" s="398"/>
    </row>
    <row r="35" spans="1:5" s="196" customFormat="1" ht="12" customHeight="1" thickBot="1" x14ac:dyDescent="0.25">
      <c r="A35" s="99" t="s">
        <v>14</v>
      </c>
      <c r="B35" s="65" t="s">
        <v>319</v>
      </c>
      <c r="C35" s="399"/>
      <c r="D35" s="399"/>
      <c r="E35" s="190"/>
    </row>
    <row r="36" spans="1:5" s="196" customFormat="1" ht="12" customHeight="1" thickBot="1" x14ac:dyDescent="0.25">
      <c r="A36" s="99" t="s">
        <v>15</v>
      </c>
      <c r="B36" s="65" t="s">
        <v>352</v>
      </c>
      <c r="C36" s="399"/>
      <c r="D36" s="399"/>
      <c r="E36" s="190"/>
    </row>
    <row r="37" spans="1:5" s="196" customFormat="1" ht="12" customHeight="1" thickBot="1" x14ac:dyDescent="0.25">
      <c r="A37" s="94" t="s">
        <v>16</v>
      </c>
      <c r="B37" s="65" t="s">
        <v>353</v>
      </c>
      <c r="C37" s="153">
        <f>+C8+C20+C25+C26+C31+C35+C36</f>
        <v>0</v>
      </c>
      <c r="D37" s="153">
        <f>+D8+D20+D25+D26+D31+D35+D36</f>
        <v>0</v>
      </c>
      <c r="E37" s="191">
        <f>+E8+E20+E25+E26+E31+E35+E36</f>
        <v>0</v>
      </c>
    </row>
    <row r="38" spans="1:5" s="196" customFormat="1" ht="12" customHeight="1" thickBot="1" x14ac:dyDescent="0.25">
      <c r="A38" s="108" t="s">
        <v>17</v>
      </c>
      <c r="B38" s="65" t="s">
        <v>354</v>
      </c>
      <c r="C38" s="153">
        <f>+C39+C40+C41</f>
        <v>0</v>
      </c>
      <c r="D38" s="153">
        <f>+D39+D40+D41</f>
        <v>0</v>
      </c>
      <c r="E38" s="191">
        <f>+E39+E40+E41</f>
        <v>0</v>
      </c>
    </row>
    <row r="39" spans="1:5" s="196" customFormat="1" ht="12" customHeight="1" x14ac:dyDescent="0.2">
      <c r="A39" s="258" t="s">
        <v>355</v>
      </c>
      <c r="B39" s="259" t="s">
        <v>176</v>
      </c>
      <c r="C39" s="334"/>
      <c r="D39" s="334"/>
      <c r="E39" s="332"/>
    </row>
    <row r="40" spans="1:5" s="196" customFormat="1" ht="12" customHeight="1" x14ac:dyDescent="0.2">
      <c r="A40" s="258" t="s">
        <v>356</v>
      </c>
      <c r="B40" s="260" t="s">
        <v>2</v>
      </c>
      <c r="C40" s="154"/>
      <c r="D40" s="154"/>
      <c r="E40" s="328"/>
    </row>
    <row r="41" spans="1:5" s="264" customFormat="1" ht="12" customHeight="1" thickBot="1" x14ac:dyDescent="0.25">
      <c r="A41" s="257" t="s">
        <v>357</v>
      </c>
      <c r="B41" s="70" t="s">
        <v>358</v>
      </c>
      <c r="C41" s="56"/>
      <c r="D41" s="56"/>
      <c r="E41" s="398"/>
    </row>
    <row r="42" spans="1:5" s="264" customFormat="1" ht="15" customHeight="1" thickBot="1" x14ac:dyDescent="0.25">
      <c r="A42" s="108" t="s">
        <v>18</v>
      </c>
      <c r="B42" s="109" t="s">
        <v>359</v>
      </c>
      <c r="C42" s="400">
        <f>+C37+C38</f>
        <v>0</v>
      </c>
      <c r="D42" s="400">
        <f>+D37+D38</f>
        <v>0</v>
      </c>
      <c r="E42" s="194">
        <f>+E37+E38</f>
        <v>0</v>
      </c>
    </row>
    <row r="43" spans="1:5" s="264" customFormat="1" ht="15" customHeight="1" x14ac:dyDescent="0.2">
      <c r="A43" s="110"/>
      <c r="B43" s="111"/>
      <c r="C43" s="192"/>
    </row>
    <row r="44" spans="1:5" ht="13.5" thickBot="1" x14ac:dyDescent="0.25">
      <c r="A44" s="112"/>
      <c r="B44" s="113"/>
      <c r="C44" s="193"/>
    </row>
    <row r="45" spans="1:5" s="263" customFormat="1" ht="16.5" customHeight="1" thickBot="1" x14ac:dyDescent="0.25">
      <c r="A45" s="564" t="s">
        <v>46</v>
      </c>
      <c r="B45" s="565"/>
      <c r="C45" s="565"/>
      <c r="D45" s="565"/>
      <c r="E45" s="566"/>
    </row>
    <row r="46" spans="1:5" s="265" customFormat="1" ht="12" customHeight="1" thickBot="1" x14ac:dyDescent="0.25">
      <c r="A46" s="99" t="s">
        <v>9</v>
      </c>
      <c r="B46" s="65" t="s">
        <v>360</v>
      </c>
      <c r="C46" s="153">
        <f>SUM(C47:C51)</f>
        <v>0</v>
      </c>
      <c r="D46" s="153">
        <f>SUM(D47:D51)</f>
        <v>0</v>
      </c>
      <c r="E46" s="191">
        <f>SUM(E47:E51)</f>
        <v>0</v>
      </c>
    </row>
    <row r="47" spans="1:5" ht="12" customHeight="1" x14ac:dyDescent="0.2">
      <c r="A47" s="257" t="s">
        <v>70</v>
      </c>
      <c r="B47" s="7" t="s">
        <v>38</v>
      </c>
      <c r="C47" s="334"/>
      <c r="D47" s="334"/>
      <c r="E47" s="332"/>
    </row>
    <row r="48" spans="1:5" ht="12" customHeight="1" x14ac:dyDescent="0.2">
      <c r="A48" s="257" t="s">
        <v>71</v>
      </c>
      <c r="B48" s="6" t="s">
        <v>129</v>
      </c>
      <c r="C48" s="55"/>
      <c r="D48" s="55"/>
      <c r="E48" s="329"/>
    </row>
    <row r="49" spans="1:5" ht="12" customHeight="1" x14ac:dyDescent="0.2">
      <c r="A49" s="257" t="s">
        <v>72</v>
      </c>
      <c r="B49" s="6" t="s">
        <v>98</v>
      </c>
      <c r="C49" s="55"/>
      <c r="D49" s="55"/>
      <c r="E49" s="329"/>
    </row>
    <row r="50" spans="1:5" ht="12" customHeight="1" x14ac:dyDescent="0.2">
      <c r="A50" s="257" t="s">
        <v>73</v>
      </c>
      <c r="B50" s="6" t="s">
        <v>130</v>
      </c>
      <c r="C50" s="55"/>
      <c r="D50" s="55"/>
      <c r="E50" s="329"/>
    </row>
    <row r="51" spans="1:5" ht="12" customHeight="1" thickBot="1" x14ac:dyDescent="0.25">
      <c r="A51" s="257" t="s">
        <v>105</v>
      </c>
      <c r="B51" s="6" t="s">
        <v>131</v>
      </c>
      <c r="C51" s="55"/>
      <c r="D51" s="55"/>
      <c r="E51" s="329"/>
    </row>
    <row r="52" spans="1:5" ht="12" customHeight="1" thickBot="1" x14ac:dyDescent="0.25">
      <c r="A52" s="99" t="s">
        <v>10</v>
      </c>
      <c r="B52" s="65" t="s">
        <v>361</v>
      </c>
      <c r="C52" s="153">
        <f>SUM(C53:C55)</f>
        <v>0</v>
      </c>
      <c r="D52" s="153">
        <f>SUM(D53:D55)</f>
        <v>0</v>
      </c>
      <c r="E52" s="191">
        <f>SUM(E53:E55)</f>
        <v>0</v>
      </c>
    </row>
    <row r="53" spans="1:5" s="265" customFormat="1" ht="12" customHeight="1" x14ac:dyDescent="0.2">
      <c r="A53" s="257" t="s">
        <v>76</v>
      </c>
      <c r="B53" s="7" t="s">
        <v>166</v>
      </c>
      <c r="C53" s="334"/>
      <c r="D53" s="334"/>
      <c r="E53" s="332"/>
    </row>
    <row r="54" spans="1:5" ht="12" customHeight="1" x14ac:dyDescent="0.2">
      <c r="A54" s="257" t="s">
        <v>77</v>
      </c>
      <c r="B54" s="6" t="s">
        <v>133</v>
      </c>
      <c r="C54" s="55"/>
      <c r="D54" s="55"/>
      <c r="E54" s="329"/>
    </row>
    <row r="55" spans="1:5" ht="12" customHeight="1" x14ac:dyDescent="0.2">
      <c r="A55" s="257" t="s">
        <v>78</v>
      </c>
      <c r="B55" s="6" t="s">
        <v>47</v>
      </c>
      <c r="C55" s="55"/>
      <c r="D55" s="55"/>
      <c r="E55" s="329"/>
    </row>
    <row r="56" spans="1:5" ht="12" customHeight="1" thickBot="1" x14ac:dyDescent="0.25">
      <c r="A56" s="257" t="s">
        <v>79</v>
      </c>
      <c r="B56" s="6" t="s">
        <v>458</v>
      </c>
      <c r="C56" s="55"/>
      <c r="D56" s="55"/>
      <c r="E56" s="329"/>
    </row>
    <row r="57" spans="1:5" ht="12" customHeight="1" thickBot="1" x14ac:dyDescent="0.25">
      <c r="A57" s="99" t="s">
        <v>11</v>
      </c>
      <c r="B57" s="65" t="s">
        <v>5</v>
      </c>
      <c r="C57" s="399"/>
      <c r="D57" s="399"/>
      <c r="E57" s="190"/>
    </row>
    <row r="58" spans="1:5" ht="15" customHeight="1" thickBot="1" x14ac:dyDescent="0.25">
      <c r="A58" s="99" t="s">
        <v>12</v>
      </c>
      <c r="B58" s="114" t="s">
        <v>462</v>
      </c>
      <c r="C58" s="400">
        <f>+C46+C52+C57</f>
        <v>0</v>
      </c>
      <c r="D58" s="400">
        <f>+D46+D52+D57</f>
        <v>0</v>
      </c>
      <c r="E58" s="194">
        <f>+E46+E52+E57</f>
        <v>0</v>
      </c>
    </row>
    <row r="59" spans="1:5" ht="13.5" thickBot="1" x14ac:dyDescent="0.25">
      <c r="C59" s="195"/>
      <c r="D59" s="195"/>
      <c r="E59" s="195"/>
    </row>
    <row r="60" spans="1:5" ht="15" customHeight="1" thickBot="1" x14ac:dyDescent="0.25">
      <c r="A60" s="117" t="s">
        <v>453</v>
      </c>
      <c r="B60" s="118"/>
      <c r="C60" s="393"/>
      <c r="D60" s="393"/>
      <c r="E60" s="392"/>
    </row>
    <row r="61" spans="1:5" ht="14.25" customHeight="1" thickBot="1" x14ac:dyDescent="0.25">
      <c r="A61" s="117" t="s">
        <v>144</v>
      </c>
      <c r="B61" s="118"/>
      <c r="C61" s="393"/>
      <c r="D61" s="393"/>
      <c r="E61" s="392"/>
    </row>
  </sheetData>
  <sheetProtection sheet="1" objects="1" scenarios="1"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1"/>
  <sheetViews>
    <sheetView zoomScale="130" zoomScaleNormal="130" workbookViewId="0">
      <selection activeCell="H24" sqref="H24"/>
    </sheetView>
  </sheetViews>
  <sheetFormatPr defaultRowHeight="12.75" x14ac:dyDescent="0.2"/>
  <cols>
    <col min="1" max="1" width="13" style="115" customWidth="1"/>
    <col min="2" max="2" width="59" style="116" customWidth="1"/>
    <col min="3" max="5" width="15.83203125" style="116" customWidth="1"/>
    <col min="6" max="16384" width="9.33203125" style="116"/>
  </cols>
  <sheetData>
    <row r="1" spans="1:5" s="102" customFormat="1" ht="21" customHeight="1" thickBot="1" x14ac:dyDescent="0.25">
      <c r="A1" s="101"/>
      <c r="B1" s="103"/>
      <c r="C1" s="1"/>
      <c r="D1" s="1"/>
      <c r="E1" s="381" t="s">
        <v>498</v>
      </c>
    </row>
    <row r="2" spans="1:5" s="261" customFormat="1" ht="24.75" thickBot="1" x14ac:dyDescent="0.25">
      <c r="A2" s="91" t="s">
        <v>494</v>
      </c>
      <c r="B2" s="568" t="s">
        <v>343</v>
      </c>
      <c r="C2" s="569"/>
      <c r="D2" s="570"/>
      <c r="E2" s="396" t="s">
        <v>48</v>
      </c>
    </row>
    <row r="3" spans="1:5" s="261" customFormat="1" ht="24.75" thickBot="1" x14ac:dyDescent="0.25">
      <c r="A3" s="91" t="s">
        <v>142</v>
      </c>
      <c r="B3" s="568" t="s">
        <v>463</v>
      </c>
      <c r="C3" s="569"/>
      <c r="D3" s="570"/>
      <c r="E3" s="396" t="s">
        <v>372</v>
      </c>
    </row>
    <row r="4" spans="1:5" s="262" customFormat="1" ht="15.95" customHeight="1" thickBot="1" x14ac:dyDescent="0.3">
      <c r="A4" s="104"/>
      <c r="B4" s="104"/>
      <c r="C4" s="105"/>
      <c r="D4" s="58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263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263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196" customFormat="1" ht="12" customHeight="1" thickBot="1" x14ac:dyDescent="0.25">
      <c r="A8" s="94" t="s">
        <v>9</v>
      </c>
      <c r="B8" s="107" t="s">
        <v>454</v>
      </c>
      <c r="C8" s="153">
        <f>SUM(C9:C19)</f>
        <v>0</v>
      </c>
      <c r="D8" s="153">
        <f>SUM(D9:D19)</f>
        <v>0</v>
      </c>
      <c r="E8" s="191">
        <f>SUM(E9:E19)</f>
        <v>0</v>
      </c>
    </row>
    <row r="9" spans="1:5" s="196" customFormat="1" ht="12" customHeight="1" x14ac:dyDescent="0.2">
      <c r="A9" s="256" t="s">
        <v>70</v>
      </c>
      <c r="B9" s="8" t="s">
        <v>217</v>
      </c>
      <c r="C9" s="336"/>
      <c r="D9" s="336"/>
      <c r="E9" s="397"/>
    </row>
    <row r="10" spans="1:5" s="196" customFormat="1" ht="12" customHeight="1" x14ac:dyDescent="0.2">
      <c r="A10" s="257" t="s">
        <v>71</v>
      </c>
      <c r="B10" s="6" t="s">
        <v>218</v>
      </c>
      <c r="C10" s="150"/>
      <c r="D10" s="150"/>
      <c r="E10" s="326"/>
    </row>
    <row r="11" spans="1:5" s="196" customFormat="1" ht="12" customHeight="1" x14ac:dyDescent="0.2">
      <c r="A11" s="257" t="s">
        <v>72</v>
      </c>
      <c r="B11" s="6" t="s">
        <v>219</v>
      </c>
      <c r="C11" s="150"/>
      <c r="D11" s="150"/>
      <c r="E11" s="326"/>
    </row>
    <row r="12" spans="1:5" s="196" customFormat="1" ht="12" customHeight="1" x14ac:dyDescent="0.2">
      <c r="A12" s="257" t="s">
        <v>73</v>
      </c>
      <c r="B12" s="6" t="s">
        <v>220</v>
      </c>
      <c r="C12" s="150"/>
      <c r="D12" s="150"/>
      <c r="E12" s="326"/>
    </row>
    <row r="13" spans="1:5" s="196" customFormat="1" ht="12" customHeight="1" x14ac:dyDescent="0.2">
      <c r="A13" s="257" t="s">
        <v>105</v>
      </c>
      <c r="B13" s="6" t="s">
        <v>221</v>
      </c>
      <c r="C13" s="150"/>
      <c r="D13" s="150"/>
      <c r="E13" s="326"/>
    </row>
    <row r="14" spans="1:5" s="196" customFormat="1" ht="12" customHeight="1" x14ac:dyDescent="0.2">
      <c r="A14" s="257" t="s">
        <v>74</v>
      </c>
      <c r="B14" s="6" t="s">
        <v>344</v>
      </c>
      <c r="C14" s="150"/>
      <c r="D14" s="150"/>
      <c r="E14" s="326"/>
    </row>
    <row r="15" spans="1:5" s="196" customFormat="1" ht="12" customHeight="1" x14ac:dyDescent="0.2">
      <c r="A15" s="257" t="s">
        <v>75</v>
      </c>
      <c r="B15" s="5" t="s">
        <v>345</v>
      </c>
      <c r="C15" s="150"/>
      <c r="D15" s="150"/>
      <c r="E15" s="326"/>
    </row>
    <row r="16" spans="1:5" s="196" customFormat="1" ht="12" customHeight="1" x14ac:dyDescent="0.2">
      <c r="A16" s="257" t="s">
        <v>83</v>
      </c>
      <c r="B16" s="6" t="s">
        <v>224</v>
      </c>
      <c r="C16" s="333"/>
      <c r="D16" s="333"/>
      <c r="E16" s="331"/>
    </row>
    <row r="17" spans="1:5" s="264" customFormat="1" ht="12" customHeight="1" x14ac:dyDescent="0.2">
      <c r="A17" s="257" t="s">
        <v>84</v>
      </c>
      <c r="B17" s="6" t="s">
        <v>225</v>
      </c>
      <c r="C17" s="150"/>
      <c r="D17" s="150"/>
      <c r="E17" s="326"/>
    </row>
    <row r="18" spans="1:5" s="264" customFormat="1" ht="12" customHeight="1" x14ac:dyDescent="0.2">
      <c r="A18" s="257" t="s">
        <v>85</v>
      </c>
      <c r="B18" s="6" t="s">
        <v>377</v>
      </c>
      <c r="C18" s="152"/>
      <c r="D18" s="152"/>
      <c r="E18" s="327"/>
    </row>
    <row r="19" spans="1:5" s="264" customFormat="1" ht="12" customHeight="1" thickBot="1" x14ac:dyDescent="0.25">
      <c r="A19" s="257" t="s">
        <v>86</v>
      </c>
      <c r="B19" s="5" t="s">
        <v>226</v>
      </c>
      <c r="C19" s="152"/>
      <c r="D19" s="152"/>
      <c r="E19" s="327"/>
    </row>
    <row r="20" spans="1:5" s="196" customFormat="1" ht="12" customHeight="1" thickBot="1" x14ac:dyDescent="0.25">
      <c r="A20" s="94" t="s">
        <v>10</v>
      </c>
      <c r="B20" s="107" t="s">
        <v>346</v>
      </c>
      <c r="C20" s="153">
        <f>SUM(C21:C23)</f>
        <v>0</v>
      </c>
      <c r="D20" s="153">
        <f>SUM(D21:D23)</f>
        <v>0</v>
      </c>
      <c r="E20" s="191">
        <f>SUM(E21:E23)</f>
        <v>0</v>
      </c>
    </row>
    <row r="21" spans="1:5" s="264" customFormat="1" ht="12" customHeight="1" x14ac:dyDescent="0.2">
      <c r="A21" s="257" t="s">
        <v>76</v>
      </c>
      <c r="B21" s="7" t="s">
        <v>194</v>
      </c>
      <c r="C21" s="150"/>
      <c r="D21" s="150"/>
      <c r="E21" s="326"/>
    </row>
    <row r="22" spans="1:5" s="264" customFormat="1" ht="12" customHeight="1" x14ac:dyDescent="0.2">
      <c r="A22" s="257" t="s">
        <v>77</v>
      </c>
      <c r="B22" s="6" t="s">
        <v>347</v>
      </c>
      <c r="C22" s="150"/>
      <c r="D22" s="150"/>
      <c r="E22" s="326"/>
    </row>
    <row r="23" spans="1:5" s="264" customFormat="1" ht="12" customHeight="1" x14ac:dyDescent="0.2">
      <c r="A23" s="257" t="s">
        <v>78</v>
      </c>
      <c r="B23" s="6" t="s">
        <v>348</v>
      </c>
      <c r="C23" s="150"/>
      <c r="D23" s="150"/>
      <c r="E23" s="326"/>
    </row>
    <row r="24" spans="1:5" s="264" customFormat="1" ht="12" customHeight="1" thickBot="1" x14ac:dyDescent="0.25">
      <c r="A24" s="257" t="s">
        <v>79</v>
      </c>
      <c r="B24" s="6" t="s">
        <v>455</v>
      </c>
      <c r="C24" s="150"/>
      <c r="D24" s="150"/>
      <c r="E24" s="326"/>
    </row>
    <row r="25" spans="1:5" s="264" customFormat="1" ht="12" customHeight="1" thickBot="1" x14ac:dyDescent="0.25">
      <c r="A25" s="99" t="s">
        <v>11</v>
      </c>
      <c r="B25" s="65" t="s">
        <v>120</v>
      </c>
      <c r="C25" s="399"/>
      <c r="D25" s="399"/>
      <c r="E25" s="190"/>
    </row>
    <row r="26" spans="1:5" s="264" customFormat="1" ht="12" customHeight="1" thickBot="1" x14ac:dyDescent="0.25">
      <c r="A26" s="99" t="s">
        <v>12</v>
      </c>
      <c r="B26" s="65" t="s">
        <v>456</v>
      </c>
      <c r="C26" s="153">
        <f>+C27+C28+C29</f>
        <v>0</v>
      </c>
      <c r="D26" s="153">
        <f>+D27+D28+D29</f>
        <v>0</v>
      </c>
      <c r="E26" s="191">
        <f>+E27+E28+E29</f>
        <v>0</v>
      </c>
    </row>
    <row r="27" spans="1:5" s="264" customFormat="1" ht="12" customHeight="1" x14ac:dyDescent="0.2">
      <c r="A27" s="258" t="s">
        <v>204</v>
      </c>
      <c r="B27" s="259" t="s">
        <v>199</v>
      </c>
      <c r="C27" s="334"/>
      <c r="D27" s="334"/>
      <c r="E27" s="332"/>
    </row>
    <row r="28" spans="1:5" s="264" customFormat="1" ht="12" customHeight="1" x14ac:dyDescent="0.2">
      <c r="A28" s="258" t="s">
        <v>207</v>
      </c>
      <c r="B28" s="259" t="s">
        <v>347</v>
      </c>
      <c r="C28" s="150"/>
      <c r="D28" s="150"/>
      <c r="E28" s="326"/>
    </row>
    <row r="29" spans="1:5" s="264" customFormat="1" ht="12" customHeight="1" x14ac:dyDescent="0.2">
      <c r="A29" s="258" t="s">
        <v>208</v>
      </c>
      <c r="B29" s="260" t="s">
        <v>350</v>
      </c>
      <c r="C29" s="150"/>
      <c r="D29" s="150"/>
      <c r="E29" s="326"/>
    </row>
    <row r="30" spans="1:5" s="264" customFormat="1" ht="12" customHeight="1" thickBot="1" x14ac:dyDescent="0.25">
      <c r="A30" s="257" t="s">
        <v>209</v>
      </c>
      <c r="B30" s="70" t="s">
        <v>457</v>
      </c>
      <c r="C30" s="56"/>
      <c r="D30" s="56"/>
      <c r="E30" s="398"/>
    </row>
    <row r="31" spans="1:5" s="264" customFormat="1" ht="12" customHeight="1" thickBot="1" x14ac:dyDescent="0.25">
      <c r="A31" s="99" t="s">
        <v>13</v>
      </c>
      <c r="B31" s="65" t="s">
        <v>351</v>
      </c>
      <c r="C31" s="153">
        <f>+C32+C33+C34</f>
        <v>0</v>
      </c>
      <c r="D31" s="153">
        <f>+D32+D33+D34</f>
        <v>0</v>
      </c>
      <c r="E31" s="191">
        <f>+E32+E33+E34</f>
        <v>0</v>
      </c>
    </row>
    <row r="32" spans="1:5" s="264" customFormat="1" ht="12" customHeight="1" x14ac:dyDescent="0.2">
      <c r="A32" s="258" t="s">
        <v>63</v>
      </c>
      <c r="B32" s="259" t="s">
        <v>231</v>
      </c>
      <c r="C32" s="334"/>
      <c r="D32" s="334"/>
      <c r="E32" s="332"/>
    </row>
    <row r="33" spans="1:5" s="264" customFormat="1" ht="12" customHeight="1" x14ac:dyDescent="0.2">
      <c r="A33" s="258" t="s">
        <v>64</v>
      </c>
      <c r="B33" s="260" t="s">
        <v>232</v>
      </c>
      <c r="C33" s="154"/>
      <c r="D33" s="154"/>
      <c r="E33" s="328"/>
    </row>
    <row r="34" spans="1:5" s="264" customFormat="1" ht="12" customHeight="1" thickBot="1" x14ac:dyDescent="0.25">
      <c r="A34" s="257" t="s">
        <v>65</v>
      </c>
      <c r="B34" s="70" t="s">
        <v>233</v>
      </c>
      <c r="C34" s="56"/>
      <c r="D34" s="56"/>
      <c r="E34" s="398"/>
    </row>
    <row r="35" spans="1:5" s="196" customFormat="1" ht="12" customHeight="1" thickBot="1" x14ac:dyDescent="0.25">
      <c r="A35" s="99" t="s">
        <v>14</v>
      </c>
      <c r="B35" s="65" t="s">
        <v>319</v>
      </c>
      <c r="C35" s="399"/>
      <c r="D35" s="399"/>
      <c r="E35" s="190"/>
    </row>
    <row r="36" spans="1:5" s="196" customFormat="1" ht="12" customHeight="1" thickBot="1" x14ac:dyDescent="0.25">
      <c r="A36" s="99" t="s">
        <v>15</v>
      </c>
      <c r="B36" s="65" t="s">
        <v>352</v>
      </c>
      <c r="C36" s="399"/>
      <c r="D36" s="399"/>
      <c r="E36" s="190"/>
    </row>
    <row r="37" spans="1:5" s="196" customFormat="1" ht="12" customHeight="1" thickBot="1" x14ac:dyDescent="0.25">
      <c r="A37" s="94" t="s">
        <v>16</v>
      </c>
      <c r="B37" s="65" t="s">
        <v>353</v>
      </c>
      <c r="C37" s="153">
        <f>+C8+C20+C25+C26+C31+C35+C36</f>
        <v>0</v>
      </c>
      <c r="D37" s="153">
        <f>+D8+D20+D25+D26+D31+D35+D36</f>
        <v>0</v>
      </c>
      <c r="E37" s="191">
        <f>+E8+E20+E25+E26+E31+E35+E36</f>
        <v>0</v>
      </c>
    </row>
    <row r="38" spans="1:5" s="196" customFormat="1" ht="12" customHeight="1" thickBot="1" x14ac:dyDescent="0.25">
      <c r="A38" s="108" t="s">
        <v>17</v>
      </c>
      <c r="B38" s="65" t="s">
        <v>354</v>
      </c>
      <c r="C38" s="153">
        <f>+C39+C40+C41</f>
        <v>0</v>
      </c>
      <c r="D38" s="153">
        <f>+D39+D40+D41</f>
        <v>0</v>
      </c>
      <c r="E38" s="191">
        <f>+E39+E40+E41</f>
        <v>0</v>
      </c>
    </row>
    <row r="39" spans="1:5" s="196" customFormat="1" ht="12" customHeight="1" x14ac:dyDescent="0.2">
      <c r="A39" s="258" t="s">
        <v>355</v>
      </c>
      <c r="B39" s="259" t="s">
        <v>176</v>
      </c>
      <c r="C39" s="334"/>
      <c r="D39" s="334"/>
      <c r="E39" s="332"/>
    </row>
    <row r="40" spans="1:5" s="196" customFormat="1" ht="12" customHeight="1" x14ac:dyDescent="0.2">
      <c r="A40" s="258" t="s">
        <v>356</v>
      </c>
      <c r="B40" s="260" t="s">
        <v>2</v>
      </c>
      <c r="C40" s="154"/>
      <c r="D40" s="154"/>
      <c r="E40" s="328"/>
    </row>
    <row r="41" spans="1:5" s="264" customFormat="1" ht="12" customHeight="1" thickBot="1" x14ac:dyDescent="0.25">
      <c r="A41" s="257" t="s">
        <v>357</v>
      </c>
      <c r="B41" s="70" t="s">
        <v>358</v>
      </c>
      <c r="C41" s="56"/>
      <c r="D41" s="56"/>
      <c r="E41" s="398"/>
    </row>
    <row r="42" spans="1:5" s="264" customFormat="1" ht="15" customHeight="1" thickBot="1" x14ac:dyDescent="0.25">
      <c r="A42" s="108" t="s">
        <v>18</v>
      </c>
      <c r="B42" s="109" t="s">
        <v>359</v>
      </c>
      <c r="C42" s="400">
        <f>+C37+C38</f>
        <v>0</v>
      </c>
      <c r="D42" s="400">
        <f>+D37+D38</f>
        <v>0</v>
      </c>
      <c r="E42" s="194">
        <f>+E37+E38</f>
        <v>0</v>
      </c>
    </row>
    <row r="43" spans="1:5" s="264" customFormat="1" ht="15" customHeight="1" x14ac:dyDescent="0.2">
      <c r="A43" s="110"/>
      <c r="B43" s="111"/>
      <c r="C43" s="192"/>
    </row>
    <row r="44" spans="1:5" ht="13.5" thickBot="1" x14ac:dyDescent="0.25">
      <c r="A44" s="112"/>
      <c r="B44" s="113"/>
      <c r="C44" s="193"/>
    </row>
    <row r="45" spans="1:5" s="263" customFormat="1" ht="16.5" customHeight="1" thickBot="1" x14ac:dyDescent="0.25">
      <c r="A45" s="564" t="s">
        <v>46</v>
      </c>
      <c r="B45" s="565"/>
      <c r="C45" s="565"/>
      <c r="D45" s="565"/>
      <c r="E45" s="566"/>
    </row>
    <row r="46" spans="1:5" s="265" customFormat="1" ht="12" customHeight="1" thickBot="1" x14ac:dyDescent="0.25">
      <c r="A46" s="99" t="s">
        <v>9</v>
      </c>
      <c r="B46" s="65" t="s">
        <v>360</v>
      </c>
      <c r="C46" s="153">
        <f>SUM(C47:C51)</f>
        <v>0</v>
      </c>
      <c r="D46" s="153">
        <f>SUM(D47:D51)</f>
        <v>0</v>
      </c>
      <c r="E46" s="191">
        <f>SUM(E47:E51)</f>
        <v>0</v>
      </c>
    </row>
    <row r="47" spans="1:5" ht="12" customHeight="1" x14ac:dyDescent="0.2">
      <c r="A47" s="257" t="s">
        <v>70</v>
      </c>
      <c r="B47" s="7" t="s">
        <v>38</v>
      </c>
      <c r="C47" s="334"/>
      <c r="D47" s="334"/>
      <c r="E47" s="332"/>
    </row>
    <row r="48" spans="1:5" ht="12" customHeight="1" x14ac:dyDescent="0.2">
      <c r="A48" s="257" t="s">
        <v>71</v>
      </c>
      <c r="B48" s="6" t="s">
        <v>129</v>
      </c>
      <c r="C48" s="55"/>
      <c r="D48" s="55"/>
      <c r="E48" s="329"/>
    </row>
    <row r="49" spans="1:5" ht="12" customHeight="1" x14ac:dyDescent="0.2">
      <c r="A49" s="257" t="s">
        <v>72</v>
      </c>
      <c r="B49" s="6" t="s">
        <v>98</v>
      </c>
      <c r="C49" s="55"/>
      <c r="D49" s="55"/>
      <c r="E49" s="329"/>
    </row>
    <row r="50" spans="1:5" ht="12" customHeight="1" x14ac:dyDescent="0.2">
      <c r="A50" s="257" t="s">
        <v>73</v>
      </c>
      <c r="B50" s="6" t="s">
        <v>130</v>
      </c>
      <c r="C50" s="55"/>
      <c r="D50" s="55"/>
      <c r="E50" s="329"/>
    </row>
    <row r="51" spans="1:5" ht="12" customHeight="1" thickBot="1" x14ac:dyDescent="0.25">
      <c r="A51" s="257" t="s">
        <v>105</v>
      </c>
      <c r="B51" s="6" t="s">
        <v>131</v>
      </c>
      <c r="C51" s="55"/>
      <c r="D51" s="55"/>
      <c r="E51" s="329"/>
    </row>
    <row r="52" spans="1:5" ht="12" customHeight="1" thickBot="1" x14ac:dyDescent="0.25">
      <c r="A52" s="99" t="s">
        <v>10</v>
      </c>
      <c r="B52" s="65" t="s">
        <v>361</v>
      </c>
      <c r="C52" s="153">
        <f>SUM(C53:C55)</f>
        <v>0</v>
      </c>
      <c r="D52" s="153">
        <f>SUM(D53:D55)</f>
        <v>0</v>
      </c>
      <c r="E52" s="191">
        <f>SUM(E53:E55)</f>
        <v>0</v>
      </c>
    </row>
    <row r="53" spans="1:5" s="265" customFormat="1" ht="12" customHeight="1" x14ac:dyDescent="0.2">
      <c r="A53" s="257" t="s">
        <v>76</v>
      </c>
      <c r="B53" s="7" t="s">
        <v>166</v>
      </c>
      <c r="C53" s="334"/>
      <c r="D53" s="334"/>
      <c r="E53" s="332"/>
    </row>
    <row r="54" spans="1:5" ht="12" customHeight="1" x14ac:dyDescent="0.2">
      <c r="A54" s="257" t="s">
        <v>77</v>
      </c>
      <c r="B54" s="6" t="s">
        <v>133</v>
      </c>
      <c r="C54" s="55"/>
      <c r="D54" s="55"/>
      <c r="E54" s="329"/>
    </row>
    <row r="55" spans="1:5" ht="12" customHeight="1" x14ac:dyDescent="0.2">
      <c r="A55" s="257" t="s">
        <v>78</v>
      </c>
      <c r="B55" s="6" t="s">
        <v>47</v>
      </c>
      <c r="C55" s="55"/>
      <c r="D55" s="55"/>
      <c r="E55" s="329"/>
    </row>
    <row r="56" spans="1:5" ht="12" customHeight="1" thickBot="1" x14ac:dyDescent="0.25">
      <c r="A56" s="257" t="s">
        <v>79</v>
      </c>
      <c r="B56" s="6" t="s">
        <v>458</v>
      </c>
      <c r="C56" s="55"/>
      <c r="D56" s="55"/>
      <c r="E56" s="329"/>
    </row>
    <row r="57" spans="1:5" ht="12" customHeight="1" thickBot="1" x14ac:dyDescent="0.25">
      <c r="A57" s="99" t="s">
        <v>11</v>
      </c>
      <c r="B57" s="65" t="s">
        <v>5</v>
      </c>
      <c r="C57" s="399"/>
      <c r="D57" s="399"/>
      <c r="E57" s="190"/>
    </row>
    <row r="58" spans="1:5" ht="15" customHeight="1" thickBot="1" x14ac:dyDescent="0.25">
      <c r="A58" s="99" t="s">
        <v>12</v>
      </c>
      <c r="B58" s="114" t="s">
        <v>462</v>
      </c>
      <c r="C58" s="400">
        <f>+C46+C52+C57</f>
        <v>0</v>
      </c>
      <c r="D58" s="400">
        <f>+D46+D52+D57</f>
        <v>0</v>
      </c>
      <c r="E58" s="194">
        <f>+E46+E52+E57</f>
        <v>0</v>
      </c>
    </row>
    <row r="59" spans="1:5" ht="13.5" thickBot="1" x14ac:dyDescent="0.25">
      <c r="C59" s="195"/>
      <c r="D59" s="195"/>
      <c r="E59" s="195"/>
    </row>
    <row r="60" spans="1:5" ht="15" customHeight="1" thickBot="1" x14ac:dyDescent="0.25">
      <c r="A60" s="117" t="s">
        <v>453</v>
      </c>
      <c r="B60" s="118"/>
      <c r="C60" s="393"/>
      <c r="D60" s="393"/>
      <c r="E60" s="392"/>
    </row>
    <row r="61" spans="1:5" ht="14.25" customHeight="1" thickBot="1" x14ac:dyDescent="0.25">
      <c r="A61" s="117" t="s">
        <v>144</v>
      </c>
      <c r="B61" s="118"/>
      <c r="C61" s="393"/>
      <c r="D61" s="393"/>
      <c r="E61" s="392"/>
    </row>
  </sheetData>
  <sheetProtection sheet="1" objects="1" scenarios="1" formatCells="0"/>
  <mergeCells count="4">
    <mergeCell ref="B2:D2"/>
    <mergeCell ref="B3:D3"/>
    <mergeCell ref="A7:E7"/>
    <mergeCell ref="A45:E45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45" zoomScaleNormal="145" workbookViewId="0">
      <selection activeCell="H21" sqref="H21"/>
    </sheetView>
  </sheetViews>
  <sheetFormatPr defaultRowHeight="12.75" x14ac:dyDescent="0.2"/>
  <cols>
    <col min="1" max="1" width="13.83203125" style="115" customWidth="1"/>
    <col min="2" max="2" width="54.5" style="116" customWidth="1"/>
    <col min="3" max="5" width="15.83203125" style="116" customWidth="1"/>
    <col min="6" max="16384" width="9.33203125" style="116"/>
  </cols>
  <sheetData>
    <row r="1" spans="1:5" s="102" customFormat="1" ht="16.5" thickBot="1" x14ac:dyDescent="0.25">
      <c r="A1" s="101"/>
      <c r="B1" s="103"/>
      <c r="C1" s="1"/>
      <c r="D1" s="1"/>
      <c r="E1" s="381" t="s">
        <v>499</v>
      </c>
    </row>
    <row r="2" spans="1:5" s="261" customFormat="1" ht="25.5" customHeight="1" thickBot="1" x14ac:dyDescent="0.25">
      <c r="A2" s="91" t="s">
        <v>494</v>
      </c>
      <c r="B2" s="568" t="s">
        <v>145</v>
      </c>
      <c r="C2" s="569"/>
      <c r="D2" s="570"/>
      <c r="E2" s="396" t="s">
        <v>49</v>
      </c>
    </row>
    <row r="3" spans="1:5" s="261" customFormat="1" ht="24.75" thickBot="1" x14ac:dyDescent="0.25">
      <c r="A3" s="91" t="s">
        <v>142</v>
      </c>
      <c r="B3" s="568" t="s">
        <v>342</v>
      </c>
      <c r="C3" s="569"/>
      <c r="D3" s="570"/>
      <c r="E3" s="396" t="s">
        <v>42</v>
      </c>
    </row>
    <row r="4" spans="1:5" s="262" customFormat="1" ht="15.95" customHeight="1" thickBot="1" x14ac:dyDescent="0.3">
      <c r="A4" s="104"/>
      <c r="B4" s="104"/>
      <c r="C4" s="105"/>
      <c r="D4" s="58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263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263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196" customFormat="1" ht="12" customHeight="1" thickBot="1" x14ac:dyDescent="0.25">
      <c r="A8" s="94" t="s">
        <v>9</v>
      </c>
      <c r="B8" s="107" t="s">
        <v>454</v>
      </c>
      <c r="C8" s="153">
        <f>SUM(C9:C19)</f>
        <v>0</v>
      </c>
      <c r="D8" s="153">
        <f>SUM(D9:D19)</f>
        <v>0</v>
      </c>
      <c r="E8" s="155">
        <f>SUM(E9:E19)</f>
        <v>0</v>
      </c>
    </row>
    <row r="9" spans="1:5" s="196" customFormat="1" ht="12" customHeight="1" x14ac:dyDescent="0.2">
      <c r="A9" s="256" t="s">
        <v>70</v>
      </c>
      <c r="B9" s="8" t="s">
        <v>217</v>
      </c>
      <c r="C9" s="336"/>
      <c r="D9" s="336"/>
      <c r="E9" s="397"/>
    </row>
    <row r="10" spans="1:5" s="196" customFormat="1" ht="12" customHeight="1" x14ac:dyDescent="0.2">
      <c r="A10" s="257" t="s">
        <v>71</v>
      </c>
      <c r="B10" s="6" t="s">
        <v>218</v>
      </c>
      <c r="C10" s="150"/>
      <c r="D10" s="316"/>
      <c r="E10" s="326"/>
    </row>
    <row r="11" spans="1:5" s="196" customFormat="1" ht="12" customHeight="1" x14ac:dyDescent="0.2">
      <c r="A11" s="257" t="s">
        <v>72</v>
      </c>
      <c r="B11" s="6" t="s">
        <v>219</v>
      </c>
      <c r="C11" s="150"/>
      <c r="D11" s="316"/>
      <c r="E11" s="326"/>
    </row>
    <row r="12" spans="1:5" s="196" customFormat="1" ht="12" customHeight="1" x14ac:dyDescent="0.2">
      <c r="A12" s="257" t="s">
        <v>73</v>
      </c>
      <c r="B12" s="6" t="s">
        <v>220</v>
      </c>
      <c r="C12" s="150"/>
      <c r="D12" s="316"/>
      <c r="E12" s="326"/>
    </row>
    <row r="13" spans="1:5" s="196" customFormat="1" ht="12" customHeight="1" x14ac:dyDescent="0.2">
      <c r="A13" s="257" t="s">
        <v>105</v>
      </c>
      <c r="B13" s="6" t="s">
        <v>221</v>
      </c>
      <c r="C13" s="150"/>
      <c r="D13" s="316"/>
      <c r="E13" s="326"/>
    </row>
    <row r="14" spans="1:5" s="196" customFormat="1" ht="12" customHeight="1" x14ac:dyDescent="0.2">
      <c r="A14" s="257" t="s">
        <v>74</v>
      </c>
      <c r="B14" s="6" t="s">
        <v>344</v>
      </c>
      <c r="C14" s="150"/>
      <c r="D14" s="316"/>
      <c r="E14" s="326"/>
    </row>
    <row r="15" spans="1:5" s="196" customFormat="1" ht="12" customHeight="1" x14ac:dyDescent="0.2">
      <c r="A15" s="257" t="s">
        <v>75</v>
      </c>
      <c r="B15" s="5" t="s">
        <v>345</v>
      </c>
      <c r="C15" s="150"/>
      <c r="D15" s="316"/>
      <c r="E15" s="326"/>
    </row>
    <row r="16" spans="1:5" s="196" customFormat="1" ht="12" customHeight="1" x14ac:dyDescent="0.2">
      <c r="A16" s="257" t="s">
        <v>83</v>
      </c>
      <c r="B16" s="6" t="s">
        <v>224</v>
      </c>
      <c r="C16" s="333"/>
      <c r="D16" s="402"/>
      <c r="E16" s="331"/>
    </row>
    <row r="17" spans="1:5" s="264" customFormat="1" ht="12" customHeight="1" x14ac:dyDescent="0.2">
      <c r="A17" s="257" t="s">
        <v>84</v>
      </c>
      <c r="B17" s="6" t="s">
        <v>225</v>
      </c>
      <c r="C17" s="150"/>
      <c r="D17" s="316"/>
      <c r="E17" s="326"/>
    </row>
    <row r="18" spans="1:5" s="264" customFormat="1" ht="12" customHeight="1" x14ac:dyDescent="0.2">
      <c r="A18" s="257" t="s">
        <v>85</v>
      </c>
      <c r="B18" s="6" t="s">
        <v>377</v>
      </c>
      <c r="C18" s="152"/>
      <c r="D18" s="317"/>
      <c r="E18" s="327"/>
    </row>
    <row r="19" spans="1:5" s="264" customFormat="1" ht="12" customHeight="1" thickBot="1" x14ac:dyDescent="0.25">
      <c r="A19" s="257" t="s">
        <v>86</v>
      </c>
      <c r="B19" s="5" t="s">
        <v>226</v>
      </c>
      <c r="C19" s="152"/>
      <c r="D19" s="317"/>
      <c r="E19" s="327"/>
    </row>
    <row r="20" spans="1:5" s="196" customFormat="1" ht="12" customHeight="1" thickBot="1" x14ac:dyDescent="0.25">
      <c r="A20" s="94" t="s">
        <v>10</v>
      </c>
      <c r="B20" s="107" t="s">
        <v>346</v>
      </c>
      <c r="C20" s="153">
        <f>SUM(C21:C23)</f>
        <v>0</v>
      </c>
      <c r="D20" s="318">
        <f>SUM(D21:D23)</f>
        <v>0</v>
      </c>
      <c r="E20" s="191">
        <f>SUM(E21:E23)</f>
        <v>0</v>
      </c>
    </row>
    <row r="21" spans="1:5" s="264" customFormat="1" ht="12" customHeight="1" x14ac:dyDescent="0.2">
      <c r="A21" s="257" t="s">
        <v>76</v>
      </c>
      <c r="B21" s="7" t="s">
        <v>194</v>
      </c>
      <c r="C21" s="150"/>
      <c r="D21" s="316"/>
      <c r="E21" s="326"/>
    </row>
    <row r="22" spans="1:5" s="264" customFormat="1" ht="12" customHeight="1" x14ac:dyDescent="0.2">
      <c r="A22" s="257" t="s">
        <v>77</v>
      </c>
      <c r="B22" s="6" t="s">
        <v>347</v>
      </c>
      <c r="C22" s="150"/>
      <c r="D22" s="316"/>
      <c r="E22" s="326"/>
    </row>
    <row r="23" spans="1:5" s="264" customFormat="1" ht="12" customHeight="1" x14ac:dyDescent="0.2">
      <c r="A23" s="257" t="s">
        <v>78</v>
      </c>
      <c r="B23" s="6" t="s">
        <v>348</v>
      </c>
      <c r="C23" s="150"/>
      <c r="D23" s="316"/>
      <c r="E23" s="326"/>
    </row>
    <row r="24" spans="1:5" s="264" customFormat="1" ht="12" customHeight="1" thickBot="1" x14ac:dyDescent="0.25">
      <c r="A24" s="257" t="s">
        <v>79</v>
      </c>
      <c r="B24" s="6" t="s">
        <v>459</v>
      </c>
      <c r="C24" s="150"/>
      <c r="D24" s="316"/>
      <c r="E24" s="326"/>
    </row>
    <row r="25" spans="1:5" s="264" customFormat="1" ht="12" customHeight="1" thickBot="1" x14ac:dyDescent="0.25">
      <c r="A25" s="99" t="s">
        <v>11</v>
      </c>
      <c r="B25" s="65" t="s">
        <v>120</v>
      </c>
      <c r="C25" s="399"/>
      <c r="D25" s="401"/>
      <c r="E25" s="190"/>
    </row>
    <row r="26" spans="1:5" s="264" customFormat="1" ht="12" customHeight="1" thickBot="1" x14ac:dyDescent="0.25">
      <c r="A26" s="99" t="s">
        <v>12</v>
      </c>
      <c r="B26" s="65" t="s">
        <v>349</v>
      </c>
      <c r="C26" s="153">
        <f>+C27+C28</f>
        <v>0</v>
      </c>
      <c r="D26" s="318">
        <f>+D27+D28</f>
        <v>0</v>
      </c>
      <c r="E26" s="191">
        <f>+E27+E28</f>
        <v>0</v>
      </c>
    </row>
    <row r="27" spans="1:5" s="264" customFormat="1" ht="12" customHeight="1" x14ac:dyDescent="0.2">
      <c r="A27" s="258" t="s">
        <v>204</v>
      </c>
      <c r="B27" s="259" t="s">
        <v>347</v>
      </c>
      <c r="C27" s="334"/>
      <c r="D27" s="67"/>
      <c r="E27" s="332"/>
    </row>
    <row r="28" spans="1:5" s="264" customFormat="1" ht="12" customHeight="1" x14ac:dyDescent="0.2">
      <c r="A28" s="258" t="s">
        <v>207</v>
      </c>
      <c r="B28" s="260" t="s">
        <v>350</v>
      </c>
      <c r="C28" s="154"/>
      <c r="D28" s="319"/>
      <c r="E28" s="328"/>
    </row>
    <row r="29" spans="1:5" s="264" customFormat="1" ht="12" customHeight="1" thickBot="1" x14ac:dyDescent="0.25">
      <c r="A29" s="257" t="s">
        <v>208</v>
      </c>
      <c r="B29" s="70" t="s">
        <v>460</v>
      </c>
      <c r="C29" s="56"/>
      <c r="D29" s="403"/>
      <c r="E29" s="398"/>
    </row>
    <row r="30" spans="1:5" s="264" customFormat="1" ht="12" customHeight="1" thickBot="1" x14ac:dyDescent="0.25">
      <c r="A30" s="99" t="s">
        <v>13</v>
      </c>
      <c r="B30" s="65" t="s">
        <v>351</v>
      </c>
      <c r="C30" s="153">
        <f>+C31+C32+C33</f>
        <v>0</v>
      </c>
      <c r="D30" s="318">
        <f>+D31+D32+D33</f>
        <v>0</v>
      </c>
      <c r="E30" s="191">
        <f>+E31+E32+E33</f>
        <v>0</v>
      </c>
    </row>
    <row r="31" spans="1:5" s="264" customFormat="1" ht="12" customHeight="1" x14ac:dyDescent="0.2">
      <c r="A31" s="258" t="s">
        <v>63</v>
      </c>
      <c r="B31" s="259" t="s">
        <v>231</v>
      </c>
      <c r="C31" s="334"/>
      <c r="D31" s="67"/>
      <c r="E31" s="332"/>
    </row>
    <row r="32" spans="1:5" s="264" customFormat="1" ht="12" customHeight="1" x14ac:dyDescent="0.2">
      <c r="A32" s="258" t="s">
        <v>64</v>
      </c>
      <c r="B32" s="260" t="s">
        <v>232</v>
      </c>
      <c r="C32" s="154"/>
      <c r="D32" s="319"/>
      <c r="E32" s="328"/>
    </row>
    <row r="33" spans="1:5" s="264" customFormat="1" ht="12" customHeight="1" thickBot="1" x14ac:dyDescent="0.25">
      <c r="A33" s="257" t="s">
        <v>65</v>
      </c>
      <c r="B33" s="70" t="s">
        <v>233</v>
      </c>
      <c r="C33" s="56"/>
      <c r="D33" s="403"/>
      <c r="E33" s="398"/>
    </row>
    <row r="34" spans="1:5" s="196" customFormat="1" ht="12" customHeight="1" thickBot="1" x14ac:dyDescent="0.25">
      <c r="A34" s="99" t="s">
        <v>14</v>
      </c>
      <c r="B34" s="65" t="s">
        <v>319</v>
      </c>
      <c r="C34" s="399"/>
      <c r="D34" s="401"/>
      <c r="E34" s="190"/>
    </row>
    <row r="35" spans="1:5" s="196" customFormat="1" ht="12" customHeight="1" thickBot="1" x14ac:dyDescent="0.25">
      <c r="A35" s="99" t="s">
        <v>15</v>
      </c>
      <c r="B35" s="65" t="s">
        <v>352</v>
      </c>
      <c r="C35" s="399"/>
      <c r="D35" s="401"/>
      <c r="E35" s="190"/>
    </row>
    <row r="36" spans="1:5" s="196" customFormat="1" ht="12" customHeight="1" thickBot="1" x14ac:dyDescent="0.25">
      <c r="A36" s="94" t="s">
        <v>16</v>
      </c>
      <c r="B36" s="65" t="s">
        <v>461</v>
      </c>
      <c r="C36" s="153">
        <f>+C8+C20+C25+C26+C30+C34+C35</f>
        <v>0</v>
      </c>
      <c r="D36" s="318">
        <f>+D8+D20+D25+D26+D30+D34+D35</f>
        <v>0</v>
      </c>
      <c r="E36" s="191">
        <f>+E8+E20+E25+E26+E30+E34+E35</f>
        <v>0</v>
      </c>
    </row>
    <row r="37" spans="1:5" s="196" customFormat="1" ht="12" customHeight="1" thickBot="1" x14ac:dyDescent="0.25">
      <c r="A37" s="108" t="s">
        <v>17</v>
      </c>
      <c r="B37" s="65" t="s">
        <v>354</v>
      </c>
      <c r="C37" s="153">
        <f>+C38+C39+C40</f>
        <v>0</v>
      </c>
      <c r="D37" s="318">
        <f>+D38+D39+D40</f>
        <v>0</v>
      </c>
      <c r="E37" s="191">
        <f>+E38+E39+E40</f>
        <v>0</v>
      </c>
    </row>
    <row r="38" spans="1:5" s="196" customFormat="1" ht="12" customHeight="1" x14ac:dyDescent="0.2">
      <c r="A38" s="258" t="s">
        <v>355</v>
      </c>
      <c r="B38" s="259" t="s">
        <v>176</v>
      </c>
      <c r="C38" s="334"/>
      <c r="D38" s="67"/>
      <c r="E38" s="332"/>
    </row>
    <row r="39" spans="1:5" s="196" customFormat="1" ht="12" customHeight="1" x14ac:dyDescent="0.2">
      <c r="A39" s="258" t="s">
        <v>356</v>
      </c>
      <c r="B39" s="260" t="s">
        <v>2</v>
      </c>
      <c r="C39" s="154"/>
      <c r="D39" s="319"/>
      <c r="E39" s="328"/>
    </row>
    <row r="40" spans="1:5" s="264" customFormat="1" ht="12" customHeight="1" thickBot="1" x14ac:dyDescent="0.25">
      <c r="A40" s="257" t="s">
        <v>357</v>
      </c>
      <c r="B40" s="70" t="s">
        <v>358</v>
      </c>
      <c r="C40" s="56"/>
      <c r="D40" s="403"/>
      <c r="E40" s="398"/>
    </row>
    <row r="41" spans="1:5" s="264" customFormat="1" ht="15" customHeight="1" thickBot="1" x14ac:dyDescent="0.25">
      <c r="A41" s="108" t="s">
        <v>18</v>
      </c>
      <c r="B41" s="109" t="s">
        <v>359</v>
      </c>
      <c r="C41" s="400">
        <f>+C36+C37</f>
        <v>0</v>
      </c>
      <c r="D41" s="395">
        <f>+D36+D37</f>
        <v>0</v>
      </c>
      <c r="E41" s="194">
        <f>+E36+E37</f>
        <v>0</v>
      </c>
    </row>
    <row r="42" spans="1:5" s="264" customFormat="1" ht="15" customHeight="1" x14ac:dyDescent="0.2">
      <c r="A42" s="110"/>
      <c r="B42" s="111"/>
      <c r="C42" s="192"/>
    </row>
    <row r="43" spans="1:5" ht="13.5" thickBot="1" x14ac:dyDescent="0.25">
      <c r="A43" s="112"/>
      <c r="B43" s="113"/>
      <c r="C43" s="193"/>
    </row>
    <row r="44" spans="1:5" s="263" customFormat="1" ht="16.5" customHeight="1" thickBot="1" x14ac:dyDescent="0.25">
      <c r="A44" s="564" t="s">
        <v>46</v>
      </c>
      <c r="B44" s="565"/>
      <c r="C44" s="565"/>
      <c r="D44" s="565"/>
      <c r="E44" s="566"/>
    </row>
    <row r="45" spans="1:5" s="265" customFormat="1" ht="12" customHeight="1" thickBot="1" x14ac:dyDescent="0.25">
      <c r="A45" s="99" t="s">
        <v>9</v>
      </c>
      <c r="B45" s="65" t="s">
        <v>360</v>
      </c>
      <c r="C45" s="153">
        <f>SUM(C46:C50)</f>
        <v>0</v>
      </c>
      <c r="D45" s="318">
        <f>SUM(D46:D50)</f>
        <v>0</v>
      </c>
      <c r="E45" s="191">
        <f>SUM(E46:E50)</f>
        <v>0</v>
      </c>
    </row>
    <row r="46" spans="1:5" ht="12" customHeight="1" x14ac:dyDescent="0.2">
      <c r="A46" s="257" t="s">
        <v>70</v>
      </c>
      <c r="B46" s="7" t="s">
        <v>38</v>
      </c>
      <c r="C46" s="334"/>
      <c r="D46" s="67"/>
      <c r="E46" s="332"/>
    </row>
    <row r="47" spans="1:5" ht="12" customHeight="1" x14ac:dyDescent="0.2">
      <c r="A47" s="257" t="s">
        <v>71</v>
      </c>
      <c r="B47" s="6" t="s">
        <v>129</v>
      </c>
      <c r="C47" s="55"/>
      <c r="D47" s="68"/>
      <c r="E47" s="329"/>
    </row>
    <row r="48" spans="1:5" ht="12" customHeight="1" x14ac:dyDescent="0.2">
      <c r="A48" s="257" t="s">
        <v>72</v>
      </c>
      <c r="B48" s="6" t="s">
        <v>98</v>
      </c>
      <c r="C48" s="55"/>
      <c r="D48" s="68"/>
      <c r="E48" s="329"/>
    </row>
    <row r="49" spans="1:5" ht="12" customHeight="1" x14ac:dyDescent="0.2">
      <c r="A49" s="257" t="s">
        <v>73</v>
      </c>
      <c r="B49" s="6" t="s">
        <v>130</v>
      </c>
      <c r="C49" s="55"/>
      <c r="D49" s="68"/>
      <c r="E49" s="329"/>
    </row>
    <row r="50" spans="1:5" ht="12" customHeight="1" thickBot="1" x14ac:dyDescent="0.25">
      <c r="A50" s="257" t="s">
        <v>105</v>
      </c>
      <c r="B50" s="6" t="s">
        <v>131</v>
      </c>
      <c r="C50" s="55"/>
      <c r="D50" s="68"/>
      <c r="E50" s="329"/>
    </row>
    <row r="51" spans="1:5" ht="12" customHeight="1" thickBot="1" x14ac:dyDescent="0.25">
      <c r="A51" s="99" t="s">
        <v>10</v>
      </c>
      <c r="B51" s="65" t="s">
        <v>361</v>
      </c>
      <c r="C51" s="153">
        <f>SUM(C52:C54)</f>
        <v>0</v>
      </c>
      <c r="D51" s="318">
        <f>SUM(D52:D54)</f>
        <v>0</v>
      </c>
      <c r="E51" s="191">
        <f>SUM(E52:E54)</f>
        <v>0</v>
      </c>
    </row>
    <row r="52" spans="1:5" s="265" customFormat="1" ht="12" customHeight="1" x14ac:dyDescent="0.2">
      <c r="A52" s="257" t="s">
        <v>76</v>
      </c>
      <c r="B52" s="7" t="s">
        <v>166</v>
      </c>
      <c r="C52" s="334"/>
      <c r="D52" s="67"/>
      <c r="E52" s="332"/>
    </row>
    <row r="53" spans="1:5" ht="12" customHeight="1" x14ac:dyDescent="0.2">
      <c r="A53" s="257" t="s">
        <v>77</v>
      </c>
      <c r="B53" s="6" t="s">
        <v>133</v>
      </c>
      <c r="C53" s="55"/>
      <c r="D53" s="68"/>
      <c r="E53" s="329"/>
    </row>
    <row r="54" spans="1:5" ht="12" customHeight="1" x14ac:dyDescent="0.2">
      <c r="A54" s="257" t="s">
        <v>78</v>
      </c>
      <c r="B54" s="6" t="s">
        <v>47</v>
      </c>
      <c r="C54" s="55"/>
      <c r="D54" s="68"/>
      <c r="E54" s="329"/>
    </row>
    <row r="55" spans="1:5" ht="12" customHeight="1" thickBot="1" x14ac:dyDescent="0.25">
      <c r="A55" s="257" t="s">
        <v>79</v>
      </c>
      <c r="B55" s="6" t="s">
        <v>458</v>
      </c>
      <c r="C55" s="55"/>
      <c r="D55" s="68"/>
      <c r="E55" s="329"/>
    </row>
    <row r="56" spans="1:5" ht="15" customHeight="1" thickBot="1" x14ac:dyDescent="0.25">
      <c r="A56" s="99" t="s">
        <v>11</v>
      </c>
      <c r="B56" s="65" t="s">
        <v>5</v>
      </c>
      <c r="C56" s="399"/>
      <c r="D56" s="401"/>
      <c r="E56" s="190"/>
    </row>
    <row r="57" spans="1:5" ht="13.5" thickBot="1" x14ac:dyDescent="0.25">
      <c r="A57" s="99" t="s">
        <v>12</v>
      </c>
      <c r="B57" s="114" t="s">
        <v>462</v>
      </c>
      <c r="C57" s="400">
        <f>+C45+C51+C56</f>
        <v>0</v>
      </c>
      <c r="D57" s="395">
        <f>+D45+D51+D56</f>
        <v>0</v>
      </c>
      <c r="E57" s="194">
        <f>+E45+E51+E56</f>
        <v>0</v>
      </c>
    </row>
    <row r="58" spans="1:5" ht="15" customHeight="1" thickBot="1" x14ac:dyDescent="0.25">
      <c r="C58" s="195"/>
    </row>
    <row r="59" spans="1:5" ht="14.25" customHeight="1" thickBot="1" x14ac:dyDescent="0.25">
      <c r="A59" s="117" t="s">
        <v>453</v>
      </c>
      <c r="B59" s="118"/>
      <c r="C59" s="393"/>
      <c r="D59" s="393"/>
      <c r="E59" s="392"/>
    </row>
    <row r="60" spans="1:5" ht="13.5" thickBot="1" x14ac:dyDescent="0.25">
      <c r="A60" s="117" t="s">
        <v>144</v>
      </c>
      <c r="B60" s="118"/>
      <c r="C60" s="393"/>
      <c r="D60" s="393"/>
      <c r="E60" s="392"/>
    </row>
  </sheetData>
  <sheetProtection sheet="1" objects="1" scenarios="1"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45" zoomScaleNormal="145" workbookViewId="0">
      <selection activeCell="B4" sqref="B4"/>
    </sheetView>
  </sheetViews>
  <sheetFormatPr defaultRowHeight="12.75" x14ac:dyDescent="0.2"/>
  <cols>
    <col min="1" max="1" width="13.83203125" style="115" customWidth="1"/>
    <col min="2" max="2" width="54.5" style="116" customWidth="1"/>
    <col min="3" max="5" width="15.83203125" style="116" customWidth="1"/>
    <col min="6" max="16384" width="9.33203125" style="116"/>
  </cols>
  <sheetData>
    <row r="1" spans="1:5" s="102" customFormat="1" ht="16.5" thickBot="1" x14ac:dyDescent="0.25">
      <c r="A1" s="101"/>
      <c r="B1" s="103"/>
      <c r="C1" s="1"/>
      <c r="D1" s="1"/>
      <c r="E1" s="381" t="s">
        <v>502</v>
      </c>
    </row>
    <row r="2" spans="1:5" s="261" customFormat="1" ht="25.5" customHeight="1" thickBot="1" x14ac:dyDescent="0.25">
      <c r="A2" s="91" t="s">
        <v>494</v>
      </c>
      <c r="B2" s="568" t="s">
        <v>145</v>
      </c>
      <c r="C2" s="569"/>
      <c r="D2" s="570"/>
      <c r="E2" s="396" t="s">
        <v>49</v>
      </c>
    </row>
    <row r="3" spans="1:5" s="261" customFormat="1" ht="24.75" thickBot="1" x14ac:dyDescent="0.25">
      <c r="A3" s="91" t="s">
        <v>142</v>
      </c>
      <c r="B3" s="568" t="s">
        <v>362</v>
      </c>
      <c r="C3" s="569"/>
      <c r="D3" s="570"/>
      <c r="E3" s="396" t="s">
        <v>48</v>
      </c>
    </row>
    <row r="4" spans="1:5" s="262" customFormat="1" ht="15.95" customHeight="1" thickBot="1" x14ac:dyDescent="0.3">
      <c r="A4" s="104"/>
      <c r="B4" s="104"/>
      <c r="C4" s="105"/>
      <c r="D4" s="58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263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263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196" customFormat="1" ht="12" customHeight="1" thickBot="1" x14ac:dyDescent="0.25">
      <c r="A8" s="94" t="s">
        <v>9</v>
      </c>
      <c r="B8" s="107" t="s">
        <v>454</v>
      </c>
      <c r="C8" s="153">
        <f>SUM(C9:C19)</f>
        <v>0</v>
      </c>
      <c r="D8" s="153">
        <f>SUM(D9:D19)</f>
        <v>0</v>
      </c>
      <c r="E8" s="155">
        <f>SUM(E9:E19)</f>
        <v>0</v>
      </c>
    </row>
    <row r="9" spans="1:5" s="196" customFormat="1" ht="12" customHeight="1" x14ac:dyDescent="0.2">
      <c r="A9" s="256" t="s">
        <v>70</v>
      </c>
      <c r="B9" s="8" t="s">
        <v>217</v>
      </c>
      <c r="C9" s="336"/>
      <c r="D9" s="336"/>
      <c r="E9" s="397"/>
    </row>
    <row r="10" spans="1:5" s="196" customFormat="1" ht="12" customHeight="1" x14ac:dyDescent="0.2">
      <c r="A10" s="257" t="s">
        <v>71</v>
      </c>
      <c r="B10" s="6" t="s">
        <v>218</v>
      </c>
      <c r="C10" s="150"/>
      <c r="D10" s="316"/>
      <c r="E10" s="326"/>
    </row>
    <row r="11" spans="1:5" s="196" customFormat="1" ht="12" customHeight="1" x14ac:dyDescent="0.2">
      <c r="A11" s="257" t="s">
        <v>72</v>
      </c>
      <c r="B11" s="6" t="s">
        <v>219</v>
      </c>
      <c r="C11" s="150"/>
      <c r="D11" s="316"/>
      <c r="E11" s="326"/>
    </row>
    <row r="12" spans="1:5" s="196" customFormat="1" ht="12" customHeight="1" x14ac:dyDescent="0.2">
      <c r="A12" s="257" t="s">
        <v>73</v>
      </c>
      <c r="B12" s="6" t="s">
        <v>220</v>
      </c>
      <c r="C12" s="150"/>
      <c r="D12" s="316"/>
      <c r="E12" s="326"/>
    </row>
    <row r="13" spans="1:5" s="196" customFormat="1" ht="12" customHeight="1" x14ac:dyDescent="0.2">
      <c r="A13" s="257" t="s">
        <v>105</v>
      </c>
      <c r="B13" s="6" t="s">
        <v>221</v>
      </c>
      <c r="C13" s="150"/>
      <c r="D13" s="316"/>
      <c r="E13" s="326"/>
    </row>
    <row r="14" spans="1:5" s="196" customFormat="1" ht="12" customHeight="1" x14ac:dyDescent="0.2">
      <c r="A14" s="257" t="s">
        <v>74</v>
      </c>
      <c r="B14" s="6" t="s">
        <v>344</v>
      </c>
      <c r="C14" s="150"/>
      <c r="D14" s="316"/>
      <c r="E14" s="326"/>
    </row>
    <row r="15" spans="1:5" s="196" customFormat="1" ht="12" customHeight="1" x14ac:dyDescent="0.2">
      <c r="A15" s="257" t="s">
        <v>75</v>
      </c>
      <c r="B15" s="5" t="s">
        <v>345</v>
      </c>
      <c r="C15" s="150"/>
      <c r="D15" s="316"/>
      <c r="E15" s="326"/>
    </row>
    <row r="16" spans="1:5" s="196" customFormat="1" ht="12" customHeight="1" x14ac:dyDescent="0.2">
      <c r="A16" s="257" t="s">
        <v>83</v>
      </c>
      <c r="B16" s="6" t="s">
        <v>224</v>
      </c>
      <c r="C16" s="333"/>
      <c r="D16" s="402"/>
      <c r="E16" s="331"/>
    </row>
    <row r="17" spans="1:5" s="264" customFormat="1" ht="12" customHeight="1" x14ac:dyDescent="0.2">
      <c r="A17" s="257" t="s">
        <v>84</v>
      </c>
      <c r="B17" s="6" t="s">
        <v>225</v>
      </c>
      <c r="C17" s="150"/>
      <c r="D17" s="316"/>
      <c r="E17" s="326"/>
    </row>
    <row r="18" spans="1:5" s="264" customFormat="1" ht="12" customHeight="1" x14ac:dyDescent="0.2">
      <c r="A18" s="257" t="s">
        <v>85</v>
      </c>
      <c r="B18" s="6" t="s">
        <v>377</v>
      </c>
      <c r="C18" s="152"/>
      <c r="D18" s="317"/>
      <c r="E18" s="327"/>
    </row>
    <row r="19" spans="1:5" s="264" customFormat="1" ht="12" customHeight="1" thickBot="1" x14ac:dyDescent="0.25">
      <c r="A19" s="257" t="s">
        <v>86</v>
      </c>
      <c r="B19" s="5" t="s">
        <v>226</v>
      </c>
      <c r="C19" s="152"/>
      <c r="D19" s="317"/>
      <c r="E19" s="327"/>
    </row>
    <row r="20" spans="1:5" s="196" customFormat="1" ht="12" customHeight="1" thickBot="1" x14ac:dyDescent="0.25">
      <c r="A20" s="94" t="s">
        <v>10</v>
      </c>
      <c r="B20" s="107" t="s">
        <v>346</v>
      </c>
      <c r="C20" s="153">
        <f>SUM(C21:C23)</f>
        <v>0</v>
      </c>
      <c r="D20" s="318">
        <f>SUM(D21:D23)</f>
        <v>0</v>
      </c>
      <c r="E20" s="191">
        <f>SUM(E21:E23)</f>
        <v>0</v>
      </c>
    </row>
    <row r="21" spans="1:5" s="264" customFormat="1" ht="12" customHeight="1" x14ac:dyDescent="0.2">
      <c r="A21" s="257" t="s">
        <v>76</v>
      </c>
      <c r="B21" s="7" t="s">
        <v>194</v>
      </c>
      <c r="C21" s="150"/>
      <c r="D21" s="316"/>
      <c r="E21" s="326"/>
    </row>
    <row r="22" spans="1:5" s="264" customFormat="1" ht="12" customHeight="1" x14ac:dyDescent="0.2">
      <c r="A22" s="257" t="s">
        <v>77</v>
      </c>
      <c r="B22" s="6" t="s">
        <v>347</v>
      </c>
      <c r="C22" s="150"/>
      <c r="D22" s="316"/>
      <c r="E22" s="326"/>
    </row>
    <row r="23" spans="1:5" s="264" customFormat="1" ht="12" customHeight="1" x14ac:dyDescent="0.2">
      <c r="A23" s="257" t="s">
        <v>78</v>
      </c>
      <c r="B23" s="6" t="s">
        <v>348</v>
      </c>
      <c r="C23" s="150"/>
      <c r="D23" s="316"/>
      <c r="E23" s="326"/>
    </row>
    <row r="24" spans="1:5" s="264" customFormat="1" ht="12" customHeight="1" thickBot="1" x14ac:dyDescent="0.25">
      <c r="A24" s="257" t="s">
        <v>79</v>
      </c>
      <c r="B24" s="6" t="s">
        <v>459</v>
      </c>
      <c r="C24" s="150"/>
      <c r="D24" s="316"/>
      <c r="E24" s="326"/>
    </row>
    <row r="25" spans="1:5" s="264" customFormat="1" ht="12" customHeight="1" thickBot="1" x14ac:dyDescent="0.25">
      <c r="A25" s="99" t="s">
        <v>11</v>
      </c>
      <c r="B25" s="65" t="s">
        <v>120</v>
      </c>
      <c r="C25" s="399"/>
      <c r="D25" s="401"/>
      <c r="E25" s="190"/>
    </row>
    <row r="26" spans="1:5" s="264" customFormat="1" ht="12" customHeight="1" thickBot="1" x14ac:dyDescent="0.25">
      <c r="A26" s="99" t="s">
        <v>12</v>
      </c>
      <c r="B26" s="65" t="s">
        <v>349</v>
      </c>
      <c r="C26" s="153">
        <f>+C27+C28</f>
        <v>0</v>
      </c>
      <c r="D26" s="318">
        <f>+D27+D28</f>
        <v>0</v>
      </c>
      <c r="E26" s="191">
        <f>+E27+E28</f>
        <v>0</v>
      </c>
    </row>
    <row r="27" spans="1:5" s="264" customFormat="1" ht="12" customHeight="1" x14ac:dyDescent="0.2">
      <c r="A27" s="258" t="s">
        <v>204</v>
      </c>
      <c r="B27" s="259" t="s">
        <v>347</v>
      </c>
      <c r="C27" s="334"/>
      <c r="D27" s="67"/>
      <c r="E27" s="332"/>
    </row>
    <row r="28" spans="1:5" s="264" customFormat="1" ht="12" customHeight="1" x14ac:dyDescent="0.2">
      <c r="A28" s="258" t="s">
        <v>207</v>
      </c>
      <c r="B28" s="260" t="s">
        <v>350</v>
      </c>
      <c r="C28" s="154"/>
      <c r="D28" s="319"/>
      <c r="E28" s="328"/>
    </row>
    <row r="29" spans="1:5" s="264" customFormat="1" ht="12" customHeight="1" thickBot="1" x14ac:dyDescent="0.25">
      <c r="A29" s="257" t="s">
        <v>208</v>
      </c>
      <c r="B29" s="70" t="s">
        <v>460</v>
      </c>
      <c r="C29" s="56"/>
      <c r="D29" s="403"/>
      <c r="E29" s="398"/>
    </row>
    <row r="30" spans="1:5" s="264" customFormat="1" ht="12" customHeight="1" thickBot="1" x14ac:dyDescent="0.25">
      <c r="A30" s="99" t="s">
        <v>13</v>
      </c>
      <c r="B30" s="65" t="s">
        <v>351</v>
      </c>
      <c r="C30" s="153">
        <f>+C31+C32+C33</f>
        <v>0</v>
      </c>
      <c r="D30" s="318">
        <f>+D31+D32+D33</f>
        <v>0</v>
      </c>
      <c r="E30" s="191">
        <f>+E31+E32+E33</f>
        <v>0</v>
      </c>
    </row>
    <row r="31" spans="1:5" s="264" customFormat="1" ht="12" customHeight="1" x14ac:dyDescent="0.2">
      <c r="A31" s="258" t="s">
        <v>63</v>
      </c>
      <c r="B31" s="259" t="s">
        <v>231</v>
      </c>
      <c r="C31" s="334"/>
      <c r="D31" s="67"/>
      <c r="E31" s="332"/>
    </row>
    <row r="32" spans="1:5" s="264" customFormat="1" ht="12" customHeight="1" x14ac:dyDescent="0.2">
      <c r="A32" s="258" t="s">
        <v>64</v>
      </c>
      <c r="B32" s="260" t="s">
        <v>232</v>
      </c>
      <c r="C32" s="154"/>
      <c r="D32" s="319"/>
      <c r="E32" s="328"/>
    </row>
    <row r="33" spans="1:5" s="264" customFormat="1" ht="12" customHeight="1" thickBot="1" x14ac:dyDescent="0.25">
      <c r="A33" s="257" t="s">
        <v>65</v>
      </c>
      <c r="B33" s="70" t="s">
        <v>233</v>
      </c>
      <c r="C33" s="56"/>
      <c r="D33" s="403"/>
      <c r="E33" s="398"/>
    </row>
    <row r="34" spans="1:5" s="196" customFormat="1" ht="12" customHeight="1" thickBot="1" x14ac:dyDescent="0.25">
      <c r="A34" s="99" t="s">
        <v>14</v>
      </c>
      <c r="B34" s="65" t="s">
        <v>319</v>
      </c>
      <c r="C34" s="399"/>
      <c r="D34" s="401"/>
      <c r="E34" s="190"/>
    </row>
    <row r="35" spans="1:5" s="196" customFormat="1" ht="12" customHeight="1" thickBot="1" x14ac:dyDescent="0.25">
      <c r="A35" s="99" t="s">
        <v>15</v>
      </c>
      <c r="B35" s="65" t="s">
        <v>352</v>
      </c>
      <c r="C35" s="399"/>
      <c r="D35" s="401"/>
      <c r="E35" s="190"/>
    </row>
    <row r="36" spans="1:5" s="196" customFormat="1" ht="12" customHeight="1" thickBot="1" x14ac:dyDescent="0.25">
      <c r="A36" s="94" t="s">
        <v>16</v>
      </c>
      <c r="B36" s="65" t="s">
        <v>461</v>
      </c>
      <c r="C36" s="153">
        <f>+C8+C20+C25+C26+C30+C34+C35</f>
        <v>0</v>
      </c>
      <c r="D36" s="318">
        <f>+D8+D20+D25+D26+D30+D34+D35</f>
        <v>0</v>
      </c>
      <c r="E36" s="191">
        <f>+E8+E20+E25+E26+E30+E34+E35</f>
        <v>0</v>
      </c>
    </row>
    <row r="37" spans="1:5" s="196" customFormat="1" ht="12" customHeight="1" thickBot="1" x14ac:dyDescent="0.25">
      <c r="A37" s="108" t="s">
        <v>17</v>
      </c>
      <c r="B37" s="65" t="s">
        <v>354</v>
      </c>
      <c r="C37" s="153">
        <f>+C38+C39+C40</f>
        <v>0</v>
      </c>
      <c r="D37" s="318">
        <f>+D38+D39+D40</f>
        <v>0</v>
      </c>
      <c r="E37" s="191">
        <f>+E38+E39+E40</f>
        <v>0</v>
      </c>
    </row>
    <row r="38" spans="1:5" s="196" customFormat="1" ht="12" customHeight="1" x14ac:dyDescent="0.2">
      <c r="A38" s="258" t="s">
        <v>355</v>
      </c>
      <c r="B38" s="259" t="s">
        <v>176</v>
      </c>
      <c r="C38" s="334"/>
      <c r="D38" s="67"/>
      <c r="E38" s="332"/>
    </row>
    <row r="39" spans="1:5" s="196" customFormat="1" ht="12" customHeight="1" x14ac:dyDescent="0.2">
      <c r="A39" s="258" t="s">
        <v>356</v>
      </c>
      <c r="B39" s="260" t="s">
        <v>2</v>
      </c>
      <c r="C39" s="154"/>
      <c r="D39" s="319"/>
      <c r="E39" s="328"/>
    </row>
    <row r="40" spans="1:5" s="264" customFormat="1" ht="12" customHeight="1" thickBot="1" x14ac:dyDescent="0.25">
      <c r="A40" s="257" t="s">
        <v>357</v>
      </c>
      <c r="B40" s="70" t="s">
        <v>358</v>
      </c>
      <c r="C40" s="56"/>
      <c r="D40" s="403"/>
      <c r="E40" s="398"/>
    </row>
    <row r="41" spans="1:5" s="264" customFormat="1" ht="15" customHeight="1" thickBot="1" x14ac:dyDescent="0.25">
      <c r="A41" s="108" t="s">
        <v>18</v>
      </c>
      <c r="B41" s="109" t="s">
        <v>359</v>
      </c>
      <c r="C41" s="400">
        <f>+C36+C37</f>
        <v>0</v>
      </c>
      <c r="D41" s="395">
        <f>+D36+D37</f>
        <v>0</v>
      </c>
      <c r="E41" s="194">
        <f>+E36+E37</f>
        <v>0</v>
      </c>
    </row>
    <row r="42" spans="1:5" s="264" customFormat="1" ht="15" customHeight="1" x14ac:dyDescent="0.2">
      <c r="A42" s="110"/>
      <c r="B42" s="111"/>
      <c r="C42" s="192"/>
    </row>
    <row r="43" spans="1:5" ht="13.5" thickBot="1" x14ac:dyDescent="0.25">
      <c r="A43" s="112"/>
      <c r="B43" s="113"/>
      <c r="C43" s="193"/>
    </row>
    <row r="44" spans="1:5" s="263" customFormat="1" ht="16.5" customHeight="1" thickBot="1" x14ac:dyDescent="0.25">
      <c r="A44" s="564" t="s">
        <v>46</v>
      </c>
      <c r="B44" s="565"/>
      <c r="C44" s="565"/>
      <c r="D44" s="565"/>
      <c r="E44" s="566"/>
    </row>
    <row r="45" spans="1:5" s="265" customFormat="1" ht="12" customHeight="1" thickBot="1" x14ac:dyDescent="0.25">
      <c r="A45" s="99" t="s">
        <v>9</v>
      </c>
      <c r="B45" s="65" t="s">
        <v>360</v>
      </c>
      <c r="C45" s="153">
        <f>SUM(C46:C50)</f>
        <v>0</v>
      </c>
      <c r="D45" s="318">
        <f>SUM(D46:D50)</f>
        <v>0</v>
      </c>
      <c r="E45" s="191">
        <f>SUM(E46:E50)</f>
        <v>0</v>
      </c>
    </row>
    <row r="46" spans="1:5" ht="12" customHeight="1" x14ac:dyDescent="0.2">
      <c r="A46" s="257" t="s">
        <v>70</v>
      </c>
      <c r="B46" s="7" t="s">
        <v>38</v>
      </c>
      <c r="C46" s="334"/>
      <c r="D46" s="67"/>
      <c r="E46" s="332"/>
    </row>
    <row r="47" spans="1:5" ht="12" customHeight="1" x14ac:dyDescent="0.2">
      <c r="A47" s="257" t="s">
        <v>71</v>
      </c>
      <c r="B47" s="6" t="s">
        <v>129</v>
      </c>
      <c r="C47" s="55"/>
      <c r="D47" s="68"/>
      <c r="E47" s="329"/>
    </row>
    <row r="48" spans="1:5" ht="12" customHeight="1" x14ac:dyDescent="0.2">
      <c r="A48" s="257" t="s">
        <v>72</v>
      </c>
      <c r="B48" s="6" t="s">
        <v>98</v>
      </c>
      <c r="C48" s="55"/>
      <c r="D48" s="68"/>
      <c r="E48" s="329"/>
    </row>
    <row r="49" spans="1:5" ht="12" customHeight="1" x14ac:dyDescent="0.2">
      <c r="A49" s="257" t="s">
        <v>73</v>
      </c>
      <c r="B49" s="6" t="s">
        <v>130</v>
      </c>
      <c r="C49" s="55"/>
      <c r="D49" s="68"/>
      <c r="E49" s="329"/>
    </row>
    <row r="50" spans="1:5" ht="12" customHeight="1" thickBot="1" x14ac:dyDescent="0.25">
      <c r="A50" s="257" t="s">
        <v>105</v>
      </c>
      <c r="B50" s="6" t="s">
        <v>131</v>
      </c>
      <c r="C50" s="55"/>
      <c r="D50" s="68"/>
      <c r="E50" s="329"/>
    </row>
    <row r="51" spans="1:5" ht="12" customHeight="1" thickBot="1" x14ac:dyDescent="0.25">
      <c r="A51" s="99" t="s">
        <v>10</v>
      </c>
      <c r="B51" s="65" t="s">
        <v>361</v>
      </c>
      <c r="C51" s="153">
        <f>SUM(C52:C54)</f>
        <v>0</v>
      </c>
      <c r="D51" s="318">
        <f>SUM(D52:D54)</f>
        <v>0</v>
      </c>
      <c r="E51" s="191">
        <f>SUM(E52:E54)</f>
        <v>0</v>
      </c>
    </row>
    <row r="52" spans="1:5" s="265" customFormat="1" ht="12" customHeight="1" x14ac:dyDescent="0.2">
      <c r="A52" s="257" t="s">
        <v>76</v>
      </c>
      <c r="B52" s="7" t="s">
        <v>166</v>
      </c>
      <c r="C52" s="334"/>
      <c r="D52" s="67"/>
      <c r="E52" s="332"/>
    </row>
    <row r="53" spans="1:5" ht="12" customHeight="1" x14ac:dyDescent="0.2">
      <c r="A53" s="257" t="s">
        <v>77</v>
      </c>
      <c r="B53" s="6" t="s">
        <v>133</v>
      </c>
      <c r="C53" s="55"/>
      <c r="D53" s="68"/>
      <c r="E53" s="329"/>
    </row>
    <row r="54" spans="1:5" ht="12" customHeight="1" x14ac:dyDescent="0.2">
      <c r="A54" s="257" t="s">
        <v>78</v>
      </c>
      <c r="B54" s="6" t="s">
        <v>47</v>
      </c>
      <c r="C54" s="55"/>
      <c r="D54" s="68"/>
      <c r="E54" s="329"/>
    </row>
    <row r="55" spans="1:5" ht="12" customHeight="1" thickBot="1" x14ac:dyDescent="0.25">
      <c r="A55" s="257" t="s">
        <v>79</v>
      </c>
      <c r="B55" s="6" t="s">
        <v>458</v>
      </c>
      <c r="C55" s="55"/>
      <c r="D55" s="68"/>
      <c r="E55" s="329"/>
    </row>
    <row r="56" spans="1:5" ht="15" customHeight="1" thickBot="1" x14ac:dyDescent="0.25">
      <c r="A56" s="99" t="s">
        <v>11</v>
      </c>
      <c r="B56" s="65" t="s">
        <v>5</v>
      </c>
      <c r="C56" s="399"/>
      <c r="D56" s="401"/>
      <c r="E56" s="190"/>
    </row>
    <row r="57" spans="1:5" ht="13.5" thickBot="1" x14ac:dyDescent="0.25">
      <c r="A57" s="99" t="s">
        <v>12</v>
      </c>
      <c r="B57" s="114" t="s">
        <v>462</v>
      </c>
      <c r="C57" s="400">
        <f>+C45+C51+C56</f>
        <v>0</v>
      </c>
      <c r="D57" s="395">
        <f>+D45+D51+D56</f>
        <v>0</v>
      </c>
      <c r="E57" s="194">
        <f>+E45+E51+E56</f>
        <v>0</v>
      </c>
    </row>
    <row r="58" spans="1:5" ht="15" customHeight="1" thickBot="1" x14ac:dyDescent="0.25">
      <c r="C58" s="195"/>
    </row>
    <row r="59" spans="1:5" ht="14.25" customHeight="1" thickBot="1" x14ac:dyDescent="0.25">
      <c r="A59" s="117" t="s">
        <v>453</v>
      </c>
      <c r="B59" s="118"/>
      <c r="C59" s="393"/>
      <c r="D59" s="393"/>
      <c r="E59" s="392"/>
    </row>
    <row r="60" spans="1:5" ht="13.5" thickBot="1" x14ac:dyDescent="0.25">
      <c r="A60" s="117" t="s">
        <v>144</v>
      </c>
      <c r="B60" s="118"/>
      <c r="C60" s="393"/>
      <c r="D60" s="393"/>
      <c r="E60" s="392"/>
    </row>
  </sheetData>
  <sheetProtection sheet="1" objects="1" scenarios="1"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45" zoomScaleNormal="145" workbookViewId="0">
      <selection activeCell="B4" sqref="B4"/>
    </sheetView>
  </sheetViews>
  <sheetFormatPr defaultRowHeight="12.75" x14ac:dyDescent="0.2"/>
  <cols>
    <col min="1" max="1" width="13.83203125" style="115" customWidth="1"/>
    <col min="2" max="2" width="54.5" style="116" customWidth="1"/>
    <col min="3" max="5" width="15.83203125" style="116" customWidth="1"/>
    <col min="6" max="16384" width="9.33203125" style="116"/>
  </cols>
  <sheetData>
    <row r="1" spans="1:5" s="102" customFormat="1" ht="16.5" thickBot="1" x14ac:dyDescent="0.25">
      <c r="A1" s="101"/>
      <c r="B1" s="103"/>
      <c r="C1" s="1"/>
      <c r="D1" s="1"/>
      <c r="E1" s="381" t="s">
        <v>501</v>
      </c>
    </row>
    <row r="2" spans="1:5" s="261" customFormat="1" ht="25.5" customHeight="1" thickBot="1" x14ac:dyDescent="0.25">
      <c r="A2" s="91" t="s">
        <v>494</v>
      </c>
      <c r="B2" s="568" t="s">
        <v>145</v>
      </c>
      <c r="C2" s="569"/>
      <c r="D2" s="570"/>
      <c r="E2" s="396" t="s">
        <v>49</v>
      </c>
    </row>
    <row r="3" spans="1:5" s="261" customFormat="1" ht="24.75" thickBot="1" x14ac:dyDescent="0.25">
      <c r="A3" s="91" t="s">
        <v>142</v>
      </c>
      <c r="B3" s="568" t="s">
        <v>363</v>
      </c>
      <c r="C3" s="569"/>
      <c r="D3" s="570"/>
      <c r="E3" s="396" t="s">
        <v>49</v>
      </c>
    </row>
    <row r="4" spans="1:5" s="262" customFormat="1" ht="15.95" customHeight="1" thickBot="1" x14ac:dyDescent="0.3">
      <c r="A4" s="104"/>
      <c r="B4" s="104"/>
      <c r="C4" s="105"/>
      <c r="D4" s="58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263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263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196" customFormat="1" ht="12" customHeight="1" thickBot="1" x14ac:dyDescent="0.25">
      <c r="A8" s="94" t="s">
        <v>9</v>
      </c>
      <c r="B8" s="107" t="s">
        <v>454</v>
      </c>
      <c r="C8" s="153">
        <f>SUM(C9:C19)</f>
        <v>0</v>
      </c>
      <c r="D8" s="153">
        <f>SUM(D9:D19)</f>
        <v>0</v>
      </c>
      <c r="E8" s="155">
        <f>SUM(E9:E19)</f>
        <v>0</v>
      </c>
    </row>
    <row r="9" spans="1:5" s="196" customFormat="1" ht="12" customHeight="1" x14ac:dyDescent="0.2">
      <c r="A9" s="256" t="s">
        <v>70</v>
      </c>
      <c r="B9" s="8" t="s">
        <v>217</v>
      </c>
      <c r="C9" s="336"/>
      <c r="D9" s="336"/>
      <c r="E9" s="397"/>
    </row>
    <row r="10" spans="1:5" s="196" customFormat="1" ht="12" customHeight="1" x14ac:dyDescent="0.2">
      <c r="A10" s="257" t="s">
        <v>71</v>
      </c>
      <c r="B10" s="6" t="s">
        <v>218</v>
      </c>
      <c r="C10" s="150"/>
      <c r="D10" s="316"/>
      <c r="E10" s="326"/>
    </row>
    <row r="11" spans="1:5" s="196" customFormat="1" ht="12" customHeight="1" x14ac:dyDescent="0.2">
      <c r="A11" s="257" t="s">
        <v>72</v>
      </c>
      <c r="B11" s="6" t="s">
        <v>219</v>
      </c>
      <c r="C11" s="150"/>
      <c r="D11" s="316"/>
      <c r="E11" s="326"/>
    </row>
    <row r="12" spans="1:5" s="196" customFormat="1" ht="12" customHeight="1" x14ac:dyDescent="0.2">
      <c r="A12" s="257" t="s">
        <v>73</v>
      </c>
      <c r="B12" s="6" t="s">
        <v>220</v>
      </c>
      <c r="C12" s="150"/>
      <c r="D12" s="316"/>
      <c r="E12" s="326"/>
    </row>
    <row r="13" spans="1:5" s="196" customFormat="1" ht="12" customHeight="1" x14ac:dyDescent="0.2">
      <c r="A13" s="257" t="s">
        <v>105</v>
      </c>
      <c r="B13" s="6" t="s">
        <v>221</v>
      </c>
      <c r="C13" s="150"/>
      <c r="D13" s="316"/>
      <c r="E13" s="326"/>
    </row>
    <row r="14" spans="1:5" s="196" customFormat="1" ht="12" customHeight="1" x14ac:dyDescent="0.2">
      <c r="A14" s="257" t="s">
        <v>74</v>
      </c>
      <c r="B14" s="6" t="s">
        <v>344</v>
      </c>
      <c r="C14" s="150"/>
      <c r="D14" s="316"/>
      <c r="E14" s="326"/>
    </row>
    <row r="15" spans="1:5" s="196" customFormat="1" ht="12" customHeight="1" x14ac:dyDescent="0.2">
      <c r="A15" s="257" t="s">
        <v>75</v>
      </c>
      <c r="B15" s="5" t="s">
        <v>345</v>
      </c>
      <c r="C15" s="150"/>
      <c r="D15" s="316"/>
      <c r="E15" s="326"/>
    </row>
    <row r="16" spans="1:5" s="196" customFormat="1" ht="12" customHeight="1" x14ac:dyDescent="0.2">
      <c r="A16" s="257" t="s">
        <v>83</v>
      </c>
      <c r="B16" s="6" t="s">
        <v>224</v>
      </c>
      <c r="C16" s="333"/>
      <c r="D16" s="402"/>
      <c r="E16" s="331"/>
    </row>
    <row r="17" spans="1:5" s="264" customFormat="1" ht="12" customHeight="1" x14ac:dyDescent="0.2">
      <c r="A17" s="257" t="s">
        <v>84</v>
      </c>
      <c r="B17" s="6" t="s">
        <v>225</v>
      </c>
      <c r="C17" s="150"/>
      <c r="D17" s="316"/>
      <c r="E17" s="326"/>
    </row>
    <row r="18" spans="1:5" s="264" customFormat="1" ht="12" customHeight="1" x14ac:dyDescent="0.2">
      <c r="A18" s="257" t="s">
        <v>85</v>
      </c>
      <c r="B18" s="6" t="s">
        <v>377</v>
      </c>
      <c r="C18" s="152"/>
      <c r="D18" s="317"/>
      <c r="E18" s="327"/>
    </row>
    <row r="19" spans="1:5" s="264" customFormat="1" ht="12" customHeight="1" thickBot="1" x14ac:dyDescent="0.25">
      <c r="A19" s="257" t="s">
        <v>86</v>
      </c>
      <c r="B19" s="5" t="s">
        <v>226</v>
      </c>
      <c r="C19" s="152"/>
      <c r="D19" s="317"/>
      <c r="E19" s="327"/>
    </row>
    <row r="20" spans="1:5" s="196" customFormat="1" ht="12" customHeight="1" thickBot="1" x14ac:dyDescent="0.25">
      <c r="A20" s="94" t="s">
        <v>10</v>
      </c>
      <c r="B20" s="107" t="s">
        <v>346</v>
      </c>
      <c r="C20" s="153">
        <f>SUM(C21:C23)</f>
        <v>0</v>
      </c>
      <c r="D20" s="318">
        <f>SUM(D21:D23)</f>
        <v>0</v>
      </c>
      <c r="E20" s="191">
        <f>SUM(E21:E23)</f>
        <v>0</v>
      </c>
    </row>
    <row r="21" spans="1:5" s="264" customFormat="1" ht="12" customHeight="1" x14ac:dyDescent="0.2">
      <c r="A21" s="257" t="s">
        <v>76</v>
      </c>
      <c r="B21" s="7" t="s">
        <v>194</v>
      </c>
      <c r="C21" s="150"/>
      <c r="D21" s="316"/>
      <c r="E21" s="326"/>
    </row>
    <row r="22" spans="1:5" s="264" customFormat="1" ht="12" customHeight="1" x14ac:dyDescent="0.2">
      <c r="A22" s="257" t="s">
        <v>77</v>
      </c>
      <c r="B22" s="6" t="s">
        <v>347</v>
      </c>
      <c r="C22" s="150"/>
      <c r="D22" s="316"/>
      <c r="E22" s="326"/>
    </row>
    <row r="23" spans="1:5" s="264" customFormat="1" ht="12" customHeight="1" x14ac:dyDescent="0.2">
      <c r="A23" s="257" t="s">
        <v>78</v>
      </c>
      <c r="B23" s="6" t="s">
        <v>348</v>
      </c>
      <c r="C23" s="150"/>
      <c r="D23" s="316"/>
      <c r="E23" s="326"/>
    </row>
    <row r="24" spans="1:5" s="264" customFormat="1" ht="12" customHeight="1" thickBot="1" x14ac:dyDescent="0.25">
      <c r="A24" s="257" t="s">
        <v>79</v>
      </c>
      <c r="B24" s="6" t="s">
        <v>459</v>
      </c>
      <c r="C24" s="150"/>
      <c r="D24" s="316"/>
      <c r="E24" s="326"/>
    </row>
    <row r="25" spans="1:5" s="264" customFormat="1" ht="12" customHeight="1" thickBot="1" x14ac:dyDescent="0.25">
      <c r="A25" s="99" t="s">
        <v>11</v>
      </c>
      <c r="B25" s="65" t="s">
        <v>120</v>
      </c>
      <c r="C25" s="399"/>
      <c r="D25" s="401"/>
      <c r="E25" s="190"/>
    </row>
    <row r="26" spans="1:5" s="264" customFormat="1" ht="12" customHeight="1" thickBot="1" x14ac:dyDescent="0.25">
      <c r="A26" s="99" t="s">
        <v>12</v>
      </c>
      <c r="B26" s="65" t="s">
        <v>349</v>
      </c>
      <c r="C26" s="153">
        <f>+C27+C28</f>
        <v>0</v>
      </c>
      <c r="D26" s="318">
        <f>+D27+D28</f>
        <v>0</v>
      </c>
      <c r="E26" s="191">
        <f>+E27+E28</f>
        <v>0</v>
      </c>
    </row>
    <row r="27" spans="1:5" s="264" customFormat="1" ht="12" customHeight="1" x14ac:dyDescent="0.2">
      <c r="A27" s="258" t="s">
        <v>204</v>
      </c>
      <c r="B27" s="259" t="s">
        <v>347</v>
      </c>
      <c r="C27" s="334"/>
      <c r="D27" s="67"/>
      <c r="E27" s="332"/>
    </row>
    <row r="28" spans="1:5" s="264" customFormat="1" ht="12" customHeight="1" x14ac:dyDescent="0.2">
      <c r="A28" s="258" t="s">
        <v>207</v>
      </c>
      <c r="B28" s="260" t="s">
        <v>350</v>
      </c>
      <c r="C28" s="154"/>
      <c r="D28" s="319"/>
      <c r="E28" s="328"/>
    </row>
    <row r="29" spans="1:5" s="264" customFormat="1" ht="12" customHeight="1" thickBot="1" x14ac:dyDescent="0.25">
      <c r="A29" s="257" t="s">
        <v>208</v>
      </c>
      <c r="B29" s="70" t="s">
        <v>460</v>
      </c>
      <c r="C29" s="56"/>
      <c r="D29" s="403"/>
      <c r="E29" s="398"/>
    </row>
    <row r="30" spans="1:5" s="264" customFormat="1" ht="12" customHeight="1" thickBot="1" x14ac:dyDescent="0.25">
      <c r="A30" s="99" t="s">
        <v>13</v>
      </c>
      <c r="B30" s="65" t="s">
        <v>351</v>
      </c>
      <c r="C30" s="153">
        <f>+C31+C32+C33</f>
        <v>0</v>
      </c>
      <c r="D30" s="318">
        <f>+D31+D32+D33</f>
        <v>0</v>
      </c>
      <c r="E30" s="191">
        <f>+E31+E32+E33</f>
        <v>0</v>
      </c>
    </row>
    <row r="31" spans="1:5" s="264" customFormat="1" ht="12" customHeight="1" x14ac:dyDescent="0.2">
      <c r="A31" s="258" t="s">
        <v>63</v>
      </c>
      <c r="B31" s="259" t="s">
        <v>231</v>
      </c>
      <c r="C31" s="334"/>
      <c r="D31" s="67"/>
      <c r="E31" s="332"/>
    </row>
    <row r="32" spans="1:5" s="264" customFormat="1" ht="12" customHeight="1" x14ac:dyDescent="0.2">
      <c r="A32" s="258" t="s">
        <v>64</v>
      </c>
      <c r="B32" s="260" t="s">
        <v>232</v>
      </c>
      <c r="C32" s="154"/>
      <c r="D32" s="319"/>
      <c r="E32" s="328"/>
    </row>
    <row r="33" spans="1:5" s="264" customFormat="1" ht="12" customHeight="1" thickBot="1" x14ac:dyDescent="0.25">
      <c r="A33" s="257" t="s">
        <v>65</v>
      </c>
      <c r="B33" s="70" t="s">
        <v>233</v>
      </c>
      <c r="C33" s="56"/>
      <c r="D33" s="403"/>
      <c r="E33" s="398"/>
    </row>
    <row r="34" spans="1:5" s="196" customFormat="1" ht="12" customHeight="1" thickBot="1" x14ac:dyDescent="0.25">
      <c r="A34" s="99" t="s">
        <v>14</v>
      </c>
      <c r="B34" s="65" t="s">
        <v>319</v>
      </c>
      <c r="C34" s="399"/>
      <c r="D34" s="401"/>
      <c r="E34" s="190"/>
    </row>
    <row r="35" spans="1:5" s="196" customFormat="1" ht="12" customHeight="1" thickBot="1" x14ac:dyDescent="0.25">
      <c r="A35" s="99" t="s">
        <v>15</v>
      </c>
      <c r="B35" s="65" t="s">
        <v>352</v>
      </c>
      <c r="C35" s="399"/>
      <c r="D35" s="401"/>
      <c r="E35" s="190"/>
    </row>
    <row r="36" spans="1:5" s="196" customFormat="1" ht="12" customHeight="1" thickBot="1" x14ac:dyDescent="0.25">
      <c r="A36" s="94" t="s">
        <v>16</v>
      </c>
      <c r="B36" s="65" t="s">
        <v>461</v>
      </c>
      <c r="C36" s="153">
        <f>+C8+C20+C25+C26+C30+C34+C35</f>
        <v>0</v>
      </c>
      <c r="D36" s="318">
        <f>+D8+D20+D25+D26+D30+D34+D35</f>
        <v>0</v>
      </c>
      <c r="E36" s="191">
        <f>+E8+E20+E25+E26+E30+E34+E35</f>
        <v>0</v>
      </c>
    </row>
    <row r="37" spans="1:5" s="196" customFormat="1" ht="12" customHeight="1" thickBot="1" x14ac:dyDescent="0.25">
      <c r="A37" s="108" t="s">
        <v>17</v>
      </c>
      <c r="B37" s="65" t="s">
        <v>354</v>
      </c>
      <c r="C37" s="153">
        <f>+C38+C39+C40</f>
        <v>0</v>
      </c>
      <c r="D37" s="318">
        <f>+D38+D39+D40</f>
        <v>0</v>
      </c>
      <c r="E37" s="191">
        <f>+E38+E39+E40</f>
        <v>0</v>
      </c>
    </row>
    <row r="38" spans="1:5" s="196" customFormat="1" ht="12" customHeight="1" x14ac:dyDescent="0.2">
      <c r="A38" s="258" t="s">
        <v>355</v>
      </c>
      <c r="B38" s="259" t="s">
        <v>176</v>
      </c>
      <c r="C38" s="334"/>
      <c r="D38" s="67"/>
      <c r="E38" s="332"/>
    </row>
    <row r="39" spans="1:5" s="196" customFormat="1" ht="12" customHeight="1" x14ac:dyDescent="0.2">
      <c r="A39" s="258" t="s">
        <v>356</v>
      </c>
      <c r="B39" s="260" t="s">
        <v>2</v>
      </c>
      <c r="C39" s="154"/>
      <c r="D39" s="319"/>
      <c r="E39" s="328"/>
    </row>
    <row r="40" spans="1:5" s="264" customFormat="1" ht="12" customHeight="1" thickBot="1" x14ac:dyDescent="0.25">
      <c r="A40" s="257" t="s">
        <v>357</v>
      </c>
      <c r="B40" s="70" t="s">
        <v>358</v>
      </c>
      <c r="C40" s="56"/>
      <c r="D40" s="403"/>
      <c r="E40" s="398"/>
    </row>
    <row r="41" spans="1:5" s="264" customFormat="1" ht="15" customHeight="1" thickBot="1" x14ac:dyDescent="0.25">
      <c r="A41" s="108" t="s">
        <v>18</v>
      </c>
      <c r="B41" s="109" t="s">
        <v>359</v>
      </c>
      <c r="C41" s="400">
        <f>+C36+C37</f>
        <v>0</v>
      </c>
      <c r="D41" s="395">
        <f>+D36+D37</f>
        <v>0</v>
      </c>
      <c r="E41" s="194">
        <f>+E36+E37</f>
        <v>0</v>
      </c>
    </row>
    <row r="42" spans="1:5" s="264" customFormat="1" ht="15" customHeight="1" x14ac:dyDescent="0.2">
      <c r="A42" s="110"/>
      <c r="B42" s="111"/>
      <c r="C42" s="192"/>
    </row>
    <row r="43" spans="1:5" ht="13.5" thickBot="1" x14ac:dyDescent="0.25">
      <c r="A43" s="112"/>
      <c r="B43" s="113"/>
      <c r="C43" s="193"/>
    </row>
    <row r="44" spans="1:5" s="263" customFormat="1" ht="16.5" customHeight="1" thickBot="1" x14ac:dyDescent="0.25">
      <c r="A44" s="564" t="s">
        <v>46</v>
      </c>
      <c r="B44" s="565"/>
      <c r="C44" s="565"/>
      <c r="D44" s="565"/>
      <c r="E44" s="566"/>
    </row>
    <row r="45" spans="1:5" s="265" customFormat="1" ht="12" customHeight="1" thickBot="1" x14ac:dyDescent="0.25">
      <c r="A45" s="99" t="s">
        <v>9</v>
      </c>
      <c r="B45" s="65" t="s">
        <v>360</v>
      </c>
      <c r="C45" s="153">
        <f>SUM(C46:C50)</f>
        <v>0</v>
      </c>
      <c r="D45" s="318">
        <f>SUM(D46:D50)</f>
        <v>0</v>
      </c>
      <c r="E45" s="191">
        <f>SUM(E46:E50)</f>
        <v>0</v>
      </c>
    </row>
    <row r="46" spans="1:5" ht="12" customHeight="1" x14ac:dyDescent="0.2">
      <c r="A46" s="257" t="s">
        <v>70</v>
      </c>
      <c r="B46" s="7" t="s">
        <v>38</v>
      </c>
      <c r="C46" s="334"/>
      <c r="D46" s="67"/>
      <c r="E46" s="332"/>
    </row>
    <row r="47" spans="1:5" ht="12" customHeight="1" x14ac:dyDescent="0.2">
      <c r="A47" s="257" t="s">
        <v>71</v>
      </c>
      <c r="B47" s="6" t="s">
        <v>129</v>
      </c>
      <c r="C47" s="55"/>
      <c r="D47" s="68"/>
      <c r="E47" s="329"/>
    </row>
    <row r="48" spans="1:5" ht="12" customHeight="1" x14ac:dyDescent="0.2">
      <c r="A48" s="257" t="s">
        <v>72</v>
      </c>
      <c r="B48" s="6" t="s">
        <v>98</v>
      </c>
      <c r="C48" s="55"/>
      <c r="D48" s="68"/>
      <c r="E48" s="329"/>
    </row>
    <row r="49" spans="1:5" ht="12" customHeight="1" x14ac:dyDescent="0.2">
      <c r="A49" s="257" t="s">
        <v>73</v>
      </c>
      <c r="B49" s="6" t="s">
        <v>130</v>
      </c>
      <c r="C49" s="55"/>
      <c r="D49" s="68"/>
      <c r="E49" s="329"/>
    </row>
    <row r="50" spans="1:5" ht="12" customHeight="1" thickBot="1" x14ac:dyDescent="0.25">
      <c r="A50" s="257" t="s">
        <v>105</v>
      </c>
      <c r="B50" s="6" t="s">
        <v>131</v>
      </c>
      <c r="C50" s="55"/>
      <c r="D50" s="68"/>
      <c r="E50" s="329"/>
    </row>
    <row r="51" spans="1:5" ht="12" customHeight="1" thickBot="1" x14ac:dyDescent="0.25">
      <c r="A51" s="99" t="s">
        <v>10</v>
      </c>
      <c r="B51" s="65" t="s">
        <v>361</v>
      </c>
      <c r="C51" s="153">
        <f>SUM(C52:C54)</f>
        <v>0</v>
      </c>
      <c r="D51" s="318">
        <f>SUM(D52:D54)</f>
        <v>0</v>
      </c>
      <c r="E51" s="191">
        <f>SUM(E52:E54)</f>
        <v>0</v>
      </c>
    </row>
    <row r="52" spans="1:5" s="265" customFormat="1" ht="12" customHeight="1" x14ac:dyDescent="0.2">
      <c r="A52" s="257" t="s">
        <v>76</v>
      </c>
      <c r="B52" s="7" t="s">
        <v>166</v>
      </c>
      <c r="C52" s="334"/>
      <c r="D52" s="67"/>
      <c r="E52" s="332"/>
    </row>
    <row r="53" spans="1:5" ht="12" customHeight="1" x14ac:dyDescent="0.2">
      <c r="A53" s="257" t="s">
        <v>77</v>
      </c>
      <c r="B53" s="6" t="s">
        <v>133</v>
      </c>
      <c r="C53" s="55"/>
      <c r="D53" s="68"/>
      <c r="E53" s="329"/>
    </row>
    <row r="54" spans="1:5" ht="12" customHeight="1" x14ac:dyDescent="0.2">
      <c r="A54" s="257" t="s">
        <v>78</v>
      </c>
      <c r="B54" s="6" t="s">
        <v>47</v>
      </c>
      <c r="C54" s="55"/>
      <c r="D54" s="68"/>
      <c r="E54" s="329"/>
    </row>
    <row r="55" spans="1:5" ht="12" customHeight="1" thickBot="1" x14ac:dyDescent="0.25">
      <c r="A55" s="257" t="s">
        <v>79</v>
      </c>
      <c r="B55" s="6" t="s">
        <v>458</v>
      </c>
      <c r="C55" s="55"/>
      <c r="D55" s="68"/>
      <c r="E55" s="329"/>
    </row>
    <row r="56" spans="1:5" ht="15" customHeight="1" thickBot="1" x14ac:dyDescent="0.25">
      <c r="A56" s="99" t="s">
        <v>11</v>
      </c>
      <c r="B56" s="65" t="s">
        <v>5</v>
      </c>
      <c r="C56" s="399"/>
      <c r="D56" s="401"/>
      <c r="E56" s="190"/>
    </row>
    <row r="57" spans="1:5" ht="13.5" thickBot="1" x14ac:dyDescent="0.25">
      <c r="A57" s="99" t="s">
        <v>12</v>
      </c>
      <c r="B57" s="114" t="s">
        <v>462</v>
      </c>
      <c r="C57" s="400">
        <f>+C45+C51+C56</f>
        <v>0</v>
      </c>
      <c r="D57" s="395">
        <f>+D45+D51+D56</f>
        <v>0</v>
      </c>
      <c r="E57" s="194">
        <f>+E45+E51+E56</f>
        <v>0</v>
      </c>
    </row>
    <row r="58" spans="1:5" ht="15" customHeight="1" thickBot="1" x14ac:dyDescent="0.25">
      <c r="C58" s="195"/>
    </row>
    <row r="59" spans="1:5" ht="14.25" customHeight="1" thickBot="1" x14ac:dyDescent="0.25">
      <c r="A59" s="117" t="s">
        <v>453</v>
      </c>
      <c r="B59" s="118"/>
      <c r="C59" s="393"/>
      <c r="D59" s="393"/>
      <c r="E59" s="392"/>
    </row>
    <row r="60" spans="1:5" ht="13.5" thickBot="1" x14ac:dyDescent="0.25">
      <c r="A60" s="117" t="s">
        <v>144</v>
      </c>
      <c r="B60" s="118"/>
      <c r="C60" s="393"/>
      <c r="D60" s="393"/>
      <c r="E60" s="392"/>
    </row>
  </sheetData>
  <sheetProtection sheet="1" objects="1" scenarios="1"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60"/>
  <sheetViews>
    <sheetView zoomScale="145" zoomScaleNormal="145" workbookViewId="0">
      <selection activeCell="B4" sqref="B4"/>
    </sheetView>
  </sheetViews>
  <sheetFormatPr defaultRowHeight="12.75" x14ac:dyDescent="0.2"/>
  <cols>
    <col min="1" max="1" width="13.83203125" style="115" customWidth="1"/>
    <col min="2" max="2" width="54.5" style="116" customWidth="1"/>
    <col min="3" max="5" width="15.83203125" style="116" customWidth="1"/>
    <col min="6" max="16384" width="9.33203125" style="116"/>
  </cols>
  <sheetData>
    <row r="1" spans="1:5" s="102" customFormat="1" ht="16.5" thickBot="1" x14ac:dyDescent="0.25">
      <c r="A1" s="101"/>
      <c r="B1" s="103"/>
      <c r="C1" s="1"/>
      <c r="D1" s="1"/>
      <c r="E1" s="381" t="s">
        <v>500</v>
      </c>
    </row>
    <row r="2" spans="1:5" s="261" customFormat="1" ht="25.5" customHeight="1" thickBot="1" x14ac:dyDescent="0.25">
      <c r="A2" s="91" t="s">
        <v>494</v>
      </c>
      <c r="B2" s="568" t="s">
        <v>145</v>
      </c>
      <c r="C2" s="569"/>
      <c r="D2" s="570"/>
      <c r="E2" s="396" t="s">
        <v>49</v>
      </c>
    </row>
    <row r="3" spans="1:5" s="261" customFormat="1" ht="24.75" thickBot="1" x14ac:dyDescent="0.25">
      <c r="A3" s="91" t="s">
        <v>142</v>
      </c>
      <c r="B3" s="568" t="s">
        <v>463</v>
      </c>
      <c r="C3" s="569"/>
      <c r="D3" s="570"/>
      <c r="E3" s="396" t="s">
        <v>372</v>
      </c>
    </row>
    <row r="4" spans="1:5" s="262" customFormat="1" ht="15.95" customHeight="1" thickBot="1" x14ac:dyDescent="0.3">
      <c r="A4" s="104"/>
      <c r="B4" s="104"/>
      <c r="C4" s="105"/>
      <c r="D4" s="58"/>
      <c r="E4" s="105" t="s">
        <v>43</v>
      </c>
    </row>
    <row r="5" spans="1:5" ht="24.75" thickBot="1" x14ac:dyDescent="0.25">
      <c r="A5" s="217" t="s">
        <v>143</v>
      </c>
      <c r="B5" s="106" t="s">
        <v>44</v>
      </c>
      <c r="C5" s="106" t="s">
        <v>488</v>
      </c>
      <c r="D5" s="92" t="s">
        <v>489</v>
      </c>
      <c r="E5" s="385" t="e">
        <f>+CONCATENATE("Teljesítés",CHAR(10),LEFT(#REF!,4),". VI. 30.")</f>
        <v>#REF!</v>
      </c>
    </row>
    <row r="6" spans="1:5" s="263" customFormat="1" ht="12.95" customHeight="1" thickBot="1" x14ac:dyDescent="0.25">
      <c r="A6" s="94" t="s">
        <v>431</v>
      </c>
      <c r="B6" s="95" t="s">
        <v>432</v>
      </c>
      <c r="C6" s="95" t="s">
        <v>433</v>
      </c>
      <c r="D6" s="386" t="s">
        <v>435</v>
      </c>
      <c r="E6" s="96" t="s">
        <v>434</v>
      </c>
    </row>
    <row r="7" spans="1:5" s="263" customFormat="1" ht="15.95" customHeight="1" thickBot="1" x14ac:dyDescent="0.25">
      <c r="A7" s="564" t="s">
        <v>45</v>
      </c>
      <c r="B7" s="565"/>
      <c r="C7" s="565"/>
      <c r="D7" s="565"/>
      <c r="E7" s="566"/>
    </row>
    <row r="8" spans="1:5" s="196" customFormat="1" ht="12" customHeight="1" thickBot="1" x14ac:dyDescent="0.25">
      <c r="A8" s="94" t="s">
        <v>9</v>
      </c>
      <c r="B8" s="107" t="s">
        <v>454</v>
      </c>
      <c r="C8" s="153">
        <f>SUM(C9:C19)</f>
        <v>0</v>
      </c>
      <c r="D8" s="153">
        <f>SUM(D9:D19)</f>
        <v>0</v>
      </c>
      <c r="E8" s="155">
        <f>SUM(E9:E19)</f>
        <v>0</v>
      </c>
    </row>
    <row r="9" spans="1:5" s="196" customFormat="1" ht="12" customHeight="1" x14ac:dyDescent="0.2">
      <c r="A9" s="256" t="s">
        <v>70</v>
      </c>
      <c r="B9" s="8" t="s">
        <v>217</v>
      </c>
      <c r="C9" s="336"/>
      <c r="D9" s="336"/>
      <c r="E9" s="397"/>
    </row>
    <row r="10" spans="1:5" s="196" customFormat="1" ht="12" customHeight="1" x14ac:dyDescent="0.2">
      <c r="A10" s="257" t="s">
        <v>71</v>
      </c>
      <c r="B10" s="6" t="s">
        <v>218</v>
      </c>
      <c r="C10" s="150"/>
      <c r="D10" s="316"/>
      <c r="E10" s="326"/>
    </row>
    <row r="11" spans="1:5" s="196" customFormat="1" ht="12" customHeight="1" x14ac:dyDescent="0.2">
      <c r="A11" s="257" t="s">
        <v>72</v>
      </c>
      <c r="B11" s="6" t="s">
        <v>219</v>
      </c>
      <c r="C11" s="150"/>
      <c r="D11" s="316"/>
      <c r="E11" s="326"/>
    </row>
    <row r="12" spans="1:5" s="196" customFormat="1" ht="12" customHeight="1" x14ac:dyDescent="0.2">
      <c r="A12" s="257" t="s">
        <v>73</v>
      </c>
      <c r="B12" s="6" t="s">
        <v>220</v>
      </c>
      <c r="C12" s="150"/>
      <c r="D12" s="316"/>
      <c r="E12" s="326"/>
    </row>
    <row r="13" spans="1:5" s="196" customFormat="1" ht="12" customHeight="1" x14ac:dyDescent="0.2">
      <c r="A13" s="257" t="s">
        <v>105</v>
      </c>
      <c r="B13" s="6" t="s">
        <v>221</v>
      </c>
      <c r="C13" s="150"/>
      <c r="D13" s="316"/>
      <c r="E13" s="326"/>
    </row>
    <row r="14" spans="1:5" s="196" customFormat="1" ht="12" customHeight="1" x14ac:dyDescent="0.2">
      <c r="A14" s="257" t="s">
        <v>74</v>
      </c>
      <c r="B14" s="6" t="s">
        <v>344</v>
      </c>
      <c r="C14" s="150"/>
      <c r="D14" s="316"/>
      <c r="E14" s="326"/>
    </row>
    <row r="15" spans="1:5" s="196" customFormat="1" ht="12" customHeight="1" x14ac:dyDescent="0.2">
      <c r="A15" s="257" t="s">
        <v>75</v>
      </c>
      <c r="B15" s="5" t="s">
        <v>345</v>
      </c>
      <c r="C15" s="150"/>
      <c r="D15" s="316"/>
      <c r="E15" s="326"/>
    </row>
    <row r="16" spans="1:5" s="196" customFormat="1" ht="12" customHeight="1" x14ac:dyDescent="0.2">
      <c r="A16" s="257" t="s">
        <v>83</v>
      </c>
      <c r="B16" s="6" t="s">
        <v>224</v>
      </c>
      <c r="C16" s="333"/>
      <c r="D16" s="402"/>
      <c r="E16" s="331"/>
    </row>
    <row r="17" spans="1:5" s="264" customFormat="1" ht="12" customHeight="1" x14ac:dyDescent="0.2">
      <c r="A17" s="257" t="s">
        <v>84</v>
      </c>
      <c r="B17" s="6" t="s">
        <v>225</v>
      </c>
      <c r="C17" s="150"/>
      <c r="D17" s="316"/>
      <c r="E17" s="326"/>
    </row>
    <row r="18" spans="1:5" s="264" customFormat="1" ht="12" customHeight="1" x14ac:dyDescent="0.2">
      <c r="A18" s="257" t="s">
        <v>85</v>
      </c>
      <c r="B18" s="6" t="s">
        <v>377</v>
      </c>
      <c r="C18" s="152"/>
      <c r="D18" s="317"/>
      <c r="E18" s="327"/>
    </row>
    <row r="19" spans="1:5" s="264" customFormat="1" ht="12" customHeight="1" thickBot="1" x14ac:dyDescent="0.25">
      <c r="A19" s="257" t="s">
        <v>86</v>
      </c>
      <c r="B19" s="5" t="s">
        <v>226</v>
      </c>
      <c r="C19" s="152"/>
      <c r="D19" s="317"/>
      <c r="E19" s="327"/>
    </row>
    <row r="20" spans="1:5" s="196" customFormat="1" ht="12" customHeight="1" thickBot="1" x14ac:dyDescent="0.25">
      <c r="A20" s="94" t="s">
        <v>10</v>
      </c>
      <c r="B20" s="107" t="s">
        <v>346</v>
      </c>
      <c r="C20" s="153">
        <f>SUM(C21:C23)</f>
        <v>0</v>
      </c>
      <c r="D20" s="318">
        <f>SUM(D21:D23)</f>
        <v>0</v>
      </c>
      <c r="E20" s="191">
        <f>SUM(E21:E23)</f>
        <v>0</v>
      </c>
    </row>
    <row r="21" spans="1:5" s="264" customFormat="1" ht="12" customHeight="1" x14ac:dyDescent="0.2">
      <c r="A21" s="257" t="s">
        <v>76</v>
      </c>
      <c r="B21" s="7" t="s">
        <v>194</v>
      </c>
      <c r="C21" s="150"/>
      <c r="D21" s="316"/>
      <c r="E21" s="326"/>
    </row>
    <row r="22" spans="1:5" s="264" customFormat="1" ht="12" customHeight="1" x14ac:dyDescent="0.2">
      <c r="A22" s="257" t="s">
        <v>77</v>
      </c>
      <c r="B22" s="6" t="s">
        <v>347</v>
      </c>
      <c r="C22" s="150"/>
      <c r="D22" s="316"/>
      <c r="E22" s="326"/>
    </row>
    <row r="23" spans="1:5" s="264" customFormat="1" ht="12" customHeight="1" x14ac:dyDescent="0.2">
      <c r="A23" s="257" t="s">
        <v>78</v>
      </c>
      <c r="B23" s="6" t="s">
        <v>348</v>
      </c>
      <c r="C23" s="150"/>
      <c r="D23" s="316"/>
      <c r="E23" s="326"/>
    </row>
    <row r="24" spans="1:5" s="264" customFormat="1" ht="12" customHeight="1" thickBot="1" x14ac:dyDescent="0.25">
      <c r="A24" s="257" t="s">
        <v>79</v>
      </c>
      <c r="B24" s="6" t="s">
        <v>459</v>
      </c>
      <c r="C24" s="150"/>
      <c r="D24" s="316"/>
      <c r="E24" s="326"/>
    </row>
    <row r="25" spans="1:5" s="264" customFormat="1" ht="12" customHeight="1" thickBot="1" x14ac:dyDescent="0.25">
      <c r="A25" s="99" t="s">
        <v>11</v>
      </c>
      <c r="B25" s="65" t="s">
        <v>120</v>
      </c>
      <c r="C25" s="399"/>
      <c r="D25" s="401"/>
      <c r="E25" s="190"/>
    </row>
    <row r="26" spans="1:5" s="264" customFormat="1" ht="12" customHeight="1" thickBot="1" x14ac:dyDescent="0.25">
      <c r="A26" s="99" t="s">
        <v>12</v>
      </c>
      <c r="B26" s="65" t="s">
        <v>349</v>
      </c>
      <c r="C26" s="153">
        <f>+C27+C28</f>
        <v>0</v>
      </c>
      <c r="D26" s="318">
        <f>+D27+D28</f>
        <v>0</v>
      </c>
      <c r="E26" s="191">
        <f>+E27+E28</f>
        <v>0</v>
      </c>
    </row>
    <row r="27" spans="1:5" s="264" customFormat="1" ht="12" customHeight="1" x14ac:dyDescent="0.2">
      <c r="A27" s="258" t="s">
        <v>204</v>
      </c>
      <c r="B27" s="259" t="s">
        <v>347</v>
      </c>
      <c r="C27" s="334"/>
      <c r="D27" s="67"/>
      <c r="E27" s="332"/>
    </row>
    <row r="28" spans="1:5" s="264" customFormat="1" ht="12" customHeight="1" x14ac:dyDescent="0.2">
      <c r="A28" s="258" t="s">
        <v>207</v>
      </c>
      <c r="B28" s="260" t="s">
        <v>350</v>
      </c>
      <c r="C28" s="154"/>
      <c r="D28" s="319"/>
      <c r="E28" s="328"/>
    </row>
    <row r="29" spans="1:5" s="264" customFormat="1" ht="12" customHeight="1" thickBot="1" x14ac:dyDescent="0.25">
      <c r="A29" s="257" t="s">
        <v>208</v>
      </c>
      <c r="B29" s="70" t="s">
        <v>460</v>
      </c>
      <c r="C29" s="56"/>
      <c r="D29" s="403"/>
      <c r="E29" s="398"/>
    </row>
    <row r="30" spans="1:5" s="264" customFormat="1" ht="12" customHeight="1" thickBot="1" x14ac:dyDescent="0.25">
      <c r="A30" s="99" t="s">
        <v>13</v>
      </c>
      <c r="B30" s="65" t="s">
        <v>351</v>
      </c>
      <c r="C30" s="153">
        <f>+C31+C32+C33</f>
        <v>0</v>
      </c>
      <c r="D30" s="318">
        <f>+D31+D32+D33</f>
        <v>0</v>
      </c>
      <c r="E30" s="191">
        <f>+E31+E32+E33</f>
        <v>0</v>
      </c>
    </row>
    <row r="31" spans="1:5" s="264" customFormat="1" ht="12" customHeight="1" x14ac:dyDescent="0.2">
      <c r="A31" s="258" t="s">
        <v>63</v>
      </c>
      <c r="B31" s="259" t="s">
        <v>231</v>
      </c>
      <c r="C31" s="334"/>
      <c r="D31" s="67"/>
      <c r="E31" s="332"/>
    </row>
    <row r="32" spans="1:5" s="264" customFormat="1" ht="12" customHeight="1" x14ac:dyDescent="0.2">
      <c r="A32" s="258" t="s">
        <v>64</v>
      </c>
      <c r="B32" s="260" t="s">
        <v>232</v>
      </c>
      <c r="C32" s="154"/>
      <c r="D32" s="319"/>
      <c r="E32" s="328"/>
    </row>
    <row r="33" spans="1:5" s="264" customFormat="1" ht="12" customHeight="1" thickBot="1" x14ac:dyDescent="0.25">
      <c r="A33" s="257" t="s">
        <v>65</v>
      </c>
      <c r="B33" s="70" t="s">
        <v>233</v>
      </c>
      <c r="C33" s="56"/>
      <c r="D33" s="403"/>
      <c r="E33" s="398"/>
    </row>
    <row r="34" spans="1:5" s="196" customFormat="1" ht="12" customHeight="1" thickBot="1" x14ac:dyDescent="0.25">
      <c r="A34" s="99" t="s">
        <v>14</v>
      </c>
      <c r="B34" s="65" t="s">
        <v>319</v>
      </c>
      <c r="C34" s="399"/>
      <c r="D34" s="401"/>
      <c r="E34" s="190"/>
    </row>
    <row r="35" spans="1:5" s="196" customFormat="1" ht="12" customHeight="1" thickBot="1" x14ac:dyDescent="0.25">
      <c r="A35" s="99" t="s">
        <v>15</v>
      </c>
      <c r="B35" s="65" t="s">
        <v>352</v>
      </c>
      <c r="C35" s="399"/>
      <c r="D35" s="401"/>
      <c r="E35" s="190"/>
    </row>
    <row r="36" spans="1:5" s="196" customFormat="1" ht="12" customHeight="1" thickBot="1" x14ac:dyDescent="0.25">
      <c r="A36" s="94" t="s">
        <v>16</v>
      </c>
      <c r="B36" s="65" t="s">
        <v>461</v>
      </c>
      <c r="C36" s="153">
        <f>+C8+C20+C25+C26+C30+C34+C35</f>
        <v>0</v>
      </c>
      <c r="D36" s="318">
        <f>+D8+D20+D25+D26+D30+D34+D35</f>
        <v>0</v>
      </c>
      <c r="E36" s="191">
        <f>+E8+E20+E25+E26+E30+E34+E35</f>
        <v>0</v>
      </c>
    </row>
    <row r="37" spans="1:5" s="196" customFormat="1" ht="12" customHeight="1" thickBot="1" x14ac:dyDescent="0.25">
      <c r="A37" s="108" t="s">
        <v>17</v>
      </c>
      <c r="B37" s="65" t="s">
        <v>354</v>
      </c>
      <c r="C37" s="153">
        <f>+C38+C39+C40</f>
        <v>0</v>
      </c>
      <c r="D37" s="318">
        <f>+D38+D39+D40</f>
        <v>0</v>
      </c>
      <c r="E37" s="191">
        <f>+E38+E39+E40</f>
        <v>0</v>
      </c>
    </row>
    <row r="38" spans="1:5" s="196" customFormat="1" ht="12" customHeight="1" x14ac:dyDescent="0.2">
      <c r="A38" s="258" t="s">
        <v>355</v>
      </c>
      <c r="B38" s="259" t="s">
        <v>176</v>
      </c>
      <c r="C38" s="334"/>
      <c r="D38" s="67"/>
      <c r="E38" s="332"/>
    </row>
    <row r="39" spans="1:5" s="196" customFormat="1" ht="12" customHeight="1" x14ac:dyDescent="0.2">
      <c r="A39" s="258" t="s">
        <v>356</v>
      </c>
      <c r="B39" s="260" t="s">
        <v>2</v>
      </c>
      <c r="C39" s="154"/>
      <c r="D39" s="319"/>
      <c r="E39" s="328"/>
    </row>
    <row r="40" spans="1:5" s="264" customFormat="1" ht="12" customHeight="1" thickBot="1" x14ac:dyDescent="0.25">
      <c r="A40" s="257" t="s">
        <v>357</v>
      </c>
      <c r="B40" s="70" t="s">
        <v>358</v>
      </c>
      <c r="C40" s="56"/>
      <c r="D40" s="403"/>
      <c r="E40" s="398"/>
    </row>
    <row r="41" spans="1:5" s="264" customFormat="1" ht="15" customHeight="1" thickBot="1" x14ac:dyDescent="0.25">
      <c r="A41" s="108" t="s">
        <v>18</v>
      </c>
      <c r="B41" s="109" t="s">
        <v>359</v>
      </c>
      <c r="C41" s="400">
        <f>+C36+C37</f>
        <v>0</v>
      </c>
      <c r="D41" s="395">
        <f>+D36+D37</f>
        <v>0</v>
      </c>
      <c r="E41" s="194">
        <f>+E36+E37</f>
        <v>0</v>
      </c>
    </row>
    <row r="42" spans="1:5" s="264" customFormat="1" ht="15" customHeight="1" x14ac:dyDescent="0.2">
      <c r="A42" s="110"/>
      <c r="B42" s="111"/>
      <c r="C42" s="192"/>
    </row>
    <row r="43" spans="1:5" ht="13.5" thickBot="1" x14ac:dyDescent="0.25">
      <c r="A43" s="112"/>
      <c r="B43" s="113"/>
      <c r="C43" s="193"/>
    </row>
    <row r="44" spans="1:5" s="263" customFormat="1" ht="16.5" customHeight="1" thickBot="1" x14ac:dyDescent="0.25">
      <c r="A44" s="564" t="s">
        <v>46</v>
      </c>
      <c r="B44" s="565"/>
      <c r="C44" s="565"/>
      <c r="D44" s="565"/>
      <c r="E44" s="566"/>
    </row>
    <row r="45" spans="1:5" s="265" customFormat="1" ht="12" customHeight="1" thickBot="1" x14ac:dyDescent="0.25">
      <c r="A45" s="99" t="s">
        <v>9</v>
      </c>
      <c r="B45" s="65" t="s">
        <v>360</v>
      </c>
      <c r="C45" s="153">
        <f>SUM(C46:C50)</f>
        <v>0</v>
      </c>
      <c r="D45" s="318">
        <f>SUM(D46:D50)</f>
        <v>0</v>
      </c>
      <c r="E45" s="191">
        <f>SUM(E46:E50)</f>
        <v>0</v>
      </c>
    </row>
    <row r="46" spans="1:5" ht="12" customHeight="1" x14ac:dyDescent="0.2">
      <c r="A46" s="257" t="s">
        <v>70</v>
      </c>
      <c r="B46" s="7" t="s">
        <v>38</v>
      </c>
      <c r="C46" s="334"/>
      <c r="D46" s="67"/>
      <c r="E46" s="332"/>
    </row>
    <row r="47" spans="1:5" ht="12" customHeight="1" x14ac:dyDescent="0.2">
      <c r="A47" s="257" t="s">
        <v>71</v>
      </c>
      <c r="B47" s="6" t="s">
        <v>129</v>
      </c>
      <c r="C47" s="55"/>
      <c r="D47" s="68"/>
      <c r="E47" s="329"/>
    </row>
    <row r="48" spans="1:5" ht="12" customHeight="1" x14ac:dyDescent="0.2">
      <c r="A48" s="257" t="s">
        <v>72</v>
      </c>
      <c r="B48" s="6" t="s">
        <v>98</v>
      </c>
      <c r="C48" s="55"/>
      <c r="D48" s="68"/>
      <c r="E48" s="329"/>
    </row>
    <row r="49" spans="1:5" ht="12" customHeight="1" x14ac:dyDescent="0.2">
      <c r="A49" s="257" t="s">
        <v>73</v>
      </c>
      <c r="B49" s="6" t="s">
        <v>130</v>
      </c>
      <c r="C49" s="55"/>
      <c r="D49" s="68"/>
      <c r="E49" s="329"/>
    </row>
    <row r="50" spans="1:5" ht="12" customHeight="1" thickBot="1" x14ac:dyDescent="0.25">
      <c r="A50" s="257" t="s">
        <v>105</v>
      </c>
      <c r="B50" s="6" t="s">
        <v>131</v>
      </c>
      <c r="C50" s="55"/>
      <c r="D50" s="68"/>
      <c r="E50" s="329"/>
    </row>
    <row r="51" spans="1:5" ht="12" customHeight="1" thickBot="1" x14ac:dyDescent="0.25">
      <c r="A51" s="99" t="s">
        <v>10</v>
      </c>
      <c r="B51" s="65" t="s">
        <v>361</v>
      </c>
      <c r="C51" s="153">
        <f>SUM(C52:C54)</f>
        <v>0</v>
      </c>
      <c r="D51" s="318">
        <f>SUM(D52:D54)</f>
        <v>0</v>
      </c>
      <c r="E51" s="191">
        <f>SUM(E52:E54)</f>
        <v>0</v>
      </c>
    </row>
    <row r="52" spans="1:5" s="265" customFormat="1" ht="12" customHeight="1" x14ac:dyDescent="0.2">
      <c r="A52" s="257" t="s">
        <v>76</v>
      </c>
      <c r="B52" s="7" t="s">
        <v>166</v>
      </c>
      <c r="C52" s="334"/>
      <c r="D52" s="67"/>
      <c r="E52" s="332"/>
    </row>
    <row r="53" spans="1:5" ht="12" customHeight="1" x14ac:dyDescent="0.2">
      <c r="A53" s="257" t="s">
        <v>77</v>
      </c>
      <c r="B53" s="6" t="s">
        <v>133</v>
      </c>
      <c r="C53" s="55"/>
      <c r="D53" s="68"/>
      <c r="E53" s="329"/>
    </row>
    <row r="54" spans="1:5" ht="12" customHeight="1" x14ac:dyDescent="0.2">
      <c r="A54" s="257" t="s">
        <v>78</v>
      </c>
      <c r="B54" s="6" t="s">
        <v>47</v>
      </c>
      <c r="C54" s="55"/>
      <c r="D54" s="68"/>
      <c r="E54" s="329"/>
    </row>
    <row r="55" spans="1:5" ht="12" customHeight="1" thickBot="1" x14ac:dyDescent="0.25">
      <c r="A55" s="257" t="s">
        <v>79</v>
      </c>
      <c r="B55" s="6" t="s">
        <v>458</v>
      </c>
      <c r="C55" s="55"/>
      <c r="D55" s="68"/>
      <c r="E55" s="329"/>
    </row>
    <row r="56" spans="1:5" ht="15" customHeight="1" thickBot="1" x14ac:dyDescent="0.25">
      <c r="A56" s="99" t="s">
        <v>11</v>
      </c>
      <c r="B56" s="65" t="s">
        <v>5</v>
      </c>
      <c r="C56" s="399"/>
      <c r="D56" s="401"/>
      <c r="E56" s="190"/>
    </row>
    <row r="57" spans="1:5" ht="13.5" thickBot="1" x14ac:dyDescent="0.25">
      <c r="A57" s="99" t="s">
        <v>12</v>
      </c>
      <c r="B57" s="114" t="s">
        <v>462</v>
      </c>
      <c r="C57" s="400">
        <f>+C45+C51+C56</f>
        <v>0</v>
      </c>
      <c r="D57" s="395">
        <f>+D45+D51+D56</f>
        <v>0</v>
      </c>
      <c r="E57" s="194">
        <f>+E45+E51+E56</f>
        <v>0</v>
      </c>
    </row>
    <row r="58" spans="1:5" ht="15" customHeight="1" thickBot="1" x14ac:dyDescent="0.25">
      <c r="C58" s="195"/>
    </row>
    <row r="59" spans="1:5" ht="14.25" customHeight="1" thickBot="1" x14ac:dyDescent="0.25">
      <c r="A59" s="117" t="s">
        <v>453</v>
      </c>
      <c r="B59" s="118"/>
      <c r="C59" s="393"/>
      <c r="D59" s="393"/>
      <c r="E59" s="392"/>
    </row>
    <row r="60" spans="1:5" ht="13.5" thickBot="1" x14ac:dyDescent="0.25">
      <c r="A60" s="117" t="s">
        <v>144</v>
      </c>
      <c r="B60" s="118"/>
      <c r="C60" s="393"/>
      <c r="D60" s="393"/>
      <c r="E60" s="392"/>
    </row>
  </sheetData>
  <sheetProtection sheet="1" objects="1" scenarios="1" formatCells="0"/>
  <mergeCells count="4">
    <mergeCell ref="B2:D2"/>
    <mergeCell ref="B3:D3"/>
    <mergeCell ref="A7:E7"/>
    <mergeCell ref="A44:E44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6"/>
  <sheetViews>
    <sheetView zoomScaleNormal="100" workbookViewId="0">
      <selection activeCell="M22" sqref="M22"/>
    </sheetView>
  </sheetViews>
  <sheetFormatPr defaultRowHeight="12.75" x14ac:dyDescent="0.2"/>
  <cols>
    <col min="1" max="1" width="5.5" style="31" customWidth="1"/>
    <col min="2" max="2" width="33.1640625" style="31" customWidth="1"/>
    <col min="3" max="3" width="12.33203125" style="31" customWidth="1"/>
    <col min="4" max="4" width="11.5" style="31" customWidth="1"/>
    <col min="5" max="5" width="11.33203125" style="31" customWidth="1"/>
    <col min="6" max="6" width="11" style="31" customWidth="1"/>
    <col min="7" max="7" width="14.33203125" style="31" customWidth="1"/>
    <col min="8" max="16384" width="9.33203125" style="31"/>
  </cols>
  <sheetData>
    <row r="1" spans="1:7" ht="43.5" customHeight="1" x14ac:dyDescent="0.25">
      <c r="A1" s="572" t="s">
        <v>3</v>
      </c>
      <c r="B1" s="572"/>
      <c r="C1" s="572"/>
      <c r="D1" s="572"/>
      <c r="E1" s="572"/>
      <c r="F1" s="572"/>
      <c r="G1" s="572"/>
    </row>
    <row r="3" spans="1:7" s="77" customFormat="1" ht="27" customHeight="1" x14ac:dyDescent="0.25">
      <c r="A3" s="75" t="s">
        <v>146</v>
      </c>
      <c r="B3" s="76"/>
      <c r="C3" s="571" t="s">
        <v>147</v>
      </c>
      <c r="D3" s="571"/>
      <c r="E3" s="571"/>
      <c r="F3" s="571"/>
      <c r="G3" s="571"/>
    </row>
    <row r="4" spans="1:7" s="77" customFormat="1" ht="15.75" x14ac:dyDescent="0.25">
      <c r="A4" s="76"/>
      <c r="B4" s="76"/>
      <c r="C4" s="76"/>
      <c r="D4" s="76"/>
      <c r="E4" s="76"/>
      <c r="F4" s="76"/>
      <c r="G4" s="76"/>
    </row>
    <row r="5" spans="1:7" s="77" customFormat="1" ht="24.75" customHeight="1" x14ac:dyDescent="0.25">
      <c r="A5" s="75" t="s">
        <v>148</v>
      </c>
      <c r="B5" s="76"/>
      <c r="C5" s="571" t="s">
        <v>147</v>
      </c>
      <c r="D5" s="571"/>
      <c r="E5" s="571"/>
      <c r="F5" s="571"/>
      <c r="G5" s="76"/>
    </row>
    <row r="6" spans="1:7" s="78" customFormat="1" x14ac:dyDescent="0.2">
      <c r="A6" s="100"/>
      <c r="B6" s="100"/>
      <c r="C6" s="100"/>
      <c r="D6" s="100"/>
      <c r="E6" s="100"/>
      <c r="F6" s="100"/>
      <c r="G6" s="100"/>
    </row>
    <row r="7" spans="1:7" s="79" customFormat="1" ht="15" customHeight="1" x14ac:dyDescent="0.25">
      <c r="A7" s="135" t="s">
        <v>149</v>
      </c>
      <c r="B7" s="134"/>
      <c r="C7" s="134"/>
      <c r="D7" s="120"/>
      <c r="E7" s="120"/>
      <c r="F7" s="120"/>
      <c r="G7" s="120"/>
    </row>
    <row r="8" spans="1:7" s="79" customFormat="1" ht="15" customHeight="1" thickBot="1" x14ac:dyDescent="0.3">
      <c r="A8" s="135" t="s">
        <v>150</v>
      </c>
      <c r="B8" s="120"/>
      <c r="C8" s="120"/>
      <c r="D8" s="120"/>
      <c r="E8" s="120"/>
      <c r="F8" s="120"/>
      <c r="G8" s="120"/>
    </row>
    <row r="9" spans="1:7" s="54" customFormat="1" ht="42" customHeight="1" thickBot="1" x14ac:dyDescent="0.25">
      <c r="A9" s="91" t="s">
        <v>7</v>
      </c>
      <c r="B9" s="92" t="s">
        <v>151</v>
      </c>
      <c r="C9" s="92" t="s">
        <v>152</v>
      </c>
      <c r="D9" s="92" t="s">
        <v>153</v>
      </c>
      <c r="E9" s="92" t="s">
        <v>154</v>
      </c>
      <c r="F9" s="92" t="s">
        <v>155</v>
      </c>
      <c r="G9" s="93" t="s">
        <v>41</v>
      </c>
    </row>
    <row r="10" spans="1:7" ht="24" customHeight="1" x14ac:dyDescent="0.2">
      <c r="A10" s="121" t="s">
        <v>9</v>
      </c>
      <c r="B10" s="97" t="s">
        <v>156</v>
      </c>
      <c r="C10" s="80"/>
      <c r="D10" s="80"/>
      <c r="E10" s="80"/>
      <c r="F10" s="80"/>
      <c r="G10" s="122">
        <f>SUM(C10:F10)</f>
        <v>0</v>
      </c>
    </row>
    <row r="11" spans="1:7" ht="24" customHeight="1" x14ac:dyDescent="0.2">
      <c r="A11" s="123" t="s">
        <v>10</v>
      </c>
      <c r="B11" s="98" t="s">
        <v>157</v>
      </c>
      <c r="C11" s="81"/>
      <c r="D11" s="81"/>
      <c r="E11" s="81"/>
      <c r="F11" s="81"/>
      <c r="G11" s="124">
        <f t="shared" ref="G11:G16" si="0">SUM(C11:F11)</f>
        <v>0</v>
      </c>
    </row>
    <row r="12" spans="1:7" ht="24" customHeight="1" x14ac:dyDescent="0.2">
      <c r="A12" s="123" t="s">
        <v>11</v>
      </c>
      <c r="B12" s="98" t="s">
        <v>158</v>
      </c>
      <c r="C12" s="81"/>
      <c r="D12" s="81"/>
      <c r="E12" s="81"/>
      <c r="F12" s="81"/>
      <c r="G12" s="124">
        <f t="shared" si="0"/>
        <v>0</v>
      </c>
    </row>
    <row r="13" spans="1:7" ht="24" customHeight="1" x14ac:dyDescent="0.2">
      <c r="A13" s="123" t="s">
        <v>12</v>
      </c>
      <c r="B13" s="98" t="s">
        <v>159</v>
      </c>
      <c r="C13" s="81"/>
      <c r="D13" s="81"/>
      <c r="E13" s="81"/>
      <c r="F13" s="81"/>
      <c r="G13" s="124">
        <f t="shared" si="0"/>
        <v>0</v>
      </c>
    </row>
    <row r="14" spans="1:7" ht="24" customHeight="1" x14ac:dyDescent="0.2">
      <c r="A14" s="123" t="s">
        <v>13</v>
      </c>
      <c r="B14" s="98" t="s">
        <v>160</v>
      </c>
      <c r="C14" s="81"/>
      <c r="D14" s="81"/>
      <c r="E14" s="81"/>
      <c r="F14" s="81"/>
      <c r="G14" s="124">
        <f t="shared" si="0"/>
        <v>0</v>
      </c>
    </row>
    <row r="15" spans="1:7" ht="24" customHeight="1" thickBot="1" x14ac:dyDescent="0.25">
      <c r="A15" s="125" t="s">
        <v>14</v>
      </c>
      <c r="B15" s="126" t="s">
        <v>161</v>
      </c>
      <c r="C15" s="82"/>
      <c r="D15" s="82"/>
      <c r="E15" s="82"/>
      <c r="F15" s="82"/>
      <c r="G15" s="127">
        <f t="shared" si="0"/>
        <v>0</v>
      </c>
    </row>
    <row r="16" spans="1:7" s="83" customFormat="1" ht="24" customHeight="1" thickBot="1" x14ac:dyDescent="0.25">
      <c r="A16" s="128" t="s">
        <v>15</v>
      </c>
      <c r="B16" s="129" t="s">
        <v>41</v>
      </c>
      <c r="C16" s="130">
        <f>SUM(C10:C15)</f>
        <v>0</v>
      </c>
      <c r="D16" s="130">
        <f>SUM(D10:D15)</f>
        <v>0</v>
      </c>
      <c r="E16" s="130">
        <f>SUM(E10:E15)</f>
        <v>0</v>
      </c>
      <c r="F16" s="130">
        <f>SUM(F10:F15)</f>
        <v>0</v>
      </c>
      <c r="G16" s="131">
        <f t="shared" si="0"/>
        <v>0</v>
      </c>
    </row>
    <row r="17" spans="1:7" s="78" customFormat="1" x14ac:dyDescent="0.2">
      <c r="A17" s="100"/>
      <c r="B17" s="100"/>
      <c r="C17" s="100"/>
      <c r="D17" s="100"/>
      <c r="E17" s="100"/>
      <c r="F17" s="100"/>
      <c r="G17" s="100"/>
    </row>
    <row r="18" spans="1:7" s="78" customFormat="1" x14ac:dyDescent="0.2">
      <c r="A18" s="100"/>
      <c r="B18" s="100"/>
      <c r="C18" s="100"/>
      <c r="D18" s="100"/>
      <c r="E18" s="100"/>
      <c r="F18" s="100"/>
      <c r="G18" s="100"/>
    </row>
    <row r="19" spans="1:7" s="78" customFormat="1" x14ac:dyDescent="0.2">
      <c r="A19" s="100"/>
      <c r="B19" s="100"/>
      <c r="C19" s="100"/>
      <c r="D19" s="100"/>
      <c r="E19" s="100"/>
      <c r="F19" s="100"/>
      <c r="G19" s="100"/>
    </row>
    <row r="20" spans="1:7" s="78" customFormat="1" ht="15.75" x14ac:dyDescent="0.25">
      <c r="A20" s="77" t="e">
        <f>+CONCATENATE("......................, ",LEFT(#REF!,4),". .......................... hó ..... nap")</f>
        <v>#REF!</v>
      </c>
      <c r="B20" s="100"/>
      <c r="C20" s="100"/>
      <c r="D20" s="100"/>
      <c r="E20" s="100"/>
      <c r="F20" s="100"/>
      <c r="G20" s="100"/>
    </row>
    <row r="21" spans="1:7" s="78" customFormat="1" x14ac:dyDescent="0.2">
      <c r="A21" s="100"/>
      <c r="B21" s="100"/>
      <c r="C21" s="100"/>
      <c r="D21" s="100"/>
      <c r="E21" s="100"/>
      <c r="F21" s="100"/>
      <c r="G21" s="100"/>
    </row>
    <row r="22" spans="1:7" x14ac:dyDescent="0.2">
      <c r="A22" s="100"/>
      <c r="B22" s="100"/>
      <c r="C22" s="100"/>
      <c r="D22" s="100"/>
      <c r="E22" s="100"/>
      <c r="F22" s="100"/>
      <c r="G22" s="100"/>
    </row>
    <row r="23" spans="1:7" x14ac:dyDescent="0.2">
      <c r="A23" s="100"/>
      <c r="B23" s="100"/>
      <c r="C23" s="78"/>
      <c r="D23" s="78"/>
      <c r="E23" s="78"/>
      <c r="F23" s="78"/>
      <c r="G23" s="100"/>
    </row>
    <row r="24" spans="1:7" ht="13.5" x14ac:dyDescent="0.25">
      <c r="A24" s="100"/>
      <c r="B24" s="100"/>
      <c r="C24" s="132"/>
      <c r="D24" s="133" t="s">
        <v>162</v>
      </c>
      <c r="E24" s="133"/>
      <c r="F24" s="132"/>
      <c r="G24" s="100"/>
    </row>
    <row r="25" spans="1:7" ht="13.5" x14ac:dyDescent="0.25">
      <c r="C25" s="84"/>
      <c r="D25" s="85"/>
      <c r="E25" s="85"/>
      <c r="F25" s="84"/>
    </row>
    <row r="26" spans="1:7" ht="13.5" x14ac:dyDescent="0.25">
      <c r="C26" s="84"/>
      <c r="D26" s="85"/>
      <c r="E26" s="85"/>
      <c r="F26" s="84"/>
    </row>
  </sheetData>
  <sheetProtection sheet="1"/>
  <mergeCells count="3">
    <mergeCell ref="C3:G3"/>
    <mergeCell ref="C5:F5"/>
    <mergeCell ref="A1:G1"/>
  </mergeCells>
  <phoneticPr fontId="25" type="noConversion"/>
  <printOptions horizontalCentered="1"/>
  <pageMargins left="0.78740157480314965" right="0.78740157480314965" top="1.1499999999999999" bottom="0.98425196850393704" header="0.78740157480314965" footer="0.78740157480314965"/>
  <pageSetup paperSize="9" scale="95" orientation="portrait" horizontalDpi="300" verticalDpi="300" r:id="rId1"/>
  <headerFooter alignWithMargins="0">
    <oddHeader xml:space="preserve">&amp;C&amp;"Times New Roman CE,Félkövér"&amp;12
&amp;R&amp;"Times New Roman CE,Félkövér dőlt"&amp;11 7. melléklet 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44" sqref="K44"/>
    </sheetView>
  </sheetViews>
  <sheetFormatPr defaultRowHeight="12.75" x14ac:dyDescent="0.2"/>
  <sheetData/>
  <phoneticPr fontId="2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23</vt:i4>
      </vt:variant>
      <vt:variant>
        <vt:lpstr>Névvel ellátott tartományok</vt:lpstr>
      </vt:variant>
      <vt:variant>
        <vt:i4>16</vt:i4>
      </vt:variant>
    </vt:vector>
  </HeadingPairs>
  <TitlesOfParts>
    <vt:vector size="39" baseType="lpstr">
      <vt:lpstr>1.1.sz.mell.</vt:lpstr>
      <vt:lpstr>1.2.sz.mell.</vt:lpstr>
      <vt:lpstr>1.3.sz.mell.</vt:lpstr>
      <vt:lpstr>1.4.sz.mell.</vt:lpstr>
      <vt:lpstr>2.1.sz.mell  </vt:lpstr>
      <vt:lpstr>2.2.sz.mell  </vt:lpstr>
      <vt:lpstr>3.sz.mell.</vt:lpstr>
      <vt:lpstr>4.sz.mell.</vt:lpstr>
      <vt:lpstr>5. sz. mell. </vt:lpstr>
      <vt:lpstr>6.1. sz. mell</vt:lpstr>
      <vt:lpstr>6.1.1. sz. mell</vt:lpstr>
      <vt:lpstr>6.1.2. sz. mell</vt:lpstr>
      <vt:lpstr>6.1.3. sz. mell</vt:lpstr>
      <vt:lpstr>6.2. sz. mell</vt:lpstr>
      <vt:lpstr>6.2.1. sz. mell</vt:lpstr>
      <vt:lpstr>6.2.2. sz. mell</vt:lpstr>
      <vt:lpstr>6.2.3. sz. mell</vt:lpstr>
      <vt:lpstr>6.3. sz. mell</vt:lpstr>
      <vt:lpstr>6.3.1. sz. mell</vt:lpstr>
      <vt:lpstr>6.3.2. sz. mell</vt:lpstr>
      <vt:lpstr>6.3.3. sz. mell</vt:lpstr>
      <vt:lpstr>7. sz. mell.</vt:lpstr>
      <vt:lpstr>Munka1</vt:lpstr>
      <vt:lpstr>'6.1. sz. mell'!Nyomtatási_cím</vt:lpstr>
      <vt:lpstr>'6.1.1. sz. mell'!Nyomtatási_cím</vt:lpstr>
      <vt:lpstr>'6.1.2. sz. mell'!Nyomtatási_cím</vt:lpstr>
      <vt:lpstr>'6.1.3. sz. mell'!Nyomtatási_cím</vt:lpstr>
      <vt:lpstr>'6.2. sz. mell'!Nyomtatási_cím</vt:lpstr>
      <vt:lpstr>'6.2.1. sz. mell'!Nyomtatási_cím</vt:lpstr>
      <vt:lpstr>'6.2.2. sz. mell'!Nyomtatási_cím</vt:lpstr>
      <vt:lpstr>'6.2.3. sz. mell'!Nyomtatási_cím</vt:lpstr>
      <vt:lpstr>'6.3. sz. mell'!Nyomtatási_cím</vt:lpstr>
      <vt:lpstr>'6.3.1. sz. mell'!Nyomtatási_cím</vt:lpstr>
      <vt:lpstr>'6.3.2. sz. mell'!Nyomtatási_cím</vt:lpstr>
      <vt:lpstr>'6.3.3. sz. mell'!Nyomtatási_cím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jegyzo</cp:lastModifiedBy>
  <cp:lastPrinted>2016-03-24T10:28:11Z</cp:lastPrinted>
  <dcterms:created xsi:type="dcterms:W3CDTF">1999-10-30T10:30:45Z</dcterms:created>
  <dcterms:modified xsi:type="dcterms:W3CDTF">2016-03-31T08:51:37Z</dcterms:modified>
</cp:coreProperties>
</file>