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11-2015-06-24 rend mód. 2\"/>
    </mc:Choice>
  </mc:AlternateContent>
  <bookViews>
    <workbookView xWindow="0" yWindow="0" windowWidth="19200" windowHeight="12885"/>
  </bookViews>
  <sheets>
    <sheet name="hivatal" sheetId="1" r:id="rId1"/>
  </sheets>
  <definedNames>
    <definedName name="_xlnm.Print_Titles" localSheetId="0">hivatal!$2:$7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3" i="1" l="1"/>
  <c r="E53" i="1" s="1"/>
  <c r="H52" i="1"/>
  <c r="G52" i="1"/>
  <c r="F52" i="1"/>
  <c r="C52" i="1"/>
  <c r="C57" i="1" s="1"/>
  <c r="C51" i="1"/>
  <c r="E50" i="1"/>
  <c r="D50" i="1"/>
  <c r="G49" i="1"/>
  <c r="F49" i="1"/>
  <c r="E49" i="1" s="1"/>
  <c r="G48" i="1"/>
  <c r="E48" i="1"/>
  <c r="D48" i="1" s="1"/>
  <c r="G47" i="1"/>
  <c r="E47" i="1"/>
  <c r="D47" i="1"/>
  <c r="H46" i="1"/>
  <c r="H57" i="1" s="1"/>
  <c r="G46" i="1"/>
  <c r="G57" i="1" s="1"/>
  <c r="F46" i="1"/>
  <c r="F57" i="1" s="1"/>
  <c r="C46" i="1"/>
  <c r="F41" i="1"/>
  <c r="E41" i="1"/>
  <c r="D41" i="1" s="1"/>
  <c r="E39" i="1"/>
  <c r="D39" i="1" s="1"/>
  <c r="D38" i="1" s="1"/>
  <c r="H38" i="1"/>
  <c r="G38" i="1"/>
  <c r="F38" i="1"/>
  <c r="C38" i="1"/>
  <c r="G26" i="1"/>
  <c r="D26" i="1" s="1"/>
  <c r="G20" i="1"/>
  <c r="D20" i="1" s="1"/>
  <c r="E15" i="1"/>
  <c r="D15" i="1" s="1"/>
  <c r="E12" i="1"/>
  <c r="D12" i="1" s="1"/>
  <c r="D9" i="1" s="1"/>
  <c r="D37" i="1" s="1"/>
  <c r="D42" i="1" s="1"/>
  <c r="E10" i="1"/>
  <c r="H9" i="1"/>
  <c r="H37" i="1" s="1"/>
  <c r="H42" i="1" s="1"/>
  <c r="G9" i="1"/>
  <c r="G37" i="1" s="1"/>
  <c r="G42" i="1" s="1"/>
  <c r="F9" i="1"/>
  <c r="F37" i="1" s="1"/>
  <c r="F42" i="1" s="1"/>
  <c r="E9" i="1"/>
  <c r="E37" i="1" s="1"/>
  <c r="C9" i="1"/>
  <c r="C37" i="1" s="1"/>
  <c r="C42" i="1" s="1"/>
  <c r="D49" i="1" l="1"/>
  <c r="D46" i="1" s="1"/>
  <c r="E46" i="1"/>
  <c r="D53" i="1"/>
  <c r="D52" i="1" s="1"/>
  <c r="E52" i="1"/>
  <c r="E38" i="1"/>
  <c r="E42" i="1" s="1"/>
  <c r="D57" i="1" l="1"/>
  <c r="E57" i="1"/>
</calcChain>
</file>

<file path=xl/sharedStrings.xml><?xml version="1.0" encoding="utf-8"?>
<sst xmlns="http://schemas.openxmlformats.org/spreadsheetml/2006/main" count="121" uniqueCount="107">
  <si>
    <t>5. melléklet a 11/2015. (VI.25.) önkormányzati rendelethez</t>
  </si>
  <si>
    <t>5. melléklet a 2/2015. (II.13.) önkormányzati rendelethez</t>
  </si>
  <si>
    <t>Költségvetési szerv megnevezése</t>
  </si>
  <si>
    <t>Polgármesteri  hivatal</t>
  </si>
  <si>
    <t>02</t>
  </si>
  <si>
    <t>Feladat megnevezése</t>
  </si>
  <si>
    <t>Összes bevétel, kiadás</t>
  </si>
  <si>
    <t>01</t>
  </si>
  <si>
    <t>Ezer forintban !</t>
  </si>
  <si>
    <t>Száma</t>
  </si>
  <si>
    <t>Előirányzat-csoport, kiemelt előirányzat megnevezése</t>
  </si>
  <si>
    <t>Előirányzat</t>
  </si>
  <si>
    <t>Módosított előirányzat</t>
  </si>
  <si>
    <t>Kötelező feladatok</t>
  </si>
  <si>
    <t xml:space="preserve">Módosítás </t>
  </si>
  <si>
    <t>Államigazgatási feladatok</t>
  </si>
  <si>
    <t>A</t>
  </si>
  <si>
    <t>B</t>
  </si>
  <si>
    <t>C</t>
  </si>
  <si>
    <t>D</t>
  </si>
  <si>
    <t>E</t>
  </si>
  <si>
    <t>G</t>
  </si>
  <si>
    <t>H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</si>
  <si>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</si>
  <si>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</si>
  <si>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</si>
  <si>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</si>
  <si>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</si>
  <si>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</si>
  <si>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</si>
  <si>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</si>
  <si>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</si>
  <si>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</si>
  <si>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</si>
  <si>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</si>
  <si>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</si>
  <si>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</si>
  <si>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</si>
  <si>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</si>
  <si>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</si>
  <si>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</si>
  <si>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</si>
  <si>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</si>
  <si>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</si>
  <si>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</si>
  <si>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</si>
  <si>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</si>
  <si>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</si>
  <si>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</si>
  <si>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</si>
  <si>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</si>
  <si>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</si>
  <si>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</si>
  <si>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</si>
  <si>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</si>
  <si>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</si>
  <si>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</si>
  <si>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</si>
  <si>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</si>
  <si>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</si>
  <si>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</si>
  <si>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</si>
  <si>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</si>
  <si>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</si>
  <si>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</si>
  <si>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</si>
  <si>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</si>
  <si>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</si>
  <si>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</si>
  <si>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</si>
  <si>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</si>
  <si>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</si>
  <si>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</si>
  <si>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</si>
  <si>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</si>
  <si>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</si>
  <si>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</si>
  <si>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</si>
  <si>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</si>
  <si>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</si>
  <si>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</si>
  <si>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</si>
  <si>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</si>
  <si>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</si>
  <si>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</si>
  <si>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</si>
  <si>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</si>
  <si>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</si>
  <si>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</si>
  <si>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</si>
  <si>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</si>
  <si>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</si>
  <si>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</si>
  <si>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</si>
  <si>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</si>
  <si>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</si>
  <si>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</si>
  <si>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</si>
  <si>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</si>
  <si>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</si>
  <si>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 xml:space="preserve"> 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</si>
  <si>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</si>
  <si>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</si>
  <si>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</si>
  <si>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</si>
  <si>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</si>
  <si>
    <t>Közfoglalkoztatottak létszáma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</si>
</sst>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9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09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1" fillId="0" borderId="0" xfId="0" applyFont="1" applyAlignment="1" applyProtection="1">
      <alignment horizontal="left" vertical="top"/>
    </xf>
    <xf numFmtId="0" fontId="0" fillId="0" borderId="0" xfId="0" applyAlignment="1">
      <alignment horizontal="left"/>
    </xf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49" fontId="4" fillId="0" borderId="8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8" fillId="0" borderId="13" xfId="0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center" vertical="center" wrapText="1"/>
    </xf>
    <xf numFmtId="0" fontId="8" fillId="0" borderId="15" xfId="0" applyFont="1" applyFill="1" applyBorder="1" applyAlignment="1" applyProtection="1">
      <alignment horizontal="center" vertical="center" wrapText="1"/>
    </xf>
    <xf numFmtId="0" fontId="8" fillId="0" borderId="16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 wrapText="1"/>
    </xf>
    <xf numFmtId="164" fontId="4" fillId="0" borderId="19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 applyProtection="1">
      <alignment horizontal="left" vertical="center" wrapText="1" indent="1"/>
    </xf>
    <xf numFmtId="3" fontId="9" fillId="0" borderId="15" xfId="0" applyNumberFormat="1" applyFont="1" applyFill="1" applyBorder="1" applyAlignment="1" applyProtection="1">
      <alignment horizontal="right" vertical="center" wrapText="1" indent="1"/>
    </xf>
    <xf numFmtId="0" fontId="10" fillId="0" borderId="20" xfId="0" applyFont="1" applyFill="1" applyBorder="1" applyAlignment="1" applyProtection="1">
      <alignment vertical="center" wrapText="1"/>
    </xf>
    <xf numFmtId="0" fontId="10" fillId="0" borderId="0" xfId="0" applyFont="1" applyFill="1" applyAlignment="1" applyProtection="1">
      <alignment vertical="center" wrapText="1"/>
    </xf>
    <xf numFmtId="49" fontId="11" fillId="0" borderId="21" xfId="0" applyNumberFormat="1" applyFont="1" applyFill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left" vertical="center" wrapText="1" indent="1"/>
    </xf>
    <xf numFmtId="3" fontId="13" fillId="0" borderId="12" xfId="1" applyNumberFormat="1" applyFont="1" applyFill="1" applyBorder="1" applyAlignment="1" applyProtection="1">
      <alignment horizontal="right" vertical="center" wrapText="1" indent="1"/>
    </xf>
    <xf numFmtId="3" fontId="13" fillId="0" borderId="3" xfId="1" applyNumberFormat="1" applyFont="1" applyFill="1" applyBorder="1" applyAlignment="1" applyProtection="1">
      <alignment horizontal="right" vertical="center" wrapText="1" indent="1"/>
    </xf>
    <xf numFmtId="3" fontId="13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22" xfId="0" applyNumberFormat="1" applyFont="1" applyFill="1" applyBorder="1" applyAlignment="1" applyProtection="1">
      <alignment horizontal="center" vertical="center" wrapText="1"/>
    </xf>
    <xf numFmtId="0" fontId="13" fillId="0" borderId="23" xfId="1" applyFont="1" applyFill="1" applyBorder="1" applyAlignment="1" applyProtection="1">
      <alignment horizontal="left" vertical="center" wrapText="1" indent="1"/>
    </xf>
    <xf numFmtId="3" fontId="13" fillId="0" borderId="23" xfId="1" applyNumberFormat="1" applyFont="1" applyFill="1" applyBorder="1" applyAlignment="1" applyProtection="1">
      <alignment horizontal="right" vertical="center" wrapText="1" indent="1"/>
    </xf>
    <xf numFmtId="3" fontId="13" fillId="0" borderId="24" xfId="1" applyNumberFormat="1" applyFont="1" applyFill="1" applyBorder="1" applyAlignment="1" applyProtection="1">
      <alignment horizontal="right" vertical="center" wrapText="1" indent="1"/>
    </xf>
    <xf numFmtId="3" fontId="13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6" xfId="1" applyFont="1" applyFill="1" applyBorder="1" applyAlignment="1" applyProtection="1">
      <alignment horizontal="left" vertical="center" wrapText="1" indent="1"/>
    </xf>
    <xf numFmtId="3" fontId="13" fillId="0" borderId="27" xfId="1" applyNumberFormat="1" applyFont="1" applyFill="1" applyBorder="1" applyAlignment="1" applyProtection="1">
      <alignment horizontal="right" vertical="center" wrapText="1" indent="1"/>
    </xf>
    <xf numFmtId="3" fontId="13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0" xfId="0" applyFont="1" applyFill="1" applyAlignment="1" applyProtection="1">
      <alignment vertical="center" wrapText="1"/>
    </xf>
    <xf numFmtId="3" fontId="13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6" xfId="0" applyNumberFormat="1" applyFont="1" applyFill="1" applyBorder="1" applyAlignment="1" applyProtection="1">
      <alignment horizontal="right" vertical="center" wrapText="1" indent="1"/>
    </xf>
    <xf numFmtId="0" fontId="13" fillId="0" borderId="30" xfId="1" applyFont="1" applyFill="1" applyBorder="1" applyAlignment="1" applyProtection="1">
      <alignment horizontal="left" vertical="center" wrapText="1" indent="1"/>
    </xf>
    <xf numFmtId="3" fontId="13" fillId="0" borderId="31" xfId="1" applyNumberFormat="1" applyFont="1" applyFill="1" applyBorder="1" applyAlignment="1" applyProtection="1">
      <alignment horizontal="right" vertical="center" wrapText="1" indent="1"/>
    </xf>
    <xf numFmtId="0" fontId="9" fillId="0" borderId="13" xfId="0" applyFont="1" applyFill="1" applyBorder="1" applyAlignment="1" applyProtection="1">
      <alignment horizontal="center" vertical="center" wrapText="1"/>
    </xf>
    <xf numFmtId="0" fontId="9" fillId="0" borderId="14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1"/>
    </xf>
    <xf numFmtId="3" fontId="9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32" xfId="0" applyNumberFormat="1" applyFont="1" applyFill="1" applyBorder="1" applyAlignment="1" applyProtection="1">
      <alignment horizontal="center" vertical="center" wrapText="1"/>
    </xf>
    <xf numFmtId="0" fontId="11" fillId="0" borderId="30" xfId="1" applyFont="1" applyFill="1" applyBorder="1" applyAlignment="1" applyProtection="1">
      <alignment horizontal="left" vertical="center" wrapText="1" indent="1"/>
    </xf>
    <xf numFmtId="3" fontId="11" fillId="0" borderId="31" xfId="1" applyNumberFormat="1" applyFont="1" applyFill="1" applyBorder="1" applyAlignment="1" applyProtection="1">
      <alignment horizontal="right" vertical="center" wrapText="1" indent="1"/>
    </xf>
    <xf numFmtId="3" fontId="11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23" xfId="1" applyFont="1" applyFill="1" applyBorder="1" applyAlignment="1" applyProtection="1">
      <alignment horizontal="left" vertical="center" wrapText="1" indent="1"/>
    </xf>
    <xf numFmtId="3" fontId="11" fillId="0" borderId="27" xfId="1" applyNumberFormat="1" applyFont="1" applyFill="1" applyBorder="1" applyAlignment="1" applyProtection="1">
      <alignment horizontal="right" vertical="center" wrapText="1" indent="1"/>
    </xf>
    <xf numFmtId="3" fontId="11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34" xfId="1" quotePrefix="1" applyFont="1" applyFill="1" applyBorder="1" applyAlignment="1" applyProtection="1">
      <alignment horizontal="left" vertical="center" wrapText="1" indent="1"/>
    </xf>
    <xf numFmtId="3" fontId="11" fillId="0" borderId="6" xfId="1" quotePrefix="1" applyNumberFormat="1" applyFont="1" applyFill="1" applyBorder="1" applyAlignment="1" applyProtection="1">
      <alignment horizontal="right" vertical="center" wrapText="1" indent="1"/>
    </xf>
    <xf numFmtId="3" fontId="11" fillId="0" borderId="35" xfId="1" quotePrefix="1" applyNumberFormat="1" applyFont="1" applyFill="1" applyBorder="1" applyAlignment="1" applyProtection="1">
      <alignment horizontal="right" vertical="center" wrapText="1" indent="1"/>
    </xf>
    <xf numFmtId="3" fontId="11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37" xfId="1" applyNumberFormat="1" applyFont="1" applyFill="1" applyBorder="1" applyAlignment="1" applyProtection="1">
      <alignment horizontal="right" vertical="center" wrapText="1" indent="1"/>
    </xf>
    <xf numFmtId="3" fontId="11" fillId="0" borderId="23" xfId="1" applyNumberFormat="1" applyFont="1" applyFill="1" applyBorder="1" applyAlignment="1" applyProtection="1">
      <alignment horizontal="right" vertical="center" wrapText="1" indent="1"/>
    </xf>
    <xf numFmtId="0" fontId="11" fillId="0" borderId="34" xfId="1" applyFont="1" applyFill="1" applyBorder="1" applyAlignment="1" applyProtection="1">
      <alignment horizontal="left" vertical="center" wrapText="1" indent="1"/>
    </xf>
    <xf numFmtId="3" fontId="11" fillId="0" borderId="37" xfId="1" applyNumberFormat="1" applyFont="1" applyFill="1" applyBorder="1" applyAlignment="1" applyProtection="1">
      <alignment horizontal="right" vertical="center" wrapText="1" indent="1"/>
    </xf>
    <xf numFmtId="0" fontId="9" fillId="0" borderId="15" xfId="1" applyFont="1" applyFill="1" applyBorder="1" applyAlignment="1" applyProtection="1">
      <alignment horizontal="left" vertical="center" wrapText="1" indent="1"/>
    </xf>
    <xf numFmtId="3" fontId="9" fillId="0" borderId="9" xfId="1" applyNumberFormat="1" applyFont="1" applyFill="1" applyBorder="1" applyAlignment="1" applyProtection="1">
      <alignment horizontal="right" vertical="center" wrapText="1" indent="1"/>
    </xf>
    <xf numFmtId="3" fontId="9" fillId="0" borderId="38" xfId="1" applyNumberFormat="1" applyFont="1" applyFill="1" applyBorder="1" applyAlignment="1" applyProtection="1">
      <alignment horizontal="right" vertical="center" wrapText="1" indent="1"/>
    </xf>
    <xf numFmtId="3" fontId="9" fillId="0" borderId="39" xfId="1" applyNumberFormat="1" applyFont="1" applyFill="1" applyBorder="1" applyAlignment="1" applyProtection="1">
      <alignment horizontal="right" vertical="center" wrapText="1" indent="1"/>
    </xf>
    <xf numFmtId="3" fontId="9" fillId="0" borderId="39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0" xfId="0" applyNumberFormat="1" applyFont="1" applyFill="1" applyAlignment="1" applyProtection="1">
      <alignment vertical="center" wrapText="1"/>
    </xf>
    <xf numFmtId="0" fontId="15" fillId="0" borderId="13" xfId="0" applyFont="1" applyBorder="1" applyAlignment="1" applyProtection="1">
      <alignment horizontal="center" vertical="center" wrapText="1"/>
    </xf>
    <xf numFmtId="3" fontId="9" fillId="0" borderId="38" xfId="0" applyNumberFormat="1" applyFont="1" applyFill="1" applyBorder="1" applyAlignment="1" applyProtection="1">
      <alignment horizontal="right" vertical="center" wrapText="1" indent="1"/>
    </xf>
    <xf numFmtId="3" fontId="14" fillId="0" borderId="0" xfId="0" applyNumberFormat="1" applyFont="1" applyFill="1" applyAlignment="1" applyProtection="1">
      <alignment vertical="center" wrapText="1"/>
    </xf>
    <xf numFmtId="0" fontId="16" fillId="0" borderId="40" xfId="0" applyFont="1" applyBorder="1" applyAlignment="1" applyProtection="1">
      <alignment horizontal="left" wrapText="1" indent="1"/>
    </xf>
    <xf numFmtId="3" fontId="16" fillId="0" borderId="38" xfId="0" applyNumberFormat="1" applyFont="1" applyBorder="1" applyAlignment="1" applyProtection="1">
      <alignment horizontal="right" wrapText="1" indent="1"/>
    </xf>
    <xf numFmtId="0" fontId="1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3" fontId="4" fillId="0" borderId="0" xfId="0" applyNumberFormat="1" applyFont="1" applyFill="1" applyBorder="1" applyAlignment="1" applyProtection="1">
      <alignment horizontal="right" vertical="center" wrapText="1" indent="1"/>
    </xf>
    <xf numFmtId="3" fontId="8" fillId="0" borderId="0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Alignment="1" applyProtection="1">
      <alignment vertical="center" wrapText="1"/>
    </xf>
    <xf numFmtId="3" fontId="13" fillId="0" borderId="0" xfId="0" applyNumberFormat="1" applyFont="1" applyFill="1" applyAlignment="1" applyProtection="1">
      <alignment horizontal="right" vertical="center" wrapText="1" indent="1"/>
    </xf>
    <xf numFmtId="0" fontId="8" fillId="0" borderId="9" xfId="0" applyFont="1" applyFill="1" applyBorder="1" applyAlignment="1" applyProtection="1">
      <alignment horizontal="center" vertical="center" wrapText="1"/>
    </xf>
    <xf numFmtId="0" fontId="4" fillId="0" borderId="40" xfId="0" applyFont="1" applyFill="1" applyBorder="1" applyAlignment="1" applyProtection="1">
      <alignment horizontal="center" vertical="center" wrapText="1"/>
    </xf>
    <xf numFmtId="3" fontId="4" fillId="0" borderId="40" xfId="0" applyNumberFormat="1" applyFont="1" applyFill="1" applyBorder="1" applyAlignment="1" applyProtection="1">
      <alignment horizontal="right" vertical="center" wrapText="1" indent="1"/>
    </xf>
    <xf numFmtId="3" fontId="8" fillId="0" borderId="39" xfId="0" applyNumberFormat="1" applyFont="1" applyFill="1" applyBorder="1" applyAlignment="1" applyProtection="1">
      <alignment horizontal="right" vertical="center" wrapText="1" indent="1"/>
    </xf>
    <xf numFmtId="0" fontId="17" fillId="0" borderId="0" xfId="0" applyFont="1" applyFill="1" applyAlignment="1" applyProtection="1">
      <alignment vertical="center" wrapText="1"/>
    </xf>
    <xf numFmtId="3" fontId="0" fillId="0" borderId="0" xfId="0" applyNumberFormat="1" applyFill="1" applyAlignment="1" applyProtection="1">
      <alignment vertical="center" wrapText="1"/>
    </xf>
    <xf numFmtId="3" fontId="11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4" xfId="0" applyFont="1" applyFill="1" applyBorder="1" applyAlignment="1" applyProtection="1">
      <alignment horizontal="left" vertical="center" wrapText="1" indent="1"/>
    </xf>
    <xf numFmtId="3" fontId="4" fillId="0" borderId="15" xfId="0" applyNumberFormat="1" applyFont="1" applyFill="1" applyBorder="1" applyAlignment="1" applyProtection="1">
      <alignment horizontal="right" vertical="center" wrapText="1" indent="1"/>
    </xf>
    <xf numFmtId="3" fontId="8" fillId="0" borderId="16" xfId="0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right" vertical="center" wrapText="1" indent="1"/>
    </xf>
    <xf numFmtId="0" fontId="7" fillId="0" borderId="13" xfId="0" applyFont="1" applyFill="1" applyBorder="1" applyAlignment="1" applyProtection="1">
      <alignment horizontal="left" vertical="center"/>
    </xf>
    <xf numFmtId="0" fontId="7" fillId="0" borderId="41" xfId="0" applyFont="1" applyFill="1" applyBorder="1" applyAlignment="1" applyProtection="1">
      <alignment vertical="center" wrapText="1"/>
    </xf>
    <xf numFmtId="0" fontId="7" fillId="0" borderId="40" xfId="0" applyFont="1" applyFill="1" applyBorder="1" applyAlignment="1" applyProtection="1">
      <alignment vertical="center" wrapText="1"/>
    </xf>
    <xf numFmtId="0" fontId="7" fillId="0" borderId="38" xfId="0" applyFont="1" applyFill="1" applyBorder="1" applyAlignment="1" applyProtection="1">
      <alignment vertical="center" wrapText="1"/>
    </xf>
    <xf numFmtId="0" fontId="7" fillId="0" borderId="39" xfId="0" applyFont="1" applyFill="1" applyBorder="1" applyAlignment="1" applyProtection="1">
      <alignment vertical="center" wrapText="1"/>
    </xf>
    <xf numFmtId="3" fontId="7" fillId="0" borderId="39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16" xfId="0" applyNumberFormat="1" applyFont="1" applyFill="1" applyBorder="1" applyAlignment="1" applyProtection="1">
      <alignment horizontal="right" vertical="center" wrapText="1" indent="1"/>
      <protection locked="0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60"/>
  <sheetViews>
    <sheetView tabSelected="1" zoomScaleNormal="100" workbookViewId="0">
      <selection activeCell="E1" sqref="E1"/>
    </sheetView>
  </sheetViews>
  <sheetFormatPr defaultRowHeight="12.75" x14ac:dyDescent="0.2"/>
  <cols>
    <col min="1" max="1" width="12.33203125" style="1" customWidth="1"/>
    <col min="2" max="2" width="61" style="2" customWidth="1"/>
    <col min="3" max="3" width="12.83203125" style="2" customWidth="1"/>
    <col min="4" max="4" width="13.83203125" style="2" customWidth="1"/>
    <col min="5" max="5" width="12.1640625" style="2" customWidth="1"/>
    <col min="6" max="6" width="10.83203125" style="2" customWidth="1"/>
    <col min="7" max="7" width="13.1640625" style="2" customWidth="1"/>
    <col min="8" max="8" width="12.6640625" style="2" customWidth="1"/>
    <col min="9" max="9" width="15.33203125" style="2" customWidth="1"/>
    <col min="10" max="16384" width="9.33203125" style="2"/>
  </cols>
  <sheetData>
    <row r="1" spans="1:9" ht="12.75" customHeight="1" x14ac:dyDescent="0.2">
      <c r="E1" s="3" t="s">
        <v>0</v>
      </c>
      <c r="F1" s="4"/>
      <c r="G1" s="4"/>
      <c r="H1" s="4"/>
      <c r="I1" s="4"/>
    </row>
    <row r="2" spans="1:9" s="7" customFormat="1" ht="21" customHeight="1" thickBot="1" x14ac:dyDescent="0.25">
      <c r="A2" s="5"/>
      <c r="B2" s="6"/>
      <c r="C2" s="6"/>
      <c r="E2" s="3" t="s">
        <v>1</v>
      </c>
      <c r="F2" s="4"/>
      <c r="G2" s="4"/>
      <c r="H2" s="4"/>
      <c r="I2" s="4"/>
    </row>
    <row r="3" spans="1:9" s="12" customFormat="1" ht="25.5" customHeight="1" x14ac:dyDescent="0.2">
      <c r="A3" s="8" t="s">
        <v>2</v>
      </c>
      <c r="B3" s="9" t="s">
        <v>3</v>
      </c>
      <c r="C3" s="10"/>
      <c r="D3" s="10"/>
      <c r="E3" s="10"/>
      <c r="F3" s="10"/>
      <c r="G3" s="10"/>
      <c r="H3" s="11" t="s">
        <v>4</v>
      </c>
    </row>
    <row r="4" spans="1:9" s="12" customFormat="1" ht="30" customHeight="1" thickBot="1" x14ac:dyDescent="0.25">
      <c r="A4" s="13" t="s">
        <v>5</v>
      </c>
      <c r="B4" s="14" t="s">
        <v>6</v>
      </c>
      <c r="C4" s="15"/>
      <c r="D4" s="15"/>
      <c r="E4" s="14"/>
      <c r="F4" s="15"/>
      <c r="G4" s="15"/>
      <c r="H4" s="16" t="s">
        <v>7</v>
      </c>
    </row>
    <row r="5" spans="1:9" s="19" customFormat="1" ht="15.95" customHeight="1" thickBot="1" x14ac:dyDescent="0.3">
      <c r="A5" s="17"/>
      <c r="B5" s="17"/>
      <c r="C5" s="17"/>
      <c r="D5" s="17"/>
      <c r="E5" s="17"/>
      <c r="F5" s="17"/>
      <c r="G5" s="17"/>
      <c r="H5" s="18" t="s">
        <v>8</v>
      </c>
    </row>
    <row r="6" spans="1:9" ht="24.75" thickBot="1" x14ac:dyDescent="0.25">
      <c r="A6" s="20" t="s">
        <v>9</v>
      </c>
      <c r="B6" s="21" t="s">
        <v>10</v>
      </c>
      <c r="C6" s="22" t="s">
        <v>11</v>
      </c>
      <c r="D6" s="23" t="s">
        <v>12</v>
      </c>
      <c r="E6" s="23" t="s">
        <v>13</v>
      </c>
      <c r="F6" s="23" t="s">
        <v>14</v>
      </c>
      <c r="G6" s="22" t="s">
        <v>15</v>
      </c>
      <c r="H6" s="22" t="s">
        <v>14</v>
      </c>
    </row>
    <row r="7" spans="1:9" s="28" customFormat="1" ht="12.95" customHeight="1" thickBot="1" x14ac:dyDescent="0.25">
      <c r="A7" s="24"/>
      <c r="B7" s="25" t="s">
        <v>16</v>
      </c>
      <c r="C7" s="26" t="s">
        <v>17</v>
      </c>
      <c r="D7" s="26" t="s">
        <v>18</v>
      </c>
      <c r="E7" s="26" t="s">
        <v>19</v>
      </c>
      <c r="F7" s="26" t="s">
        <v>20</v>
      </c>
      <c r="G7" s="26" t="s">
        <v>21</v>
      </c>
      <c r="H7" s="27" t="s">
        <v>22</v>
      </c>
    </row>
    <row r="8" spans="1:9" s="28" customFormat="1" ht="15.95" customHeight="1" thickBot="1" x14ac:dyDescent="0.25">
      <c r="A8" s="29"/>
      <c r="B8" s="30" t="s">
        <v>23</v>
      </c>
      <c r="C8" s="30"/>
      <c r="D8" s="30"/>
      <c r="E8" s="30"/>
      <c r="F8" s="30"/>
      <c r="G8" s="30"/>
      <c r="H8" s="31"/>
    </row>
    <row r="9" spans="1:9" s="35" customFormat="1" ht="12" customHeight="1" thickBot="1" x14ac:dyDescent="0.25">
      <c r="A9" s="24" t="s">
        <v>24</v>
      </c>
      <c r="B9" s="32" t="s">
        <v>25</v>
      </c>
      <c r="C9" s="33">
        <f t="shared" ref="C9:H9" si="0">SUM(C10:C20)</f>
        <v>900</v>
      </c>
      <c r="D9" s="33">
        <f t="shared" si="0"/>
        <v>830</v>
      </c>
      <c r="E9" s="33">
        <f t="shared" si="0"/>
        <v>830</v>
      </c>
      <c r="F9" s="33">
        <f t="shared" si="0"/>
        <v>0</v>
      </c>
      <c r="G9" s="33">
        <f t="shared" si="0"/>
        <v>0</v>
      </c>
      <c r="H9" s="33">
        <f t="shared" si="0"/>
        <v>-70</v>
      </c>
      <c r="I9" s="34"/>
    </row>
    <row r="10" spans="1:9" s="35" customFormat="1" ht="12" customHeight="1" x14ac:dyDescent="0.2">
      <c r="A10" s="36" t="s">
        <v>26</v>
      </c>
      <c r="B10" s="37" t="s">
        <v>27</v>
      </c>
      <c r="C10" s="38"/>
      <c r="D10" s="38"/>
      <c r="E10" s="39">
        <f>+F10</f>
        <v>0</v>
      </c>
      <c r="F10" s="39"/>
      <c r="G10" s="39"/>
      <c r="H10" s="40"/>
    </row>
    <row r="11" spans="1:9" s="35" customFormat="1" ht="12" customHeight="1" x14ac:dyDescent="0.2">
      <c r="A11" s="41" t="s">
        <v>28</v>
      </c>
      <c r="B11" s="42" t="s">
        <v>29</v>
      </c>
      <c r="C11" s="43"/>
      <c r="D11" s="44"/>
      <c r="E11" s="44"/>
      <c r="F11" s="44"/>
      <c r="G11" s="44"/>
      <c r="H11" s="45"/>
    </row>
    <row r="12" spans="1:9" s="35" customFormat="1" ht="12" customHeight="1" x14ac:dyDescent="0.2">
      <c r="A12" s="41" t="s">
        <v>30</v>
      </c>
      <c r="B12" s="42" t="s">
        <v>31</v>
      </c>
      <c r="C12" s="43">
        <v>667</v>
      </c>
      <c r="D12" s="44">
        <f>+E12+G12</f>
        <v>667</v>
      </c>
      <c r="E12" s="44">
        <f>+F12+667</f>
        <v>667</v>
      </c>
      <c r="F12" s="44"/>
      <c r="G12" s="44"/>
      <c r="H12" s="45"/>
    </row>
    <row r="13" spans="1:9" s="35" customFormat="1" ht="12" customHeight="1" x14ac:dyDescent="0.2">
      <c r="A13" s="41" t="s">
        <v>32</v>
      </c>
      <c r="B13" s="42" t="s">
        <v>33</v>
      </c>
      <c r="C13" s="43"/>
      <c r="D13" s="44"/>
      <c r="E13" s="44"/>
      <c r="F13" s="44"/>
      <c r="G13" s="44"/>
      <c r="H13" s="45"/>
    </row>
    <row r="14" spans="1:9" s="35" customFormat="1" ht="12" customHeight="1" x14ac:dyDescent="0.2">
      <c r="A14" s="41" t="s">
        <v>34</v>
      </c>
      <c r="B14" s="42" t="s">
        <v>35</v>
      </c>
      <c r="C14" s="43"/>
      <c r="D14" s="44"/>
      <c r="E14" s="44"/>
      <c r="F14" s="44"/>
      <c r="G14" s="44"/>
      <c r="H14" s="45"/>
    </row>
    <row r="15" spans="1:9" s="35" customFormat="1" ht="12" customHeight="1" x14ac:dyDescent="0.2">
      <c r="A15" s="41" t="s">
        <v>36</v>
      </c>
      <c r="B15" s="42" t="s">
        <v>37</v>
      </c>
      <c r="C15" s="43">
        <v>163</v>
      </c>
      <c r="D15" s="44">
        <f>+E15+G15</f>
        <v>163</v>
      </c>
      <c r="E15" s="44">
        <f>+F15+163</f>
        <v>163</v>
      </c>
      <c r="F15" s="44"/>
      <c r="G15" s="44"/>
      <c r="H15" s="45"/>
    </row>
    <row r="16" spans="1:9" s="35" customFormat="1" ht="12" customHeight="1" x14ac:dyDescent="0.2">
      <c r="A16" s="41" t="s">
        <v>38</v>
      </c>
      <c r="B16" s="46" t="s">
        <v>39</v>
      </c>
      <c r="C16" s="43"/>
      <c r="D16" s="43"/>
      <c r="E16" s="43"/>
      <c r="F16" s="44"/>
      <c r="G16" s="44"/>
      <c r="H16" s="45"/>
    </row>
    <row r="17" spans="1:8" s="35" customFormat="1" ht="12" customHeight="1" x14ac:dyDescent="0.2">
      <c r="A17" s="41" t="s">
        <v>40</v>
      </c>
      <c r="B17" s="42" t="s">
        <v>41</v>
      </c>
      <c r="C17" s="43"/>
      <c r="D17" s="47"/>
      <c r="E17" s="47"/>
      <c r="F17" s="47"/>
      <c r="G17" s="47"/>
      <c r="H17" s="48"/>
    </row>
    <row r="18" spans="1:8" s="49" customFormat="1" ht="12" customHeight="1" x14ac:dyDescent="0.2">
      <c r="A18" s="41" t="s">
        <v>42</v>
      </c>
      <c r="B18" s="42" t="s">
        <v>43</v>
      </c>
      <c r="C18" s="43"/>
      <c r="D18" s="44"/>
      <c r="E18" s="44"/>
      <c r="F18" s="44"/>
      <c r="G18" s="44"/>
      <c r="H18" s="45"/>
    </row>
    <row r="19" spans="1:8" s="49" customFormat="1" ht="12" customHeight="1" x14ac:dyDescent="0.2">
      <c r="A19" s="41" t="s">
        <v>44</v>
      </c>
      <c r="B19" s="42" t="s">
        <v>45</v>
      </c>
      <c r="C19" s="43"/>
      <c r="D19" s="43"/>
      <c r="E19" s="43"/>
      <c r="F19" s="43"/>
      <c r="G19" s="43"/>
      <c r="H19" s="50"/>
    </row>
    <row r="20" spans="1:8" s="49" customFormat="1" ht="12" customHeight="1" thickBot="1" x14ac:dyDescent="0.25">
      <c r="A20" s="41" t="s">
        <v>46</v>
      </c>
      <c r="B20" s="46" t="s">
        <v>47</v>
      </c>
      <c r="C20" s="43">
        <v>70</v>
      </c>
      <c r="D20" s="47">
        <f>+E20+G20</f>
        <v>0</v>
      </c>
      <c r="E20" s="47"/>
      <c r="F20" s="47"/>
      <c r="G20" s="47">
        <f>+H20+70</f>
        <v>0</v>
      </c>
      <c r="H20" s="50">
        <v>-70</v>
      </c>
    </row>
    <row r="21" spans="1:8" s="35" customFormat="1" ht="21.75" customHeight="1" thickBot="1" x14ac:dyDescent="0.25">
      <c r="A21" s="24" t="s">
        <v>48</v>
      </c>
      <c r="B21" s="32" t="s">
        <v>49</v>
      </c>
      <c r="C21" s="33"/>
      <c r="D21" s="33"/>
      <c r="E21" s="33"/>
      <c r="F21" s="33"/>
      <c r="G21" s="33"/>
      <c r="H21" s="51"/>
    </row>
    <row r="22" spans="1:8" s="49" customFormat="1" ht="12" customHeight="1" x14ac:dyDescent="0.2">
      <c r="A22" s="41" t="s">
        <v>50</v>
      </c>
      <c r="B22" s="52" t="s">
        <v>51</v>
      </c>
      <c r="C22" s="53"/>
      <c r="D22" s="53"/>
      <c r="E22" s="53"/>
      <c r="F22" s="53"/>
      <c r="G22" s="53"/>
      <c r="H22" s="45"/>
    </row>
    <row r="23" spans="1:8" s="49" customFormat="1" ht="12" customHeight="1" x14ac:dyDescent="0.2">
      <c r="A23" s="41" t="s">
        <v>52</v>
      </c>
      <c r="B23" s="42" t="s">
        <v>53</v>
      </c>
      <c r="C23" s="53"/>
      <c r="D23" s="53"/>
      <c r="E23" s="44"/>
      <c r="F23" s="44"/>
      <c r="G23" s="44"/>
      <c r="H23" s="45"/>
    </row>
    <row r="24" spans="1:8" s="49" customFormat="1" ht="12" customHeight="1" x14ac:dyDescent="0.2">
      <c r="A24" s="41" t="s">
        <v>54</v>
      </c>
      <c r="B24" s="42" t="s">
        <v>55</v>
      </c>
      <c r="C24" s="53"/>
      <c r="D24" s="53"/>
      <c r="E24" s="44"/>
      <c r="F24" s="44"/>
      <c r="G24" s="44"/>
      <c r="H24" s="45"/>
    </row>
    <row r="25" spans="1:8" s="49" customFormat="1" ht="12" customHeight="1" thickBot="1" x14ac:dyDescent="0.25">
      <c r="A25" s="41" t="s">
        <v>56</v>
      </c>
      <c r="B25" s="42" t="s">
        <v>57</v>
      </c>
      <c r="C25" s="53"/>
      <c r="D25" s="53"/>
      <c r="E25" s="44"/>
      <c r="F25" s="44"/>
      <c r="G25" s="44"/>
      <c r="H25" s="45"/>
    </row>
    <row r="26" spans="1:8" s="49" customFormat="1" ht="12" customHeight="1" thickBot="1" x14ac:dyDescent="0.25">
      <c r="A26" s="54" t="s">
        <v>58</v>
      </c>
      <c r="B26" s="55" t="s">
        <v>59</v>
      </c>
      <c r="C26" s="56"/>
      <c r="D26" s="56">
        <f>+E26+G26</f>
        <v>70</v>
      </c>
      <c r="E26" s="56"/>
      <c r="F26" s="56"/>
      <c r="G26" s="56">
        <f>+H26</f>
        <v>70</v>
      </c>
      <c r="H26" s="57">
        <v>70</v>
      </c>
    </row>
    <row r="27" spans="1:8" s="49" customFormat="1" ht="23.25" customHeight="1" thickBot="1" x14ac:dyDescent="0.25">
      <c r="A27" s="54" t="s">
        <v>60</v>
      </c>
      <c r="B27" s="55" t="s">
        <v>61</v>
      </c>
      <c r="C27" s="56"/>
      <c r="D27" s="56"/>
      <c r="E27" s="56"/>
      <c r="F27" s="56"/>
      <c r="G27" s="56"/>
      <c r="H27" s="51"/>
    </row>
    <row r="28" spans="1:8" s="49" customFormat="1" ht="12" customHeight="1" x14ac:dyDescent="0.2">
      <c r="A28" s="58" t="s">
        <v>62</v>
      </c>
      <c r="B28" s="59" t="s">
        <v>53</v>
      </c>
      <c r="C28" s="60"/>
      <c r="D28" s="60"/>
      <c r="E28" s="60"/>
      <c r="F28" s="60"/>
      <c r="G28" s="60"/>
      <c r="H28" s="61"/>
    </row>
    <row r="29" spans="1:8" s="49" customFormat="1" ht="12" customHeight="1" x14ac:dyDescent="0.2">
      <c r="A29" s="58" t="s">
        <v>63</v>
      </c>
      <c r="B29" s="62" t="s">
        <v>64</v>
      </c>
      <c r="C29" s="63"/>
      <c r="D29" s="63"/>
      <c r="E29" s="63"/>
      <c r="F29" s="63"/>
      <c r="G29" s="63"/>
      <c r="H29" s="64"/>
    </row>
    <row r="30" spans="1:8" s="49" customFormat="1" ht="12" customHeight="1" thickBot="1" x14ac:dyDescent="0.25">
      <c r="A30" s="41" t="s">
        <v>65</v>
      </c>
      <c r="B30" s="65" t="s">
        <v>66</v>
      </c>
      <c r="C30" s="66"/>
      <c r="D30" s="66"/>
      <c r="E30" s="66"/>
      <c r="F30" s="67"/>
      <c r="G30" s="67"/>
      <c r="H30" s="68"/>
    </row>
    <row r="31" spans="1:8" s="49" customFormat="1" ht="12" customHeight="1" thickBot="1" x14ac:dyDescent="0.25">
      <c r="A31" s="54" t="s">
        <v>67</v>
      </c>
      <c r="B31" s="55" t="s">
        <v>68</v>
      </c>
      <c r="C31" s="69"/>
      <c r="D31" s="69"/>
      <c r="E31" s="69"/>
      <c r="F31" s="69"/>
      <c r="G31" s="69"/>
      <c r="H31" s="51"/>
    </row>
    <row r="32" spans="1:8" s="49" customFormat="1" ht="12" customHeight="1" x14ac:dyDescent="0.2">
      <c r="A32" s="58" t="s">
        <v>69</v>
      </c>
      <c r="B32" s="59" t="s">
        <v>70</v>
      </c>
      <c r="C32" s="60"/>
      <c r="D32" s="60"/>
      <c r="E32" s="60"/>
      <c r="F32" s="60"/>
      <c r="G32" s="60"/>
      <c r="H32" s="61"/>
    </row>
    <row r="33" spans="1:10" s="49" customFormat="1" ht="12" customHeight="1" x14ac:dyDescent="0.2">
      <c r="A33" s="58" t="s">
        <v>71</v>
      </c>
      <c r="B33" s="62" t="s">
        <v>72</v>
      </c>
      <c r="C33" s="70"/>
      <c r="D33" s="70"/>
      <c r="E33" s="70"/>
      <c r="F33" s="70"/>
      <c r="G33" s="70"/>
      <c r="H33" s="64"/>
    </row>
    <row r="34" spans="1:10" s="49" customFormat="1" ht="12" customHeight="1" thickBot="1" x14ac:dyDescent="0.25">
      <c r="A34" s="41" t="s">
        <v>73</v>
      </c>
      <c r="B34" s="71" t="s">
        <v>74</v>
      </c>
      <c r="C34" s="72"/>
      <c r="D34" s="72"/>
      <c r="E34" s="72"/>
      <c r="F34" s="72"/>
      <c r="G34" s="72"/>
      <c r="H34" s="68"/>
    </row>
    <row r="35" spans="1:10" s="35" customFormat="1" ht="12" customHeight="1" thickBot="1" x14ac:dyDescent="0.25">
      <c r="A35" s="54" t="s">
        <v>75</v>
      </c>
      <c r="B35" s="55" t="s">
        <v>76</v>
      </c>
      <c r="C35" s="56"/>
      <c r="D35" s="56"/>
      <c r="E35" s="56"/>
      <c r="F35" s="56"/>
      <c r="G35" s="56"/>
      <c r="H35" s="57"/>
    </row>
    <row r="36" spans="1:10" s="35" customFormat="1" ht="12" customHeight="1" thickBot="1" x14ac:dyDescent="0.25">
      <c r="A36" s="54" t="s">
        <v>77</v>
      </c>
      <c r="B36" s="73" t="s">
        <v>78</v>
      </c>
      <c r="C36" s="74"/>
      <c r="D36" s="75"/>
      <c r="E36" s="75"/>
      <c r="F36" s="76"/>
      <c r="G36" s="76"/>
      <c r="H36" s="77"/>
    </row>
    <row r="37" spans="1:10" s="35" customFormat="1" ht="12" customHeight="1" thickBot="1" x14ac:dyDescent="0.25">
      <c r="A37" s="24" t="s">
        <v>79</v>
      </c>
      <c r="B37" s="55" t="s">
        <v>80</v>
      </c>
      <c r="C37" s="75">
        <f t="shared" ref="C37:H37" si="1">C9+C21+C26+C27+C31+C35+C36</f>
        <v>900</v>
      </c>
      <c r="D37" s="75">
        <f t="shared" si="1"/>
        <v>900</v>
      </c>
      <c r="E37" s="75">
        <f t="shared" si="1"/>
        <v>830</v>
      </c>
      <c r="F37" s="75">
        <f t="shared" si="1"/>
        <v>0</v>
      </c>
      <c r="G37" s="75">
        <f t="shared" si="1"/>
        <v>70</v>
      </c>
      <c r="H37" s="75">
        <f t="shared" si="1"/>
        <v>0</v>
      </c>
      <c r="I37" s="78"/>
    </row>
    <row r="38" spans="1:10" s="35" customFormat="1" ht="12" customHeight="1" thickBot="1" x14ac:dyDescent="0.25">
      <c r="A38" s="79" t="s">
        <v>81</v>
      </c>
      <c r="B38" s="73" t="s">
        <v>82</v>
      </c>
      <c r="C38" s="75">
        <f>SUM(C39:C41)</f>
        <v>182145</v>
      </c>
      <c r="D38" s="75">
        <f>SUM(D39:D41)</f>
        <v>182590</v>
      </c>
      <c r="E38" s="75">
        <f>SUM(E39:E41)</f>
        <v>162327</v>
      </c>
      <c r="F38" s="75">
        <f>SUM(F39:F41)</f>
        <v>445</v>
      </c>
      <c r="G38" s="75">
        <f>SUM(G39:G41)</f>
        <v>20263</v>
      </c>
      <c r="H38" s="80">
        <f>+H39+H40+H41</f>
        <v>0</v>
      </c>
    </row>
    <row r="39" spans="1:10" s="35" customFormat="1" ht="12" customHeight="1" x14ac:dyDescent="0.2">
      <c r="A39" s="58" t="s">
        <v>83</v>
      </c>
      <c r="B39" s="59" t="s">
        <v>84</v>
      </c>
      <c r="C39" s="63">
        <v>0</v>
      </c>
      <c r="D39" s="63">
        <f>+E39+G39</f>
        <v>619</v>
      </c>
      <c r="E39" s="60">
        <f>+F39</f>
        <v>619</v>
      </c>
      <c r="F39" s="60">
        <v>619</v>
      </c>
      <c r="G39" s="60"/>
      <c r="H39" s="61"/>
    </row>
    <row r="40" spans="1:10" s="35" customFormat="1" ht="12" customHeight="1" x14ac:dyDescent="0.2">
      <c r="A40" s="58" t="s">
        <v>85</v>
      </c>
      <c r="B40" s="62" t="s">
        <v>86</v>
      </c>
      <c r="C40" s="70"/>
      <c r="D40" s="70"/>
      <c r="E40" s="70"/>
      <c r="F40" s="70"/>
      <c r="G40" s="70"/>
      <c r="H40" s="64"/>
    </row>
    <row r="41" spans="1:10" s="49" customFormat="1" ht="12" customHeight="1" thickBot="1" x14ac:dyDescent="0.25">
      <c r="A41" s="41" t="s">
        <v>87</v>
      </c>
      <c r="B41" s="71" t="s">
        <v>88</v>
      </c>
      <c r="C41" s="72">
        <v>182145</v>
      </c>
      <c r="D41" s="72">
        <f>+E41+G41</f>
        <v>181971</v>
      </c>
      <c r="E41" s="72">
        <f>+F41+161882</f>
        <v>161708</v>
      </c>
      <c r="F41" s="72">
        <f>507+90-152-619</f>
        <v>-174</v>
      </c>
      <c r="G41" s="72">
        <v>20263</v>
      </c>
      <c r="H41" s="68"/>
      <c r="J41" s="81"/>
    </row>
    <row r="42" spans="1:10" s="49" customFormat="1" ht="15" customHeight="1" thickBot="1" x14ac:dyDescent="0.25">
      <c r="A42" s="79" t="s">
        <v>89</v>
      </c>
      <c r="B42" s="82" t="s">
        <v>90</v>
      </c>
      <c r="C42" s="83">
        <f t="shared" ref="C42:H42" si="2">C37+C38</f>
        <v>183045</v>
      </c>
      <c r="D42" s="83">
        <f t="shared" si="2"/>
        <v>183490</v>
      </c>
      <c r="E42" s="83">
        <f t="shared" si="2"/>
        <v>163157</v>
      </c>
      <c r="F42" s="83">
        <f t="shared" si="2"/>
        <v>445</v>
      </c>
      <c r="G42" s="83">
        <f t="shared" si="2"/>
        <v>20333</v>
      </c>
      <c r="H42" s="83">
        <f t="shared" si="2"/>
        <v>0</v>
      </c>
    </row>
    <row r="43" spans="1:10" s="49" customFormat="1" ht="15" customHeight="1" x14ac:dyDescent="0.2">
      <c r="A43" s="84"/>
      <c r="B43" s="85"/>
      <c r="C43" s="86"/>
      <c r="D43" s="86"/>
      <c r="E43" s="86"/>
      <c r="F43" s="86"/>
      <c r="G43" s="86"/>
      <c r="H43" s="87"/>
    </row>
    <row r="44" spans="1:10" ht="13.5" thickBot="1" x14ac:dyDescent="0.25">
      <c r="A44" s="88"/>
      <c r="B44" s="89"/>
      <c r="C44" s="90"/>
      <c r="D44" s="90"/>
      <c r="E44" s="90"/>
      <c r="F44" s="90"/>
      <c r="G44" s="90"/>
      <c r="H44" s="90"/>
    </row>
    <row r="45" spans="1:10" s="28" customFormat="1" ht="16.5" customHeight="1" thickBot="1" x14ac:dyDescent="0.25">
      <c r="A45" s="91"/>
      <c r="B45" s="92" t="s">
        <v>91</v>
      </c>
      <c r="C45" s="93"/>
      <c r="D45" s="93"/>
      <c r="E45" s="93"/>
      <c r="F45" s="93"/>
      <c r="G45" s="93"/>
      <c r="H45" s="94"/>
    </row>
    <row r="46" spans="1:10" s="95" customFormat="1" ht="12" customHeight="1" thickBot="1" x14ac:dyDescent="0.25">
      <c r="A46" s="54" t="s">
        <v>24</v>
      </c>
      <c r="B46" s="55" t="s">
        <v>92</v>
      </c>
      <c r="C46" s="56">
        <f t="shared" ref="C46:H46" si="3">SUM(C47:C51)</f>
        <v>183045</v>
      </c>
      <c r="D46" s="56">
        <f t="shared" si="3"/>
        <v>183112</v>
      </c>
      <c r="E46" s="56">
        <f t="shared" si="3"/>
        <v>162779</v>
      </c>
      <c r="F46" s="56">
        <f t="shared" si="3"/>
        <v>67</v>
      </c>
      <c r="G46" s="56">
        <f t="shared" si="3"/>
        <v>20333</v>
      </c>
      <c r="H46" s="51">
        <f t="shared" si="3"/>
        <v>0</v>
      </c>
    </row>
    <row r="47" spans="1:10" ht="12" customHeight="1" x14ac:dyDescent="0.2">
      <c r="A47" s="41" t="s">
        <v>26</v>
      </c>
      <c r="B47" s="52" t="s">
        <v>93</v>
      </c>
      <c r="C47" s="53">
        <v>99703</v>
      </c>
      <c r="D47" s="53">
        <f>+E47+G47</f>
        <v>100102</v>
      </c>
      <c r="E47" s="53">
        <f>+F47+86679</f>
        <v>87078</v>
      </c>
      <c r="F47" s="53">
        <v>399</v>
      </c>
      <c r="G47" s="61">
        <f>+H47+13024</f>
        <v>13024</v>
      </c>
      <c r="H47" s="61"/>
      <c r="I47" s="96"/>
    </row>
    <row r="48" spans="1:10" ht="12" customHeight="1" x14ac:dyDescent="0.2">
      <c r="A48" s="41" t="s">
        <v>28</v>
      </c>
      <c r="B48" s="42" t="s">
        <v>94</v>
      </c>
      <c r="C48" s="53">
        <v>28796</v>
      </c>
      <c r="D48" s="53">
        <f>+E48+G48</f>
        <v>28904</v>
      </c>
      <c r="E48" s="44">
        <f>+F48+24980</f>
        <v>25088</v>
      </c>
      <c r="F48" s="44">
        <v>108</v>
      </c>
      <c r="G48" s="97">
        <f>++H48+3816</f>
        <v>3816</v>
      </c>
      <c r="H48" s="97"/>
      <c r="I48" s="96"/>
    </row>
    <row r="49" spans="1:9" ht="12" customHeight="1" x14ac:dyDescent="0.2">
      <c r="A49" s="41" t="s">
        <v>30</v>
      </c>
      <c r="B49" s="42" t="s">
        <v>95</v>
      </c>
      <c r="C49" s="53">
        <v>21659</v>
      </c>
      <c r="D49" s="53">
        <f>+E49+G49</f>
        <v>21129</v>
      </c>
      <c r="E49" s="44">
        <f>+F49+18166</f>
        <v>17636</v>
      </c>
      <c r="F49" s="44">
        <f>-152-352-26</f>
        <v>-530</v>
      </c>
      <c r="G49" s="97">
        <f>+H49+3493</f>
        <v>3493</v>
      </c>
      <c r="H49" s="97"/>
      <c r="I49" s="96"/>
    </row>
    <row r="50" spans="1:9" ht="12" customHeight="1" x14ac:dyDescent="0.2">
      <c r="A50" s="41" t="s">
        <v>32</v>
      </c>
      <c r="B50" s="42" t="s">
        <v>96</v>
      </c>
      <c r="C50" s="53">
        <v>32887</v>
      </c>
      <c r="D50" s="53">
        <f>+E50+G50</f>
        <v>32977</v>
      </c>
      <c r="E50" s="44">
        <f>+F50+32887</f>
        <v>32977</v>
      </c>
      <c r="F50" s="44">
        <v>90</v>
      </c>
      <c r="G50" s="44"/>
      <c r="H50" s="97"/>
      <c r="I50" s="96"/>
    </row>
    <row r="51" spans="1:9" ht="12" customHeight="1" thickBot="1" x14ac:dyDescent="0.25">
      <c r="A51" s="41" t="s">
        <v>34</v>
      </c>
      <c r="B51" s="42" t="s">
        <v>97</v>
      </c>
      <c r="C51" s="53">
        <f>+E51+H51</f>
        <v>0</v>
      </c>
      <c r="D51" s="53"/>
      <c r="E51" s="44"/>
      <c r="F51" s="44"/>
      <c r="G51" s="44"/>
      <c r="H51" s="97"/>
      <c r="I51" s="96"/>
    </row>
    <row r="52" spans="1:9" ht="12" customHeight="1" thickBot="1" x14ac:dyDescent="0.25">
      <c r="A52" s="54" t="s">
        <v>48</v>
      </c>
      <c r="B52" s="55" t="s">
        <v>98</v>
      </c>
      <c r="C52" s="56">
        <f>SUM(C53:C55)</f>
        <v>0</v>
      </c>
      <c r="D52" s="56">
        <f>SUM(D53:D56)</f>
        <v>378</v>
      </c>
      <c r="E52" s="56">
        <f>SUM(E53:E56)</f>
        <v>378</v>
      </c>
      <c r="F52" s="56">
        <f>SUM(F53:F56)</f>
        <v>378</v>
      </c>
      <c r="G52" s="56">
        <f>SUM(G53:G56)</f>
        <v>0</v>
      </c>
      <c r="H52" s="51">
        <f>SUM(H53:H55)</f>
        <v>0</v>
      </c>
    </row>
    <row r="53" spans="1:9" s="95" customFormat="1" ht="12" customHeight="1" x14ac:dyDescent="0.2">
      <c r="A53" s="41" t="s">
        <v>50</v>
      </c>
      <c r="B53" s="52" t="s">
        <v>99</v>
      </c>
      <c r="C53" s="53" t="s">
        <v>100</v>
      </c>
      <c r="D53" s="53">
        <f>+E53</f>
        <v>378</v>
      </c>
      <c r="E53" s="53">
        <f>+F53</f>
        <v>378</v>
      </c>
      <c r="F53" s="53">
        <f>352+26</f>
        <v>378</v>
      </c>
      <c r="G53" s="53"/>
      <c r="H53" s="61"/>
    </row>
    <row r="54" spans="1:9" ht="12" customHeight="1" x14ac:dyDescent="0.2">
      <c r="A54" s="41" t="s">
        <v>52</v>
      </c>
      <c r="B54" s="42" t="s">
        <v>101</v>
      </c>
      <c r="C54" s="53"/>
      <c r="D54" s="53"/>
      <c r="E54" s="44"/>
      <c r="F54" s="44"/>
      <c r="G54" s="44"/>
      <c r="H54" s="97"/>
    </row>
    <row r="55" spans="1:9" ht="12" customHeight="1" x14ac:dyDescent="0.2">
      <c r="A55" s="41" t="s">
        <v>54</v>
      </c>
      <c r="B55" s="42" t="s">
        <v>102</v>
      </c>
      <c r="C55" s="53"/>
      <c r="D55" s="53"/>
      <c r="E55" s="44"/>
      <c r="F55" s="44"/>
      <c r="G55" s="44"/>
      <c r="H55" s="97"/>
    </row>
    <row r="56" spans="1:9" ht="12" customHeight="1" thickBot="1" x14ac:dyDescent="0.25">
      <c r="A56" s="41" t="s">
        <v>56</v>
      </c>
      <c r="B56" s="42" t="s">
        <v>103</v>
      </c>
      <c r="C56" s="53"/>
      <c r="D56" s="53"/>
      <c r="E56" s="44"/>
      <c r="F56" s="44"/>
      <c r="G56" s="44"/>
      <c r="H56" s="97"/>
    </row>
    <row r="57" spans="1:9" ht="15" customHeight="1" thickBot="1" x14ac:dyDescent="0.25">
      <c r="A57" s="54" t="s">
        <v>58</v>
      </c>
      <c r="B57" s="98" t="s">
        <v>104</v>
      </c>
      <c r="C57" s="99">
        <f>C52+C46</f>
        <v>183045</v>
      </c>
      <c r="D57" s="99">
        <f>D52+D46</f>
        <v>183490</v>
      </c>
      <c r="E57" s="99">
        <f>E46+E52</f>
        <v>163157</v>
      </c>
      <c r="F57" s="99">
        <f>F46+F52</f>
        <v>445</v>
      </c>
      <c r="G57" s="99">
        <f>G46+G52</f>
        <v>20333</v>
      </c>
      <c r="H57" s="100">
        <f>+H46+H52</f>
        <v>0</v>
      </c>
    </row>
    <row r="58" spans="1:9" ht="13.5" thickBot="1" x14ac:dyDescent="0.25">
      <c r="H58" s="101"/>
    </row>
    <row r="59" spans="1:9" ht="15" customHeight="1" thickBot="1" x14ac:dyDescent="0.25">
      <c r="A59" s="102" t="s">
        <v>105</v>
      </c>
      <c r="B59" s="103"/>
      <c r="C59" s="104">
        <v>24</v>
      </c>
      <c r="D59" s="104"/>
      <c r="E59" s="105">
        <v>19</v>
      </c>
      <c r="F59" s="106"/>
      <c r="G59" s="106">
        <v>5</v>
      </c>
      <c r="H59" s="107"/>
    </row>
    <row r="60" spans="1:9" ht="14.25" customHeight="1" thickBot="1" x14ac:dyDescent="0.25">
      <c r="A60" s="102" t="s">
        <v>106</v>
      </c>
      <c r="B60" s="103"/>
      <c r="C60" s="104"/>
      <c r="D60" s="104"/>
      <c r="E60" s="104"/>
      <c r="F60" s="104"/>
      <c r="G60" s="104"/>
      <c r="H60" s="108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hivatal</vt:lpstr>
      <vt:lpstr>hivatal!Nyomtatási_cím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2015-06-25T10:31:10Z</dcterms:created>
  <dcterms:modified xsi:type="dcterms:W3CDTF">2015-06-25T10:31:26Z</dcterms:modified>
</cp:coreProperties>
</file>