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3. sz. melléklet" sheetId="22" r:id="rId5"/>
  </sheets>
  <calcPr calcId="124519"/>
</workbook>
</file>

<file path=xl/calcChain.xml><?xml version="1.0" encoding="utf-8"?>
<calcChain xmlns="http://schemas.openxmlformats.org/spreadsheetml/2006/main">
  <c r="D57" i="22"/>
  <c r="C34" l="1"/>
  <c r="D56" l="1"/>
  <c r="E56"/>
  <c r="C56"/>
  <c r="D54"/>
  <c r="E54"/>
  <c r="C54"/>
  <c r="D51"/>
  <c r="E51"/>
  <c r="C51"/>
  <c r="D49"/>
  <c r="E49"/>
  <c r="C49"/>
  <c r="E41"/>
  <c r="E57" s="1"/>
  <c r="D38"/>
  <c r="D41" s="1"/>
  <c r="E38"/>
  <c r="C38"/>
  <c r="C41" s="1"/>
  <c r="D33"/>
  <c r="E33"/>
  <c r="C33"/>
  <c r="D29"/>
  <c r="D30" s="1"/>
  <c r="E29"/>
  <c r="E30" s="1"/>
  <c r="C29"/>
  <c r="C30" s="1"/>
  <c r="D24"/>
  <c r="D25" s="1"/>
  <c r="E24"/>
  <c r="C24"/>
  <c r="D22"/>
  <c r="E22"/>
  <c r="C22"/>
  <c r="D19"/>
  <c r="D20" s="1"/>
  <c r="D34" s="1"/>
  <c r="E19"/>
  <c r="E20" s="1"/>
  <c r="C19"/>
  <c r="C20" s="1"/>
  <c r="D16"/>
  <c r="E16"/>
  <c r="C16"/>
  <c r="D14"/>
  <c r="E14"/>
  <c r="C14"/>
  <c r="D10"/>
  <c r="E10"/>
  <c r="C10"/>
  <c r="C17" l="1"/>
  <c r="E17"/>
  <c r="E34" s="1"/>
  <c r="E25"/>
  <c r="C57"/>
  <c r="D17"/>
  <c r="C25"/>
  <c r="B35" i="16" l="1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N29" i="17"/>
  <c r="D31" i="16"/>
  <c r="B22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<sst xmlns="http://schemas.openxmlformats.org/spreadsheetml/2006/main" count="341" uniqueCount="282">
  <si>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</si>
  <si>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</si>
  <si>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</si>
  <si>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</si>
  <si>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</si>
  <si>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</si>
  <si>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</si>
  <si>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</si>
  <si>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</si>
  <si>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</si>
  <si>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</si>
  <si>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</si>
  <si>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</si>
  <si>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</si>
  <si>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</si>
  <si>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</si>
  <si>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</si>
  <si>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</si>
  <si>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</si>
  <si>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</si>
  <si>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Mérleg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</si>
  <si>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</si>
  <si>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</si>
  <si>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</si>
  <si>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</si>
  <si>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</si>
  <si>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</si>
  <si>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</si>
  <si>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</si>
  <si>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</si>
  <si>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</si>
  <si>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</si>
  <si>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</si>
  <si>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</si>
  <si>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</si>
  <si>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</si>
  <si>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</si>
  <si>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</si>
  <si>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</si>
  <si>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</si>
  <si>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</si>
  <si>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</si>
  <si>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</si>
  <si>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</si>
  <si>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</si>
  <si>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</si>
  <si>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</si>
  <si>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</si>
  <si>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</si>
  <si>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</si>
  <si>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</si>
  <si>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</si>
  <si>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</si>
  <si>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</si>
  <si>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</si>
  <si>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</si>
  <si>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</si>
  <si>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</si>
  <si>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</si>
  <si>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</si>
  <si>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</si>
  <si>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</si>
  <si>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</si>
  <si>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</si>
  <si>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</si>
  <si>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</si>
  <si>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</si>
  <si>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</si>
  <si>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</si>
  <si>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</si>
  <si>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</si>
  <si>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</si>
  <si>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</si>
  <si>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</si>
  <si>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</si>
  <si>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</si>
  <si>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</si>
  <si>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</si>
  <si>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</si>
  <si>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</si>
  <si>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</si>
  <si>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</si>
  <si>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</si>
  <si>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</si>
  <si>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</si>
  <si>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</si>
  <si>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</si>
  <si>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</si>
  <si>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</si>
  <si>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</si>
  <si>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</si>
  <si>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</si>
  <si>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</si>
  <si>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</si>
  <si>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</si>
  <si>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</si>
  <si>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</si>
  <si>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</si>
  <si>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</si>
  <si>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</si>
  <si>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</si>
  <si>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</si>
  <si>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</si>
  <si>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</si>
  <si>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</si>
  <si>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</si>
  <si>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</si>
  <si>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</si>
  <si>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</si>
  <si>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</si>
  <si>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</si>
  <si>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</si>
  <si>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</si>
  <si>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</si>
  <si>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</si>
  <si>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</si>
  <si>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</si>
  <si>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</si>
  <si>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</si>
  <si>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</si>
  <si>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</si>
  <si>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</si>
  <si>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</si>
  <si>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</si>
  <si>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</si>
  <si>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</si>
  <si>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</si>
  <si>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</si>
  <si>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</si>
  <si>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</si>
  <si>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</si>
  <si>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</si>
  <si>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</si>
  <si>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</si>
  <si>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</si>
  <si>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</si>
  <si>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</si>
  <si>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</si>
  <si>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</si>
  <si>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</si>
  <si>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</si>
  <si>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</si>
  <si>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</si>
  <si>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</si>
  <si>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</si>
  <si>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</si>
  <si>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</si>
  <si>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</si>
  <si>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</si>
  <si>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</si>
  <si>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</si>
  <si>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</si>
  <si>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</si>
  <si>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</si>
  <si>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</si>
  <si>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</si>
  <si>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</si>
  <si>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</si>
  <si>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</si>
  <si>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</si>
  <si>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</si>
  <si>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</si>
  <si>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</si>
  <si>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</si>
  <si>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</si>
  <si>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</si>
  <si>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</si>
  <si>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</si>
  <si>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</si>
  <si>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</si>
  <si>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</si>
  <si>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</si>
  <si>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</si>
  <si>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</si>
  <si>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</si>
  <si>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</si>
  <si>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</si>
  <si>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</si>
  <si>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</si>
  <si>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</si>
  <si>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</si>
  <si>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</si>
  <si>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</si>
  <si>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</si>
  <si>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</si>
  <si>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</si>
  <si>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</si>
  <si>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</si>
  <si>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</si>
  <si>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</si>
  <si>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</si>
  <si>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</si>
  <si>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</si>
  <si>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</si>
  <si>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</si>
  <si>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</si>
  <si>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</si>
  <si>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</si>
  <si>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</si>
  <si>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</si>
  <si>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</si>
  <si>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</si>
  <si>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</si>
  <si>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</si>
  <si>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</si>
  <si>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</si>
  <si>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</si>
  <si>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</si>
  <si>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</si>
  <si>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</si>
  <si>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</si>
  <si>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</si>
  <si>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</si>
  <si>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</si>
  <si>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</si>
  <si>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</si>
  <si>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</si>
  <si>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</si>
  <si>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</si>
  <si>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</si>
  <si>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</si>
  <si>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</si>
  <si>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</si>
  <si>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</si>
  <si>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</si>
  <si>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</si>
  <si>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Gépek, berendezések, felszerelések, járművek</t>
  </si>
  <si>
    <t>Tárgyi időszak</t>
  </si>
  <si>
    <t xml:space="preserve">Előző időszak </t>
  </si>
  <si>
    <t>Módosítások</t>
  </si>
  <si>
    <t>Vagyonértékű jogok</t>
  </si>
  <si>
    <t>Szellemi termékek</t>
  </si>
  <si>
    <t>A.I.Immateriális javak</t>
  </si>
  <si>
    <t>Ingatlanok és kapcsolódó vagyoni értékűjogok</t>
  </si>
  <si>
    <t>Beruházások, felújítások</t>
  </si>
  <si>
    <t>A.II. Tárgyi eszközök</t>
  </si>
  <si>
    <t>Tartós részesedések- nem pénzügyi vállakozásban</t>
  </si>
  <si>
    <t>A.III. Befektetett pénzügyi eszközök</t>
  </si>
  <si>
    <t>Nemzeti vagyonba tartozó befektett eszközök</t>
  </si>
  <si>
    <t>Vásárolt készletek</t>
  </si>
  <si>
    <t>B.I Készletek</t>
  </si>
  <si>
    <t>B. Nemzeti vagyonba tartozó forgóeszközök</t>
  </si>
  <si>
    <t>Forintpénztár</t>
  </si>
  <si>
    <t>CII. Péntárak, csekkek, betétkönyvek</t>
  </si>
  <si>
    <t>Kincstáron kívüli forintszámlák</t>
  </si>
  <si>
    <t>CIII. Forintszámlák</t>
  </si>
  <si>
    <t>C. Pénzeszközök</t>
  </si>
  <si>
    <t>Más által beszedett bevételek elszámolása</t>
  </si>
  <si>
    <t>Forgótőke elszámolása</t>
  </si>
  <si>
    <t>DIII. Követelés jellegű elszámolások</t>
  </si>
  <si>
    <t>D/I Költségvetési évben esedékes követlések</t>
  </si>
  <si>
    <t>D. Követelések</t>
  </si>
  <si>
    <t>E/1 Más előzetesen felszámított általános forgalmi adó</t>
  </si>
  <si>
    <t>EII/2 Más fizetendő általános forgalmi adó</t>
  </si>
  <si>
    <t>E. Egyéb sajátos elszámolások</t>
  </si>
  <si>
    <t>ESZKÖZÖK ÖSSZESEN</t>
  </si>
  <si>
    <t>Nemzeti vagyon induláskori értéke</t>
  </si>
  <si>
    <t>Nemzeti vagyon változásai</t>
  </si>
  <si>
    <t xml:space="preserve">Pénzeszközön kívüli egyéb eszközök induláskori értéke és változásai </t>
  </si>
  <si>
    <t>G. Egyéb eszközök induláskori értéke és változásai</t>
  </si>
  <si>
    <t>Felhalmozott eredmény</t>
  </si>
  <si>
    <t>Mérleg szerinti eredmény</t>
  </si>
  <si>
    <t>Saját tőke</t>
  </si>
  <si>
    <t>Költségveési évben esedékes kötelezettségek személyi juttatásokra</t>
  </si>
  <si>
    <t>Költségvetési évben esedékes kötelezettségek dolgi kiadásokra</t>
  </si>
  <si>
    <t>Költségvetési évben esedékes kötelezettségek beruházásokra</t>
  </si>
  <si>
    <t>Költségvetési évben esedékes kötelezttségek egyéb felhalmozási célú kiadásokra</t>
  </si>
  <si>
    <t>H.I. Költségvetési évben esedékes kötelezettségek</t>
  </si>
  <si>
    <t>Költségvetési évet követően esedékes kötelezettségek finanszírozási kiadásokra</t>
  </si>
  <si>
    <t>Költségvetési évet követően esedékes kötelezttségek</t>
  </si>
  <si>
    <t>Kapott előlegek</t>
  </si>
  <si>
    <t>Más szervezetet megillető bevételek elszámolása</t>
  </si>
  <si>
    <t>Kötelezttség jellegű sajátos elszámolások</t>
  </si>
  <si>
    <t>Költségek, ráfordítások passzív időbeli elhatárolások</t>
  </si>
  <si>
    <t xml:space="preserve">Passzív időbeli elhatárolások </t>
  </si>
  <si>
    <t>FORRÁSOK ÖSSZESEN</t>
  </si>
  <si>
    <t>2018. év</t>
  </si>
  <si>
    <t>Költségvetési évben esedékes kötelezettségek munkaadót terhelő járulékokra és szociális hozzájárulási adóra</t>
  </si>
  <si>
    <t>Költségvetési évben esedékes  kötelezettségek  ellátottask pénzbeni juttatásaira</t>
  </si>
  <si>
    <t>Költségvetési évben esedékes  kiadások egyéb működési kiadásokra</t>
  </si>
  <si>
    <t>adatok: forintban</t>
  </si>
  <si>
    <t>13. melléklet a 7/2019.(V.31.)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</si>
</sst>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1" applyNumberFormat="1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164" fontId="2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4" fontId="5" fillId="4" borderId="1" xfId="1" applyNumberFormat="1" applyFont="1" applyFill="1" applyBorder="1"/>
    <xf numFmtId="0" fontId="2" fillId="3" borderId="1" xfId="0" applyFont="1" applyFill="1" applyBorder="1"/>
    <xf numFmtId="164" fontId="2" fillId="3" borderId="1" xfId="1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88" t="s">
        <v>200</v>
      </c>
      <c r="B1" s="88"/>
      <c r="C1" s="88"/>
      <c r="D1" s="88"/>
      <c r="E1" s="88"/>
    </row>
    <row r="2" spans="1:5">
      <c r="A2" s="27"/>
      <c r="B2" s="27"/>
      <c r="C2" s="27"/>
      <c r="D2" s="27"/>
      <c r="E2" s="27"/>
    </row>
    <row r="4" spans="1:5">
      <c r="A4" s="84" t="s">
        <v>24</v>
      </c>
      <c r="B4" s="84"/>
      <c r="C4" s="84"/>
      <c r="D4" s="85" t="s">
        <v>48</v>
      </c>
      <c r="E4" s="85"/>
    </row>
    <row r="5" spans="1:5">
      <c r="A5" s="5" t="s">
        <v>5</v>
      </c>
      <c r="B5" s="5"/>
      <c r="C5" s="5"/>
    </row>
    <row r="7" spans="1:5">
      <c r="A7" s="86" t="s">
        <v>199</v>
      </c>
      <c r="B7" s="86"/>
      <c r="C7" s="86"/>
      <c r="D7" s="86"/>
      <c r="E7" s="86"/>
    </row>
    <row r="8" spans="1:5">
      <c r="A8" s="87" t="s">
        <v>25</v>
      </c>
      <c r="B8" s="87"/>
      <c r="C8" s="87"/>
      <c r="D8" s="87"/>
      <c r="E8" s="87"/>
    </row>
    <row r="9" spans="1:5" ht="50.25" customHeight="1">
      <c r="A9" s="28" t="s">
        <v>47</v>
      </c>
      <c r="B9" s="12" t="s">
        <v>26</v>
      </c>
      <c r="C9" s="28" t="s">
        <v>27</v>
      </c>
      <c r="D9" s="12" t="s">
        <v>28</v>
      </c>
      <c r="E9" s="12" t="s">
        <v>29</v>
      </c>
    </row>
    <row r="10" spans="1:5">
      <c r="A10" s="14" t="s">
        <v>30</v>
      </c>
      <c r="B10" s="65" t="s">
        <v>31</v>
      </c>
      <c r="C10" s="14" t="s">
        <v>32</v>
      </c>
      <c r="D10" s="14"/>
      <c r="E10" s="15">
        <v>0</v>
      </c>
    </row>
    <row r="11" spans="1:5" ht="48.75" customHeight="1">
      <c r="A11" s="1" t="s">
        <v>33</v>
      </c>
      <c r="B11" s="6" t="s">
        <v>201</v>
      </c>
      <c r="C11" s="1" t="s">
        <v>202</v>
      </c>
      <c r="D11" s="1"/>
      <c r="E11" s="3">
        <v>0</v>
      </c>
    </row>
    <row r="12" spans="1:5" ht="30">
      <c r="A12" s="1"/>
      <c r="B12" s="6" t="s">
        <v>203</v>
      </c>
      <c r="C12" s="1" t="s">
        <v>204</v>
      </c>
      <c r="D12" s="1"/>
      <c r="E12" s="3">
        <v>0</v>
      </c>
    </row>
    <row r="13" spans="1:5" ht="27" customHeight="1">
      <c r="A13" s="1"/>
      <c r="B13" s="16" t="s">
        <v>205</v>
      </c>
      <c r="C13" s="1" t="s">
        <v>206</v>
      </c>
      <c r="D13" s="1"/>
      <c r="E13" s="3">
        <v>0</v>
      </c>
    </row>
    <row r="14" spans="1:5" ht="30">
      <c r="A14" s="1"/>
      <c r="B14" s="6" t="s">
        <v>207</v>
      </c>
      <c r="C14" s="1" t="s">
        <v>204</v>
      </c>
      <c r="D14" s="1"/>
      <c r="E14" s="3">
        <v>0</v>
      </c>
    </row>
    <row r="15" spans="1:5" ht="30" customHeight="1">
      <c r="A15" s="17" t="s">
        <v>35</v>
      </c>
      <c r="B15" s="18" t="s">
        <v>36</v>
      </c>
      <c r="C15" s="17" t="s">
        <v>34</v>
      </c>
      <c r="D15" s="17"/>
      <c r="E15" s="19">
        <f>SUM(E11:E14)</f>
        <v>0</v>
      </c>
    </row>
    <row r="16" spans="1:5" ht="32.25" customHeight="1">
      <c r="A16" s="1"/>
      <c r="B16" s="6" t="s">
        <v>37</v>
      </c>
      <c r="C16" s="1" t="s">
        <v>208</v>
      </c>
      <c r="D16" s="1"/>
      <c r="E16" s="3">
        <v>13537590</v>
      </c>
    </row>
    <row r="17" spans="1:5" ht="27.75" customHeight="1">
      <c r="A17" s="20" t="s">
        <v>38</v>
      </c>
      <c r="B17" s="21" t="s">
        <v>194</v>
      </c>
      <c r="C17" s="20"/>
      <c r="D17" s="20"/>
      <c r="E17" s="22">
        <f>SUM(E15:E16)</f>
        <v>13537590</v>
      </c>
    </row>
    <row r="18" spans="1:5" ht="30">
      <c r="A18" s="1" t="s">
        <v>39</v>
      </c>
      <c r="B18" s="6" t="s">
        <v>210</v>
      </c>
      <c r="C18" s="6" t="s">
        <v>209</v>
      </c>
      <c r="D18" s="1"/>
      <c r="E18" s="3">
        <v>0</v>
      </c>
    </row>
    <row r="19" spans="1:5">
      <c r="A19" s="1" t="s">
        <v>40</v>
      </c>
      <c r="B19" s="6" t="s">
        <v>19</v>
      </c>
      <c r="C19" s="1" t="s">
        <v>34</v>
      </c>
      <c r="D19" s="1">
        <v>8</v>
      </c>
      <c r="E19" s="3">
        <v>442880</v>
      </c>
    </row>
    <row r="20" spans="1:5">
      <c r="A20" s="1" t="s">
        <v>41</v>
      </c>
      <c r="B20" s="6" t="s">
        <v>42</v>
      </c>
      <c r="C20" s="1" t="s">
        <v>34</v>
      </c>
      <c r="D20" s="1">
        <v>1</v>
      </c>
      <c r="E20" s="3">
        <v>145000</v>
      </c>
    </row>
    <row r="21" spans="1:5" ht="30">
      <c r="A21" s="1" t="s">
        <v>211</v>
      </c>
      <c r="B21" s="6" t="s">
        <v>212</v>
      </c>
      <c r="C21" s="1" t="s">
        <v>34</v>
      </c>
      <c r="D21" s="1">
        <v>0.8</v>
      </c>
      <c r="E21" s="3">
        <v>1305600</v>
      </c>
    </row>
    <row r="22" spans="1:5" ht="30">
      <c r="A22" s="1" t="s">
        <v>213</v>
      </c>
      <c r="B22" s="6" t="s">
        <v>214</v>
      </c>
      <c r="C22" s="1" t="s">
        <v>208</v>
      </c>
      <c r="D22" s="1"/>
      <c r="E22" s="3">
        <v>457976</v>
      </c>
    </row>
    <row r="23" spans="1:5" ht="30">
      <c r="A23" s="1" t="s">
        <v>215</v>
      </c>
      <c r="B23" s="6" t="s">
        <v>216</v>
      </c>
      <c r="C23" s="1" t="s">
        <v>208</v>
      </c>
      <c r="D23" s="1"/>
      <c r="E23" s="3">
        <v>140505</v>
      </c>
    </row>
    <row r="24" spans="1:5" ht="42.75" customHeight="1">
      <c r="A24" s="20" t="s">
        <v>21</v>
      </c>
      <c r="B24" s="21" t="s">
        <v>43</v>
      </c>
      <c r="C24" s="20"/>
      <c r="D24" s="20"/>
      <c r="E24" s="22">
        <f>SUM(E18:E23)</f>
        <v>2491961</v>
      </c>
    </row>
    <row r="25" spans="1:5">
      <c r="A25" s="23"/>
      <c r="B25" s="66" t="s">
        <v>44</v>
      </c>
      <c r="C25" s="23"/>
      <c r="D25" s="23"/>
      <c r="E25" s="24">
        <f>SUM(E17+E24)</f>
        <v>16029551</v>
      </c>
    </row>
    <row r="26" spans="1:5" ht="49.5" customHeight="1">
      <c r="A26" s="1" t="s">
        <v>22</v>
      </c>
      <c r="B26" s="6" t="s">
        <v>45</v>
      </c>
      <c r="C26" s="1"/>
      <c r="D26" s="1"/>
      <c r="E26" s="3">
        <v>1200000</v>
      </c>
    </row>
    <row r="27" spans="1:5" ht="32.25" customHeight="1">
      <c r="A27" s="2"/>
      <c r="B27" s="13" t="s">
        <v>217</v>
      </c>
      <c r="C27" s="2"/>
      <c r="D27" s="2"/>
      <c r="E27" s="4">
        <f>SUM(E26:E26)</f>
        <v>1200000</v>
      </c>
    </row>
    <row r="28" spans="1:5">
      <c r="A28" s="25"/>
      <c r="B28" s="67" t="s">
        <v>46</v>
      </c>
      <c r="C28" s="25"/>
      <c r="D28" s="25"/>
      <c r="E28" s="26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88" t="s">
        <v>225</v>
      </c>
      <c r="B1" s="88"/>
      <c r="C1" s="88"/>
      <c r="D1" s="88"/>
      <c r="E1" s="88"/>
      <c r="F1" s="88"/>
      <c r="G1" s="88"/>
    </row>
    <row r="2" spans="1:7">
      <c r="A2" s="29" t="s">
        <v>63</v>
      </c>
      <c r="B2" s="30" t="s">
        <v>64</v>
      </c>
      <c r="C2" s="30"/>
      <c r="D2" s="30"/>
      <c r="E2" s="92" t="s">
        <v>125</v>
      </c>
      <c r="F2" s="92"/>
      <c r="G2" s="93"/>
    </row>
    <row r="3" spans="1:7">
      <c r="A3" s="89" t="s">
        <v>195</v>
      </c>
      <c r="B3" s="89"/>
      <c r="C3" s="89"/>
      <c r="D3" s="89"/>
      <c r="E3" s="89"/>
      <c r="F3" s="89"/>
      <c r="G3" s="1"/>
    </row>
    <row r="4" spans="1:7" ht="30">
      <c r="A4" s="1" t="s">
        <v>0</v>
      </c>
      <c r="B4" s="1" t="s">
        <v>65</v>
      </c>
      <c r="C4" s="1" t="s">
        <v>124</v>
      </c>
      <c r="D4" s="1" t="s">
        <v>121</v>
      </c>
      <c r="E4" s="6" t="s">
        <v>122</v>
      </c>
      <c r="F4" s="1" t="s">
        <v>123</v>
      </c>
      <c r="G4" s="1"/>
    </row>
    <row r="5" spans="1:7">
      <c r="A5" s="31" t="s">
        <v>66</v>
      </c>
      <c r="B5" s="1"/>
      <c r="C5" s="1"/>
      <c r="D5" s="1"/>
      <c r="E5" s="1"/>
      <c r="F5" s="1"/>
      <c r="G5" s="1"/>
    </row>
    <row r="6" spans="1:7">
      <c r="A6" s="1" t="s">
        <v>67</v>
      </c>
      <c r="B6" s="1" t="s">
        <v>68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>
      <c r="A7" s="1" t="s">
        <v>69</v>
      </c>
      <c r="B7" s="1" t="s">
        <v>68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>
      <c r="A8" s="10" t="s">
        <v>70</v>
      </c>
      <c r="B8" s="1" t="s">
        <v>71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>
      <c r="A9" s="10" t="s">
        <v>72</v>
      </c>
      <c r="B9" s="1" t="s">
        <v>73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>
      <c r="A10" s="10" t="s">
        <v>74</v>
      </c>
      <c r="B10" s="1" t="s">
        <v>75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>
      <c r="A11" s="1" t="s">
        <v>76</v>
      </c>
      <c r="B11" s="90" t="s">
        <v>77</v>
      </c>
      <c r="C11" s="91"/>
      <c r="D11" s="1"/>
      <c r="E11" s="1"/>
      <c r="F11" s="1"/>
      <c r="G11" s="1" t="s">
        <v>78</v>
      </c>
    </row>
    <row r="12" spans="1:7">
      <c r="A12" s="31" t="s">
        <v>79</v>
      </c>
      <c r="B12" s="1"/>
      <c r="C12" s="1"/>
      <c r="D12" s="32"/>
      <c r="E12" s="1"/>
      <c r="F12" s="1"/>
      <c r="G12" s="1"/>
    </row>
    <row r="13" spans="1:7">
      <c r="A13" s="1" t="s">
        <v>80</v>
      </c>
      <c r="B13" s="1" t="s">
        <v>81</v>
      </c>
      <c r="C13" s="1">
        <v>20000</v>
      </c>
      <c r="D13" s="1" t="s">
        <v>82</v>
      </c>
      <c r="E13" s="1"/>
      <c r="F13" s="1">
        <v>20000</v>
      </c>
      <c r="G13" s="1"/>
    </row>
    <row r="14" spans="1:7">
      <c r="A14" s="20" t="s">
        <v>83</v>
      </c>
      <c r="B14" s="20" t="s">
        <v>81</v>
      </c>
      <c r="C14" s="20">
        <v>6600</v>
      </c>
      <c r="D14" s="20" t="s">
        <v>82</v>
      </c>
      <c r="E14" s="20"/>
      <c r="F14" s="20">
        <v>6600</v>
      </c>
      <c r="G14" s="20"/>
    </row>
    <row r="15" spans="1:7">
      <c r="A15" s="1" t="s">
        <v>84</v>
      </c>
      <c r="B15" s="1" t="s">
        <v>81</v>
      </c>
      <c r="C15" s="1">
        <v>10000</v>
      </c>
      <c r="D15" s="1" t="s">
        <v>82</v>
      </c>
      <c r="E15" s="1"/>
      <c r="F15" s="1">
        <v>5300</v>
      </c>
      <c r="G15" s="1"/>
    </row>
    <row r="16" spans="1:7">
      <c r="A16" s="1" t="s">
        <v>85</v>
      </c>
      <c r="B16" s="1" t="s">
        <v>86</v>
      </c>
      <c r="C16" s="1">
        <v>20000</v>
      </c>
      <c r="D16" s="1" t="s">
        <v>82</v>
      </c>
      <c r="E16" s="1"/>
      <c r="F16" s="1">
        <v>20000</v>
      </c>
      <c r="G16" s="1"/>
    </row>
    <row r="17" spans="1:7">
      <c r="A17" s="1" t="s">
        <v>87</v>
      </c>
      <c r="B17" s="1" t="s">
        <v>81</v>
      </c>
      <c r="C17" s="1"/>
      <c r="D17" s="1"/>
      <c r="E17" s="1"/>
      <c r="F17" s="1"/>
      <c r="G17" s="1"/>
    </row>
    <row r="18" spans="1:7">
      <c r="A18" s="1" t="s">
        <v>88</v>
      </c>
      <c r="B18" s="1" t="s">
        <v>89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90</v>
      </c>
      <c r="B19" s="1" t="s">
        <v>73</v>
      </c>
      <c r="C19" s="1">
        <v>5000</v>
      </c>
      <c r="D19" s="1" t="s">
        <v>82</v>
      </c>
      <c r="E19" s="1"/>
      <c r="F19" s="1">
        <v>5000</v>
      </c>
      <c r="G19" s="1"/>
    </row>
    <row r="20" spans="1:7">
      <c r="A20" s="1" t="s">
        <v>196</v>
      </c>
      <c r="B20" s="1" t="s">
        <v>91</v>
      </c>
      <c r="C20" s="1">
        <v>1000</v>
      </c>
      <c r="D20" s="1" t="s">
        <v>82</v>
      </c>
      <c r="E20" s="1"/>
      <c r="F20" s="1">
        <v>1000</v>
      </c>
      <c r="G20" s="1"/>
    </row>
    <row r="21" spans="1:7">
      <c r="A21" s="31" t="s">
        <v>92</v>
      </c>
      <c r="B21" s="31"/>
      <c r="C21" s="31"/>
      <c r="D21" s="31"/>
      <c r="E21" s="31"/>
      <c r="F21" s="31"/>
      <c r="G21" s="31"/>
    </row>
    <row r="22" spans="1:7">
      <c r="A22" s="10" t="s">
        <v>93</v>
      </c>
      <c r="B22" s="10" t="s">
        <v>94</v>
      </c>
      <c r="C22" s="10" t="s">
        <v>95</v>
      </c>
      <c r="D22" s="10" t="s">
        <v>82</v>
      </c>
      <c r="E22" s="31"/>
      <c r="F22" s="31"/>
      <c r="G22" s="31"/>
    </row>
    <row r="23" spans="1:7">
      <c r="A23" s="1" t="s">
        <v>96</v>
      </c>
      <c r="B23" s="1" t="s">
        <v>94</v>
      </c>
      <c r="C23" s="1" t="s">
        <v>97</v>
      </c>
      <c r="D23" s="1" t="s">
        <v>82</v>
      </c>
      <c r="E23" s="31"/>
      <c r="F23" s="31"/>
      <c r="G23" s="31"/>
    </row>
    <row r="24" spans="1:7">
      <c r="A24" s="1" t="s">
        <v>98</v>
      </c>
      <c r="B24" s="1" t="s">
        <v>94</v>
      </c>
      <c r="C24" s="1" t="s">
        <v>99</v>
      </c>
      <c r="D24" s="1" t="s">
        <v>82</v>
      </c>
      <c r="E24" s="31"/>
      <c r="F24" s="31"/>
      <c r="G24" s="31"/>
    </row>
    <row r="25" spans="1:7">
      <c r="A25" s="1" t="s">
        <v>100</v>
      </c>
      <c r="B25" s="1" t="s">
        <v>94</v>
      </c>
      <c r="C25" s="1" t="s">
        <v>101</v>
      </c>
      <c r="D25" s="1" t="s">
        <v>82</v>
      </c>
      <c r="E25" s="31"/>
      <c r="F25" s="31"/>
      <c r="G25" s="31"/>
    </row>
    <row r="26" spans="1:7">
      <c r="A26" s="31" t="s">
        <v>102</v>
      </c>
      <c r="B26" s="31"/>
      <c r="C26" s="1"/>
      <c r="D26" s="1"/>
      <c r="E26" s="1"/>
      <c r="F26" s="1"/>
      <c r="G26" s="1"/>
    </row>
    <row r="27" spans="1:7">
      <c r="A27" s="1" t="s">
        <v>103</v>
      </c>
      <c r="B27" s="1" t="s">
        <v>104</v>
      </c>
      <c r="C27" s="1" t="s">
        <v>105</v>
      </c>
      <c r="D27" s="1"/>
      <c r="E27" s="1"/>
      <c r="F27" s="1"/>
      <c r="G27" s="1"/>
    </row>
    <row r="28" spans="1:7">
      <c r="A28" s="1" t="s">
        <v>106</v>
      </c>
      <c r="B28" s="1" t="s">
        <v>104</v>
      </c>
      <c r="C28" s="1">
        <v>455</v>
      </c>
      <c r="D28" s="1" t="s">
        <v>82</v>
      </c>
      <c r="E28" s="1"/>
      <c r="F28" s="1">
        <f>SUM(C28+E28)</f>
        <v>455</v>
      </c>
      <c r="G28" s="1"/>
    </row>
    <row r="29" spans="1:7">
      <c r="A29" s="1" t="s">
        <v>107</v>
      </c>
      <c r="B29" s="1" t="s">
        <v>104</v>
      </c>
      <c r="C29" s="1">
        <v>682</v>
      </c>
      <c r="D29" s="1" t="s">
        <v>82</v>
      </c>
      <c r="E29" s="1"/>
      <c r="F29" s="1">
        <f>SUM(C29+E29)</f>
        <v>682</v>
      </c>
      <c r="G29" s="1"/>
    </row>
    <row r="30" spans="1:7">
      <c r="A30" s="1" t="s">
        <v>108</v>
      </c>
      <c r="B30" s="1" t="s">
        <v>104</v>
      </c>
      <c r="C30" s="1">
        <v>910</v>
      </c>
      <c r="D30" s="1" t="s">
        <v>82</v>
      </c>
      <c r="E30" s="1"/>
      <c r="F30" s="1">
        <f>SUM(C30+E30)</f>
        <v>910</v>
      </c>
      <c r="G30" s="1"/>
    </row>
    <row r="31" spans="1:7">
      <c r="A31" s="31" t="s">
        <v>109</v>
      </c>
      <c r="B31" s="31"/>
      <c r="C31" s="1"/>
      <c r="D31" s="1"/>
      <c r="E31" s="1"/>
      <c r="F31" s="1"/>
      <c r="G31" s="1"/>
    </row>
    <row r="32" spans="1:7">
      <c r="A32" s="1" t="s">
        <v>110</v>
      </c>
      <c r="B32" s="1" t="s">
        <v>111</v>
      </c>
      <c r="C32" s="1" t="s">
        <v>105</v>
      </c>
      <c r="D32" s="1"/>
      <c r="E32" s="1"/>
      <c r="F32" s="1"/>
      <c r="G32" s="1"/>
    </row>
    <row r="33" spans="1:7" ht="30">
      <c r="A33" s="6" t="s">
        <v>112</v>
      </c>
      <c r="B33" s="1" t="s">
        <v>111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113</v>
      </c>
      <c r="B34" s="1" t="s">
        <v>111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114</v>
      </c>
      <c r="B35" s="1" t="s">
        <v>111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1" t="s">
        <v>115</v>
      </c>
      <c r="B36" s="1"/>
      <c r="C36" s="1"/>
      <c r="D36" s="1"/>
      <c r="E36" s="1"/>
      <c r="F36" s="1"/>
      <c r="G36" s="1"/>
    </row>
    <row r="37" spans="1:7">
      <c r="A37" s="31" t="s">
        <v>116</v>
      </c>
      <c r="B37" s="31"/>
      <c r="C37" s="31"/>
      <c r="D37" s="31"/>
      <c r="E37" s="31"/>
      <c r="F37" s="31"/>
      <c r="G37" s="31"/>
    </row>
    <row r="38" spans="1:7">
      <c r="A38" s="1" t="s">
        <v>117</v>
      </c>
      <c r="B38" s="1" t="s">
        <v>118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119</v>
      </c>
      <c r="B39" s="1"/>
      <c r="C39" s="1"/>
      <c r="D39" s="1"/>
      <c r="E39" s="1"/>
      <c r="F39" s="1"/>
      <c r="G39" s="1"/>
    </row>
    <row r="40" spans="1:7">
      <c r="A40" s="1" t="s">
        <v>120</v>
      </c>
      <c r="B40" s="1" t="s">
        <v>118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64" customWidth="1"/>
    <col min="3" max="3" width="13" style="64" customWidth="1"/>
    <col min="4" max="4" width="12.28515625" style="64" customWidth="1"/>
  </cols>
  <sheetData>
    <row r="2" spans="1:4" ht="27" customHeight="1">
      <c r="A2" s="88" t="s">
        <v>218</v>
      </c>
      <c r="B2" s="88"/>
      <c r="C2" s="88"/>
      <c r="D2" s="88"/>
    </row>
    <row r="4" spans="1:4">
      <c r="A4" s="5" t="s">
        <v>4</v>
      </c>
      <c r="B4" s="69"/>
      <c r="C4" s="86" t="s">
        <v>161</v>
      </c>
      <c r="D4" s="86"/>
    </row>
    <row r="5" spans="1:4">
      <c r="A5" s="5" t="s">
        <v>5</v>
      </c>
      <c r="B5" s="69"/>
      <c r="C5" s="69"/>
      <c r="D5" s="69"/>
    </row>
    <row r="7" spans="1:4">
      <c r="A7" s="86" t="s">
        <v>135</v>
      </c>
      <c r="B7" s="86"/>
      <c r="C7" s="86"/>
      <c r="D7" s="86"/>
    </row>
    <row r="8" spans="1:4">
      <c r="A8" s="86" t="s">
        <v>219</v>
      </c>
      <c r="B8" s="86"/>
      <c r="C8" s="86"/>
      <c r="D8" s="86"/>
    </row>
    <row r="11" spans="1:4" ht="15.75">
      <c r="A11" s="8" t="s">
        <v>3</v>
      </c>
      <c r="B11" s="70">
        <v>2016</v>
      </c>
      <c r="C11" s="70">
        <v>2017</v>
      </c>
      <c r="D11" s="70">
        <v>2018</v>
      </c>
    </row>
    <row r="12" spans="1:4" ht="30.75" customHeight="1">
      <c r="A12" s="6" t="s">
        <v>18</v>
      </c>
      <c r="B12" s="71">
        <v>17230</v>
      </c>
      <c r="C12" s="71">
        <f>SUM(B12*1.05)</f>
        <v>18091.5</v>
      </c>
      <c r="D12" s="71">
        <f>SUM(C12*1.02)</f>
        <v>18453.330000000002</v>
      </c>
    </row>
    <row r="13" spans="1:4" ht="33" customHeight="1">
      <c r="A13" s="6" t="s">
        <v>10</v>
      </c>
      <c r="B13" s="71">
        <v>50723</v>
      </c>
      <c r="C13" s="71">
        <f t="shared" ref="C13:C20" si="0">SUM(B13*1.05)</f>
        <v>53259.15</v>
      </c>
      <c r="D13" s="71">
        <f t="shared" ref="D13:D20" si="1">SUM(C13*1.02)</f>
        <v>54324.333000000006</v>
      </c>
    </row>
    <row r="14" spans="1:4">
      <c r="A14" s="1" t="s">
        <v>11</v>
      </c>
      <c r="B14" s="71">
        <v>5574</v>
      </c>
      <c r="C14" s="71">
        <f t="shared" si="0"/>
        <v>5852.7</v>
      </c>
      <c r="D14" s="71">
        <f t="shared" si="1"/>
        <v>5969.7539999999999</v>
      </c>
    </row>
    <row r="15" spans="1:4">
      <c r="A15" s="1" t="s">
        <v>164</v>
      </c>
      <c r="B15" s="71">
        <v>2000</v>
      </c>
      <c r="C15" s="71">
        <f t="shared" si="0"/>
        <v>2100</v>
      </c>
      <c r="D15" s="71">
        <f t="shared" si="1"/>
        <v>2142</v>
      </c>
    </row>
    <row r="16" spans="1:4">
      <c r="A16" s="33" t="s">
        <v>136</v>
      </c>
      <c r="B16" s="72">
        <f>SUM(B12:B15)</f>
        <v>75527</v>
      </c>
      <c r="C16" s="71">
        <f t="shared" si="0"/>
        <v>79303.350000000006</v>
      </c>
      <c r="D16" s="71">
        <f t="shared" si="1"/>
        <v>80889.417000000001</v>
      </c>
    </row>
    <row r="17" spans="1:4" ht="33.75" customHeight="1">
      <c r="A17" s="6" t="s">
        <v>17</v>
      </c>
      <c r="B17" s="71"/>
      <c r="C17" s="71">
        <f t="shared" si="0"/>
        <v>0</v>
      </c>
      <c r="D17" s="71">
        <f t="shared" si="1"/>
        <v>0</v>
      </c>
    </row>
    <row r="18" spans="1:4">
      <c r="A18" s="1" t="s">
        <v>137</v>
      </c>
      <c r="B18" s="71">
        <v>472</v>
      </c>
      <c r="C18" s="71">
        <f t="shared" si="0"/>
        <v>495.6</v>
      </c>
      <c r="D18" s="71">
        <f t="shared" si="1"/>
        <v>505.51200000000006</v>
      </c>
    </row>
    <row r="19" spans="1:4">
      <c r="A19" s="1" t="s">
        <v>13</v>
      </c>
      <c r="B19" s="71">
        <v>250</v>
      </c>
      <c r="C19" s="71">
        <f t="shared" si="0"/>
        <v>262.5</v>
      </c>
      <c r="D19" s="71">
        <f t="shared" si="1"/>
        <v>267.75</v>
      </c>
    </row>
    <row r="20" spans="1:4">
      <c r="A20" s="33" t="s">
        <v>137</v>
      </c>
      <c r="B20" s="72">
        <f>SUM(B17:B19)</f>
        <v>722</v>
      </c>
      <c r="C20" s="71">
        <f t="shared" si="0"/>
        <v>758.1</v>
      </c>
      <c r="D20" s="71">
        <f t="shared" si="1"/>
        <v>773.26200000000006</v>
      </c>
    </row>
    <row r="21" spans="1:4">
      <c r="A21" s="1" t="s">
        <v>165</v>
      </c>
      <c r="B21" s="71">
        <v>67021</v>
      </c>
      <c r="C21" s="71">
        <v>40000</v>
      </c>
      <c r="D21" s="71">
        <v>35000</v>
      </c>
    </row>
    <row r="22" spans="1:4" ht="15.75">
      <c r="A22" s="8" t="s">
        <v>138</v>
      </c>
      <c r="B22" s="73">
        <f>SUM(B16+B20+B21)</f>
        <v>143270</v>
      </c>
      <c r="C22" s="73">
        <f t="shared" ref="C22:D22" si="2">SUM(C16+C20+C21)</f>
        <v>120061.45000000001</v>
      </c>
      <c r="D22" s="73">
        <f t="shared" si="2"/>
        <v>116662.679</v>
      </c>
    </row>
    <row r="23" spans="1:4">
      <c r="B23" s="74"/>
      <c r="C23" s="74"/>
      <c r="D23" s="74"/>
    </row>
    <row r="24" spans="1:4" ht="15.75">
      <c r="A24" s="8" t="s">
        <v>1</v>
      </c>
      <c r="B24" s="73">
        <v>2016</v>
      </c>
      <c r="C24" s="73">
        <v>2017</v>
      </c>
      <c r="D24" s="73">
        <v>2018</v>
      </c>
    </row>
    <row r="25" spans="1:4">
      <c r="A25" s="10" t="s">
        <v>2</v>
      </c>
      <c r="B25" s="71">
        <v>9010</v>
      </c>
      <c r="C25" s="71">
        <f>SUM(B25*1.05)</f>
        <v>9460.5</v>
      </c>
      <c r="D25" s="71">
        <f>SUM(C25*1.02)</f>
        <v>9649.7100000000009</v>
      </c>
    </row>
    <row r="26" spans="1:4" ht="30">
      <c r="A26" s="11" t="s">
        <v>8</v>
      </c>
      <c r="B26" s="71">
        <v>2440</v>
      </c>
      <c r="C26" s="71">
        <f t="shared" ref="C26:C30" si="3">SUM(B26*1.05)</f>
        <v>2562</v>
      </c>
      <c r="D26" s="71">
        <f t="shared" ref="D26:D30" si="4">SUM(C26*1.02)</f>
        <v>2613.2400000000002</v>
      </c>
    </row>
    <row r="27" spans="1:4">
      <c r="A27" s="10" t="s">
        <v>9</v>
      </c>
      <c r="B27" s="71">
        <v>17807</v>
      </c>
      <c r="C27" s="71">
        <f t="shared" si="3"/>
        <v>18697.350000000002</v>
      </c>
      <c r="D27" s="71">
        <f t="shared" si="4"/>
        <v>19071.297000000002</v>
      </c>
    </row>
    <row r="28" spans="1:4">
      <c r="A28" s="6" t="s">
        <v>14</v>
      </c>
      <c r="B28" s="71">
        <v>2457</v>
      </c>
      <c r="C28" s="71">
        <f t="shared" si="3"/>
        <v>2579.85</v>
      </c>
      <c r="D28" s="71">
        <f t="shared" si="4"/>
        <v>2631.4470000000001</v>
      </c>
    </row>
    <row r="29" spans="1:4" ht="27" customHeight="1">
      <c r="A29" s="6" t="s">
        <v>6</v>
      </c>
      <c r="B29" s="71">
        <v>7652</v>
      </c>
      <c r="C29" s="71">
        <f t="shared" si="3"/>
        <v>8034.6</v>
      </c>
      <c r="D29" s="71">
        <f t="shared" si="4"/>
        <v>8195.2920000000013</v>
      </c>
    </row>
    <row r="30" spans="1:4" ht="30.75" customHeight="1">
      <c r="A30" s="6" t="s">
        <v>15</v>
      </c>
      <c r="B30" s="71">
        <v>7240</v>
      </c>
      <c r="C30" s="71">
        <f t="shared" si="3"/>
        <v>7602</v>
      </c>
      <c r="D30" s="71">
        <f t="shared" si="4"/>
        <v>7754.04</v>
      </c>
    </row>
    <row r="31" spans="1:4" ht="30.75" customHeight="1">
      <c r="A31" s="13" t="s">
        <v>220</v>
      </c>
      <c r="B31" s="71">
        <f>SUM(B25:B30)</f>
        <v>46606</v>
      </c>
      <c r="C31" s="71">
        <f t="shared" ref="C31:D31" si="5">SUM(C25:C30)</f>
        <v>48936.3</v>
      </c>
      <c r="D31" s="71">
        <f t="shared" si="5"/>
        <v>49915.026000000005</v>
      </c>
    </row>
    <row r="32" spans="1:4">
      <c r="A32" s="6" t="s">
        <v>198</v>
      </c>
      <c r="B32" s="71">
        <v>30556</v>
      </c>
      <c r="C32" s="71">
        <f>SUM(B32*1.05)</f>
        <v>32083.800000000003</v>
      </c>
      <c r="D32" s="71">
        <v>12134</v>
      </c>
    </row>
    <row r="33" spans="1:4">
      <c r="A33" s="10" t="s">
        <v>7</v>
      </c>
      <c r="B33" s="75">
        <v>13335</v>
      </c>
      <c r="C33" s="71">
        <v>3056</v>
      </c>
      <c r="D33" s="71">
        <f t="shared" ref="D33:D34" si="6">SUM(C33*1.02)</f>
        <v>3117.12</v>
      </c>
    </row>
    <row r="34" spans="1:4">
      <c r="A34" s="1" t="s">
        <v>16</v>
      </c>
      <c r="B34" s="71">
        <v>3647</v>
      </c>
      <c r="C34" s="71">
        <f t="shared" ref="C34" si="7">SUM(B34*1.05)</f>
        <v>3829.3500000000004</v>
      </c>
      <c r="D34" s="71">
        <f t="shared" si="6"/>
        <v>3905.9370000000004</v>
      </c>
    </row>
    <row r="35" spans="1:4">
      <c r="A35" s="9" t="s">
        <v>139</v>
      </c>
      <c r="B35" s="76">
        <f>SUM(B32:B34)</f>
        <v>47538</v>
      </c>
      <c r="C35" s="76">
        <f t="shared" ref="C35:D35" si="8">SUM(C32:C34)</f>
        <v>38969.15</v>
      </c>
      <c r="D35" s="76">
        <f t="shared" si="8"/>
        <v>19157.057000000001</v>
      </c>
    </row>
    <row r="36" spans="1:4">
      <c r="A36" s="1" t="s">
        <v>197</v>
      </c>
      <c r="B36" s="71">
        <v>48442</v>
      </c>
      <c r="C36" s="71">
        <v>32156</v>
      </c>
      <c r="D36" s="71">
        <v>47591</v>
      </c>
    </row>
    <row r="37" spans="1:4">
      <c r="A37" s="1" t="s">
        <v>221</v>
      </c>
      <c r="B37" s="68">
        <v>684</v>
      </c>
      <c r="C37" s="68">
        <v>0</v>
      </c>
      <c r="D37" s="68">
        <v>0</v>
      </c>
    </row>
    <row r="38" spans="1:4" ht="15.75">
      <c r="A38" s="8" t="s">
        <v>23</v>
      </c>
      <c r="B38" s="73">
        <f>B31+B35+B36+B37</f>
        <v>143270</v>
      </c>
      <c r="C38" s="73">
        <f t="shared" ref="C38:D38" si="9">C31+C35+C36+C37</f>
        <v>120061.45000000001</v>
      </c>
      <c r="D38" s="73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88" t="s">
        <v>222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4" spans="1:14">
      <c r="A4" s="35"/>
      <c r="B4" s="36"/>
      <c r="C4" s="36"/>
      <c r="D4" s="37" t="s">
        <v>140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>
      <c r="A6" s="35"/>
      <c r="B6" s="94"/>
      <c r="C6" s="94"/>
      <c r="D6" s="94"/>
      <c r="E6" s="94"/>
      <c r="F6" s="94"/>
      <c r="G6" s="94"/>
      <c r="H6" s="36"/>
      <c r="I6" s="36"/>
      <c r="J6" s="36"/>
      <c r="K6" s="36"/>
      <c r="L6" s="36"/>
      <c r="M6" s="36"/>
      <c r="N6" s="38"/>
    </row>
    <row r="7" spans="1:14" ht="15.75" thickBot="1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5" t="s">
        <v>162</v>
      </c>
      <c r="N7" s="95"/>
    </row>
    <row r="8" spans="1:14" ht="16.5" thickTop="1" thickBot="1">
      <c r="A8" s="40" t="s">
        <v>141</v>
      </c>
      <c r="B8" s="41" t="s">
        <v>142</v>
      </c>
      <c r="C8" s="42" t="s">
        <v>143</v>
      </c>
      <c r="D8" s="42" t="s">
        <v>144</v>
      </c>
      <c r="E8" s="42" t="s">
        <v>145</v>
      </c>
      <c r="F8" s="42" t="s">
        <v>146</v>
      </c>
      <c r="G8" s="43" t="s">
        <v>147</v>
      </c>
      <c r="H8" s="43" t="s">
        <v>148</v>
      </c>
      <c r="I8" s="43" t="s">
        <v>149</v>
      </c>
      <c r="J8" s="43" t="s">
        <v>150</v>
      </c>
      <c r="K8" s="43" t="s">
        <v>151</v>
      </c>
      <c r="L8" s="43" t="s">
        <v>152</v>
      </c>
      <c r="M8" s="43" t="s">
        <v>153</v>
      </c>
      <c r="N8" s="44" t="s">
        <v>154</v>
      </c>
    </row>
    <row r="9" spans="1:14" ht="15.75" thickTop="1">
      <c r="A9" s="45" t="s">
        <v>155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>
      <c r="A10" s="45" t="s">
        <v>156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>
      <c r="A15" s="48" t="s">
        <v>223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>
      <c r="A16" s="51" t="s">
        <v>126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>
      <c r="A19" s="40" t="s">
        <v>157</v>
      </c>
      <c r="B19" s="41" t="s">
        <v>142</v>
      </c>
      <c r="C19" s="42" t="s">
        <v>143</v>
      </c>
      <c r="D19" s="42" t="s">
        <v>144</v>
      </c>
      <c r="E19" s="42" t="s">
        <v>145</v>
      </c>
      <c r="F19" s="42" t="s">
        <v>146</v>
      </c>
      <c r="G19" s="43" t="s">
        <v>147</v>
      </c>
      <c r="H19" s="43" t="s">
        <v>148</v>
      </c>
      <c r="I19" s="43" t="s">
        <v>149</v>
      </c>
      <c r="J19" s="43" t="s">
        <v>150</v>
      </c>
      <c r="K19" s="43" t="s">
        <v>151</v>
      </c>
      <c r="L19" s="43" t="s">
        <v>152</v>
      </c>
      <c r="M19" s="43" t="s">
        <v>153</v>
      </c>
      <c r="N19" s="58" t="s">
        <v>154</v>
      </c>
    </row>
    <row r="20" spans="1:14" ht="15.75" thickTop="1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>
      <c r="A21" s="60" t="s">
        <v>158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>
      <c r="A25" s="45" t="s">
        <v>159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>
      <c r="A26" s="78" t="s">
        <v>224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>
      <c r="A27" s="78" t="s">
        <v>163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>
      <c r="A28" s="78" t="s">
        <v>197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>
      <c r="A29" s="77" t="s">
        <v>126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I11" sqref="I11"/>
    </sheetView>
  </sheetViews>
  <sheetFormatPr defaultRowHeight="15"/>
  <cols>
    <col min="2" max="2" width="41.7109375" customWidth="1"/>
    <col min="3" max="3" width="15.140625" customWidth="1"/>
    <col min="4" max="4" width="12.5703125" customWidth="1"/>
    <col min="5" max="5" width="14.5703125" customWidth="1"/>
  </cols>
  <sheetData>
    <row r="1" spans="1:9">
      <c r="A1" s="86"/>
      <c r="B1" s="86"/>
      <c r="C1" s="86"/>
      <c r="D1" s="86"/>
      <c r="E1" s="86"/>
      <c r="F1" s="83"/>
      <c r="G1" s="83"/>
      <c r="H1" s="83"/>
      <c r="I1" s="83"/>
    </row>
    <row r="2" spans="1:9">
      <c r="A2" s="97" t="s">
        <v>281</v>
      </c>
      <c r="B2" s="97"/>
      <c r="C2" s="97"/>
      <c r="D2" s="97"/>
      <c r="E2" s="97"/>
      <c r="F2" s="83"/>
      <c r="G2" s="83"/>
      <c r="H2" s="83"/>
      <c r="I2" s="83"/>
    </row>
    <row r="3" spans="1:9">
      <c r="D3" s="96" t="s">
        <v>280</v>
      </c>
      <c r="E3" s="96"/>
    </row>
    <row r="4" spans="1:9">
      <c r="A4" s="86" t="s">
        <v>20</v>
      </c>
      <c r="B4" s="86"/>
      <c r="C4" s="86"/>
      <c r="D4" s="86"/>
      <c r="E4" s="86"/>
    </row>
    <row r="5" spans="1:9">
      <c r="A5" s="85" t="s">
        <v>276</v>
      </c>
      <c r="B5" s="85"/>
      <c r="C5" s="85"/>
      <c r="D5" s="85"/>
      <c r="E5" s="85"/>
    </row>
    <row r="7" spans="1:9">
      <c r="A7" s="1" t="s">
        <v>160</v>
      </c>
      <c r="B7" s="1" t="s">
        <v>0</v>
      </c>
      <c r="C7" s="1" t="s">
        <v>228</v>
      </c>
      <c r="D7" s="1" t="s">
        <v>229</v>
      </c>
      <c r="E7" s="1" t="s">
        <v>227</v>
      </c>
    </row>
    <row r="8" spans="1:9">
      <c r="A8" s="1" t="s">
        <v>49</v>
      </c>
      <c r="B8" s="1" t="s">
        <v>230</v>
      </c>
      <c r="C8" s="3">
        <v>0</v>
      </c>
      <c r="D8" s="3">
        <v>0</v>
      </c>
      <c r="E8" s="3">
        <v>1750000</v>
      </c>
    </row>
    <row r="9" spans="1:9">
      <c r="A9" s="1" t="s">
        <v>50</v>
      </c>
      <c r="B9" s="1" t="s">
        <v>231</v>
      </c>
      <c r="C9" s="3">
        <v>533956</v>
      </c>
      <c r="D9" s="3">
        <v>0</v>
      </c>
      <c r="E9" s="3">
        <v>1033156</v>
      </c>
    </row>
    <row r="10" spans="1:9">
      <c r="A10" s="4" t="s">
        <v>51</v>
      </c>
      <c r="B10" s="4" t="s">
        <v>232</v>
      </c>
      <c r="C10" s="4">
        <f>SUM(C8:C9)</f>
        <v>533956</v>
      </c>
      <c r="D10" s="4">
        <f t="shared" ref="D10:E10" si="0">SUM(D8:D9)</f>
        <v>0</v>
      </c>
      <c r="E10" s="4">
        <f t="shared" si="0"/>
        <v>2783156</v>
      </c>
    </row>
    <row r="11" spans="1:9">
      <c r="A11" s="1" t="s">
        <v>52</v>
      </c>
      <c r="B11" s="1" t="s">
        <v>233</v>
      </c>
      <c r="C11" s="3">
        <v>682974725</v>
      </c>
      <c r="D11" s="3">
        <v>0</v>
      </c>
      <c r="E11" s="7">
        <v>718434523</v>
      </c>
    </row>
    <row r="12" spans="1:9">
      <c r="A12" s="1" t="s">
        <v>53</v>
      </c>
      <c r="B12" s="1" t="s">
        <v>226</v>
      </c>
      <c r="C12" s="3">
        <v>8802488</v>
      </c>
      <c r="D12" s="3">
        <v>0</v>
      </c>
      <c r="E12" s="7">
        <v>8164233</v>
      </c>
    </row>
    <row r="13" spans="1:9">
      <c r="A13" s="1" t="s">
        <v>54</v>
      </c>
      <c r="B13" s="1" t="s">
        <v>234</v>
      </c>
      <c r="C13" s="3">
        <v>22586030</v>
      </c>
      <c r="D13" s="3">
        <v>0</v>
      </c>
      <c r="E13" s="7">
        <v>45790751</v>
      </c>
    </row>
    <row r="14" spans="1:9">
      <c r="A14" s="2" t="s">
        <v>55</v>
      </c>
      <c r="B14" s="2" t="s">
        <v>235</v>
      </c>
      <c r="C14" s="4">
        <f>SUM(C11:C13)</f>
        <v>714363243</v>
      </c>
      <c r="D14" s="4">
        <f t="shared" ref="D14:E14" si="1">SUM(D11:D13)</f>
        <v>0</v>
      </c>
      <c r="E14" s="4">
        <f t="shared" si="1"/>
        <v>772389507</v>
      </c>
    </row>
    <row r="15" spans="1:9" ht="30">
      <c r="A15" s="1" t="s">
        <v>56</v>
      </c>
      <c r="B15" s="6" t="s">
        <v>236</v>
      </c>
      <c r="C15" s="3">
        <v>1049000</v>
      </c>
      <c r="D15" s="3">
        <v>0</v>
      </c>
      <c r="E15" s="7">
        <v>1049000</v>
      </c>
    </row>
    <row r="16" spans="1:9">
      <c r="A16" s="2" t="s">
        <v>57</v>
      </c>
      <c r="B16" s="2" t="s">
        <v>237</v>
      </c>
      <c r="C16" s="4">
        <f>SUM(C15)</f>
        <v>1049000</v>
      </c>
      <c r="D16" s="4">
        <f t="shared" ref="D16:E16" si="2">SUM(D15)</f>
        <v>0</v>
      </c>
      <c r="E16" s="4">
        <f t="shared" si="2"/>
        <v>1049000</v>
      </c>
    </row>
    <row r="17" spans="1:5">
      <c r="A17" s="25" t="s">
        <v>58</v>
      </c>
      <c r="B17" s="25" t="s">
        <v>238</v>
      </c>
      <c r="C17" s="79">
        <f>SUM(C16,C14,C10)</f>
        <v>715946199</v>
      </c>
      <c r="D17" s="79">
        <f t="shared" ref="D17:E17" si="3">SUM(D16,D14,D10)</f>
        <v>0</v>
      </c>
      <c r="E17" s="79">
        <f t="shared" si="3"/>
        <v>776221663</v>
      </c>
    </row>
    <row r="18" spans="1:5">
      <c r="A18" s="1" t="s">
        <v>59</v>
      </c>
      <c r="B18" s="1" t="s">
        <v>239</v>
      </c>
      <c r="C18" s="3">
        <v>160726</v>
      </c>
      <c r="D18" s="3">
        <v>0</v>
      </c>
      <c r="E18" s="7">
        <v>243896</v>
      </c>
    </row>
    <row r="19" spans="1:5">
      <c r="A19" s="2" t="s">
        <v>60</v>
      </c>
      <c r="B19" s="2" t="s">
        <v>240</v>
      </c>
      <c r="C19" s="4">
        <f>SUM(C18)</f>
        <v>160726</v>
      </c>
      <c r="D19" s="4">
        <f t="shared" ref="D19:E20" si="4">SUM(D18)</f>
        <v>0</v>
      </c>
      <c r="E19" s="4">
        <f t="shared" si="4"/>
        <v>243896</v>
      </c>
    </row>
    <row r="20" spans="1:5">
      <c r="A20" s="25" t="s">
        <v>61</v>
      </c>
      <c r="B20" s="25" t="s">
        <v>241</v>
      </c>
      <c r="C20" s="79">
        <f>SUM(C19)</f>
        <v>160726</v>
      </c>
      <c r="D20" s="79">
        <f t="shared" si="4"/>
        <v>0</v>
      </c>
      <c r="E20" s="79">
        <f t="shared" si="4"/>
        <v>243896</v>
      </c>
    </row>
    <row r="21" spans="1:5">
      <c r="A21" s="1" t="s">
        <v>62</v>
      </c>
      <c r="B21" s="1" t="s">
        <v>242</v>
      </c>
      <c r="C21" s="3">
        <v>77095</v>
      </c>
      <c r="D21" s="3">
        <v>0</v>
      </c>
      <c r="E21" s="7">
        <v>237955</v>
      </c>
    </row>
    <row r="22" spans="1:5">
      <c r="A22" s="2" t="s">
        <v>127</v>
      </c>
      <c r="B22" s="2" t="s">
        <v>243</v>
      </c>
      <c r="C22" s="4">
        <f>SUM(C21)</f>
        <v>77095</v>
      </c>
      <c r="D22" s="4">
        <f t="shared" ref="D22:E22" si="5">SUM(D21)</f>
        <v>0</v>
      </c>
      <c r="E22" s="4">
        <f t="shared" si="5"/>
        <v>237955</v>
      </c>
    </row>
    <row r="23" spans="1:5">
      <c r="A23" s="1" t="s">
        <v>128</v>
      </c>
      <c r="B23" s="1" t="s">
        <v>244</v>
      </c>
      <c r="C23" s="3">
        <v>121715189</v>
      </c>
      <c r="D23" s="3">
        <v>0</v>
      </c>
      <c r="E23" s="7">
        <v>61607976</v>
      </c>
    </row>
    <row r="24" spans="1:5">
      <c r="A24" s="2" t="s">
        <v>129</v>
      </c>
      <c r="B24" s="2" t="s">
        <v>245</v>
      </c>
      <c r="C24" s="4">
        <f>SUM(C23)</f>
        <v>121715189</v>
      </c>
      <c r="D24" s="4">
        <f t="shared" ref="D24:E24" si="6">SUM(D23)</f>
        <v>0</v>
      </c>
      <c r="E24" s="4">
        <f t="shared" si="6"/>
        <v>61607976</v>
      </c>
    </row>
    <row r="25" spans="1:5">
      <c r="A25" s="25" t="s">
        <v>130</v>
      </c>
      <c r="B25" s="25" t="s">
        <v>246</v>
      </c>
      <c r="C25" s="79">
        <f>SUM(C24,C22)</f>
        <v>121792284</v>
      </c>
      <c r="D25" s="79">
        <f t="shared" ref="D25:E25" si="7">SUM(D24,D22)</f>
        <v>0</v>
      </c>
      <c r="E25" s="79">
        <f t="shared" si="7"/>
        <v>61845931</v>
      </c>
    </row>
    <row r="26" spans="1:5">
      <c r="A26" s="2" t="s">
        <v>131</v>
      </c>
      <c r="B26" s="2" t="s">
        <v>250</v>
      </c>
      <c r="C26" s="4">
        <v>24481177</v>
      </c>
      <c r="D26" s="4">
        <v>0</v>
      </c>
      <c r="E26" s="4">
        <v>25649190</v>
      </c>
    </row>
    <row r="27" spans="1:5">
      <c r="A27" s="1" t="s">
        <v>132</v>
      </c>
      <c r="B27" s="1" t="s">
        <v>247</v>
      </c>
      <c r="C27" s="3"/>
      <c r="D27" s="3">
        <v>0</v>
      </c>
      <c r="E27" s="7"/>
    </row>
    <row r="28" spans="1:5">
      <c r="A28" s="1" t="s">
        <v>133</v>
      </c>
      <c r="B28" s="1" t="s">
        <v>248</v>
      </c>
      <c r="C28" s="3">
        <v>26986</v>
      </c>
      <c r="D28" s="3">
        <v>0</v>
      </c>
      <c r="E28" s="7">
        <v>25000</v>
      </c>
    </row>
    <row r="29" spans="1:5">
      <c r="A29" s="2" t="s">
        <v>134</v>
      </c>
      <c r="B29" s="2" t="s">
        <v>249</v>
      </c>
      <c r="C29" s="4">
        <f>SUM(C27:C28)</f>
        <v>26986</v>
      </c>
      <c r="D29" s="4">
        <f t="shared" ref="D29:E29" si="8">SUM(D27:D28)</f>
        <v>0</v>
      </c>
      <c r="E29" s="4">
        <f t="shared" si="8"/>
        <v>25000</v>
      </c>
    </row>
    <row r="30" spans="1:5">
      <c r="A30" s="25" t="s">
        <v>166</v>
      </c>
      <c r="B30" s="25" t="s">
        <v>251</v>
      </c>
      <c r="C30" s="79">
        <f>SUM(C26+C29)</f>
        <v>24508163</v>
      </c>
      <c r="D30" s="79">
        <f t="shared" ref="D30:E30" si="9">SUM(D26+D29)</f>
        <v>0</v>
      </c>
      <c r="E30" s="79">
        <f t="shared" si="9"/>
        <v>25674190</v>
      </c>
    </row>
    <row r="31" spans="1:5" ht="30">
      <c r="A31" s="1" t="s">
        <v>167</v>
      </c>
      <c r="B31" s="6" t="s">
        <v>252</v>
      </c>
      <c r="C31" s="3">
        <v>2277643</v>
      </c>
      <c r="D31" s="3">
        <v>0</v>
      </c>
      <c r="E31" s="7">
        <v>14884821</v>
      </c>
    </row>
    <row r="32" spans="1:5">
      <c r="A32" s="1" t="s">
        <v>168</v>
      </c>
      <c r="B32" s="1" t="s">
        <v>253</v>
      </c>
      <c r="C32" s="3">
        <v>3390922</v>
      </c>
      <c r="D32" s="3">
        <v>0</v>
      </c>
      <c r="E32" s="7">
        <v>19256283</v>
      </c>
    </row>
    <row r="33" spans="1:5">
      <c r="A33" s="25" t="s">
        <v>169</v>
      </c>
      <c r="B33" s="25" t="s">
        <v>254</v>
      </c>
      <c r="C33" s="79">
        <f>SUM(C31:C32)</f>
        <v>5668565</v>
      </c>
      <c r="D33" s="79">
        <f t="shared" ref="D33:E33" si="10">SUM(D31:D32)</f>
        <v>0</v>
      </c>
      <c r="E33" s="79">
        <f t="shared" si="10"/>
        <v>34141104</v>
      </c>
    </row>
    <row r="34" spans="1:5">
      <c r="A34" s="80" t="s">
        <v>170</v>
      </c>
      <c r="B34" s="80" t="s">
        <v>255</v>
      </c>
      <c r="C34" s="81">
        <f>SUM(C17+C20+C25+C30+C33)</f>
        <v>868075937</v>
      </c>
      <c r="D34" s="81">
        <f t="shared" ref="D34:E34" si="11">SUM(D17+D20+D25+D30+D33)</f>
        <v>0</v>
      </c>
      <c r="E34" s="81">
        <f t="shared" si="11"/>
        <v>898126784</v>
      </c>
    </row>
    <row r="35" spans="1:5">
      <c r="A35" s="2" t="s">
        <v>171</v>
      </c>
      <c r="B35" s="2" t="s">
        <v>256</v>
      </c>
      <c r="C35" s="4">
        <v>687680045</v>
      </c>
      <c r="D35" s="4">
        <v>0</v>
      </c>
      <c r="E35" s="4">
        <v>687680045</v>
      </c>
    </row>
    <row r="36" spans="1:5">
      <c r="A36" s="2" t="s">
        <v>172</v>
      </c>
      <c r="B36" s="2" t="s">
        <v>257</v>
      </c>
      <c r="C36" s="4">
        <v>48186878</v>
      </c>
      <c r="D36" s="4">
        <v>0</v>
      </c>
      <c r="E36" s="4">
        <v>48186878</v>
      </c>
    </row>
    <row r="37" spans="1:5" ht="30">
      <c r="A37" s="1" t="s">
        <v>173</v>
      </c>
      <c r="B37" s="6" t="s">
        <v>258</v>
      </c>
      <c r="C37" s="3">
        <v>23023449</v>
      </c>
      <c r="D37" s="3">
        <v>0</v>
      </c>
      <c r="E37" s="7">
        <v>23023449</v>
      </c>
    </row>
    <row r="38" spans="1:5" ht="30">
      <c r="A38" s="2" t="s">
        <v>174</v>
      </c>
      <c r="B38" s="13" t="s">
        <v>259</v>
      </c>
      <c r="C38" s="4">
        <f>SUM(C37)</f>
        <v>23023449</v>
      </c>
      <c r="D38" s="4">
        <f t="shared" ref="D38:E38" si="12">SUM(D37)</f>
        <v>0</v>
      </c>
      <c r="E38" s="4">
        <f t="shared" si="12"/>
        <v>23023449</v>
      </c>
    </row>
    <row r="39" spans="1:5">
      <c r="A39" s="2" t="s">
        <v>175</v>
      </c>
      <c r="B39" s="2" t="s">
        <v>260</v>
      </c>
      <c r="C39" s="4">
        <v>130179036</v>
      </c>
      <c r="D39" s="4">
        <v>0</v>
      </c>
      <c r="E39" s="4">
        <v>105136627</v>
      </c>
    </row>
    <row r="40" spans="1:5">
      <c r="A40" s="2" t="s">
        <v>176</v>
      </c>
      <c r="B40" s="2" t="s">
        <v>261</v>
      </c>
      <c r="C40" s="4">
        <v>-25042409</v>
      </c>
      <c r="D40" s="4">
        <v>0</v>
      </c>
      <c r="E40" s="4">
        <v>26827954</v>
      </c>
    </row>
    <row r="41" spans="1:5">
      <c r="A41" s="25" t="s">
        <v>177</v>
      </c>
      <c r="B41" s="25" t="s">
        <v>262</v>
      </c>
      <c r="C41" s="79">
        <f>SUM(C35+C36+C38+C39+C40)</f>
        <v>864026999</v>
      </c>
      <c r="D41" s="79">
        <f t="shared" ref="D41:E41" si="13">SUM(D35+D36+D38+D39+D40)</f>
        <v>0</v>
      </c>
      <c r="E41" s="79">
        <f t="shared" si="13"/>
        <v>890854953</v>
      </c>
    </row>
    <row r="42" spans="1:5" ht="30">
      <c r="A42" s="10" t="s">
        <v>178</v>
      </c>
      <c r="B42" s="6" t="s">
        <v>263</v>
      </c>
      <c r="C42" s="3">
        <v>550</v>
      </c>
      <c r="D42" s="3">
        <v>0</v>
      </c>
      <c r="E42" s="7">
        <v>550</v>
      </c>
    </row>
    <row r="43" spans="1:5" ht="45">
      <c r="A43" s="10" t="s">
        <v>179</v>
      </c>
      <c r="B43" s="6" t="s">
        <v>277</v>
      </c>
      <c r="C43" s="3"/>
      <c r="D43" s="3"/>
      <c r="E43" s="7">
        <v>10840</v>
      </c>
    </row>
    <row r="44" spans="1:5" ht="30">
      <c r="A44" s="10" t="s">
        <v>180</v>
      </c>
      <c r="B44" s="6" t="s">
        <v>264</v>
      </c>
      <c r="C44" s="3">
        <v>121376</v>
      </c>
      <c r="D44" s="3">
        <v>0</v>
      </c>
      <c r="E44" s="7">
        <v>1266327</v>
      </c>
    </row>
    <row r="45" spans="1:5" ht="45">
      <c r="A45" s="10" t="s">
        <v>181</v>
      </c>
      <c r="B45" s="6" t="s">
        <v>278</v>
      </c>
      <c r="C45" s="3"/>
      <c r="D45" s="3"/>
      <c r="E45" s="7">
        <v>386855</v>
      </c>
    </row>
    <row r="46" spans="1:5" ht="30">
      <c r="A46" s="10" t="s">
        <v>182</v>
      </c>
      <c r="B46" s="6" t="s">
        <v>279</v>
      </c>
      <c r="C46" s="3"/>
      <c r="D46" s="3"/>
      <c r="E46" s="7">
        <v>1829930</v>
      </c>
    </row>
    <row r="47" spans="1:5" ht="30">
      <c r="A47" s="10" t="s">
        <v>183</v>
      </c>
      <c r="B47" s="6" t="s">
        <v>265</v>
      </c>
      <c r="C47" s="3">
        <v>411180</v>
      </c>
      <c r="D47" s="3">
        <v>0</v>
      </c>
      <c r="E47" s="7">
        <v>411180</v>
      </c>
    </row>
    <row r="48" spans="1:5" ht="45">
      <c r="A48" s="10" t="s">
        <v>184</v>
      </c>
      <c r="B48" s="6" t="s">
        <v>266</v>
      </c>
      <c r="C48" s="3">
        <v>0</v>
      </c>
      <c r="D48" s="3">
        <v>0</v>
      </c>
      <c r="E48" s="7">
        <v>0</v>
      </c>
    </row>
    <row r="49" spans="1:5" ht="30">
      <c r="A49" s="10" t="s">
        <v>185</v>
      </c>
      <c r="B49" s="67" t="s">
        <v>267</v>
      </c>
      <c r="C49" s="79">
        <f>SUM(C42:C48)</f>
        <v>533106</v>
      </c>
      <c r="D49" s="79">
        <f t="shared" ref="D49:E49" si="14">SUM(D42:D48)</f>
        <v>0</v>
      </c>
      <c r="E49" s="79">
        <f t="shared" si="14"/>
        <v>3905682</v>
      </c>
    </row>
    <row r="50" spans="1:5" ht="30">
      <c r="A50" s="10" t="s">
        <v>186</v>
      </c>
      <c r="B50" s="6" t="s">
        <v>268</v>
      </c>
      <c r="C50" s="3">
        <v>398408</v>
      </c>
      <c r="D50" s="3">
        <v>0</v>
      </c>
      <c r="E50" s="7">
        <v>349081</v>
      </c>
    </row>
    <row r="51" spans="1:5" ht="30">
      <c r="A51" s="10" t="s">
        <v>187</v>
      </c>
      <c r="B51" s="67" t="s">
        <v>269</v>
      </c>
      <c r="C51" s="79">
        <f>SUM(C50)</f>
        <v>398408</v>
      </c>
      <c r="D51" s="79">
        <f t="shared" ref="D51:E51" si="15">SUM(D50)</f>
        <v>0</v>
      </c>
      <c r="E51" s="79">
        <f t="shared" si="15"/>
        <v>349081</v>
      </c>
    </row>
    <row r="52" spans="1:5">
      <c r="A52" s="10" t="s">
        <v>188</v>
      </c>
      <c r="B52" s="6" t="s">
        <v>270</v>
      </c>
      <c r="C52" s="3">
        <v>1049000</v>
      </c>
      <c r="D52" s="3">
        <v>0</v>
      </c>
      <c r="E52" s="7">
        <v>1074000</v>
      </c>
    </row>
    <row r="53" spans="1:5" ht="30">
      <c r="A53" s="10" t="s">
        <v>189</v>
      </c>
      <c r="B53" s="11" t="s">
        <v>271</v>
      </c>
      <c r="C53" s="7">
        <v>105601</v>
      </c>
      <c r="D53" s="7">
        <v>0</v>
      </c>
      <c r="E53" s="7">
        <v>105601</v>
      </c>
    </row>
    <row r="54" spans="1:5">
      <c r="A54" s="10" t="s">
        <v>190</v>
      </c>
      <c r="B54" s="67" t="s">
        <v>272</v>
      </c>
      <c r="C54" s="79">
        <f>SUM(C52:C53)</f>
        <v>1154601</v>
      </c>
      <c r="D54" s="79">
        <f t="shared" ref="D54:E54" si="16">SUM(D52:D53)</f>
        <v>0</v>
      </c>
      <c r="E54" s="79">
        <f t="shared" si="16"/>
        <v>1179601</v>
      </c>
    </row>
    <row r="55" spans="1:5" ht="30">
      <c r="A55" s="10" t="s">
        <v>191</v>
      </c>
      <c r="B55" s="11" t="s">
        <v>273</v>
      </c>
      <c r="C55" s="3">
        <v>1962823</v>
      </c>
      <c r="D55" s="3">
        <v>0</v>
      </c>
      <c r="E55" s="7">
        <v>1837467</v>
      </c>
    </row>
    <row r="56" spans="1:5">
      <c r="A56" s="10" t="s">
        <v>192</v>
      </c>
      <c r="B56" s="67" t="s">
        <v>274</v>
      </c>
      <c r="C56" s="79">
        <f>SUM(C55)</f>
        <v>1962823</v>
      </c>
      <c r="D56" s="79">
        <f t="shared" ref="D56:E56" si="17">SUM(D55)</f>
        <v>0</v>
      </c>
      <c r="E56" s="79">
        <f t="shared" si="17"/>
        <v>1837467</v>
      </c>
    </row>
    <row r="57" spans="1:5">
      <c r="A57" s="10" t="s">
        <v>193</v>
      </c>
      <c r="B57" s="82" t="s">
        <v>275</v>
      </c>
      <c r="C57" s="81">
        <f>SUM(C41+C49+C51+C54+C56)</f>
        <v>868075937</v>
      </c>
      <c r="D57" s="81">
        <f t="shared" ref="D57:E57" si="18">SUM(D41+D49+D51+D54+D56)</f>
        <v>0</v>
      </c>
      <c r="E57" s="81">
        <f t="shared" si="18"/>
        <v>898126784</v>
      </c>
    </row>
    <row r="58" spans="1:5">
      <c r="C58" s="34"/>
      <c r="D58" s="34"/>
      <c r="E58" s="63"/>
    </row>
    <row r="59" spans="1:5">
      <c r="C59" s="34"/>
      <c r="D59" s="34"/>
      <c r="E59" s="63"/>
    </row>
    <row r="60" spans="1:5">
      <c r="C60" s="34"/>
      <c r="D60" s="34"/>
      <c r="E60" s="63"/>
    </row>
    <row r="61" spans="1:5">
      <c r="C61" s="34"/>
      <c r="D61" s="34"/>
      <c r="E61" s="63"/>
    </row>
    <row r="62" spans="1:5">
      <c r="C62" s="34"/>
      <c r="D62" s="34"/>
      <c r="E62" s="63"/>
    </row>
    <row r="63" spans="1:5">
      <c r="C63" s="34"/>
      <c r="D63" s="34"/>
      <c r="E63" s="63"/>
    </row>
    <row r="64" spans="1:5">
      <c r="C64" s="34"/>
      <c r="D64" s="34"/>
      <c r="E64" s="63"/>
    </row>
    <row r="65" spans="3:5">
      <c r="C65" s="34"/>
      <c r="D65" s="34"/>
      <c r="E65" s="63"/>
    </row>
    <row r="66" spans="3:5">
      <c r="C66" s="34"/>
      <c r="D66" s="34"/>
      <c r="E66" s="63"/>
    </row>
    <row r="67" spans="3:5">
      <c r="C67" s="34"/>
      <c r="D67" s="34"/>
      <c r="E67" s="63"/>
    </row>
  </sheetData>
  <mergeCells count="5">
    <mergeCell ref="A4:E4"/>
    <mergeCell ref="A5:E5"/>
    <mergeCell ref="D3:E3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13. 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2019-05-21T13:09:25Z</cp:lastPrinted>
  <dcterms:created xsi:type="dcterms:W3CDTF">2012-02-02T10:48:30Z</dcterms:created>
  <dcterms:modified xsi:type="dcterms:W3CDTF">2019-06-04T09:24:09Z</dcterms:modified>
</cp:coreProperties>
</file>