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3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E35" i="1"/>
  <c r="D35" i="1"/>
  <c r="C35" i="1"/>
  <c r="G35" i="1" s="1"/>
  <c r="F34" i="1"/>
  <c r="E34" i="1"/>
  <c r="D34" i="1"/>
  <c r="F32" i="1"/>
  <c r="G32" i="1" s="1"/>
  <c r="E32" i="1"/>
  <c r="D32" i="1"/>
  <c r="C32" i="1"/>
  <c r="F31" i="1"/>
  <c r="E31" i="1"/>
  <c r="D31" i="1"/>
  <c r="C31" i="1"/>
  <c r="G31" i="1" s="1"/>
  <c r="F16" i="1"/>
  <c r="G16" i="1" s="1"/>
  <c r="E16" i="1"/>
  <c r="D16" i="1"/>
  <c r="D15" i="1" s="1"/>
  <c r="C16" i="1"/>
  <c r="F15" i="1"/>
  <c r="E15" i="1"/>
  <c r="F14" i="1"/>
  <c r="E14" i="1"/>
  <c r="D14" i="1"/>
  <c r="C14" i="1"/>
  <c r="F13" i="1"/>
  <c r="E13" i="1"/>
  <c r="D13" i="1"/>
  <c r="C13" i="1"/>
  <c r="F12" i="1"/>
  <c r="E12" i="1"/>
  <c r="E11" i="1" s="1"/>
  <c r="D12" i="1"/>
  <c r="C12" i="1"/>
  <c r="F11" i="1"/>
  <c r="G11" i="1" s="1"/>
  <c r="D11" i="1"/>
  <c r="C11" i="1"/>
  <c r="F10" i="1"/>
  <c r="F33" i="1" s="1"/>
  <c r="E10" i="1"/>
  <c r="E33" i="1" s="1"/>
  <c r="D10" i="1"/>
  <c r="C10" i="1"/>
  <c r="G10" i="1" s="1"/>
  <c r="G2" i="1"/>
  <c r="E36" i="1" l="1"/>
  <c r="F36" i="1"/>
  <c r="D33" i="1"/>
  <c r="D36" i="1" s="1"/>
  <c r="C15" i="1"/>
  <c r="G15" i="1" s="1"/>
  <c r="C33" i="1"/>
  <c r="G33" i="1" s="1"/>
  <c r="C34" i="1"/>
  <c r="C36" i="1" s="1"/>
  <c r="G36" i="1" l="1"/>
  <c r="G34" i="1"/>
</calcChain>
</file>

<file path=xl/sharedStrings.xml><?xml version="1.0" encoding="utf-8"?>
<sst xmlns="http://schemas.openxmlformats.org/spreadsheetml/2006/main" count="50" uniqueCount="50">
  <si>
    <t>3. melléklet</t>
  </si>
  <si>
    <t>Balatonakali Önkormányzat 2015. évi összevont működési bevételei</t>
  </si>
  <si>
    <t>ezer Ft-ban</t>
  </si>
  <si>
    <t>Sor-   sz</t>
  </si>
  <si>
    <t>Megnevezés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</si>
  <si>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</si>
  <si>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</si>
  <si>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</si>
  <si>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</si>
  <si>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</si>
  <si>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</si>
  <si>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</si>
  <si>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</si>
  <si>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</si>
  <si>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</si>
  <si>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</si>
  <si>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</si>
  <si>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</si>
  <si>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 I.</t>
  </si>
  <si>
    <t>Működési bevételek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</si>
  <si>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</si>
  <si>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</si>
  <si>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</si>
  <si>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</si>
  <si>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</si>
  <si>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</si>
  <si>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célú támogatások ÁH-n belülről</t>
  </si>
  <si>
    <t>3. Önkormányzatok működési támogatásai</t>
  </si>
  <si>
    <t>3.1 Önkormányzati hivatal működési támogatása</t>
  </si>
  <si>
    <t xml:space="preserve">3.2 Településüzemeltetés támogatása </t>
  </si>
  <si>
    <t>3.3 Egyéb kötelező feladat ellátása</t>
  </si>
  <si>
    <t>3.4 Üdülőhelyi feladatok</t>
  </si>
  <si>
    <t>3.5 Lakott külterülettel kapcsolatos feladatok támogatása</t>
  </si>
  <si>
    <t>3.6 Önkormányzat egyes köznevelési feladatainak támogatása - óvodapedagógusok bértámogatása</t>
  </si>
  <si>
    <t>3.7 Önkormányzat egyes köznevelési feladatainak támogatása - óvodaműködtetés támogatása</t>
  </si>
  <si>
    <t>3.8 Egyes szociális és gyermekjóléti feladatok</t>
  </si>
  <si>
    <t>3.9 Gyermekétkeztetés támogatása</t>
  </si>
  <si>
    <t>3.10 Hozzájárulás a pénzbeli szociális ellátáshoz</t>
  </si>
  <si>
    <t>3.11 Egyes jövedelem pótló támogatások kiegészítése</t>
  </si>
  <si>
    <t>3.12 Könyvtári,közművelődési feladatok támogatása</t>
  </si>
  <si>
    <t>3.13 Helyi önkormányzatok kiegészítő támogatásai</t>
  </si>
  <si>
    <t>3.14 Lakossági víz- és csatornaszolgáltatás támogatása</t>
  </si>
  <si>
    <t>4. Egyéb működési célú támogatások ÁH-n belülről</t>
  </si>
  <si>
    <t> 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</si>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</sst>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/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3" fontId="10" fillId="0" borderId="12" xfId="0" applyNumberFormat="1" applyFont="1" applyBorder="1" applyAlignment="1">
      <alignment horizontal="right" vertical="center"/>
    </xf>
    <xf numFmtId="9" fontId="10" fillId="0" borderId="1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3" fontId="10" fillId="0" borderId="15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3" fontId="13" fillId="0" borderId="17" xfId="0" applyNumberFormat="1" applyFont="1" applyBorder="1" applyAlignment="1">
      <alignment horizontal="right" vertical="center"/>
    </xf>
    <xf numFmtId="9" fontId="13" fillId="0" borderId="18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3" fontId="13" fillId="0" borderId="20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9" fontId="2" fillId="0" borderId="18" xfId="0" applyNumberFormat="1" applyFont="1" applyBorder="1" applyAlignment="1">
      <alignment horizontal="right" vertical="center"/>
    </xf>
    <xf numFmtId="0" fontId="14" fillId="0" borderId="23" xfId="0" applyFont="1" applyBorder="1"/>
    <xf numFmtId="3" fontId="13" fillId="0" borderId="2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164" fontId="13" fillId="0" borderId="17" xfId="0" applyNumberFormat="1" applyFont="1" applyBorder="1" applyAlignment="1">
      <alignment horizontal="left" vertical="center"/>
    </xf>
    <xf numFmtId="0" fontId="13" fillId="0" borderId="17" xfId="0" applyFont="1" applyBorder="1" applyAlignment="1">
      <alignment vertical="center" wrapText="1"/>
    </xf>
    <xf numFmtId="0" fontId="14" fillId="0" borderId="23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3" fontId="13" fillId="0" borderId="23" xfId="0" applyNumberFormat="1" applyFont="1" applyBorder="1" applyAlignment="1">
      <alignment vertical="center"/>
    </xf>
    <xf numFmtId="3" fontId="13" fillId="0" borderId="18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3" fontId="2" fillId="0" borderId="17" xfId="0" applyNumberFormat="1" applyFont="1" applyBorder="1" applyAlignment="1">
      <alignment horizontal="right" vertical="center"/>
    </xf>
    <xf numFmtId="9" fontId="2" fillId="0" borderId="2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3" fontId="10" fillId="0" borderId="26" xfId="0" applyNumberFormat="1" applyFont="1" applyBorder="1" applyAlignment="1">
      <alignment horizontal="right" vertical="center"/>
    </xf>
    <xf numFmtId="9" fontId="10" fillId="0" borderId="27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9" fillId="0" borderId="26" xfId="0" applyNumberFormat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right" vertical="center"/>
    </xf>
    <xf numFmtId="9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vertical="center"/>
    </xf>
    <xf numFmtId="3" fontId="13" fillId="0" borderId="31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3" fontId="9" fillId="2" borderId="7" xfId="0" applyNumberFormat="1" applyFont="1" applyFill="1" applyBorder="1" applyAlignment="1">
      <alignment horizontal="right" vertical="center"/>
    </xf>
    <xf numFmtId="9" fontId="9" fillId="2" borderId="33" xfId="0" applyNumberFormat="1" applyFont="1" applyFill="1" applyBorder="1" applyAlignment="1">
      <alignment horizontal="right" vertical="center"/>
    </xf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>
        <row r="20">
          <cell r="C20">
            <v>85651</v>
          </cell>
          <cell r="D20">
            <v>79817</v>
          </cell>
          <cell r="E20">
            <v>77868</v>
          </cell>
          <cell r="F20">
            <v>93111</v>
          </cell>
        </row>
      </sheetData>
      <sheetData sheetId="2"/>
      <sheetData sheetId="3"/>
      <sheetData sheetId="4"/>
      <sheetData sheetId="5"/>
      <sheetData sheetId="6">
        <row r="60">
          <cell r="D60">
            <v>3288</v>
          </cell>
          <cell r="E60">
            <v>3865</v>
          </cell>
          <cell r="F60">
            <v>5192</v>
          </cell>
          <cell r="G60">
            <v>5548</v>
          </cell>
        </row>
        <row r="65">
          <cell r="D65">
            <v>48050</v>
          </cell>
          <cell r="E65">
            <v>48050</v>
          </cell>
          <cell r="F65">
            <v>48050</v>
          </cell>
          <cell r="G65">
            <v>48050</v>
          </cell>
        </row>
        <row r="66">
          <cell r="D66">
            <v>29450</v>
          </cell>
          <cell r="E66">
            <v>29450</v>
          </cell>
          <cell r="F66">
            <v>29450</v>
          </cell>
          <cell r="G66">
            <v>29124</v>
          </cell>
        </row>
        <row r="70">
          <cell r="D70">
            <v>373</v>
          </cell>
          <cell r="E70">
            <v>406</v>
          </cell>
          <cell r="F70">
            <v>406</v>
          </cell>
          <cell r="G70">
            <v>406</v>
          </cell>
        </row>
        <row r="71">
          <cell r="D71">
            <v>55192</v>
          </cell>
          <cell r="E71">
            <v>56772</v>
          </cell>
          <cell r="F71">
            <v>69356</v>
          </cell>
          <cell r="G71">
            <v>68167</v>
          </cell>
        </row>
        <row r="83">
          <cell r="D83">
            <v>355</v>
          </cell>
          <cell r="E83">
            <v>389</v>
          </cell>
          <cell r="F83">
            <v>228</v>
          </cell>
          <cell r="G83">
            <v>228</v>
          </cell>
        </row>
      </sheetData>
      <sheetData sheetId="7">
        <row r="33">
          <cell r="D33">
            <v>2002</v>
          </cell>
          <cell r="E33">
            <v>2002</v>
          </cell>
          <cell r="F33">
            <v>2002</v>
          </cell>
          <cell r="G33">
            <v>1892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/>
  </sheetViews>
  <sheetFormatPr defaultRowHeight="12.5" x14ac:dyDescent="0.25"/>
  <cols>
    <col min="1" max="1" width="5.7265625" style="72" customWidth="1"/>
    <col min="2" max="2" width="40.7265625" style="72" customWidth="1"/>
    <col min="3" max="7" width="9.7265625" style="72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3" t="s">
        <v>0</v>
      </c>
    </row>
    <row r="2" spans="1:8" s="1" customFormat="1" ht="15" customHeight="1" x14ac:dyDescent="0.25">
      <c r="B2" s="2"/>
      <c r="C2" s="3"/>
      <c r="D2" s="3"/>
      <c r="E2" s="3"/>
      <c r="F2" s="3"/>
      <c r="G2" s="3" t="str">
        <f>'[1]1.sz. melléklet'!G2</f>
        <v>az  2/2016. (III.21.) önkormányzati rendelethez</v>
      </c>
    </row>
    <row r="3" spans="1:8" s="1" customFormat="1" ht="15" customHeight="1" x14ac:dyDescent="0.25">
      <c r="A3" s="4"/>
      <c r="B3" s="5"/>
      <c r="C3" s="5"/>
      <c r="D3" s="5"/>
      <c r="E3" s="5"/>
      <c r="F3" s="5"/>
    </row>
    <row r="4" spans="1:8" s="1" customFormat="1" ht="15" customHeight="1" x14ac:dyDescent="0.25">
      <c r="A4" s="73" t="s">
        <v>1</v>
      </c>
      <c r="B4" s="73"/>
      <c r="C4" s="73"/>
      <c r="D4" s="73"/>
      <c r="E4" s="73"/>
      <c r="F4" s="73"/>
      <c r="G4" s="73"/>
      <c r="H4" s="6"/>
    </row>
    <row r="5" spans="1:8" s="1" customFormat="1" ht="15" customHeight="1" x14ac:dyDescent="0.25">
      <c r="A5" s="7"/>
      <c r="B5" s="7"/>
      <c r="C5" s="7"/>
      <c r="D5" s="7"/>
      <c r="E5" s="7"/>
      <c r="F5" s="7"/>
      <c r="G5" s="7"/>
      <c r="H5" s="6"/>
    </row>
    <row r="6" spans="1:8" s="1" customFormat="1" ht="15" customHeight="1" thickBot="1" x14ac:dyDescent="0.3">
      <c r="A6" s="8"/>
      <c r="B6" s="8"/>
      <c r="C6" s="9"/>
      <c r="D6" s="9"/>
      <c r="E6" s="10"/>
      <c r="F6" s="10"/>
      <c r="G6" s="11" t="s">
        <v>2</v>
      </c>
      <c r="H6" s="6"/>
    </row>
    <row r="7" spans="1:8" s="1" customFormat="1" ht="44" thickTop="1" x14ac:dyDescent="0.25">
      <c r="A7" s="12" t="s">
        <v>3</v>
      </c>
      <c r="B7" s="13" t="s">
        <v>4</v>
      </c>
      <c r="C7" s="14" t="s">
        <v>5</v>
      </c>
      <c r="D7" s="14" t="s">
        <v>6</v>
      </c>
      <c r="E7" s="14" t="s">
        <v>7</v>
      </c>
      <c r="F7" s="15" t="s">
        <v>8</v>
      </c>
      <c r="G7" s="16" t="s">
        <v>9</v>
      </c>
      <c r="H7" s="6"/>
    </row>
    <row r="8" spans="1:8" s="1" customFormat="1" ht="15" customHeight="1" thickBot="1" x14ac:dyDescent="0.3">
      <c r="A8" s="17" t="s">
        <v>10</v>
      </c>
      <c r="B8" s="18" t="s">
        <v>11</v>
      </c>
      <c r="C8" s="19" t="s">
        <v>12</v>
      </c>
      <c r="D8" s="20" t="s">
        <v>13</v>
      </c>
      <c r="E8" s="20" t="s">
        <v>14</v>
      </c>
      <c r="F8" s="20" t="s">
        <v>15</v>
      </c>
      <c r="G8" s="21" t="s">
        <v>16</v>
      </c>
      <c r="H8" s="6"/>
    </row>
    <row r="9" spans="1:8" s="1" customFormat="1" ht="15" customHeight="1" thickTop="1" x14ac:dyDescent="0.25">
      <c r="A9" s="74" t="s">
        <v>17</v>
      </c>
      <c r="B9" s="74"/>
      <c r="C9" s="74"/>
      <c r="D9" s="74"/>
      <c r="E9" s="74"/>
      <c r="F9" s="74"/>
      <c r="G9" s="74"/>
      <c r="H9" s="6"/>
    </row>
    <row r="10" spans="1:8" s="27" customFormat="1" ht="15" customHeight="1" x14ac:dyDescent="0.25">
      <c r="A10" s="22" t="s">
        <v>18</v>
      </c>
      <c r="B10" s="23" t="s">
        <v>19</v>
      </c>
      <c r="C10" s="24">
        <f>'[1]7.sz. melléklet'!D71+'[1]8.sz. melléklet'!D33</f>
        <v>57194</v>
      </c>
      <c r="D10" s="24">
        <f>'[1]7.sz. melléklet'!E71+'[1]8.sz. melléklet'!E33</f>
        <v>58774</v>
      </c>
      <c r="E10" s="24">
        <f>'[1]7.sz. melléklet'!F71+'[1]8.sz. melléklet'!F33</f>
        <v>71358</v>
      </c>
      <c r="F10" s="24">
        <f>'[1]7.sz. melléklet'!G71+'[1]8.sz. melléklet'!G33</f>
        <v>70059</v>
      </c>
      <c r="G10" s="25">
        <f>F10/C10</f>
        <v>1.2249361821170053</v>
      </c>
      <c r="H10" s="26"/>
    </row>
    <row r="11" spans="1:8" s="1" customFormat="1" ht="15" customHeight="1" x14ac:dyDescent="0.25">
      <c r="A11" s="28" t="s">
        <v>20</v>
      </c>
      <c r="B11" s="29" t="s">
        <v>21</v>
      </c>
      <c r="C11" s="30">
        <f>SUM(C12:C14)</f>
        <v>77873</v>
      </c>
      <c r="D11" s="30">
        <f>SUM(D12:D14)</f>
        <v>77906</v>
      </c>
      <c r="E11" s="30">
        <f>SUM(E12:E14)</f>
        <v>77906</v>
      </c>
      <c r="F11" s="30">
        <f>SUM(F12:F14)</f>
        <v>77580</v>
      </c>
      <c r="G11" s="25">
        <f>F11/C11</f>
        <v>0.99623746356246712</v>
      </c>
      <c r="H11" s="6"/>
    </row>
    <row r="12" spans="1:8" s="1" customFormat="1" ht="15" customHeight="1" x14ac:dyDescent="0.25">
      <c r="A12" s="31"/>
      <c r="B12" s="32" t="s">
        <v>22</v>
      </c>
      <c r="C12" s="33">
        <f>'[1]7.sz. melléklet'!D65</f>
        <v>48050</v>
      </c>
      <c r="D12" s="33">
        <f>'[1]7.sz. melléklet'!E65</f>
        <v>48050</v>
      </c>
      <c r="E12" s="33">
        <f>'[1]7.sz. melléklet'!F65</f>
        <v>48050</v>
      </c>
      <c r="F12" s="33">
        <f>'[1]7.sz. melléklet'!G65</f>
        <v>48050</v>
      </c>
      <c r="G12" s="34"/>
      <c r="H12" s="6"/>
    </row>
    <row r="13" spans="1:8" s="1" customFormat="1" ht="15" customHeight="1" x14ac:dyDescent="0.25">
      <c r="A13" s="31"/>
      <c r="B13" s="32" t="s">
        <v>23</v>
      </c>
      <c r="C13" s="33">
        <f>'[1]7.sz. melléklet'!D66</f>
        <v>29450</v>
      </c>
      <c r="D13" s="33">
        <f>'[1]7.sz. melléklet'!E66</f>
        <v>29450</v>
      </c>
      <c r="E13" s="33">
        <f>'[1]7.sz. melléklet'!F66</f>
        <v>29450</v>
      </c>
      <c r="F13" s="33">
        <f>'[1]7.sz. melléklet'!G66</f>
        <v>29124</v>
      </c>
      <c r="G13" s="34"/>
      <c r="H13" s="6"/>
    </row>
    <row r="14" spans="1:8" s="1" customFormat="1" ht="15" customHeight="1" x14ac:dyDescent="0.25">
      <c r="A14" s="35"/>
      <c r="B14" s="36" t="s">
        <v>24</v>
      </c>
      <c r="C14" s="37">
        <f>'[1]7.sz. melléklet'!D70</f>
        <v>373</v>
      </c>
      <c r="D14" s="37">
        <f>'[1]7.sz. melléklet'!E70</f>
        <v>406</v>
      </c>
      <c r="E14" s="37">
        <f>'[1]7.sz. melléklet'!F70</f>
        <v>406</v>
      </c>
      <c r="F14" s="37">
        <f>'[1]7.sz. melléklet'!G70</f>
        <v>406</v>
      </c>
      <c r="G14" s="34"/>
      <c r="H14" s="6"/>
    </row>
    <row r="15" spans="1:8" s="1" customFormat="1" ht="15" customHeight="1" x14ac:dyDescent="0.25">
      <c r="A15" s="38" t="s">
        <v>25</v>
      </c>
      <c r="B15" s="39" t="s">
        <v>26</v>
      </c>
      <c r="C15" s="40">
        <f>C16+C31</f>
        <v>62465</v>
      </c>
      <c r="D15" s="40">
        <f>D16+D31</f>
        <v>63473</v>
      </c>
      <c r="E15" s="40">
        <f>E16+E31</f>
        <v>64882</v>
      </c>
      <c r="F15" s="40">
        <f>F16+F31</f>
        <v>78015</v>
      </c>
      <c r="G15" s="25">
        <f>F15/C15</f>
        <v>1.2489394060673977</v>
      </c>
      <c r="H15" s="6"/>
    </row>
    <row r="16" spans="1:8" s="1" customFormat="1" ht="15" customHeight="1" x14ac:dyDescent="0.25">
      <c r="A16" s="41"/>
      <c r="B16" s="42" t="s">
        <v>27</v>
      </c>
      <c r="C16" s="43">
        <f>SUM(C17:C29)</f>
        <v>59177</v>
      </c>
      <c r="D16" s="43">
        <f>SUM(D17:D29)</f>
        <v>59608</v>
      </c>
      <c r="E16" s="43">
        <f>SUM(E17:E29)</f>
        <v>59690</v>
      </c>
      <c r="F16" s="43">
        <f>SUM(F17:F30)</f>
        <v>72467</v>
      </c>
      <c r="G16" s="44">
        <f>F16/C16</f>
        <v>1.2245804958007334</v>
      </c>
      <c r="H16" s="6"/>
    </row>
    <row r="17" spans="1:8" s="1" customFormat="1" ht="15" customHeight="1" x14ac:dyDescent="0.3">
      <c r="A17" s="31"/>
      <c r="B17" s="32" t="s">
        <v>28</v>
      </c>
      <c r="C17" s="45"/>
      <c r="D17" s="45"/>
      <c r="E17" s="45"/>
      <c r="F17" s="45"/>
      <c r="G17" s="34"/>
      <c r="H17" s="6"/>
    </row>
    <row r="18" spans="1:8" s="1" customFormat="1" ht="15" customHeight="1" x14ac:dyDescent="0.25">
      <c r="A18" s="31"/>
      <c r="B18" s="32" t="s">
        <v>29</v>
      </c>
      <c r="C18" s="46">
        <v>16113</v>
      </c>
      <c r="D18" s="46">
        <v>16113</v>
      </c>
      <c r="E18" s="46">
        <v>16113</v>
      </c>
      <c r="F18" s="46">
        <v>16207</v>
      </c>
      <c r="G18" s="34"/>
      <c r="H18" s="6"/>
    </row>
    <row r="19" spans="1:8" s="1" customFormat="1" ht="15" customHeight="1" x14ac:dyDescent="0.25">
      <c r="A19" s="31"/>
      <c r="B19" s="32" t="s">
        <v>30</v>
      </c>
      <c r="C19" s="46">
        <v>3342</v>
      </c>
      <c r="D19" s="46">
        <v>3342</v>
      </c>
      <c r="E19" s="46">
        <v>3342</v>
      </c>
      <c r="F19" s="46">
        <v>3342</v>
      </c>
      <c r="G19" s="34"/>
      <c r="H19" s="6"/>
    </row>
    <row r="20" spans="1:8" s="1" customFormat="1" ht="15" customHeight="1" x14ac:dyDescent="0.25">
      <c r="A20" s="31"/>
      <c r="B20" s="32" t="s">
        <v>31</v>
      </c>
      <c r="C20" s="46">
        <v>21126</v>
      </c>
      <c r="D20" s="46">
        <v>21126</v>
      </c>
      <c r="E20" s="46">
        <v>21126</v>
      </c>
      <c r="F20" s="46">
        <v>21126</v>
      </c>
      <c r="G20" s="34"/>
      <c r="H20" s="47"/>
    </row>
    <row r="21" spans="1:8" s="1" customFormat="1" ht="15" customHeight="1" x14ac:dyDescent="0.25">
      <c r="A21" s="31"/>
      <c r="B21" s="48" t="s">
        <v>32</v>
      </c>
      <c r="C21" s="46">
        <v>112</v>
      </c>
      <c r="D21" s="46">
        <v>112</v>
      </c>
      <c r="E21" s="46">
        <v>112</v>
      </c>
      <c r="F21" s="46">
        <v>112</v>
      </c>
      <c r="G21" s="34"/>
      <c r="H21" s="47"/>
    </row>
    <row r="22" spans="1:8" s="1" customFormat="1" ht="23" x14ac:dyDescent="0.25">
      <c r="A22" s="31"/>
      <c r="B22" s="49" t="s">
        <v>33</v>
      </c>
      <c r="C22" s="46">
        <v>12201</v>
      </c>
      <c r="D22" s="46">
        <v>12201</v>
      </c>
      <c r="E22" s="46">
        <v>12201</v>
      </c>
      <c r="F22" s="46">
        <v>11775</v>
      </c>
      <c r="G22" s="34"/>
      <c r="H22" s="6"/>
    </row>
    <row r="23" spans="1:8" s="1" customFormat="1" ht="23" x14ac:dyDescent="0.25">
      <c r="A23" s="31"/>
      <c r="B23" s="49" t="s">
        <v>34</v>
      </c>
      <c r="C23" s="46">
        <v>1540</v>
      </c>
      <c r="D23" s="46">
        <v>1540</v>
      </c>
      <c r="E23" s="46">
        <v>1540</v>
      </c>
      <c r="F23" s="46">
        <v>1470</v>
      </c>
      <c r="G23" s="34"/>
      <c r="H23" s="6"/>
    </row>
    <row r="24" spans="1:8" s="1" customFormat="1" ht="15" customHeight="1" x14ac:dyDescent="0.25">
      <c r="A24" s="31"/>
      <c r="B24" s="32" t="s">
        <v>35</v>
      </c>
      <c r="C24" s="46">
        <v>277</v>
      </c>
      <c r="D24" s="46">
        <v>277</v>
      </c>
      <c r="E24" s="46">
        <v>277</v>
      </c>
      <c r="F24" s="46">
        <v>277</v>
      </c>
      <c r="G24" s="34"/>
      <c r="H24" s="6"/>
    </row>
    <row r="25" spans="1:8" s="1" customFormat="1" ht="15" customHeight="1" x14ac:dyDescent="0.25">
      <c r="A25" s="31"/>
      <c r="B25" s="32" t="s">
        <v>36</v>
      </c>
      <c r="C25" s="46">
        <v>1371</v>
      </c>
      <c r="D25" s="46">
        <v>1371</v>
      </c>
      <c r="E25" s="46">
        <v>979</v>
      </c>
      <c r="F25" s="46">
        <v>1045</v>
      </c>
      <c r="G25" s="34"/>
      <c r="H25" s="6"/>
    </row>
    <row r="26" spans="1:8" s="1" customFormat="1" ht="15" customHeight="1" x14ac:dyDescent="0.25">
      <c r="A26" s="31"/>
      <c r="B26" s="32" t="s">
        <v>37</v>
      </c>
      <c r="C26" s="46">
        <v>1895</v>
      </c>
      <c r="D26" s="46">
        <v>1895</v>
      </c>
      <c r="E26" s="46">
        <v>1895</v>
      </c>
      <c r="F26" s="46">
        <v>1895</v>
      </c>
      <c r="G26" s="34"/>
      <c r="H26" s="6"/>
    </row>
    <row r="27" spans="1:8" s="1" customFormat="1" ht="15" customHeight="1" x14ac:dyDescent="0.25">
      <c r="A27" s="31"/>
      <c r="B27" s="32" t="s">
        <v>38</v>
      </c>
      <c r="C27" s="50"/>
      <c r="D27" s="50"/>
      <c r="E27" s="51">
        <v>278</v>
      </c>
      <c r="F27" s="51">
        <v>288</v>
      </c>
      <c r="G27" s="34"/>
      <c r="H27" s="6"/>
    </row>
    <row r="28" spans="1:8" s="1" customFormat="1" ht="15" customHeight="1" x14ac:dyDescent="0.25">
      <c r="A28" s="31"/>
      <c r="B28" s="32" t="s">
        <v>39</v>
      </c>
      <c r="C28" s="46">
        <v>1200</v>
      </c>
      <c r="D28" s="46">
        <v>1200</v>
      </c>
      <c r="E28" s="46">
        <v>1200</v>
      </c>
      <c r="F28" s="46">
        <v>1200</v>
      </c>
      <c r="G28" s="34"/>
      <c r="H28" s="6"/>
    </row>
    <row r="29" spans="1:8" s="1" customFormat="1" ht="15" customHeight="1" x14ac:dyDescent="0.25">
      <c r="A29" s="31"/>
      <c r="B29" s="48" t="s">
        <v>40</v>
      </c>
      <c r="C29" s="50"/>
      <c r="D29" s="52">
        <v>431</v>
      </c>
      <c r="E29" s="52">
        <v>627</v>
      </c>
      <c r="F29" s="53">
        <v>1067</v>
      </c>
      <c r="G29" s="34"/>
      <c r="H29" s="6"/>
    </row>
    <row r="30" spans="1:8" s="1" customFormat="1" ht="15" customHeight="1" x14ac:dyDescent="0.25">
      <c r="A30" s="31"/>
      <c r="B30" s="48" t="s">
        <v>41</v>
      </c>
      <c r="C30" s="53"/>
      <c r="D30" s="53"/>
      <c r="E30" s="53"/>
      <c r="F30" s="53">
        <v>12663</v>
      </c>
      <c r="G30" s="54"/>
      <c r="H30" s="6"/>
    </row>
    <row r="31" spans="1:8" s="1" customFormat="1" ht="15" customHeight="1" x14ac:dyDescent="0.25">
      <c r="A31" s="35"/>
      <c r="B31" s="55" t="s">
        <v>42</v>
      </c>
      <c r="C31" s="56">
        <f>'[1]7.sz. melléklet'!D60</f>
        <v>3288</v>
      </c>
      <c r="D31" s="56">
        <f>'[1]7.sz. melléklet'!E60</f>
        <v>3865</v>
      </c>
      <c r="E31" s="56">
        <f>'[1]7.sz. melléklet'!F60</f>
        <v>5192</v>
      </c>
      <c r="F31" s="56">
        <f>'[1]7.sz. melléklet'!G60</f>
        <v>5548</v>
      </c>
      <c r="G31" s="57">
        <f>F31/C31</f>
        <v>1.6873479318734794</v>
      </c>
      <c r="H31" s="6"/>
    </row>
    <row r="32" spans="1:8" s="62" customFormat="1" ht="15" customHeight="1" x14ac:dyDescent="0.25">
      <c r="A32" s="58" t="s">
        <v>43</v>
      </c>
      <c r="B32" s="59" t="s">
        <v>44</v>
      </c>
      <c r="C32" s="60">
        <f>'[1]7.sz. melléklet'!D83</f>
        <v>355</v>
      </c>
      <c r="D32" s="60">
        <f>'[1]7.sz. melléklet'!E83</f>
        <v>389</v>
      </c>
      <c r="E32" s="60">
        <f>'[1]7.sz. melléklet'!F83</f>
        <v>228</v>
      </c>
      <c r="F32" s="60">
        <f>'[1]7.sz. melléklet'!G83</f>
        <v>228</v>
      </c>
      <c r="G32" s="61">
        <f t="shared" ref="G32:G36" si="0">F32/C32</f>
        <v>0.6422535211267606</v>
      </c>
      <c r="H32" s="6"/>
    </row>
    <row r="33" spans="1:8" s="1" customFormat="1" ht="15" customHeight="1" x14ac:dyDescent="0.25">
      <c r="A33" s="75" t="s">
        <v>45</v>
      </c>
      <c r="B33" s="75"/>
      <c r="C33" s="63">
        <f>C10+C11+C15+C32</f>
        <v>197887</v>
      </c>
      <c r="D33" s="63">
        <f>D10+D11+D15+D32</f>
        <v>200542</v>
      </c>
      <c r="E33" s="63">
        <f>E10+E11+E15+E32</f>
        <v>214374</v>
      </c>
      <c r="F33" s="63">
        <f>F10+F11+F15+F32</f>
        <v>225882</v>
      </c>
      <c r="G33" s="64">
        <f t="shared" si="0"/>
        <v>1.1414696266050828</v>
      </c>
      <c r="H33" s="6"/>
    </row>
    <row r="34" spans="1:8" s="1" customFormat="1" ht="15" customHeight="1" x14ac:dyDescent="0.25">
      <c r="A34" s="41" t="s">
        <v>46</v>
      </c>
      <c r="B34" s="42" t="s">
        <v>47</v>
      </c>
      <c r="C34" s="43">
        <f>SUM(C35)</f>
        <v>85651</v>
      </c>
      <c r="D34" s="43">
        <f>SUM(D35)</f>
        <v>79817</v>
      </c>
      <c r="E34" s="43">
        <f>SUM(E35)</f>
        <v>77868</v>
      </c>
      <c r="F34" s="43">
        <f>SUM(F35)</f>
        <v>93111</v>
      </c>
      <c r="G34" s="65">
        <f t="shared" si="0"/>
        <v>1.0870976404245134</v>
      </c>
      <c r="H34" s="6"/>
    </row>
    <row r="35" spans="1:8" s="1" customFormat="1" ht="15" customHeight="1" thickBot="1" x14ac:dyDescent="0.3">
      <c r="A35" s="66"/>
      <c r="B35" s="67" t="s">
        <v>48</v>
      </c>
      <c r="C35" s="68">
        <f>'[1]2.sz. melléklet'!C20</f>
        <v>85651</v>
      </c>
      <c r="D35" s="68">
        <f>'[1]2.sz. melléklet'!D20</f>
        <v>79817</v>
      </c>
      <c r="E35" s="68">
        <f>'[1]2.sz. melléklet'!E20</f>
        <v>77868</v>
      </c>
      <c r="F35" s="68">
        <f>'[1]2.sz. melléklet'!F20</f>
        <v>93111</v>
      </c>
      <c r="G35" s="69">
        <f t="shared" si="0"/>
        <v>1.0870976404245134</v>
      </c>
      <c r="H35" s="6"/>
    </row>
    <row r="36" spans="1:8" s="1" customFormat="1" ht="15" customHeight="1" thickTop="1" thickBot="1" x14ac:dyDescent="0.3">
      <c r="A36" s="76" t="s">
        <v>49</v>
      </c>
      <c r="B36" s="76"/>
      <c r="C36" s="70">
        <f>C34+C33</f>
        <v>283538</v>
      </c>
      <c r="D36" s="70">
        <f>D34+D33</f>
        <v>280359</v>
      </c>
      <c r="E36" s="70">
        <f>E34+E33</f>
        <v>292242</v>
      </c>
      <c r="F36" s="70">
        <f>F34+F33</f>
        <v>318993</v>
      </c>
      <c r="G36" s="71">
        <f t="shared" si="0"/>
        <v>1.1250449675175813</v>
      </c>
      <c r="H36" s="6"/>
    </row>
    <row r="37" spans="1:8" ht="13" thickTop="1" x14ac:dyDescent="0.25"/>
  </sheetData>
  <sheetProtection selectLockedCells="1" selectUnlockedCells="1"/>
  <mergeCells count="4">
    <mergeCell ref="A4:G4"/>
    <mergeCell ref="A9:G9"/>
    <mergeCell ref="A33:B33"/>
    <mergeCell ref="A36:B36"/>
  </mergeCells>
  <pageMargins left="0.74791666666666667" right="0.74791666666666667" top="0.98402777777777772" bottom="0.98402777777777772" header="0.51180555555555551" footer="0.51180555555555551"/>
  <pageSetup paperSize="9" scale="9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2016-03-18T12:26:51Z</dcterms:created>
  <dcterms:modified xsi:type="dcterms:W3CDTF">2016-03-24T13:32:47Z</dcterms:modified>
</cp:coreProperties>
</file>