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7" i="1" l="1"/>
  <c r="D95" i="1"/>
  <c r="C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4" i="1"/>
  <c r="F63" i="1"/>
  <c r="F62" i="1"/>
  <c r="F61" i="1"/>
  <c r="F60" i="1"/>
  <c r="F58" i="1"/>
  <c r="F49" i="1"/>
  <c r="F48" i="1"/>
  <c r="F47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1" i="1"/>
  <c r="F20" i="1"/>
  <c r="F19" i="1"/>
  <c r="F17" i="1"/>
  <c r="F16" i="1"/>
  <c r="F15" i="1"/>
  <c r="F14" i="1"/>
  <c r="E13" i="1"/>
  <c r="F13" i="1" s="1"/>
  <c r="D13" i="1"/>
  <c r="C13" i="1"/>
  <c r="F12" i="1"/>
  <c r="F11" i="1"/>
  <c r="F10" i="1"/>
  <c r="F9" i="1"/>
  <c r="E8" i="1"/>
  <c r="E98" i="1" s="1"/>
  <c r="D8" i="1"/>
  <c r="D98" i="1" s="1"/>
  <c r="C8" i="1"/>
  <c r="C98" i="1" s="1"/>
  <c r="F2" i="1"/>
  <c r="F53" i="1" s="1"/>
  <c r="F98" i="1" l="1"/>
  <c r="F8" i="1"/>
</calcChain>
</file>

<file path=xl/sharedStrings.xml><?xml version="1.0" encoding="utf-8"?>
<sst xmlns="http://schemas.openxmlformats.org/spreadsheetml/2006/main" count="154" uniqueCount="140">
  <si>
    <t>8. melléklet</t>
  </si>
  <si>
    <t>Balatonakali Önkormányzat 2016. évi felhalmozási kiadásai feladatonként/célonként</t>
  </si>
  <si>
    <t>Ft-ban</t>
  </si>
  <si>
    <t>Sor-  szám</t>
  </si>
  <si>
    <t>Feladat megnevezése</t>
  </si>
  <si>
    <t>Eredeti előirányzat</t>
  </si>
  <si>
    <t>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</si>
  <si>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</si>
  <si>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</si>
  <si>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</si>
  <si>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</si>
  <si>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</si>
  <si>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</si>
  <si>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</si>
  <si>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</si>
  <si>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</si>
  <si>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Felújítás (=02+03+04+05)</t>
  </si>
  <si>
    <t>02</t>
  </si>
  <si>
    <t>Magtár felújítási engedélyezési terv</t>
  </si>
  <si>
    <t>03</t>
  </si>
  <si>
    <t>szennyvízakna rekonstrukció Vasút tér 3.</t>
  </si>
  <si>
    <t>04</t>
  </si>
  <si>
    <t>szennyvízakna rekonstrukció 10 db</t>
  </si>
  <si>
    <t>05</t>
  </si>
  <si>
    <t>Strand bejárat belső terület átépítése</t>
  </si>
  <si>
    <t>06</t>
  </si>
  <si>
    <t>Beruházás (=07+…+79)</t>
  </si>
  <si>
    <t>07</t>
  </si>
  <si>
    <t>Digitális fényképezőgép</t>
  </si>
  <si>
    <t>08</t>
  </si>
  <si>
    <t>Asztali számítógép 2 db</t>
  </si>
  <si>
    <t>09</t>
  </si>
  <si>
    <t>Takarítógép</t>
  </si>
  <si>
    <t>10</t>
  </si>
  <si>
    <t>Polc (pénzügy)</t>
  </si>
  <si>
    <t>11</t>
  </si>
  <si>
    <t>Lépcső - temető</t>
  </si>
  <si>
    <t>12</t>
  </si>
  <si>
    <t>Kilátó területvásárlás</t>
  </si>
  <si>
    <t>13</t>
  </si>
  <si>
    <t>Magtár megvásárlása</t>
  </si>
  <si>
    <t>14</t>
  </si>
  <si>
    <t>Via color burkolat - Sportpálya</t>
  </si>
  <si>
    <t>15</t>
  </si>
  <si>
    <t>Csapadékvíz elvezetés - Fő tér</t>
  </si>
  <si>
    <t>16</t>
  </si>
  <si>
    <t>Móló - 616/3 hrsz</t>
  </si>
  <si>
    <t>17</t>
  </si>
  <si>
    <t>Orvosi rendelő akadálymentesítése</t>
  </si>
  <si>
    <t>18</t>
  </si>
  <si>
    <t>Üdülő u. ivóvízhálózat tervezése</t>
  </si>
  <si>
    <t>19</t>
  </si>
  <si>
    <t>Keleti lakópark út- és vízelvezetés tervezése</t>
  </si>
  <si>
    <t>20</t>
  </si>
  <si>
    <t>Fizikai épület tervezése</t>
  </si>
  <si>
    <t>21</t>
  </si>
  <si>
    <t>PH tervezése</t>
  </si>
  <si>
    <t>22</t>
  </si>
  <si>
    <t>1614/12, 1614/13 hrsz út</t>
  </si>
  <si>
    <t>23</t>
  </si>
  <si>
    <t>Strand előtti park kialakítása, tervezése 616/3 hrsz</t>
  </si>
  <si>
    <t>24</t>
  </si>
  <si>
    <t>Csapadékvíz elvezetés - Fő tér (kiviteli terv)</t>
  </si>
  <si>
    <t>25</t>
  </si>
  <si>
    <t>Sport u. kandelláber</t>
  </si>
  <si>
    <t>26</t>
  </si>
  <si>
    <t>Pad 10 db - Sportpálya</t>
  </si>
  <si>
    <t>27</t>
  </si>
  <si>
    <t>Szeméttároló 2 db - Sportpálya</t>
  </si>
  <si>
    <t>28</t>
  </si>
  <si>
    <t>Kossuth u. Fő tér kialakítása</t>
  </si>
  <si>
    <t>29</t>
  </si>
  <si>
    <t>Forgalomlassítás</t>
  </si>
  <si>
    <t>30</t>
  </si>
  <si>
    <t>Berek utca</t>
  </si>
  <si>
    <t>31</t>
  </si>
  <si>
    <t>Malom utca</t>
  </si>
  <si>
    <t>32</t>
  </si>
  <si>
    <t>Vak Bottyán utca</t>
  </si>
  <si>
    <t>33</t>
  </si>
  <si>
    <t>Levendula utca járda</t>
  </si>
  <si>
    <t>34</t>
  </si>
  <si>
    <t>Közvilágítás kialakítása - Keleti lakópark</t>
  </si>
  <si>
    <t>35</t>
  </si>
  <si>
    <t xml:space="preserve">Forrás park </t>
  </si>
  <si>
    <t>36</t>
  </si>
  <si>
    <t>Szerszámok, munkaeszközök</t>
  </si>
  <si>
    <t>37</t>
  </si>
  <si>
    <t>Szeméttároló 6 db - zöldterület</t>
  </si>
  <si>
    <t>38</t>
  </si>
  <si>
    <t>Kondi gép</t>
  </si>
  <si>
    <t>39</t>
  </si>
  <si>
    <t>Napozó stég</t>
  </si>
  <si>
    <t>40</t>
  </si>
  <si>
    <t>Vízibicikli</t>
  </si>
  <si>
    <t>41</t>
  </si>
  <si>
    <t>Wifi - strand</t>
  </si>
  <si>
    <t>42</t>
  </si>
  <si>
    <t>Pad 4 db, hulladékgyűjtő - strand</t>
  </si>
  <si>
    <t>8. melléklet folytatása</t>
  </si>
  <si>
    <t>Napvitorla</t>
  </si>
  <si>
    <t>Öntöző berendezés - strand sportpálya</t>
  </si>
  <si>
    <t>Kültéri analóg óra - strand</t>
  </si>
  <si>
    <t>Játszótéri eszköz, kültéri fitnesz eszköz - strand (Teqball asztal)</t>
  </si>
  <si>
    <t>Dohányzó asztal, hulladék gyűjtő - Művelődési Ház</t>
  </si>
  <si>
    <t xml:space="preserve">Jegyárus bódé, promóciós pult </t>
  </si>
  <si>
    <t xml:space="preserve">Pin-pong asztal </t>
  </si>
  <si>
    <t>Molinó állvány</t>
  </si>
  <si>
    <t>Menekülési útvonal táblák</t>
  </si>
  <si>
    <t>Hangszóró</t>
  </si>
  <si>
    <t xml:space="preserve">A3 lamináló gép </t>
  </si>
  <si>
    <t>Irodai szék</t>
  </si>
  <si>
    <t>Kamera Ősök parkja</t>
  </si>
  <si>
    <t>Fűkasza</t>
  </si>
  <si>
    <t>Irodai polcos állványzat</t>
  </si>
  <si>
    <t>Samsung J320 okostelefon</t>
  </si>
  <si>
    <t>Térkövezés - strand</t>
  </si>
  <si>
    <t>Térfigyelő kamera - Forrás park</t>
  </si>
  <si>
    <t>Klíma berendezés - Akali TV</t>
  </si>
  <si>
    <t>Megállító tábla</t>
  </si>
  <si>
    <t>Térvilágítás - temető</t>
  </si>
  <si>
    <t>Óvoda faház</t>
  </si>
  <si>
    <t>Villamos mérési hely kiépítése Strandi átemelő</t>
  </si>
  <si>
    <t>Ivókút</t>
  </si>
  <si>
    <t>Szolár zuhany</t>
  </si>
  <si>
    <t>Csapadékvíz elvezetés Petőfi u. 380-485</t>
  </si>
  <si>
    <t>Csónak</t>
  </si>
  <si>
    <t>Lettíno napozóágyak</t>
  </si>
  <si>
    <t>Excenter csiszoló</t>
  </si>
  <si>
    <t>Játszótéri eszköz, kültéri fitnesz eszköz - strand</t>
  </si>
  <si>
    <t xml:space="preserve">Kossuth u. Fő tér kialakítása </t>
  </si>
  <si>
    <t>Dolce Gusto kávéfőző</t>
  </si>
  <si>
    <t>Fémspirálozó gép Copius Beyonder</t>
  </si>
  <si>
    <t>Mosogatógép</t>
  </si>
  <si>
    <t>503/9 hrsz 2502 m2 kivett beépítetlen terület</t>
  </si>
  <si>
    <t>1608/9 355 m2 kivett közterület és árok</t>
  </si>
  <si>
    <t>Egyéb felhalmozási célú kiadások (=81)</t>
  </si>
  <si>
    <t>Meglévő tartós rész. kapcs. tőkeemelés</t>
  </si>
  <si>
    <t>Felhalmozási célú pénzeszköz átadás</t>
  </si>
  <si>
    <t>Felhalmozási kiadások összesen (=01+06+80+82)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</si>
</sst>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23"/>
      </patternFill>
    </fill>
  </fills>
  <borders count="4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2" fillId="0" borderId="0" xfId="1" applyFont="1" applyBorder="1" applyAlignment="1"/>
    <xf numFmtId="0" fontId="2" fillId="0" borderId="0" xfId="1" applyFont="1"/>
    <xf numFmtId="0" fontId="2" fillId="0" borderId="0" xfId="1" applyFont="1" applyBorder="1" applyAlignment="1">
      <alignment horizontal="right"/>
    </xf>
    <xf numFmtId="0" fontId="1" fillId="0" borderId="0" xfId="1"/>
    <xf numFmtId="0" fontId="4" fillId="0" borderId="0" xfId="1" applyFont="1" applyBorder="1" applyAlignment="1"/>
    <xf numFmtId="0" fontId="2" fillId="0" borderId="0" xfId="2" applyFont="1" applyBorder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vertical="center"/>
    </xf>
    <xf numFmtId="3" fontId="6" fillId="3" borderId="12" xfId="1" applyNumberFormat="1" applyFont="1" applyFill="1" applyBorder="1" applyAlignment="1">
      <alignment vertical="center"/>
    </xf>
    <xf numFmtId="10" fontId="5" fillId="2" borderId="13" xfId="1" applyNumberFormat="1" applyFont="1" applyFill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/>
    </xf>
    <xf numFmtId="3" fontId="4" fillId="0" borderId="12" xfId="2" applyNumberFormat="1" applyFont="1" applyBorder="1" applyAlignment="1">
      <alignment vertical="center"/>
    </xf>
    <xf numFmtId="3" fontId="4" fillId="0" borderId="16" xfId="0" applyNumberFormat="1" applyFont="1" applyFill="1" applyBorder="1" applyAlignment="1">
      <alignment horizontal="right" vertical="center"/>
    </xf>
    <xf numFmtId="3" fontId="2" fillId="0" borderId="16" xfId="1" applyNumberFormat="1" applyFont="1" applyBorder="1" applyAlignment="1">
      <alignment vertical="center"/>
    </xf>
    <xf numFmtId="10" fontId="2" fillId="0" borderId="13" xfId="1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horizontal="left" vertical="center" wrapText="1"/>
    </xf>
    <xf numFmtId="3" fontId="2" fillId="0" borderId="12" xfId="2" applyNumberFormat="1" applyFont="1" applyBorder="1" applyAlignment="1">
      <alignment vertical="center"/>
    </xf>
    <xf numFmtId="3" fontId="4" fillId="0" borderId="18" xfId="0" applyNumberFormat="1" applyFont="1" applyFill="1" applyBorder="1" applyAlignment="1">
      <alignment horizontal="right" vertical="center"/>
    </xf>
    <xf numFmtId="49" fontId="7" fillId="4" borderId="17" xfId="0" applyNumberFormat="1" applyFont="1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vertical="center"/>
    </xf>
    <xf numFmtId="3" fontId="6" fillId="3" borderId="20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2" fillId="0" borderId="16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3" fontId="2" fillId="0" borderId="18" xfId="0" applyNumberFormat="1" applyFont="1" applyBorder="1" applyAlignment="1">
      <alignment vertical="center"/>
    </xf>
    <xf numFmtId="3" fontId="2" fillId="0" borderId="16" xfId="1" applyNumberFormat="1" applyFont="1" applyFill="1" applyBorder="1" applyAlignment="1">
      <alignment vertical="center"/>
    </xf>
    <xf numFmtId="0" fontId="2" fillId="0" borderId="21" xfId="0" applyFont="1" applyBorder="1" applyAlignment="1">
      <alignment vertical="center"/>
    </xf>
    <xf numFmtId="3" fontId="2" fillId="0" borderId="22" xfId="0" applyNumberFormat="1" applyFont="1" applyBorder="1" applyAlignment="1">
      <alignment vertical="center"/>
    </xf>
    <xf numFmtId="3" fontId="2" fillId="0" borderId="23" xfId="0" applyNumberFormat="1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3" fontId="2" fillId="0" borderId="25" xfId="0" applyNumberFormat="1" applyFont="1" applyBorder="1" applyAlignment="1">
      <alignment vertical="center"/>
    </xf>
    <xf numFmtId="3" fontId="2" fillId="0" borderId="26" xfId="0" applyNumberFormat="1" applyFont="1" applyBorder="1" applyAlignment="1">
      <alignment vertical="center"/>
    </xf>
    <xf numFmtId="3" fontId="2" fillId="0" borderId="16" xfId="0" applyNumberFormat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3" fontId="2" fillId="0" borderId="27" xfId="1" applyNumberFormat="1" applyFont="1" applyBorder="1" applyAlignment="1">
      <alignment vertical="center"/>
    </xf>
    <xf numFmtId="3" fontId="2" fillId="0" borderId="20" xfId="0" applyNumberFormat="1" applyFont="1" applyBorder="1" applyAlignment="1">
      <alignment vertical="center"/>
    </xf>
    <xf numFmtId="3" fontId="2" fillId="0" borderId="27" xfId="0" applyNumberFormat="1" applyFont="1" applyBorder="1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/>
    </xf>
    <xf numFmtId="3" fontId="2" fillId="0" borderId="30" xfId="0" applyNumberFormat="1" applyFont="1" applyBorder="1" applyAlignment="1">
      <alignment vertical="center"/>
    </xf>
    <xf numFmtId="3" fontId="2" fillId="0" borderId="31" xfId="0" applyNumberFormat="1" applyFont="1" applyBorder="1" applyAlignment="1">
      <alignment vertical="center"/>
    </xf>
    <xf numFmtId="3" fontId="2" fillId="0" borderId="31" xfId="1" applyNumberFormat="1" applyFont="1" applyBorder="1" applyAlignment="1">
      <alignment vertical="center"/>
    </xf>
    <xf numFmtId="10" fontId="2" fillId="0" borderId="32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 wrapText="1"/>
    </xf>
    <xf numFmtId="3" fontId="2" fillId="0" borderId="0" xfId="1" applyNumberFormat="1" applyFont="1" applyBorder="1" applyAlignment="1">
      <alignment vertical="center"/>
    </xf>
    <xf numFmtId="9" fontId="2" fillId="0" borderId="0" xfId="1" applyNumberFormat="1" applyFont="1" applyBorder="1" applyAlignment="1">
      <alignment horizontal="right" vertical="center"/>
    </xf>
    <xf numFmtId="0" fontId="2" fillId="0" borderId="3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10" fontId="2" fillId="0" borderId="3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vertical="center" wrapText="1"/>
    </xf>
    <xf numFmtId="3" fontId="1" fillId="0" borderId="0" xfId="1" applyNumberFormat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3" fontId="2" fillId="0" borderId="38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0" fontId="5" fillId="5" borderId="34" xfId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/>
    </xf>
    <xf numFmtId="3" fontId="6" fillId="3" borderId="39" xfId="0" applyNumberFormat="1" applyFont="1" applyFill="1" applyBorder="1" applyAlignment="1">
      <alignment vertical="center"/>
    </xf>
    <xf numFmtId="3" fontId="6" fillId="3" borderId="16" xfId="0" applyNumberFormat="1" applyFont="1" applyFill="1" applyBorder="1" applyAlignment="1">
      <alignment vertical="center"/>
    </xf>
    <xf numFmtId="10" fontId="2" fillId="5" borderId="13" xfId="1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5" fillId="5" borderId="40" xfId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vertical="center"/>
    </xf>
    <xf numFmtId="3" fontId="6" fillId="3" borderId="20" xfId="0" applyNumberFormat="1" applyFont="1" applyFill="1" applyBorder="1" applyAlignment="1">
      <alignment horizontal="right" vertical="center"/>
    </xf>
    <xf numFmtId="3" fontId="6" fillId="3" borderId="27" xfId="0" applyNumberFormat="1" applyFont="1" applyFill="1" applyBorder="1" applyAlignment="1">
      <alignment horizontal="right" vertical="center"/>
    </xf>
    <xf numFmtId="10" fontId="2" fillId="5" borderId="41" xfId="1" applyNumberFormat="1" applyFont="1" applyFill="1" applyBorder="1" applyAlignment="1">
      <alignment horizontal="right" vertical="center"/>
    </xf>
    <xf numFmtId="0" fontId="8" fillId="6" borderId="42" xfId="1" applyFont="1" applyFill="1" applyBorder="1" applyAlignment="1">
      <alignment horizontal="center" vertical="center"/>
    </xf>
    <xf numFmtId="0" fontId="3" fillId="7" borderId="43" xfId="1" applyFont="1" applyFill="1" applyBorder="1" applyAlignment="1">
      <alignment horizontal="left" vertical="center" wrapText="1"/>
    </xf>
    <xf numFmtId="3" fontId="3" fillId="7" borderId="44" xfId="0" applyNumberFormat="1" applyFont="1" applyFill="1" applyBorder="1" applyAlignment="1">
      <alignment horizontal="right" vertical="center"/>
    </xf>
    <xf numFmtId="10" fontId="8" fillId="6" borderId="45" xfId="1" applyNumberFormat="1" applyFont="1" applyFill="1" applyBorder="1" applyAlignment="1">
      <alignment horizontal="right" vertical="center"/>
    </xf>
    <xf numFmtId="0" fontId="3" fillId="0" borderId="0" xfId="1" applyFont="1" applyBorder="1" applyAlignment="1">
      <alignment horizontal="center"/>
    </xf>
  </cellXfs>
  <cellStyles count="3">
    <cellStyle name="Normál" xfId="0" builtinId="0"/>
    <cellStyle name="Normál 2_Mellékletek az egységes költségvetési rendelethez" xfId="2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>
        <row r="2">
          <cell r="E2" t="str">
            <v>a   4/2017. (V.31.)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zoomScaleNormal="100" workbookViewId="0"/>
  </sheetViews>
  <sheetFormatPr defaultColWidth="9.109375" defaultRowHeight="13.2" x14ac:dyDescent="0.25"/>
  <cols>
    <col min="1" max="1" width="5.6640625" style="2" customWidth="1"/>
    <col min="2" max="2" width="32.6640625" style="2" customWidth="1"/>
    <col min="3" max="6" width="10.6640625" style="2" customWidth="1"/>
    <col min="7" max="7" width="10.6640625" style="4" customWidth="1"/>
    <col min="8" max="16384" width="9.109375" style="4"/>
  </cols>
  <sheetData>
    <row r="1" spans="1:7" ht="15" customHeight="1" x14ac:dyDescent="0.25">
      <c r="A1" s="1"/>
      <c r="B1" s="1"/>
      <c r="C1" s="1"/>
      <c r="F1" s="3" t="s">
        <v>0</v>
      </c>
    </row>
    <row r="2" spans="1:7" ht="15" customHeight="1" x14ac:dyDescent="0.25">
      <c r="A2" s="1"/>
      <c r="B2" s="1"/>
      <c r="C2" s="1"/>
      <c r="F2" s="3" t="str">
        <f>'[1]1.a sz. mellélet'!E2</f>
        <v>a   4/2017. (V.31.) önkormányzati rendelethez</v>
      </c>
    </row>
    <row r="3" spans="1:7" ht="15" customHeight="1" x14ac:dyDescent="0.25"/>
    <row r="4" spans="1:7" ht="15" customHeight="1" x14ac:dyDescent="0.25">
      <c r="A4" s="93" t="s">
        <v>1</v>
      </c>
      <c r="B4" s="93"/>
      <c r="C4" s="93"/>
      <c r="D4" s="93"/>
      <c r="E4" s="93"/>
      <c r="F4" s="93"/>
      <c r="G4" s="5"/>
    </row>
    <row r="5" spans="1:7" ht="15" customHeight="1" thickBot="1" x14ac:dyDescent="0.3">
      <c r="F5" s="6" t="s">
        <v>2</v>
      </c>
    </row>
    <row r="6" spans="1:7" s="11" customFormat="1" ht="24.6" thickTop="1" x14ac:dyDescent="0.25">
      <c r="A6" s="7" t="s">
        <v>3</v>
      </c>
      <c r="B6" s="8" t="s">
        <v>4</v>
      </c>
      <c r="C6" s="9" t="s">
        <v>5</v>
      </c>
      <c r="D6" s="9" t="s">
        <v>6</v>
      </c>
      <c r="E6" s="9" t="s">
        <v>7</v>
      </c>
      <c r="F6" s="10" t="s">
        <v>8</v>
      </c>
    </row>
    <row r="7" spans="1:7" s="11" customFormat="1" ht="15" customHeight="1" thickBot="1" x14ac:dyDescent="0.3">
      <c r="A7" s="12" t="s">
        <v>9</v>
      </c>
      <c r="B7" s="13" t="s">
        <v>10</v>
      </c>
      <c r="C7" s="14" t="s">
        <v>11</v>
      </c>
      <c r="D7" s="15" t="s">
        <v>12</v>
      </c>
      <c r="E7" s="15" t="s">
        <v>13</v>
      </c>
      <c r="F7" s="16" t="s">
        <v>14</v>
      </c>
    </row>
    <row r="8" spans="1:7" s="11" customFormat="1" ht="15" customHeight="1" thickTop="1" x14ac:dyDescent="0.25">
      <c r="A8" s="17" t="s">
        <v>15</v>
      </c>
      <c r="B8" s="18" t="s">
        <v>16</v>
      </c>
      <c r="C8" s="19">
        <f>SUM(C9:C12)</f>
        <v>0</v>
      </c>
      <c r="D8" s="19">
        <f t="shared" ref="D8:E8" si="0">SUM(D9:D12)</f>
        <v>8483000</v>
      </c>
      <c r="E8" s="19">
        <f t="shared" si="0"/>
        <v>8462753</v>
      </c>
      <c r="F8" s="20">
        <f t="shared" ref="F8:F49" si="1">E8/D8</f>
        <v>0.99761322645290584</v>
      </c>
    </row>
    <row r="9" spans="1:7" s="11" customFormat="1" ht="15" customHeight="1" x14ac:dyDescent="0.25">
      <c r="A9" s="21" t="s">
        <v>17</v>
      </c>
      <c r="B9" s="22" t="s">
        <v>18</v>
      </c>
      <c r="C9" s="23">
        <v>0</v>
      </c>
      <c r="D9" s="24">
        <v>591000</v>
      </c>
      <c r="E9" s="25">
        <v>590550</v>
      </c>
      <c r="F9" s="26">
        <f t="shared" si="1"/>
        <v>0.99923857868020305</v>
      </c>
    </row>
    <row r="10" spans="1:7" s="11" customFormat="1" ht="15" customHeight="1" x14ac:dyDescent="0.25">
      <c r="A10" s="21" t="s">
        <v>19</v>
      </c>
      <c r="B10" s="27" t="s">
        <v>20</v>
      </c>
      <c r="C10" s="28">
        <v>0</v>
      </c>
      <c r="D10" s="29">
        <v>300000</v>
      </c>
      <c r="E10" s="25">
        <v>289490</v>
      </c>
      <c r="F10" s="26">
        <f t="shared" si="1"/>
        <v>0.96496666666666664</v>
      </c>
    </row>
    <row r="11" spans="1:7" s="11" customFormat="1" ht="15" customHeight="1" x14ac:dyDescent="0.25">
      <c r="A11" s="21" t="s">
        <v>21</v>
      </c>
      <c r="B11" s="30" t="s">
        <v>22</v>
      </c>
      <c r="C11" s="28"/>
      <c r="D11" s="29">
        <v>2540000</v>
      </c>
      <c r="E11" s="25">
        <v>2530843</v>
      </c>
      <c r="F11" s="26">
        <f t="shared" si="1"/>
        <v>0.99639488188976377</v>
      </c>
    </row>
    <row r="12" spans="1:7" s="11" customFormat="1" ht="15" customHeight="1" x14ac:dyDescent="0.25">
      <c r="A12" s="21" t="s">
        <v>23</v>
      </c>
      <c r="B12" s="27" t="s">
        <v>24</v>
      </c>
      <c r="C12" s="28">
        <v>0</v>
      </c>
      <c r="D12" s="29">
        <v>5052000</v>
      </c>
      <c r="E12" s="25">
        <v>5051870</v>
      </c>
      <c r="F12" s="26">
        <f t="shared" si="1"/>
        <v>0.99997426761678543</v>
      </c>
    </row>
    <row r="13" spans="1:7" s="11" customFormat="1" ht="15" customHeight="1" x14ac:dyDescent="0.25">
      <c r="A13" s="31" t="s">
        <v>25</v>
      </c>
      <c r="B13" s="32" t="s">
        <v>26</v>
      </c>
      <c r="C13" s="33">
        <f>SUM(C14:C94)</f>
        <v>134976000</v>
      </c>
      <c r="D13" s="33">
        <f t="shared" ref="D13:E13" si="2">SUM(D14:D94)</f>
        <v>121766000</v>
      </c>
      <c r="E13" s="33">
        <f t="shared" si="2"/>
        <v>89136513</v>
      </c>
      <c r="F13" s="20">
        <f>E13/D13</f>
        <v>0.73203121561026885</v>
      </c>
    </row>
    <row r="14" spans="1:7" s="11" customFormat="1" ht="15" customHeight="1" x14ac:dyDescent="0.25">
      <c r="A14" s="21" t="s">
        <v>27</v>
      </c>
      <c r="B14" s="34" t="s">
        <v>28</v>
      </c>
      <c r="C14" s="35">
        <v>40000</v>
      </c>
      <c r="D14" s="36">
        <v>63000</v>
      </c>
      <c r="E14" s="25">
        <v>62890</v>
      </c>
      <c r="F14" s="26">
        <f t="shared" si="1"/>
        <v>0.99825396825396828</v>
      </c>
    </row>
    <row r="15" spans="1:7" s="11" customFormat="1" ht="15" customHeight="1" x14ac:dyDescent="0.25">
      <c r="A15" s="21" t="s">
        <v>29</v>
      </c>
      <c r="B15" s="34" t="s">
        <v>30</v>
      </c>
      <c r="C15" s="35">
        <v>483000</v>
      </c>
      <c r="D15" s="36">
        <v>463000</v>
      </c>
      <c r="E15" s="25">
        <v>462580</v>
      </c>
      <c r="F15" s="26">
        <f t="shared" si="1"/>
        <v>0.99909287257019441</v>
      </c>
    </row>
    <row r="16" spans="1:7" s="11" customFormat="1" ht="15" customHeight="1" x14ac:dyDescent="0.25">
      <c r="A16" s="21" t="s">
        <v>31</v>
      </c>
      <c r="B16" s="37" t="s">
        <v>32</v>
      </c>
      <c r="C16" s="38">
        <v>80000</v>
      </c>
      <c r="D16" s="36">
        <v>51000</v>
      </c>
      <c r="E16" s="25">
        <v>50980</v>
      </c>
      <c r="F16" s="26">
        <f t="shared" si="1"/>
        <v>0.99960784313725493</v>
      </c>
    </row>
    <row r="17" spans="1:6" s="11" customFormat="1" ht="15" customHeight="1" x14ac:dyDescent="0.25">
      <c r="A17" s="21" t="s">
        <v>33</v>
      </c>
      <c r="B17" s="34" t="s">
        <v>34</v>
      </c>
      <c r="C17" s="35">
        <v>76000</v>
      </c>
      <c r="D17" s="36">
        <v>28000</v>
      </c>
      <c r="E17" s="39">
        <v>27700</v>
      </c>
      <c r="F17" s="26">
        <f t="shared" si="1"/>
        <v>0.98928571428571432</v>
      </c>
    </row>
    <row r="18" spans="1:6" s="11" customFormat="1" ht="15" customHeight="1" x14ac:dyDescent="0.25">
      <c r="A18" s="21" t="s">
        <v>35</v>
      </c>
      <c r="B18" s="40" t="s">
        <v>36</v>
      </c>
      <c r="C18" s="41">
        <v>400000</v>
      </c>
      <c r="D18" s="42">
        <v>0</v>
      </c>
      <c r="E18" s="39">
        <v>0</v>
      </c>
      <c r="F18" s="26"/>
    </row>
    <row r="19" spans="1:6" s="11" customFormat="1" ht="15" customHeight="1" x14ac:dyDescent="0.25">
      <c r="A19" s="21" t="s">
        <v>37</v>
      </c>
      <c r="B19" s="43" t="s">
        <v>38</v>
      </c>
      <c r="C19" s="44">
        <v>1788000</v>
      </c>
      <c r="D19" s="45">
        <v>1788000</v>
      </c>
      <c r="E19" s="39">
        <v>1788130</v>
      </c>
      <c r="F19" s="26">
        <f t="shared" si="1"/>
        <v>1.000072706935123</v>
      </c>
    </row>
    <row r="20" spans="1:6" s="11" customFormat="1" ht="15" customHeight="1" x14ac:dyDescent="0.25">
      <c r="A20" s="21" t="s">
        <v>39</v>
      </c>
      <c r="B20" s="34" t="s">
        <v>40</v>
      </c>
      <c r="C20" s="35">
        <v>5000000</v>
      </c>
      <c r="D20" s="36">
        <v>5000000</v>
      </c>
      <c r="E20" s="39">
        <v>5000000</v>
      </c>
      <c r="F20" s="26">
        <f t="shared" si="1"/>
        <v>1</v>
      </c>
    </row>
    <row r="21" spans="1:6" s="11" customFormat="1" ht="15" customHeight="1" x14ac:dyDescent="0.25">
      <c r="A21" s="21" t="s">
        <v>41</v>
      </c>
      <c r="B21" s="34" t="s">
        <v>42</v>
      </c>
      <c r="C21" s="35">
        <v>300000</v>
      </c>
      <c r="D21" s="36">
        <v>378000</v>
      </c>
      <c r="E21" s="39">
        <v>376286</v>
      </c>
      <c r="F21" s="26">
        <f t="shared" si="1"/>
        <v>0.9954656084656085</v>
      </c>
    </row>
    <row r="22" spans="1:6" s="11" customFormat="1" ht="15" customHeight="1" x14ac:dyDescent="0.25">
      <c r="A22" s="21" t="s">
        <v>43</v>
      </c>
      <c r="B22" s="34" t="s">
        <v>44</v>
      </c>
      <c r="C22" s="35">
        <v>16177000</v>
      </c>
      <c r="D22" s="36">
        <v>0</v>
      </c>
      <c r="E22" s="39">
        <v>0</v>
      </c>
      <c r="F22" s="26"/>
    </row>
    <row r="23" spans="1:6" s="11" customFormat="1" ht="15" customHeight="1" x14ac:dyDescent="0.25">
      <c r="A23" s="21" t="s">
        <v>45</v>
      </c>
      <c r="B23" s="34" t="s">
        <v>46</v>
      </c>
      <c r="C23" s="35">
        <v>10000000</v>
      </c>
      <c r="D23" s="46">
        <v>3839000</v>
      </c>
      <c r="E23" s="39">
        <v>3771177</v>
      </c>
      <c r="F23" s="26">
        <f t="shared" si="1"/>
        <v>0.98233315967699919</v>
      </c>
    </row>
    <row r="24" spans="1:6" s="11" customFormat="1" ht="15" customHeight="1" x14ac:dyDescent="0.25">
      <c r="A24" s="21" t="s">
        <v>47</v>
      </c>
      <c r="B24" s="34" t="s">
        <v>48</v>
      </c>
      <c r="C24" s="35">
        <v>4400000</v>
      </c>
      <c r="D24" s="36">
        <v>3054000</v>
      </c>
      <c r="E24" s="39">
        <v>3054295</v>
      </c>
      <c r="F24" s="26">
        <f t="shared" si="1"/>
        <v>1.0000965946299933</v>
      </c>
    </row>
    <row r="25" spans="1:6" s="11" customFormat="1" ht="15" customHeight="1" x14ac:dyDescent="0.25">
      <c r="A25" s="21" t="s">
        <v>49</v>
      </c>
      <c r="B25" s="34" t="s">
        <v>50</v>
      </c>
      <c r="C25" s="35">
        <v>457000</v>
      </c>
      <c r="D25" s="36">
        <v>508000</v>
      </c>
      <c r="E25" s="39">
        <v>0</v>
      </c>
      <c r="F25" s="26">
        <f t="shared" si="1"/>
        <v>0</v>
      </c>
    </row>
    <row r="26" spans="1:6" s="47" customFormat="1" ht="15" customHeight="1" x14ac:dyDescent="0.25">
      <c r="A26" s="21" t="s">
        <v>51</v>
      </c>
      <c r="B26" s="34" t="s">
        <v>52</v>
      </c>
      <c r="C26" s="35">
        <v>2350000</v>
      </c>
      <c r="D26" s="36">
        <v>2350000</v>
      </c>
      <c r="E26" s="39">
        <v>0</v>
      </c>
      <c r="F26" s="26">
        <f t="shared" si="1"/>
        <v>0</v>
      </c>
    </row>
    <row r="27" spans="1:6" s="11" customFormat="1" ht="15" customHeight="1" x14ac:dyDescent="0.25">
      <c r="A27" s="21" t="s">
        <v>53</v>
      </c>
      <c r="B27" s="34" t="s">
        <v>54</v>
      </c>
      <c r="C27" s="35">
        <v>1016000</v>
      </c>
      <c r="D27" s="36">
        <v>1016000</v>
      </c>
      <c r="E27" s="39">
        <v>829700</v>
      </c>
      <c r="F27" s="26">
        <f t="shared" si="1"/>
        <v>0.81663385826771651</v>
      </c>
    </row>
    <row r="28" spans="1:6" s="11" customFormat="1" ht="15" customHeight="1" x14ac:dyDescent="0.25">
      <c r="A28" s="21" t="s">
        <v>55</v>
      </c>
      <c r="B28" s="34" t="s">
        <v>56</v>
      </c>
      <c r="C28" s="35">
        <v>1270000</v>
      </c>
      <c r="D28" s="36">
        <v>1270000</v>
      </c>
      <c r="E28" s="39">
        <v>0</v>
      </c>
      <c r="F28" s="26">
        <f t="shared" si="1"/>
        <v>0</v>
      </c>
    </row>
    <row r="29" spans="1:6" s="11" customFormat="1" ht="15" customHeight="1" x14ac:dyDescent="0.25">
      <c r="A29" s="21" t="s">
        <v>57</v>
      </c>
      <c r="B29" s="34" t="s">
        <v>58</v>
      </c>
      <c r="C29" s="35">
        <v>542000</v>
      </c>
      <c r="D29" s="36">
        <v>542000</v>
      </c>
      <c r="E29" s="39">
        <v>542080</v>
      </c>
      <c r="F29" s="26">
        <f t="shared" si="1"/>
        <v>1.0001476014760147</v>
      </c>
    </row>
    <row r="30" spans="1:6" s="11" customFormat="1" ht="15" customHeight="1" x14ac:dyDescent="0.25">
      <c r="A30" s="21" t="s">
        <v>59</v>
      </c>
      <c r="B30" s="34" t="s">
        <v>60</v>
      </c>
      <c r="C30" s="35">
        <v>17596000</v>
      </c>
      <c r="D30" s="36">
        <v>18333000</v>
      </c>
      <c r="E30" s="25">
        <v>18332285</v>
      </c>
      <c r="F30" s="26">
        <f t="shared" si="1"/>
        <v>0.99996099929089621</v>
      </c>
    </row>
    <row r="31" spans="1:6" s="11" customFormat="1" ht="15" customHeight="1" x14ac:dyDescent="0.25">
      <c r="A31" s="21" t="s">
        <v>61</v>
      </c>
      <c r="B31" s="34" t="s">
        <v>62</v>
      </c>
      <c r="C31" s="35">
        <v>508000</v>
      </c>
      <c r="D31" s="36">
        <v>508000</v>
      </c>
      <c r="E31" s="25">
        <v>494500</v>
      </c>
      <c r="F31" s="26">
        <f t="shared" si="1"/>
        <v>0.97342519685039375</v>
      </c>
    </row>
    <row r="32" spans="1:6" s="11" customFormat="1" x14ac:dyDescent="0.25">
      <c r="A32" s="21" t="s">
        <v>63</v>
      </c>
      <c r="B32" s="34" t="s">
        <v>64</v>
      </c>
      <c r="C32" s="35">
        <v>100000</v>
      </c>
      <c r="D32" s="36">
        <v>127000</v>
      </c>
      <c r="E32" s="25">
        <v>127000</v>
      </c>
      <c r="F32" s="26">
        <f t="shared" si="1"/>
        <v>1</v>
      </c>
    </row>
    <row r="33" spans="1:6" s="11" customFormat="1" ht="15" customHeight="1" x14ac:dyDescent="0.25">
      <c r="A33" s="21" t="s">
        <v>65</v>
      </c>
      <c r="B33" s="34" t="s">
        <v>66</v>
      </c>
      <c r="C33" s="35">
        <v>420000</v>
      </c>
      <c r="D33" s="36">
        <v>582000</v>
      </c>
      <c r="E33" s="25">
        <v>581660</v>
      </c>
      <c r="F33" s="26">
        <f t="shared" si="1"/>
        <v>0.99941580756013748</v>
      </c>
    </row>
    <row r="34" spans="1:6" s="11" customFormat="1" ht="15" customHeight="1" x14ac:dyDescent="0.25">
      <c r="A34" s="21" t="s">
        <v>67</v>
      </c>
      <c r="B34" s="34" t="s">
        <v>68</v>
      </c>
      <c r="C34" s="35">
        <v>74000</v>
      </c>
      <c r="D34" s="36">
        <v>91000</v>
      </c>
      <c r="E34" s="25">
        <v>91440</v>
      </c>
      <c r="F34" s="26">
        <f t="shared" si="1"/>
        <v>1.0048351648351648</v>
      </c>
    </row>
    <row r="35" spans="1:6" s="11" customFormat="1" ht="15" customHeight="1" x14ac:dyDescent="0.25">
      <c r="A35" s="21" t="s">
        <v>69</v>
      </c>
      <c r="B35" s="34" t="s">
        <v>70</v>
      </c>
      <c r="C35" s="35">
        <v>22543000</v>
      </c>
      <c r="D35" s="36">
        <v>14010000</v>
      </c>
      <c r="E35" s="25">
        <v>0</v>
      </c>
      <c r="F35" s="26">
        <f t="shared" si="1"/>
        <v>0</v>
      </c>
    </row>
    <row r="36" spans="1:6" s="11" customFormat="1" ht="15" customHeight="1" x14ac:dyDescent="0.25">
      <c r="A36" s="21" t="s">
        <v>71</v>
      </c>
      <c r="B36" s="34" t="s">
        <v>72</v>
      </c>
      <c r="C36" s="35">
        <v>5000000</v>
      </c>
      <c r="D36" s="36">
        <v>5000000</v>
      </c>
      <c r="E36" s="25">
        <v>0</v>
      </c>
      <c r="F36" s="26">
        <f t="shared" si="1"/>
        <v>0</v>
      </c>
    </row>
    <row r="37" spans="1:6" s="11" customFormat="1" ht="15" customHeight="1" x14ac:dyDescent="0.25">
      <c r="A37" s="21" t="s">
        <v>73</v>
      </c>
      <c r="B37" s="34" t="s">
        <v>74</v>
      </c>
      <c r="C37" s="35">
        <v>7204000</v>
      </c>
      <c r="D37" s="36">
        <v>7204000</v>
      </c>
      <c r="E37" s="25">
        <v>7201061</v>
      </c>
      <c r="F37" s="26">
        <f t="shared" si="1"/>
        <v>0.9995920322043309</v>
      </c>
    </row>
    <row r="38" spans="1:6" s="11" customFormat="1" ht="15" customHeight="1" x14ac:dyDescent="0.25">
      <c r="A38" s="21" t="s">
        <v>75</v>
      </c>
      <c r="B38" s="34" t="s">
        <v>76</v>
      </c>
      <c r="C38" s="35">
        <v>5275000</v>
      </c>
      <c r="D38" s="36">
        <v>5275000</v>
      </c>
      <c r="E38" s="25">
        <v>5274510</v>
      </c>
      <c r="F38" s="26">
        <f t="shared" si="1"/>
        <v>0.99990710900473934</v>
      </c>
    </row>
    <row r="39" spans="1:6" s="11" customFormat="1" ht="15" customHeight="1" x14ac:dyDescent="0.25">
      <c r="A39" s="21" t="s">
        <v>77</v>
      </c>
      <c r="B39" s="34" t="s">
        <v>78</v>
      </c>
      <c r="C39" s="35">
        <v>6829000</v>
      </c>
      <c r="D39" s="36">
        <v>6829000</v>
      </c>
      <c r="E39" s="25">
        <v>6829155</v>
      </c>
      <c r="F39" s="26">
        <f t="shared" si="1"/>
        <v>1.000022697320252</v>
      </c>
    </row>
    <row r="40" spans="1:6" s="11" customFormat="1" ht="15" customHeight="1" x14ac:dyDescent="0.25">
      <c r="A40" s="21" t="s">
        <v>79</v>
      </c>
      <c r="B40" s="34" t="s">
        <v>80</v>
      </c>
      <c r="C40" s="35">
        <v>150000</v>
      </c>
      <c r="D40" s="36">
        <v>150000</v>
      </c>
      <c r="E40" s="25">
        <v>0</v>
      </c>
      <c r="F40" s="26">
        <f t="shared" si="1"/>
        <v>0</v>
      </c>
    </row>
    <row r="41" spans="1:6" s="11" customFormat="1" ht="15" customHeight="1" x14ac:dyDescent="0.25">
      <c r="A41" s="21" t="s">
        <v>81</v>
      </c>
      <c r="B41" s="48" t="s">
        <v>82</v>
      </c>
      <c r="C41" s="35">
        <v>8136000</v>
      </c>
      <c r="D41" s="36">
        <v>8136000</v>
      </c>
      <c r="E41" s="25">
        <v>8135283</v>
      </c>
      <c r="F41" s="26">
        <f t="shared" si="1"/>
        <v>0.99991187315634222</v>
      </c>
    </row>
    <row r="42" spans="1:6" s="11" customFormat="1" ht="15" customHeight="1" x14ac:dyDescent="0.25">
      <c r="A42" s="21" t="s">
        <v>83</v>
      </c>
      <c r="B42" s="37" t="s">
        <v>84</v>
      </c>
      <c r="C42" s="38">
        <v>7618000</v>
      </c>
      <c r="D42" s="36">
        <v>7444000</v>
      </c>
      <c r="E42" s="25">
        <v>7442990</v>
      </c>
      <c r="F42" s="26">
        <f t="shared" si="1"/>
        <v>0.99986432025792582</v>
      </c>
    </row>
    <row r="43" spans="1:6" s="11" customFormat="1" ht="15" customHeight="1" x14ac:dyDescent="0.25">
      <c r="A43" s="21" t="s">
        <v>85</v>
      </c>
      <c r="B43" s="49" t="s">
        <v>86</v>
      </c>
      <c r="C43" s="35">
        <v>2038000</v>
      </c>
      <c r="D43" s="36">
        <v>1764000</v>
      </c>
      <c r="E43" s="50">
        <v>1713097</v>
      </c>
      <c r="F43" s="26">
        <f t="shared" si="1"/>
        <v>0.97114342403628118</v>
      </c>
    </row>
    <row r="44" spans="1:6" s="11" customFormat="1" ht="15" customHeight="1" x14ac:dyDescent="0.25">
      <c r="A44" s="21" t="s">
        <v>87</v>
      </c>
      <c r="B44" s="49" t="s">
        <v>88</v>
      </c>
      <c r="C44" s="35">
        <v>0</v>
      </c>
      <c r="D44" s="36">
        <v>228000</v>
      </c>
      <c r="E44" s="50">
        <v>228600</v>
      </c>
      <c r="F44" s="26">
        <f t="shared" si="1"/>
        <v>1.0026315789473683</v>
      </c>
    </row>
    <row r="45" spans="1:6" s="11" customFormat="1" ht="15" customHeight="1" x14ac:dyDescent="0.25">
      <c r="A45" s="21" t="s">
        <v>89</v>
      </c>
      <c r="B45" s="34" t="s">
        <v>90</v>
      </c>
      <c r="C45" s="35">
        <v>245000</v>
      </c>
      <c r="D45" s="36">
        <v>283000</v>
      </c>
      <c r="E45" s="50">
        <v>283210</v>
      </c>
      <c r="F45" s="26">
        <f t="shared" si="1"/>
        <v>1.0007420494699646</v>
      </c>
    </row>
    <row r="46" spans="1:6" s="11" customFormat="1" ht="15" customHeight="1" x14ac:dyDescent="0.25">
      <c r="A46" s="21" t="s">
        <v>91</v>
      </c>
      <c r="B46" s="34" t="s">
        <v>92</v>
      </c>
      <c r="C46" s="35">
        <v>2540000</v>
      </c>
      <c r="D46" s="36">
        <v>0</v>
      </c>
      <c r="E46" s="50">
        <v>0</v>
      </c>
      <c r="F46" s="26"/>
    </row>
    <row r="47" spans="1:6" s="11" customFormat="1" ht="15" customHeight="1" x14ac:dyDescent="0.25">
      <c r="A47" s="21" t="s">
        <v>93</v>
      </c>
      <c r="B47" s="34" t="s">
        <v>94</v>
      </c>
      <c r="C47" s="35">
        <v>603000</v>
      </c>
      <c r="D47" s="36">
        <v>597000</v>
      </c>
      <c r="E47" s="50">
        <v>596900</v>
      </c>
      <c r="F47" s="26">
        <f t="shared" si="1"/>
        <v>0.99983249581239531</v>
      </c>
    </row>
    <row r="48" spans="1:6" s="11" customFormat="1" ht="15" customHeight="1" x14ac:dyDescent="0.25">
      <c r="A48" s="21" t="s">
        <v>95</v>
      </c>
      <c r="B48" s="48" t="s">
        <v>96</v>
      </c>
      <c r="C48" s="51">
        <v>250000</v>
      </c>
      <c r="D48" s="52">
        <v>1041000</v>
      </c>
      <c r="E48" s="50">
        <v>1040521</v>
      </c>
      <c r="F48" s="26">
        <f t="shared" si="1"/>
        <v>0.99953986551392893</v>
      </c>
    </row>
    <row r="49" spans="1:7" s="11" customFormat="1" ht="15" customHeight="1" thickBot="1" x14ac:dyDescent="0.3">
      <c r="A49" s="53" t="s">
        <v>97</v>
      </c>
      <c r="B49" s="54" t="s">
        <v>98</v>
      </c>
      <c r="C49" s="55">
        <v>200000</v>
      </c>
      <c r="D49" s="56">
        <v>302000</v>
      </c>
      <c r="E49" s="57">
        <v>301854</v>
      </c>
      <c r="F49" s="58">
        <f t="shared" si="1"/>
        <v>0.99951655629139069</v>
      </c>
    </row>
    <row r="50" spans="1:7" s="11" customFormat="1" ht="6.75" customHeight="1" thickTop="1" x14ac:dyDescent="0.25">
      <c r="A50" s="59"/>
      <c r="B50" s="60"/>
      <c r="C50" s="61"/>
      <c r="D50" s="61"/>
      <c r="E50" s="61"/>
      <c r="F50" s="62"/>
    </row>
    <row r="51" spans="1:7" s="11" customFormat="1" ht="6.75" customHeight="1" x14ac:dyDescent="0.25">
      <c r="A51" s="59"/>
      <c r="B51" s="60"/>
      <c r="C51" s="61"/>
      <c r="D51" s="61"/>
      <c r="E51" s="61"/>
      <c r="F51" s="62"/>
    </row>
    <row r="52" spans="1:7" s="11" customFormat="1" ht="15" customHeight="1" x14ac:dyDescent="0.25">
      <c r="A52" s="59"/>
      <c r="B52" s="60"/>
      <c r="C52" s="61"/>
      <c r="D52" s="61"/>
      <c r="E52" s="61"/>
      <c r="F52" s="62" t="s">
        <v>99</v>
      </c>
    </row>
    <row r="53" spans="1:7" s="11" customFormat="1" ht="15" customHeight="1" x14ac:dyDescent="0.25">
      <c r="A53" s="59"/>
      <c r="B53" s="60"/>
      <c r="C53" s="61"/>
      <c r="D53" s="61"/>
      <c r="E53" s="61"/>
      <c r="F53" s="62" t="str">
        <f>F2</f>
        <v>a   4/2017. (V.31.) önkormányzati rendelethez</v>
      </c>
    </row>
    <row r="54" spans="1:7" s="11" customFormat="1" ht="15" customHeight="1" x14ac:dyDescent="0.25">
      <c r="A54" s="59"/>
      <c r="B54" s="60"/>
      <c r="C54" s="61"/>
      <c r="D54" s="61"/>
      <c r="E54" s="61"/>
      <c r="F54" s="62"/>
    </row>
    <row r="55" spans="1:7" s="11" customFormat="1" ht="15" customHeight="1" thickBot="1" x14ac:dyDescent="0.3">
      <c r="A55" s="2"/>
      <c r="B55" s="2"/>
      <c r="C55" s="2"/>
      <c r="D55" s="2"/>
      <c r="E55" s="2"/>
      <c r="F55" s="6" t="s">
        <v>2</v>
      </c>
    </row>
    <row r="56" spans="1:7" s="11" customFormat="1" ht="24.6" thickTop="1" x14ac:dyDescent="0.25">
      <c r="A56" s="7" t="s">
        <v>3</v>
      </c>
      <c r="B56" s="8" t="s">
        <v>4</v>
      </c>
      <c r="C56" s="9" t="s">
        <v>5</v>
      </c>
      <c r="D56" s="9" t="s">
        <v>6</v>
      </c>
      <c r="E56" s="9" t="s">
        <v>7</v>
      </c>
      <c r="F56" s="10" t="s">
        <v>8</v>
      </c>
    </row>
    <row r="57" spans="1:7" s="11" customFormat="1" ht="15" customHeight="1" thickBot="1" x14ac:dyDescent="0.3">
      <c r="A57" s="12" t="s">
        <v>9</v>
      </c>
      <c r="B57" s="13" t="s">
        <v>10</v>
      </c>
      <c r="C57" s="14" t="s">
        <v>11</v>
      </c>
      <c r="D57" s="15" t="s">
        <v>12</v>
      </c>
      <c r="E57" s="15" t="s">
        <v>13</v>
      </c>
      <c r="F57" s="16" t="s">
        <v>14</v>
      </c>
    </row>
    <row r="58" spans="1:7" s="11" customFormat="1" ht="15" customHeight="1" thickTop="1" x14ac:dyDescent="0.25">
      <c r="A58" s="63">
        <v>43</v>
      </c>
      <c r="B58" s="34" t="s">
        <v>100</v>
      </c>
      <c r="C58" s="35">
        <v>200000</v>
      </c>
      <c r="D58" s="36">
        <v>211000</v>
      </c>
      <c r="E58" s="36">
        <v>194419</v>
      </c>
      <c r="F58" s="26">
        <f>E58/D58</f>
        <v>0.92141706161137438</v>
      </c>
    </row>
    <row r="59" spans="1:7" s="11" customFormat="1" ht="15" customHeight="1" x14ac:dyDescent="0.25">
      <c r="A59" s="64">
        <v>44</v>
      </c>
      <c r="B59" s="34" t="s">
        <v>101</v>
      </c>
      <c r="C59" s="35">
        <v>250000</v>
      </c>
      <c r="D59" s="36">
        <v>0</v>
      </c>
      <c r="E59" s="36">
        <v>0</v>
      </c>
      <c r="F59" s="65"/>
    </row>
    <row r="60" spans="1:7" s="11" customFormat="1" ht="15" customHeight="1" x14ac:dyDescent="0.25">
      <c r="A60" s="63">
        <v>45</v>
      </c>
      <c r="B60" s="34" t="s">
        <v>102</v>
      </c>
      <c r="C60" s="35">
        <v>444000</v>
      </c>
      <c r="D60" s="36">
        <v>540000</v>
      </c>
      <c r="E60" s="36">
        <v>444500</v>
      </c>
      <c r="F60" s="65">
        <f>E60/D60</f>
        <v>0.82314814814814818</v>
      </c>
    </row>
    <row r="61" spans="1:7" s="11" customFormat="1" ht="24" x14ac:dyDescent="0.25">
      <c r="A61" s="64">
        <v>46</v>
      </c>
      <c r="B61" s="66" t="s">
        <v>103</v>
      </c>
      <c r="C61" s="35">
        <v>1565000</v>
      </c>
      <c r="D61" s="36">
        <v>838000</v>
      </c>
      <c r="E61" s="36">
        <v>837565</v>
      </c>
      <c r="F61" s="26">
        <f>E60/D61</f>
        <v>0.53042959427207637</v>
      </c>
      <c r="G61" s="67"/>
    </row>
    <row r="62" spans="1:7" s="11" customFormat="1" x14ac:dyDescent="0.25">
      <c r="A62" s="63">
        <v>47</v>
      </c>
      <c r="B62" s="34" t="s">
        <v>104</v>
      </c>
      <c r="C62" s="35">
        <v>109000</v>
      </c>
      <c r="D62" s="36">
        <v>128000</v>
      </c>
      <c r="E62" s="36">
        <v>128099</v>
      </c>
      <c r="F62" s="26">
        <f t="shared" ref="F62:F98" si="3">E62/D62</f>
        <v>1.0007734374999999</v>
      </c>
    </row>
    <row r="63" spans="1:7" s="11" customFormat="1" ht="15" customHeight="1" x14ac:dyDescent="0.25">
      <c r="A63" s="64">
        <v>48</v>
      </c>
      <c r="B63" s="34" t="s">
        <v>105</v>
      </c>
      <c r="C63" s="35">
        <v>64000</v>
      </c>
      <c r="D63" s="36">
        <v>85000</v>
      </c>
      <c r="E63" s="36">
        <v>85400</v>
      </c>
      <c r="F63" s="26">
        <f t="shared" si="3"/>
        <v>1.0047058823529411</v>
      </c>
    </row>
    <row r="64" spans="1:7" s="11" customFormat="1" ht="15" customHeight="1" x14ac:dyDescent="0.25">
      <c r="A64" s="63">
        <v>49</v>
      </c>
      <c r="B64" s="34" t="s">
        <v>106</v>
      </c>
      <c r="C64" s="35">
        <v>220000</v>
      </c>
      <c r="D64" s="36">
        <v>220000</v>
      </c>
      <c r="E64" s="36">
        <v>220000</v>
      </c>
      <c r="F64" s="26">
        <f t="shared" si="3"/>
        <v>1</v>
      </c>
    </row>
    <row r="65" spans="1:7" s="11" customFormat="1" ht="15" customHeight="1" x14ac:dyDescent="0.25">
      <c r="A65" s="64">
        <v>50</v>
      </c>
      <c r="B65" s="34" t="s">
        <v>107</v>
      </c>
      <c r="C65" s="35">
        <v>100000</v>
      </c>
      <c r="D65" s="36">
        <v>0</v>
      </c>
      <c r="E65" s="36">
        <v>0</v>
      </c>
      <c r="F65" s="26"/>
    </row>
    <row r="66" spans="1:7" s="11" customFormat="1" ht="15" customHeight="1" x14ac:dyDescent="0.25">
      <c r="A66" s="63">
        <v>51</v>
      </c>
      <c r="B66" s="34" t="s">
        <v>108</v>
      </c>
      <c r="C66" s="35">
        <v>199000</v>
      </c>
      <c r="D66" s="36">
        <v>0</v>
      </c>
      <c r="E66" s="36">
        <v>0</v>
      </c>
      <c r="F66" s="26"/>
    </row>
    <row r="67" spans="1:7" s="11" customFormat="1" ht="15" customHeight="1" x14ac:dyDescent="0.25">
      <c r="A67" s="64">
        <v>52</v>
      </c>
      <c r="B67" s="34" t="s">
        <v>109</v>
      </c>
      <c r="C67" s="35">
        <v>44000</v>
      </c>
      <c r="D67" s="36">
        <v>9000</v>
      </c>
      <c r="E67" s="36">
        <v>8990</v>
      </c>
      <c r="F67" s="26">
        <f t="shared" si="3"/>
        <v>0.99888888888888894</v>
      </c>
    </row>
    <row r="68" spans="1:7" s="11" customFormat="1" ht="15" customHeight="1" x14ac:dyDescent="0.25">
      <c r="A68" s="63">
        <v>53</v>
      </c>
      <c r="B68" s="34" t="s">
        <v>110</v>
      </c>
      <c r="C68" s="35">
        <v>48000</v>
      </c>
      <c r="D68" s="36">
        <v>24000</v>
      </c>
      <c r="E68" s="36">
        <v>23800</v>
      </c>
      <c r="F68" s="26">
        <f t="shared" si="3"/>
        <v>0.9916666666666667</v>
      </c>
    </row>
    <row r="69" spans="1:7" s="11" customFormat="1" ht="15" customHeight="1" x14ac:dyDescent="0.25">
      <c r="A69" s="64">
        <v>54</v>
      </c>
      <c r="B69" s="34" t="s">
        <v>111</v>
      </c>
      <c r="C69" s="35">
        <v>25000</v>
      </c>
      <c r="D69" s="36">
        <v>41000</v>
      </c>
      <c r="E69" s="36">
        <v>41299</v>
      </c>
      <c r="F69" s="26">
        <f t="shared" si="3"/>
        <v>1.0072926829268292</v>
      </c>
    </row>
    <row r="70" spans="1:7" s="11" customFormat="1" ht="15" customHeight="1" x14ac:dyDescent="0.25">
      <c r="A70" s="63">
        <v>55</v>
      </c>
      <c r="B70" s="68" t="s">
        <v>112</v>
      </c>
      <c r="C70" s="35">
        <v>0</v>
      </c>
      <c r="D70" s="36">
        <v>190000</v>
      </c>
      <c r="E70" s="36">
        <v>189653</v>
      </c>
      <c r="F70" s="26">
        <f t="shared" si="3"/>
        <v>0.99817368421052632</v>
      </c>
    </row>
    <row r="71" spans="1:7" s="11" customFormat="1" ht="15" customHeight="1" x14ac:dyDescent="0.25">
      <c r="A71" s="64">
        <v>56</v>
      </c>
      <c r="B71" s="69" t="s">
        <v>113</v>
      </c>
      <c r="C71" s="35">
        <v>0</v>
      </c>
      <c r="D71" s="36">
        <v>220000</v>
      </c>
      <c r="E71" s="36">
        <v>219900</v>
      </c>
      <c r="F71" s="26">
        <f t="shared" si="3"/>
        <v>0.99954545454545451</v>
      </c>
    </row>
    <row r="72" spans="1:7" s="11" customFormat="1" ht="15" customHeight="1" x14ac:dyDescent="0.25">
      <c r="A72" s="63">
        <v>57</v>
      </c>
      <c r="B72" s="34" t="s">
        <v>114</v>
      </c>
      <c r="C72" s="35">
        <v>0</v>
      </c>
      <c r="D72" s="36">
        <v>66000</v>
      </c>
      <c r="E72" s="36">
        <v>66400</v>
      </c>
      <c r="F72" s="26">
        <f t="shared" si="3"/>
        <v>1.0060606060606061</v>
      </c>
    </row>
    <row r="73" spans="1:7" s="11" customFormat="1" ht="15" customHeight="1" x14ac:dyDescent="0.25">
      <c r="A73" s="64">
        <v>58</v>
      </c>
      <c r="B73" s="70" t="s">
        <v>115</v>
      </c>
      <c r="C73" s="35">
        <v>0</v>
      </c>
      <c r="D73" s="36">
        <v>110000</v>
      </c>
      <c r="E73" s="36">
        <v>109998</v>
      </c>
      <c r="F73" s="26">
        <f t="shared" si="3"/>
        <v>0.99998181818181819</v>
      </c>
    </row>
    <row r="74" spans="1:7" s="11" customFormat="1" ht="15" customHeight="1" x14ac:dyDescent="0.25">
      <c r="A74" s="63">
        <v>59</v>
      </c>
      <c r="B74" s="71" t="s">
        <v>116</v>
      </c>
      <c r="C74" s="35">
        <v>0</v>
      </c>
      <c r="D74" s="36">
        <v>457000</v>
      </c>
      <c r="E74" s="36">
        <v>457200</v>
      </c>
      <c r="F74" s="26">
        <f t="shared" si="3"/>
        <v>1.000437636761488</v>
      </c>
    </row>
    <row r="75" spans="1:7" s="11" customFormat="1" ht="15" customHeight="1" x14ac:dyDescent="0.25">
      <c r="A75" s="64">
        <v>60</v>
      </c>
      <c r="B75" s="72" t="s">
        <v>117</v>
      </c>
      <c r="C75" s="35">
        <v>0</v>
      </c>
      <c r="D75" s="36">
        <v>379000</v>
      </c>
      <c r="E75" s="36">
        <v>379307</v>
      </c>
      <c r="F75" s="26">
        <f t="shared" si="3"/>
        <v>1.0008100263852242</v>
      </c>
    </row>
    <row r="76" spans="1:7" s="11" customFormat="1" ht="15" customHeight="1" x14ac:dyDescent="0.25">
      <c r="A76" s="63">
        <v>61</v>
      </c>
      <c r="B76" s="72" t="s">
        <v>118</v>
      </c>
      <c r="C76" s="35">
        <v>0</v>
      </c>
      <c r="D76" s="36">
        <v>252000</v>
      </c>
      <c r="E76" s="36">
        <v>251816</v>
      </c>
      <c r="F76" s="26">
        <f t="shared" si="3"/>
        <v>0.99926984126984131</v>
      </c>
    </row>
    <row r="77" spans="1:7" s="11" customFormat="1" ht="15" customHeight="1" x14ac:dyDescent="0.25">
      <c r="A77" s="64">
        <v>62</v>
      </c>
      <c r="B77" s="43" t="s">
        <v>119</v>
      </c>
      <c r="C77" s="35">
        <v>0</v>
      </c>
      <c r="D77" s="36">
        <v>195000</v>
      </c>
      <c r="E77" s="36">
        <v>195000</v>
      </c>
      <c r="F77" s="26">
        <f t="shared" si="3"/>
        <v>1</v>
      </c>
    </row>
    <row r="78" spans="1:7" s="11" customFormat="1" ht="15" customHeight="1" x14ac:dyDescent="0.25">
      <c r="A78" s="63">
        <v>63</v>
      </c>
      <c r="B78" s="43" t="s">
        <v>119</v>
      </c>
      <c r="C78" s="35">
        <v>0</v>
      </c>
      <c r="D78" s="36">
        <v>65000</v>
      </c>
      <c r="E78" s="36">
        <v>65000</v>
      </c>
      <c r="F78" s="26">
        <f t="shared" si="3"/>
        <v>1</v>
      </c>
      <c r="G78" s="67"/>
    </row>
    <row r="79" spans="1:7" s="11" customFormat="1" ht="15" customHeight="1" x14ac:dyDescent="0.25">
      <c r="A79" s="64">
        <v>64</v>
      </c>
      <c r="B79" s="40" t="s">
        <v>120</v>
      </c>
      <c r="C79" s="41">
        <v>0</v>
      </c>
      <c r="D79" s="42">
        <v>285000</v>
      </c>
      <c r="E79" s="42">
        <v>284000</v>
      </c>
      <c r="F79" s="26">
        <f t="shared" si="3"/>
        <v>0.99649122807017543</v>
      </c>
    </row>
    <row r="80" spans="1:7" s="11" customFormat="1" ht="15" customHeight="1" x14ac:dyDescent="0.25">
      <c r="A80" s="63">
        <v>65</v>
      </c>
      <c r="B80" s="49" t="s">
        <v>121</v>
      </c>
      <c r="C80" s="41">
        <v>0</v>
      </c>
      <c r="D80" s="73">
        <v>551000</v>
      </c>
      <c r="E80" s="73">
        <v>550506</v>
      </c>
      <c r="F80" s="26">
        <f t="shared" si="3"/>
        <v>0.99910344827586206</v>
      </c>
    </row>
    <row r="81" spans="1:6" ht="15" customHeight="1" x14ac:dyDescent="0.25">
      <c r="A81" s="64">
        <v>66</v>
      </c>
      <c r="B81" s="74" t="s">
        <v>122</v>
      </c>
      <c r="C81" s="44">
        <v>0</v>
      </c>
      <c r="D81" s="36">
        <v>2540000</v>
      </c>
      <c r="E81" s="36">
        <v>0</v>
      </c>
      <c r="F81" s="26">
        <f t="shared" si="3"/>
        <v>0</v>
      </c>
    </row>
    <row r="82" spans="1:6" ht="15" customHeight="1" x14ac:dyDescent="0.25">
      <c r="A82" s="63">
        <v>67</v>
      </c>
      <c r="B82" s="43" t="s">
        <v>123</v>
      </c>
      <c r="C82" s="41">
        <v>0</v>
      </c>
      <c r="D82" s="36">
        <v>98000</v>
      </c>
      <c r="E82" s="36">
        <v>88900</v>
      </c>
      <c r="F82" s="26">
        <f t="shared" si="3"/>
        <v>0.90714285714285714</v>
      </c>
    </row>
    <row r="83" spans="1:6" ht="15" customHeight="1" x14ac:dyDescent="0.25">
      <c r="A83" s="64">
        <v>68</v>
      </c>
      <c r="B83" s="34" t="s">
        <v>124</v>
      </c>
      <c r="C83" s="44">
        <v>0</v>
      </c>
      <c r="D83" s="36">
        <v>45000</v>
      </c>
      <c r="E83" s="36">
        <v>44600</v>
      </c>
      <c r="F83" s="26">
        <f t="shared" si="3"/>
        <v>0.99111111111111116</v>
      </c>
    </row>
    <row r="84" spans="1:6" ht="15" customHeight="1" x14ac:dyDescent="0.25">
      <c r="A84" s="63">
        <v>69</v>
      </c>
      <c r="B84" s="34" t="s">
        <v>125</v>
      </c>
      <c r="C84" s="41">
        <v>0</v>
      </c>
      <c r="D84" s="36">
        <v>4065000</v>
      </c>
      <c r="E84" s="36">
        <v>4064736</v>
      </c>
      <c r="F84" s="26">
        <f t="shared" si="3"/>
        <v>0.99993505535055349</v>
      </c>
    </row>
    <row r="85" spans="1:6" ht="15" customHeight="1" x14ac:dyDescent="0.25">
      <c r="A85" s="64">
        <v>70</v>
      </c>
      <c r="B85" s="70" t="s">
        <v>126</v>
      </c>
      <c r="C85" s="44">
        <v>0</v>
      </c>
      <c r="D85" s="36">
        <v>80000</v>
      </c>
      <c r="E85" s="36">
        <v>80000</v>
      </c>
      <c r="F85" s="26">
        <f t="shared" si="3"/>
        <v>1</v>
      </c>
    </row>
    <row r="86" spans="1:6" ht="15" customHeight="1" x14ac:dyDescent="0.25">
      <c r="A86" s="63">
        <v>71</v>
      </c>
      <c r="B86" s="70" t="s">
        <v>127</v>
      </c>
      <c r="C86" s="41">
        <v>0</v>
      </c>
      <c r="D86" s="36">
        <v>423000</v>
      </c>
      <c r="E86" s="36">
        <v>422951</v>
      </c>
      <c r="F86" s="26">
        <f t="shared" si="3"/>
        <v>0.99988416075650122</v>
      </c>
    </row>
    <row r="87" spans="1:6" ht="15" customHeight="1" x14ac:dyDescent="0.25">
      <c r="A87" s="64">
        <v>72</v>
      </c>
      <c r="B87" s="70" t="s">
        <v>128</v>
      </c>
      <c r="C87" s="44">
        <v>0</v>
      </c>
      <c r="D87" s="36">
        <v>27000</v>
      </c>
      <c r="E87" s="36">
        <v>26900</v>
      </c>
      <c r="F87" s="26">
        <f t="shared" si="3"/>
        <v>0.99629629629629635</v>
      </c>
    </row>
    <row r="88" spans="1:6" ht="15" customHeight="1" x14ac:dyDescent="0.25">
      <c r="A88" s="63">
        <v>73</v>
      </c>
      <c r="B88" s="34" t="s">
        <v>129</v>
      </c>
      <c r="C88" s="41">
        <v>0</v>
      </c>
      <c r="D88" s="36">
        <v>628000</v>
      </c>
      <c r="E88" s="36">
        <v>627380</v>
      </c>
      <c r="F88" s="26">
        <f t="shared" si="3"/>
        <v>0.99901273885350317</v>
      </c>
    </row>
    <row r="89" spans="1:6" ht="15" customHeight="1" x14ac:dyDescent="0.25">
      <c r="A89" s="64">
        <v>74</v>
      </c>
      <c r="B89" s="34" t="s">
        <v>130</v>
      </c>
      <c r="C89" s="44">
        <v>0</v>
      </c>
      <c r="D89" s="36">
        <v>6350000</v>
      </c>
      <c r="E89" s="36">
        <v>0</v>
      </c>
      <c r="F89" s="26">
        <f t="shared" si="3"/>
        <v>0</v>
      </c>
    </row>
    <row r="90" spans="1:6" ht="15" customHeight="1" x14ac:dyDescent="0.25">
      <c r="A90" s="63">
        <v>75</v>
      </c>
      <c r="B90" s="34" t="s">
        <v>131</v>
      </c>
      <c r="C90" s="41">
        <v>0</v>
      </c>
      <c r="D90" s="36">
        <v>20000</v>
      </c>
      <c r="E90" s="36">
        <v>18922</v>
      </c>
      <c r="F90" s="26">
        <f t="shared" si="3"/>
        <v>0.94610000000000005</v>
      </c>
    </row>
    <row r="91" spans="1:6" ht="15" customHeight="1" x14ac:dyDescent="0.25">
      <c r="A91" s="64">
        <v>76</v>
      </c>
      <c r="B91" s="75" t="s">
        <v>132</v>
      </c>
      <c r="C91" s="44">
        <v>0</v>
      </c>
      <c r="D91" s="36">
        <v>78000</v>
      </c>
      <c r="E91" s="36">
        <v>76888</v>
      </c>
      <c r="F91" s="26">
        <f t="shared" si="3"/>
        <v>0.98574358974358978</v>
      </c>
    </row>
    <row r="92" spans="1:6" ht="15" customHeight="1" x14ac:dyDescent="0.25">
      <c r="A92" s="63">
        <v>77</v>
      </c>
      <c r="B92" s="48" t="s">
        <v>133</v>
      </c>
      <c r="C92" s="44">
        <v>0</v>
      </c>
      <c r="D92" s="36">
        <v>115000</v>
      </c>
      <c r="E92" s="36">
        <v>115000</v>
      </c>
      <c r="F92" s="26">
        <f t="shared" si="3"/>
        <v>1</v>
      </c>
    </row>
    <row r="93" spans="1:6" ht="15" customHeight="1" x14ac:dyDescent="0.25">
      <c r="A93" s="64">
        <v>78</v>
      </c>
      <c r="B93" s="37" t="s">
        <v>134</v>
      </c>
      <c r="C93" s="44">
        <v>0</v>
      </c>
      <c r="D93" s="36">
        <v>4000000</v>
      </c>
      <c r="E93" s="36">
        <v>4000000</v>
      </c>
      <c r="F93" s="26">
        <f t="shared" si="3"/>
        <v>1</v>
      </c>
    </row>
    <row r="94" spans="1:6" ht="15" customHeight="1" x14ac:dyDescent="0.25">
      <c r="A94" s="63">
        <v>79</v>
      </c>
      <c r="B94" s="37" t="s">
        <v>135</v>
      </c>
      <c r="C94" s="44">
        <v>0</v>
      </c>
      <c r="D94" s="36">
        <v>177000</v>
      </c>
      <c r="E94" s="36">
        <v>177500</v>
      </c>
      <c r="F94" s="26">
        <f t="shared" si="3"/>
        <v>1.0028248587570621</v>
      </c>
    </row>
    <row r="95" spans="1:6" ht="15" customHeight="1" x14ac:dyDescent="0.25">
      <c r="A95" s="76">
        <v>80</v>
      </c>
      <c r="B95" s="77" t="s">
        <v>136</v>
      </c>
      <c r="C95" s="78">
        <f>SUM(C96)</f>
        <v>14500000</v>
      </c>
      <c r="D95" s="79">
        <f>SUM(D96)</f>
        <v>0</v>
      </c>
      <c r="E95" s="79"/>
      <c r="F95" s="80"/>
    </row>
    <row r="96" spans="1:6" ht="15" customHeight="1" x14ac:dyDescent="0.25">
      <c r="A96" s="63">
        <v>81</v>
      </c>
      <c r="B96" s="81" t="s">
        <v>137</v>
      </c>
      <c r="C96" s="82">
        <v>14500000</v>
      </c>
      <c r="D96" s="83">
        <v>0</v>
      </c>
      <c r="E96" s="83">
        <v>0</v>
      </c>
      <c r="F96" s="26"/>
    </row>
    <row r="97" spans="1:6" ht="15" customHeight="1" thickBot="1" x14ac:dyDescent="0.3">
      <c r="A97" s="84">
        <v>82</v>
      </c>
      <c r="B97" s="85" t="s">
        <v>138</v>
      </c>
      <c r="C97" s="86">
        <v>375000</v>
      </c>
      <c r="D97" s="87">
        <v>375000</v>
      </c>
      <c r="E97" s="87">
        <v>0</v>
      </c>
      <c r="F97" s="88">
        <f t="shared" si="3"/>
        <v>0</v>
      </c>
    </row>
    <row r="98" spans="1:6" ht="24" thickTop="1" thickBot="1" x14ac:dyDescent="0.3">
      <c r="A98" s="89">
        <v>83</v>
      </c>
      <c r="B98" s="90" t="s">
        <v>139</v>
      </c>
      <c r="C98" s="91">
        <f>C8+C95+C97+C13</f>
        <v>149851000</v>
      </c>
      <c r="D98" s="91">
        <f t="shared" ref="D98:E98" si="4">D8+D95+D97+D13</f>
        <v>130624000</v>
      </c>
      <c r="E98" s="91">
        <f t="shared" si="4"/>
        <v>97599266</v>
      </c>
      <c r="F98" s="92">
        <f t="shared" si="3"/>
        <v>0.74717713437040667</v>
      </c>
    </row>
    <row r="99" spans="1:6" ht="13.8" thickTop="1" x14ac:dyDescent="0.25"/>
  </sheetData>
  <sheetProtection selectLockedCells="1" selectUnlockedCells="1"/>
  <mergeCells count="1">
    <mergeCell ref="A4:F4"/>
  </mergeCells>
  <pageMargins left="0.74791666666666667" right="0.74791666666666667" top="0.98402777777777772" bottom="0.98402777777777772" header="0.51180555555555551" footer="0.51180555555555551"/>
  <pageSetup paperSize="9" scale="96" firstPageNumber="0" orientation="portrait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2017-06-02T07:11:09Z</dcterms:created>
  <dcterms:modified xsi:type="dcterms:W3CDTF">2017-06-06T15:04:52Z</dcterms:modified>
</cp:coreProperties>
</file>