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75" yWindow="630" windowWidth="19425" windowHeight="5670"/>
  </bookViews>
  <sheets>
    <sheet name="1.tábla " sheetId="42" r:id="rId1"/>
    <sheet name="2.tábla" sheetId="41" r:id="rId2"/>
    <sheet name="2a. tábla" sheetId="82" r:id="rId3"/>
    <sheet name="3.tábla " sheetId="40" r:id="rId4"/>
    <sheet name="4.tábla" sheetId="83" r:id="rId5"/>
    <sheet name="5.tábla" sheetId="50" r:id="rId6"/>
    <sheet name="6.tábla " sheetId="51" r:id="rId7"/>
    <sheet name="7.tábla" sheetId="62" r:id="rId8"/>
    <sheet name="8.tábla" sheetId="67" r:id="rId9"/>
    <sheet name="9.tábla" sheetId="85" r:id="rId10"/>
    <sheet name="10.tábla" sheetId="86" r:id="rId11"/>
    <sheet name="11.tábla" sheetId="87" r:id="rId12"/>
    <sheet name="12.tábla" sheetId="88" r:id="rId13"/>
  </sheets>
  <externalReferences>
    <externalReference r:id="rId14"/>
    <externalReference r:id="rId15"/>
  </externalReferences>
  <definedNames>
    <definedName name="_xlnm.Print_Titles" localSheetId="1">'2.tábla'!$4:$4</definedName>
    <definedName name="_xlnm.Print_Area" localSheetId="0">'1.tábla '!$A$4:$D$32</definedName>
    <definedName name="_xlnm.Print_Area" localSheetId="10">'10.tábla'!$A$1:$E$23</definedName>
    <definedName name="_xlnm.Print_Area" localSheetId="11">'11.tábla'!$A$1:$E$38</definedName>
    <definedName name="_xlnm.Print_Area" localSheetId="12">'12.tábla'!$A$1:$F$291</definedName>
    <definedName name="_xlnm.Print_Area" localSheetId="1">'2.tábla'!$A$4:$D$74</definedName>
    <definedName name="_xlnm.Print_Area" localSheetId="3">'3.tábla '!$A$2:$D$35</definedName>
    <definedName name="_xlnm.Print_Area" localSheetId="5">'5.tábla'!$A$1:$D$28</definedName>
    <definedName name="_xlnm.Print_Area" localSheetId="6">'6.tábla '!$A$1:$H$60</definedName>
    <definedName name="_xlnm.Print_Area" localSheetId="7">'7.tábla'!$A$1:$H$83</definedName>
    <definedName name="_xlnm.Print_Area" localSheetId="8">'8.tábla'!$A$3:$N$36</definedName>
    <definedName name="_xlnm.Print_Area" localSheetId="9">'9.tábla'!$A$1:$F$18</definedName>
    <definedName name="onev">[1]kod!$BT$34:$BT$3186</definedName>
  </definedNames>
  <calcPr calcId="144525"/>
</workbook>
</file>

<file path=xl/calcChain.xml><?xml version="1.0" encoding="utf-8"?>
<calcChain xmlns="http://schemas.openxmlformats.org/spreadsheetml/2006/main">
  <c r="F19" i="86" l="1"/>
  <c r="F17" i="86"/>
  <c r="F16" i="86"/>
  <c r="F15" i="86"/>
  <c r="F14" i="86"/>
  <c r="G33" i="67"/>
  <c r="N33" i="67"/>
  <c r="O33" i="67"/>
  <c r="N19" i="67"/>
  <c r="O29" i="67"/>
  <c r="O28" i="67"/>
  <c r="N29" i="67"/>
  <c r="J29" i="67"/>
  <c r="E28" i="67"/>
  <c r="O26" i="67"/>
  <c r="O23" i="67"/>
  <c r="O30" i="67"/>
  <c r="O25" i="67"/>
  <c r="O24" i="67"/>
  <c r="N21" i="67"/>
  <c r="N22" i="67"/>
  <c r="N23" i="67"/>
  <c r="N24" i="67"/>
  <c r="N25" i="67"/>
  <c r="N26" i="67"/>
  <c r="N28" i="67"/>
  <c r="N30" i="67"/>
  <c r="O22" i="67"/>
  <c r="O21" i="67"/>
  <c r="O20" i="67"/>
  <c r="N20" i="67"/>
  <c r="O18" i="67"/>
  <c r="N17" i="67"/>
  <c r="O17" i="67"/>
  <c r="J7" i="67"/>
  <c r="N8" i="67"/>
  <c r="N9" i="67"/>
  <c r="N7" i="67"/>
  <c r="O13" i="67"/>
  <c r="O9" i="67"/>
  <c r="O8" i="67"/>
  <c r="O7" i="67"/>
  <c r="C31" i="67"/>
  <c r="C27" i="42" l="1"/>
  <c r="C26" i="42" l="1"/>
  <c r="C5" i="40"/>
  <c r="D5" i="40" s="1"/>
  <c r="C12" i="50"/>
  <c r="D17" i="50"/>
  <c r="C56" i="62"/>
  <c r="D56" i="62"/>
  <c r="C54" i="62"/>
  <c r="D54" i="62"/>
  <c r="C48" i="62"/>
  <c r="D48" i="62"/>
  <c r="C47" i="62"/>
  <c r="D47" i="62"/>
  <c r="H2" i="62"/>
  <c r="C2" i="62"/>
  <c r="C59" i="62" s="1"/>
  <c r="G59" i="62" s="1"/>
  <c r="D2" i="62"/>
  <c r="D30" i="62" s="1"/>
  <c r="H30" i="62" s="1"/>
  <c r="B2" i="62"/>
  <c r="B59" i="62" s="1"/>
  <c r="F59" i="62" s="1"/>
  <c r="D11" i="50"/>
  <c r="C10" i="50"/>
  <c r="D10" i="50" s="1"/>
  <c r="B12" i="50"/>
  <c r="G13" i="51"/>
  <c r="H13" i="51"/>
  <c r="F13" i="51"/>
  <c r="C20" i="51"/>
  <c r="G8" i="51"/>
  <c r="H8" i="51"/>
  <c r="F8" i="51"/>
  <c r="C49" i="51"/>
  <c r="G49" i="51" s="1"/>
  <c r="H4" i="51"/>
  <c r="C4" i="51"/>
  <c r="C27" i="51" s="1"/>
  <c r="G27" i="51" s="1"/>
  <c r="D4" i="51"/>
  <c r="D49" i="51" s="1"/>
  <c r="H49" i="51" s="1"/>
  <c r="B4" i="51"/>
  <c r="F4" i="51" s="1"/>
  <c r="D6" i="41"/>
  <c r="G47" i="82"/>
  <c r="F47" i="82"/>
  <c r="C6" i="41" s="1"/>
  <c r="C5" i="41" s="1"/>
  <c r="C63" i="41" s="1"/>
  <c r="D63" i="41" s="1"/>
  <c r="D28" i="42"/>
  <c r="C7" i="40"/>
  <c r="B7" i="40"/>
  <c r="B35" i="40"/>
  <c r="B4" i="40"/>
  <c r="B19" i="50"/>
  <c r="B18" i="50" s="1"/>
  <c r="C18" i="40"/>
  <c r="C10" i="40"/>
  <c r="D34" i="40"/>
  <c r="D21" i="50"/>
  <c r="D20" i="50"/>
  <c r="D14" i="50"/>
  <c r="D15" i="50"/>
  <c r="D16" i="50"/>
  <c r="D13" i="50"/>
  <c r="D9" i="50"/>
  <c r="D8" i="50"/>
  <c r="D7" i="50"/>
  <c r="D5" i="50"/>
  <c r="C6" i="50"/>
  <c r="B6" i="50"/>
  <c r="D23" i="50"/>
  <c r="D27" i="50"/>
  <c r="C31" i="40"/>
  <c r="B31" i="40"/>
  <c r="D15" i="83"/>
  <c r="D11" i="83"/>
  <c r="D12" i="83"/>
  <c r="D13" i="83"/>
  <c r="D10" i="83"/>
  <c r="D9" i="83"/>
  <c r="D8" i="83"/>
  <c r="C8" i="83"/>
  <c r="B8" i="83"/>
  <c r="D5" i="83"/>
  <c r="D6" i="83"/>
  <c r="D7" i="83"/>
  <c r="D4" i="83"/>
  <c r="C11" i="40"/>
  <c r="D9" i="40"/>
  <c r="D8" i="40"/>
  <c r="D7" i="40"/>
  <c r="D6" i="40"/>
  <c r="C4" i="40"/>
  <c r="C65" i="41"/>
  <c r="D65" i="41" s="1"/>
  <c r="D66" i="41"/>
  <c r="B63" i="41"/>
  <c r="D59" i="41"/>
  <c r="D44" i="41"/>
  <c r="D46" i="41"/>
  <c r="D40" i="41"/>
  <c r="D27" i="41"/>
  <c r="D28" i="41"/>
  <c r="D31" i="41"/>
  <c r="D32" i="41"/>
  <c r="D34" i="41"/>
  <c r="D37" i="41"/>
  <c r="C33" i="41"/>
  <c r="C26" i="41"/>
  <c r="C19" i="41"/>
  <c r="B19" i="41"/>
  <c r="D19" i="41" s="1"/>
  <c r="D20" i="41"/>
  <c r="D17" i="41"/>
  <c r="D18" i="41"/>
  <c r="C16" i="41"/>
  <c r="B16" i="41"/>
  <c r="C35" i="40" l="1"/>
  <c r="B30" i="62"/>
  <c r="F30" i="62" s="1"/>
  <c r="D59" i="62"/>
  <c r="H59" i="62" s="1"/>
  <c r="F2" i="62"/>
  <c r="C30" i="62"/>
  <c r="G30" i="62" s="1"/>
  <c r="G2" i="62"/>
  <c r="B27" i="51"/>
  <c r="F27" i="51" s="1"/>
  <c r="G4" i="51"/>
  <c r="D27" i="51"/>
  <c r="H27" i="51" s="1"/>
  <c r="B49" i="51"/>
  <c r="F49" i="51" s="1"/>
  <c r="D27" i="42"/>
  <c r="D12" i="50"/>
  <c r="D6" i="50"/>
  <c r="D31" i="40"/>
  <c r="D4" i="40"/>
  <c r="D16" i="41"/>
  <c r="B6" i="41" l="1"/>
  <c r="C10" i="41"/>
  <c r="D10" i="41"/>
  <c r="B10" i="41"/>
  <c r="C9" i="41"/>
  <c r="D9" i="41"/>
  <c r="B9" i="41"/>
  <c r="D8" i="41"/>
  <c r="C8" i="41"/>
  <c r="B8" i="41"/>
  <c r="D7" i="41"/>
  <c r="C7" i="41"/>
  <c r="B7" i="41"/>
  <c r="G45" i="82"/>
  <c r="E5" i="82"/>
  <c r="G44" i="82"/>
  <c r="F34" i="82"/>
  <c r="E34" i="82"/>
  <c r="G26" i="82"/>
  <c r="G23" i="82"/>
  <c r="G9" i="82"/>
  <c r="G20" i="82"/>
  <c r="G13" i="82"/>
  <c r="G15" i="82"/>
  <c r="G17" i="82"/>
  <c r="G11" i="82"/>
  <c r="G28" i="82"/>
  <c r="E8" i="82" l="1"/>
  <c r="G42" i="82"/>
  <c r="G35" i="82"/>
  <c r="G36" i="82"/>
  <c r="G37" i="82"/>
  <c r="G38" i="82"/>
  <c r="G30" i="82"/>
  <c r="G34" i="82" l="1"/>
  <c r="E10" i="82" l="1"/>
  <c r="F8" i="82"/>
  <c r="G8" i="82" s="1"/>
  <c r="F10" i="82"/>
  <c r="G10" i="82" s="1"/>
  <c r="F19" i="82"/>
  <c r="F22" i="82"/>
  <c r="G22" i="82"/>
  <c r="F25" i="82"/>
  <c r="G25" i="82"/>
  <c r="F41" i="82"/>
  <c r="F7" i="82" l="1"/>
  <c r="F6" i="82" s="1"/>
  <c r="C25" i="40"/>
  <c r="C19" i="40"/>
  <c r="F5" i="82" l="1"/>
  <c r="D12" i="40" l="1"/>
  <c r="D13" i="40"/>
  <c r="D14" i="40"/>
  <c r="D15" i="40"/>
  <c r="D16" i="40"/>
  <c r="D17" i="40"/>
  <c r="D19" i="40"/>
  <c r="D20" i="40"/>
  <c r="D21" i="40"/>
  <c r="D22" i="40"/>
  <c r="D23" i="40"/>
  <c r="D24" i="40"/>
  <c r="D25" i="40"/>
  <c r="D27" i="40"/>
  <c r="D28" i="40"/>
  <c r="D11" i="40"/>
  <c r="C26" i="40"/>
  <c r="D26" i="40" s="1"/>
  <c r="B10" i="40"/>
  <c r="B20" i="42" s="1"/>
  <c r="C29" i="40"/>
  <c r="B29" i="40"/>
  <c r="D30" i="40"/>
  <c r="D29" i="40" s="1"/>
  <c r="C2" i="50"/>
  <c r="D2" i="50"/>
  <c r="B2" i="50"/>
  <c r="B33" i="40"/>
  <c r="C2" i="83"/>
  <c r="D2" i="83"/>
  <c r="B2" i="83"/>
  <c r="C2" i="40"/>
  <c r="D2" i="40"/>
  <c r="B2" i="40"/>
  <c r="C4" i="41"/>
  <c r="D4" i="41"/>
  <c r="B4" i="41"/>
  <c r="G82" i="62" l="1"/>
  <c r="H82" i="62"/>
  <c r="D31" i="67" l="1"/>
  <c r="E31" i="67"/>
  <c r="F31" i="67"/>
  <c r="G31" i="67"/>
  <c r="H31" i="67"/>
  <c r="I31" i="67"/>
  <c r="J31" i="67"/>
  <c r="K31" i="67"/>
  <c r="L31" i="67"/>
  <c r="M31" i="67"/>
  <c r="C27" i="67"/>
  <c r="D27" i="67"/>
  <c r="E27" i="67"/>
  <c r="F27" i="67"/>
  <c r="F32" i="67" s="1"/>
  <c r="G27" i="67"/>
  <c r="H27" i="67"/>
  <c r="H32" i="67" s="1"/>
  <c r="I27" i="67"/>
  <c r="I32" i="67" s="1"/>
  <c r="J27" i="67"/>
  <c r="K27" i="67"/>
  <c r="K32" i="67" s="1"/>
  <c r="L27" i="67"/>
  <c r="M27" i="67"/>
  <c r="G12" i="62"/>
  <c r="H12" i="62"/>
  <c r="G9" i="62"/>
  <c r="H9" i="62"/>
  <c r="M32" i="67" l="1"/>
  <c r="L32" i="67"/>
  <c r="N31" i="67"/>
  <c r="J32" i="67"/>
  <c r="G32" i="67"/>
  <c r="E32" i="67"/>
  <c r="D32" i="67"/>
  <c r="F20" i="86"/>
  <c r="G26" i="62"/>
  <c r="H26" i="62"/>
  <c r="C59" i="51"/>
  <c r="D59" i="51"/>
  <c r="C41" i="51"/>
  <c r="D41" i="51"/>
  <c r="G33" i="51"/>
  <c r="G31" i="51" s="1"/>
  <c r="G21" i="62" s="1"/>
  <c r="H33" i="51"/>
  <c r="H31" i="51" s="1"/>
  <c r="H21" i="62" s="1"/>
  <c r="C40" i="51"/>
  <c r="C39" i="51" s="1"/>
  <c r="C56" i="51" s="1"/>
  <c r="D22" i="51"/>
  <c r="H18" i="51"/>
  <c r="H17" i="51" s="1"/>
  <c r="H15" i="62" s="1"/>
  <c r="G39" i="51"/>
  <c r="H39" i="51"/>
  <c r="D30" i="51"/>
  <c r="D19" i="51"/>
  <c r="D58" i="51" s="1"/>
  <c r="D57" i="51" s="1"/>
  <c r="D26" i="62" l="1"/>
  <c r="H55" i="51"/>
  <c r="H54" i="51" s="1"/>
  <c r="D18" i="51"/>
  <c r="D17" i="51" s="1"/>
  <c r="D55" i="51" s="1"/>
  <c r="H6" i="51" l="1"/>
  <c r="H5" i="62" s="1"/>
  <c r="H5" i="51"/>
  <c r="H4" i="62" s="1"/>
  <c r="D40" i="51"/>
  <c r="D39" i="51" s="1"/>
  <c r="D56" i="51" s="1"/>
  <c r="D54" i="51" s="1"/>
  <c r="D15" i="62" s="1"/>
  <c r="D24" i="50"/>
  <c r="D12" i="42" l="1"/>
  <c r="C64" i="41"/>
  <c r="C14" i="42" l="1"/>
  <c r="D64" i="41"/>
  <c r="D14" i="42" s="1"/>
  <c r="D17" i="86" l="1"/>
  <c r="D15" i="86"/>
  <c r="D14" i="86"/>
  <c r="E37" i="87"/>
  <c r="D37" i="87"/>
  <c r="C37" i="87"/>
  <c r="B35" i="87"/>
  <c r="E26" i="87"/>
  <c r="E33" i="87" s="1"/>
  <c r="E38" i="87" s="1"/>
  <c r="D26" i="87"/>
  <c r="D33" i="87" s="1"/>
  <c r="D38" i="87" s="1"/>
  <c r="C26" i="87"/>
  <c r="C33" i="87" s="1"/>
  <c r="C38" i="87" s="1"/>
  <c r="E20" i="87"/>
  <c r="D20" i="87"/>
  <c r="C20" i="87"/>
  <c r="E17" i="87"/>
  <c r="D17" i="87"/>
  <c r="C17" i="87"/>
  <c r="E13" i="87"/>
  <c r="E18" i="87" s="1"/>
  <c r="D13" i="87"/>
  <c r="D18" i="87" s="1"/>
  <c r="C13" i="87"/>
  <c r="C18" i="87" s="1"/>
  <c r="B12" i="87"/>
  <c r="B10" i="87"/>
  <c r="D20" i="86"/>
  <c r="D19" i="86"/>
  <c r="D18" i="86"/>
  <c r="D16" i="86"/>
  <c r="E13" i="86"/>
  <c r="E23" i="86" s="1"/>
  <c r="G14" i="85"/>
  <c r="F14" i="85"/>
  <c r="F15" i="85" s="1"/>
  <c r="E14" i="85"/>
  <c r="E15" i="85" s="1"/>
  <c r="D14" i="85"/>
  <c r="D15" i="85" s="1"/>
  <c r="C12" i="85"/>
  <c r="C9" i="85"/>
  <c r="E23" i="88"/>
  <c r="D23" i="88"/>
  <c r="C23" i="88"/>
  <c r="B23" i="88"/>
  <c r="F22" i="88"/>
  <c r="F21" i="88"/>
  <c r="F20" i="88"/>
  <c r="F19" i="88"/>
  <c r="F18" i="88"/>
  <c r="F17" i="88"/>
  <c r="F16" i="88"/>
  <c r="F23" i="88" s="1"/>
  <c r="E13" i="88"/>
  <c r="D13" i="88"/>
  <c r="C13" i="88"/>
  <c r="B13" i="88"/>
  <c r="F10" i="88"/>
  <c r="F13" i="88" s="1"/>
  <c r="B20" i="87" l="1"/>
  <c r="B26" i="87"/>
  <c r="B13" i="87"/>
  <c r="B37" i="87"/>
  <c r="C14" i="85"/>
  <c r="C15" i="85" s="1"/>
  <c r="D13" i="86"/>
  <c r="D23" i="86" s="1"/>
  <c r="F13" i="86"/>
  <c r="B33" i="87" l="1"/>
  <c r="B38" i="87" s="1"/>
  <c r="B18" i="87"/>
  <c r="D20" i="62"/>
  <c r="H56" i="51"/>
  <c r="H7" i="62"/>
  <c r="C22" i="50"/>
  <c r="D22" i="50"/>
  <c r="C28" i="51"/>
  <c r="D7" i="42" l="1"/>
  <c r="D18" i="62" s="1"/>
  <c r="D25" i="62" s="1"/>
  <c r="D27" i="62" s="1"/>
  <c r="D28" i="51"/>
  <c r="D67" i="41" l="1"/>
  <c r="D30" i="42"/>
  <c r="D31" i="42" s="1"/>
  <c r="D24" i="42"/>
  <c r="D15" i="42" l="1"/>
  <c r="D16" i="42" s="1"/>
  <c r="D71" i="41"/>
  <c r="D33" i="40"/>
  <c r="H40" i="62" l="1"/>
  <c r="H12" i="51"/>
  <c r="H42" i="62"/>
  <c r="H44" i="62" s="1"/>
  <c r="H56" i="62" s="1"/>
  <c r="H11" i="62" l="1"/>
  <c r="G6" i="51" l="1"/>
  <c r="G5" i="62" s="1"/>
  <c r="G5" i="51"/>
  <c r="G4" i="62" s="1"/>
  <c r="C7" i="62" l="1"/>
  <c r="C22" i="51"/>
  <c r="C19" i="51" s="1"/>
  <c r="C55" i="41"/>
  <c r="C50" i="41"/>
  <c r="C42" i="41"/>
  <c r="C30" i="41"/>
  <c r="G7" i="62"/>
  <c r="D18" i="40"/>
  <c r="C3" i="83"/>
  <c r="C19" i="50"/>
  <c r="C4" i="50"/>
  <c r="C3" i="50" s="1"/>
  <c r="C18" i="50" l="1"/>
  <c r="D19" i="50"/>
  <c r="G14" i="51"/>
  <c r="G13" i="62" s="1"/>
  <c r="D26" i="42"/>
  <c r="H14" i="51" s="1"/>
  <c r="H13" i="62" s="1"/>
  <c r="C32" i="40"/>
  <c r="G11" i="51"/>
  <c r="C33" i="40"/>
  <c r="G12" i="51"/>
  <c r="G40" i="62"/>
  <c r="G42" i="62" s="1"/>
  <c r="G44" i="62" s="1"/>
  <c r="G56" i="62" s="1"/>
  <c r="C15" i="83"/>
  <c r="C11" i="42"/>
  <c r="C38" i="41"/>
  <c r="D42" i="41"/>
  <c r="C26" i="62"/>
  <c r="C58" i="51"/>
  <c r="C57" i="51" s="1"/>
  <c r="C10" i="42"/>
  <c r="C29" i="51"/>
  <c r="C24" i="50"/>
  <c r="G18" i="51"/>
  <c r="G17" i="51" s="1"/>
  <c r="D10" i="40"/>
  <c r="C59" i="41"/>
  <c r="C67" i="41"/>
  <c r="C71" i="41" s="1"/>
  <c r="C29" i="41"/>
  <c r="G30" i="51" l="1"/>
  <c r="G20" i="62" s="1"/>
  <c r="D18" i="50"/>
  <c r="G11" i="62"/>
  <c r="G7" i="51"/>
  <c r="G6" i="62" s="1"/>
  <c r="C20" i="42"/>
  <c r="H7" i="51"/>
  <c r="D35" i="40"/>
  <c r="G10" i="62"/>
  <c r="G8" i="62" s="1"/>
  <c r="G9" i="51"/>
  <c r="C9" i="42"/>
  <c r="G15" i="62"/>
  <c r="G55" i="51"/>
  <c r="G54" i="51" s="1"/>
  <c r="H6" i="62"/>
  <c r="C12" i="42"/>
  <c r="C30" i="51"/>
  <c r="C37" i="51" s="1"/>
  <c r="C25" i="41"/>
  <c r="C7" i="42"/>
  <c r="C18" i="62" s="1"/>
  <c r="G56" i="51"/>
  <c r="C18" i="51"/>
  <c r="C30" i="42"/>
  <c r="C15" i="42"/>
  <c r="D19" i="42" l="1"/>
  <c r="D20" i="42"/>
  <c r="H30" i="51"/>
  <c r="H20" i="62" s="1"/>
  <c r="D23" i="42"/>
  <c r="G14" i="62"/>
  <c r="G16" i="62" s="1"/>
  <c r="G15" i="51"/>
  <c r="G23" i="51" s="1"/>
  <c r="C8" i="42"/>
  <c r="C28" i="50"/>
  <c r="G28" i="51"/>
  <c r="C20" i="62"/>
  <c r="C25" i="62" s="1"/>
  <c r="C27" i="62" s="1"/>
  <c r="C44" i="51"/>
  <c r="C51" i="51"/>
  <c r="C17" i="51"/>
  <c r="C55" i="51" s="1"/>
  <c r="C54" i="51" s="1"/>
  <c r="C15" i="62" s="1"/>
  <c r="C72" i="41"/>
  <c r="C7" i="51"/>
  <c r="C6" i="62" s="1"/>
  <c r="C31" i="42"/>
  <c r="C16" i="42"/>
  <c r="C6" i="51"/>
  <c r="C5" i="62" s="1"/>
  <c r="C6" i="42"/>
  <c r="C22" i="42"/>
  <c r="C24" i="42"/>
  <c r="C23" i="42"/>
  <c r="G50" i="51" l="1"/>
  <c r="C21" i="42"/>
  <c r="G18" i="62"/>
  <c r="G25" i="62" s="1"/>
  <c r="G27" i="62" s="1"/>
  <c r="G37" i="51"/>
  <c r="C5" i="51"/>
  <c r="C4" i="62" s="1"/>
  <c r="C14" i="62" s="1"/>
  <c r="C16" i="62" s="1"/>
  <c r="C28" i="62" s="1"/>
  <c r="C13" i="42"/>
  <c r="C17" i="42" s="1"/>
  <c r="G28" i="62" l="1"/>
  <c r="G83" i="62"/>
  <c r="G51" i="51"/>
  <c r="G52" i="51" s="1"/>
  <c r="G60" i="51" s="1"/>
  <c r="G44" i="51"/>
  <c r="G38" i="51"/>
  <c r="C15" i="51"/>
  <c r="C19" i="42"/>
  <c r="C29" i="42" s="1"/>
  <c r="C32" i="42" s="1"/>
  <c r="C23" i="51" l="1"/>
  <c r="C50" i="51"/>
  <c r="C52" i="51" s="1"/>
  <c r="G16" i="51"/>
  <c r="C60" i="51" l="1"/>
  <c r="G53" i="51"/>
  <c r="C83" i="62"/>
  <c r="C33" i="42"/>
  <c r="B4" i="50" l="1"/>
  <c r="D4" i="50" l="1"/>
  <c r="B3" i="50"/>
  <c r="C32" i="67"/>
  <c r="B31" i="67"/>
  <c r="B27" i="67"/>
  <c r="N27" i="67" s="1"/>
  <c r="M15" i="67"/>
  <c r="L15" i="67"/>
  <c r="K15" i="67"/>
  <c r="J15" i="67"/>
  <c r="I15" i="67"/>
  <c r="H15" i="67"/>
  <c r="G15" i="67"/>
  <c r="F15" i="67"/>
  <c r="E15" i="67"/>
  <c r="D15" i="67"/>
  <c r="C15" i="67"/>
  <c r="B15" i="67"/>
  <c r="M11" i="67"/>
  <c r="L11" i="67"/>
  <c r="K11" i="67"/>
  <c r="J11" i="67"/>
  <c r="I11" i="67"/>
  <c r="H11" i="67"/>
  <c r="G11" i="67"/>
  <c r="F11" i="67"/>
  <c r="E11" i="67"/>
  <c r="D11" i="67"/>
  <c r="C11" i="67"/>
  <c r="D3" i="50" l="1"/>
  <c r="F33" i="51"/>
  <c r="F31" i="51" s="1"/>
  <c r="H28" i="51" l="1"/>
  <c r="D28" i="50"/>
  <c r="D22" i="42"/>
  <c r="D21" i="42" l="1"/>
  <c r="D29" i="42" s="1"/>
  <c r="D32" i="42" s="1"/>
  <c r="H18" i="62"/>
  <c r="H25" i="62" s="1"/>
  <c r="H27" i="62" s="1"/>
  <c r="H37" i="51"/>
  <c r="H44" i="51" l="1"/>
  <c r="H51" i="51"/>
  <c r="B26" i="42" l="1"/>
  <c r="B22" i="50" l="1"/>
  <c r="B24" i="42" l="1"/>
  <c r="B5" i="41" l="1"/>
  <c r="B32" i="67" l="1"/>
  <c r="B34" i="67" l="1"/>
  <c r="N32" i="67"/>
  <c r="B55" i="62"/>
  <c r="B48" i="62"/>
  <c r="B47" i="62"/>
  <c r="B7" i="62"/>
  <c r="F39" i="51"/>
  <c r="F18" i="51" l="1"/>
  <c r="F6" i="51"/>
  <c r="F5" i="51"/>
  <c r="B18" i="51"/>
  <c r="B40" i="51"/>
  <c r="B22" i="51"/>
  <c r="B20" i="51"/>
  <c r="B33" i="41"/>
  <c r="D33" i="41" s="1"/>
  <c r="B30" i="42"/>
  <c r="B24" i="50"/>
  <c r="B28" i="50" s="1"/>
  <c r="B67" i="41"/>
  <c r="B64" i="41"/>
  <c r="B59" i="41"/>
  <c r="B50" i="41"/>
  <c r="D50" i="41" s="1"/>
  <c r="B43" i="41"/>
  <c r="B30" i="41"/>
  <c r="D30" i="41" s="1"/>
  <c r="B26" i="41"/>
  <c r="D26" i="41" s="1"/>
  <c r="E25" i="82"/>
  <c r="D43" i="41" l="1"/>
  <c r="B38" i="41"/>
  <c r="D38" i="41" s="1"/>
  <c r="D9" i="42" s="1"/>
  <c r="D7" i="51" s="1"/>
  <c r="D6" i="62" s="1"/>
  <c r="D29" i="51"/>
  <c r="D37" i="51" s="1"/>
  <c r="D10" i="42"/>
  <c r="F17" i="51"/>
  <c r="B39" i="51"/>
  <c r="B71" i="41"/>
  <c r="B29" i="41"/>
  <c r="B30" i="51"/>
  <c r="B15" i="42"/>
  <c r="B14" i="42"/>
  <c r="B31" i="42"/>
  <c r="F30" i="51"/>
  <c r="F28" i="51"/>
  <c r="O31" i="67"/>
  <c r="B23" i="42"/>
  <c r="B22" i="42"/>
  <c r="F7" i="51"/>
  <c r="B12" i="42"/>
  <c r="B10" i="42"/>
  <c r="B29" i="51"/>
  <c r="B7" i="42"/>
  <c r="B28" i="51"/>
  <c r="F14" i="51"/>
  <c r="B21" i="42" l="1"/>
  <c r="D51" i="51"/>
  <c r="D44" i="51"/>
  <c r="H38" i="51"/>
  <c r="B25" i="41"/>
  <c r="D25" i="41" s="1"/>
  <c r="D8" i="42" s="1"/>
  <c r="D6" i="51" s="1"/>
  <c r="D5" i="62" s="1"/>
  <c r="D29" i="41"/>
  <c r="B9" i="42"/>
  <c r="B7" i="51" s="1"/>
  <c r="F6" i="62"/>
  <c r="F18" i="62"/>
  <c r="F15" i="62"/>
  <c r="B19" i="62"/>
  <c r="B20" i="62"/>
  <c r="B56" i="51"/>
  <c r="B16" i="42"/>
  <c r="B18" i="62"/>
  <c r="O15" i="67"/>
  <c r="B8" i="42"/>
  <c r="B6" i="62" l="1"/>
  <c r="B6" i="51"/>
  <c r="B5" i="62" l="1"/>
  <c r="P33" i="67" l="1"/>
  <c r="E16" i="67"/>
  <c r="E19" i="67" s="1"/>
  <c r="K16" i="67"/>
  <c r="K19" i="67" s="1"/>
  <c r="P30" i="67"/>
  <c r="P29" i="67"/>
  <c r="P28" i="67"/>
  <c r="P26" i="67"/>
  <c r="P23" i="67"/>
  <c r="P22" i="67"/>
  <c r="P21" i="67"/>
  <c r="P20" i="67"/>
  <c r="N18" i="67"/>
  <c r="P18" i="67" s="1"/>
  <c r="P17" i="67"/>
  <c r="N14" i="67"/>
  <c r="P14" i="67" s="1"/>
  <c r="N13" i="67"/>
  <c r="P13" i="67" s="1"/>
  <c r="N12" i="67"/>
  <c r="P12" i="67" s="1"/>
  <c r="N10" i="67"/>
  <c r="P9" i="67"/>
  <c r="P8" i="67"/>
  <c r="F20" i="62"/>
  <c r="F13" i="62"/>
  <c r="F12" i="62"/>
  <c r="F9" i="62"/>
  <c r="F7" i="62"/>
  <c r="F5" i="62"/>
  <c r="F4" i="62"/>
  <c r="F26" i="62"/>
  <c r="P24" i="67" l="1"/>
  <c r="P31" i="67"/>
  <c r="F40" i="62"/>
  <c r="F12" i="51"/>
  <c r="E34" i="67"/>
  <c r="G34" i="67"/>
  <c r="I34" i="67"/>
  <c r="K34" i="67"/>
  <c r="M34" i="67"/>
  <c r="D34" i="67"/>
  <c r="F34" i="67"/>
  <c r="H34" i="67"/>
  <c r="J34" i="67"/>
  <c r="L34" i="67"/>
  <c r="L16" i="67"/>
  <c r="L19" i="67" s="1"/>
  <c r="J16" i="67"/>
  <c r="J19" i="67" s="1"/>
  <c r="H16" i="67"/>
  <c r="H19" i="67" s="1"/>
  <c r="F16" i="67"/>
  <c r="F19" i="67" s="1"/>
  <c r="D16" i="67"/>
  <c r="D19" i="67" s="1"/>
  <c r="M16" i="67"/>
  <c r="M19" i="67" s="1"/>
  <c r="I16" i="67"/>
  <c r="I19" i="67" s="1"/>
  <c r="G16" i="67"/>
  <c r="G19" i="67" s="1"/>
  <c r="C16" i="67"/>
  <c r="C19" i="67" s="1"/>
  <c r="N15" i="67"/>
  <c r="P15" i="67" s="1"/>
  <c r="F11" i="62" l="1"/>
  <c r="C34" i="67"/>
  <c r="N34" i="67" s="1"/>
  <c r="F21" i="62" l="1"/>
  <c r="B3" i="83"/>
  <c r="B32" i="40" l="1"/>
  <c r="D3" i="83"/>
  <c r="F11" i="51"/>
  <c r="B15" i="83"/>
  <c r="D32" i="40" l="1"/>
  <c r="H11" i="51"/>
  <c r="F9" i="51"/>
  <c r="F10" i="62"/>
  <c r="O27" i="67"/>
  <c r="P25" i="67"/>
  <c r="H10" i="62" l="1"/>
  <c r="H8" i="62" s="1"/>
  <c r="H14" i="62" s="1"/>
  <c r="H16" i="62" s="1"/>
  <c r="H28" i="62" s="1"/>
  <c r="H9" i="51"/>
  <c r="H15" i="51" s="1"/>
  <c r="F8" i="62"/>
  <c r="F14" i="62" s="1"/>
  <c r="F15" i="51"/>
  <c r="O32" i="67"/>
  <c r="P27" i="67"/>
  <c r="H50" i="51" l="1"/>
  <c r="H52" i="51" s="1"/>
  <c r="H60" i="51" s="1"/>
  <c r="H23" i="51"/>
  <c r="B19" i="42"/>
  <c r="O34" i="67"/>
  <c r="P34" i="67" s="1"/>
  <c r="P32" i="67"/>
  <c r="E41" i="82"/>
  <c r="E22" i="82"/>
  <c r="E19" i="82"/>
  <c r="G19" i="82" l="1"/>
  <c r="E7" i="82"/>
  <c r="G41" i="82"/>
  <c r="B6" i="42"/>
  <c r="F56" i="51"/>
  <c r="B37" i="51"/>
  <c r="B41" i="51"/>
  <c r="F37" i="51"/>
  <c r="B19" i="51"/>
  <c r="B17" i="51"/>
  <c r="E6" i="82" l="1"/>
  <c r="G7" i="82"/>
  <c r="B55" i="51"/>
  <c r="B5" i="51"/>
  <c r="F51" i="51"/>
  <c r="F38" i="51"/>
  <c r="B26" i="62"/>
  <c r="B58" i="51"/>
  <c r="B44" i="51"/>
  <c r="B51" i="51"/>
  <c r="F50" i="51"/>
  <c r="F23" i="51"/>
  <c r="F55" i="51"/>
  <c r="F54" i="51" s="1"/>
  <c r="F44" i="51"/>
  <c r="G6" i="82" l="1"/>
  <c r="E47" i="82"/>
  <c r="F52" i="51"/>
  <c r="B54" i="51"/>
  <c r="B4" i="62"/>
  <c r="B15" i="51"/>
  <c r="B50" i="51" s="1"/>
  <c r="B55" i="41"/>
  <c r="D55" i="41" s="1"/>
  <c r="D11" i="42" s="1"/>
  <c r="G5" i="82" l="1"/>
  <c r="D5" i="41"/>
  <c r="F60" i="51"/>
  <c r="B14" i="62"/>
  <c r="B15" i="62"/>
  <c r="F16" i="51"/>
  <c r="B23" i="51"/>
  <c r="B29" i="42"/>
  <c r="B11" i="42"/>
  <c r="B72" i="41"/>
  <c r="D72" i="41" l="1"/>
  <c r="D6" i="42"/>
  <c r="B52" i="51"/>
  <c r="B32" i="42"/>
  <c r="B33" i="42" s="1"/>
  <c r="B13" i="42"/>
  <c r="D13" i="42" l="1"/>
  <c r="D17" i="42" s="1"/>
  <c r="D33" i="42" s="1"/>
  <c r="D5" i="51"/>
  <c r="F53" i="51"/>
  <c r="B17" i="42"/>
  <c r="P10" i="67"/>
  <c r="O11" i="67"/>
  <c r="F54" i="62"/>
  <c r="D15" i="51" l="1"/>
  <c r="D4" i="62"/>
  <c r="D14" i="62" s="1"/>
  <c r="D16" i="62" s="1"/>
  <c r="D28" i="62" s="1"/>
  <c r="O16" i="67"/>
  <c r="D50" i="51" l="1"/>
  <c r="D52" i="51" s="1"/>
  <c r="D23" i="51"/>
  <c r="H16" i="51"/>
  <c r="O19" i="67"/>
  <c r="D60" i="51" l="1"/>
  <c r="H53" i="51"/>
  <c r="F42" i="62"/>
  <c r="F25" i="62"/>
  <c r="F82" i="62"/>
  <c r="B54" i="62"/>
  <c r="B56" i="62" s="1"/>
  <c r="B42" i="62"/>
  <c r="B44" i="62" s="1"/>
  <c r="B25" i="62"/>
  <c r="F16" i="62"/>
  <c r="B16" i="62"/>
  <c r="F44" i="62" l="1"/>
  <c r="F56" i="62" s="1"/>
  <c r="F27" i="62"/>
  <c r="B27" i="62"/>
  <c r="B83" i="62" s="1"/>
  <c r="B59" i="51"/>
  <c r="H83" i="62" l="1"/>
  <c r="F83" i="62"/>
  <c r="B84" i="62" s="1"/>
  <c r="F28" i="62"/>
  <c r="D83" i="62"/>
  <c r="B28" i="62"/>
  <c r="B57" i="51"/>
  <c r="B60" i="51" l="1"/>
  <c r="P7" i="67" l="1"/>
  <c r="B11" i="67"/>
  <c r="N11" i="67" l="1"/>
  <c r="P11" i="67" s="1"/>
  <c r="B16" i="67"/>
  <c r="B19" i="67" l="1"/>
  <c r="N16" i="67"/>
  <c r="B36" i="67"/>
  <c r="C6" i="67" s="1"/>
  <c r="C36" i="67" s="1"/>
  <c r="D6" i="67" s="1"/>
  <c r="D36" i="67" s="1"/>
  <c r="E6" i="67" s="1"/>
  <c r="E36" i="67" s="1"/>
  <c r="F6" i="67" s="1"/>
  <c r="F36" i="67" s="1"/>
  <c r="G6" i="67" s="1"/>
  <c r="G36" i="67" s="1"/>
  <c r="H6" i="67" s="1"/>
  <c r="H36" i="67" s="1"/>
  <c r="I6" i="67" s="1"/>
  <c r="I36" i="67" s="1"/>
  <c r="J6" i="67" s="1"/>
  <c r="J36" i="67" s="1"/>
  <c r="K6" i="67" s="1"/>
  <c r="K36" i="67" s="1"/>
  <c r="L6" i="67" s="1"/>
  <c r="L36" i="67" s="1"/>
  <c r="M6" i="67" s="1"/>
  <c r="M36" i="67" s="1"/>
  <c r="N36" i="67" l="1"/>
  <c r="P19" i="67"/>
  <c r="P16" i="67"/>
</calcChain>
</file>

<file path=xl/sharedStrings.xml><?xml version="1.0" encoding="utf-8"?>
<sst xmlns="http://schemas.openxmlformats.org/spreadsheetml/2006/main" count="602" uniqueCount="439">
  <si>
    <t xml:space="preserve"> 1.5. Helyi önk. Működési célú költségvetési támogatásai és kiegészítő támogatásai</t>
  </si>
  <si>
    <t xml:space="preserve"> 1.6. Elszámolásból származó bevételek</t>
  </si>
  <si>
    <t>1. Települési önkormányzatok működésének támogatása</t>
  </si>
  <si>
    <t>I. Működési célú támogatások államháztartáson belülről</t>
  </si>
  <si>
    <t>II. Felhalmozási célú támogatások államháztartáson belülről</t>
  </si>
  <si>
    <t>III. Közhatalmi bevételek</t>
  </si>
  <si>
    <t>IV. Működési bevételek</t>
  </si>
  <si>
    <t>V. Felhalmozási bevételek</t>
  </si>
  <si>
    <t>VI. Működési célú átvett pénzeszközök</t>
  </si>
  <si>
    <t>VII. Felhalmozási célú átvett pénzeszközök</t>
  </si>
  <si>
    <t>Költségvetési bevételek összesen:</t>
  </si>
  <si>
    <t>VIII. Finanszírozási bevételek</t>
  </si>
  <si>
    <t>2. Költségvetési hiány külső finanszírozására szolgáló finanszírozási célú pénzügyi műveletek bevételei</t>
  </si>
  <si>
    <t>Bevételek összesen:</t>
  </si>
  <si>
    <t>Működési kiadások</t>
  </si>
  <si>
    <t>Felhalmozási kiadások</t>
  </si>
  <si>
    <t>Tartalékok</t>
  </si>
  <si>
    <t>Általános</t>
  </si>
  <si>
    <t>Cél</t>
  </si>
  <si>
    <t>Költségvetési kiadások összesen:</t>
  </si>
  <si>
    <t>Finanszírozási kiadások összesen:</t>
  </si>
  <si>
    <t>Kiadások összesen:</t>
  </si>
  <si>
    <t>1. Önkormányzat működési támogatásai</t>
  </si>
  <si>
    <t>3. Működési célú garancia- és kezességvállalásból származó megtérülések áh-n belülről</t>
  </si>
  <si>
    <t xml:space="preserve"> 4. Működési célú visszatérítendő támogatások, kölcsönök visszatérülése áh-n belülről</t>
  </si>
  <si>
    <t>5. Működési célú visszatérítendő támogatások, kölcsönök igénybevétele áh-n belülről</t>
  </si>
  <si>
    <t xml:space="preserve"> 6. Egyéb működési célú támogatások bevételei államháztartáson belülről</t>
  </si>
  <si>
    <t>2. Felhalmozási célú garancia- és kezességvállalásból származó megtérülések áh-n belülről</t>
  </si>
  <si>
    <t>1. Vagyoni típusú adók</t>
  </si>
  <si>
    <t xml:space="preserve">      1.2. Telekadó</t>
  </si>
  <si>
    <t>2. Termékek és szolgáltatások adói</t>
  </si>
  <si>
    <t>2.1.  Értékesítési és forgalmi adók</t>
  </si>
  <si>
    <t xml:space="preserve">      2.1. 1. Iparűzési adó</t>
  </si>
  <si>
    <t>2.2.  Gépjárműadók</t>
  </si>
  <si>
    <t>2.3. Egyéb áruhasználati és szolgáltatási adók</t>
  </si>
  <si>
    <t xml:space="preserve">      2.3.1. Ifa személyek u.</t>
  </si>
  <si>
    <t xml:space="preserve">      2.3.2. Talajterhelési díj</t>
  </si>
  <si>
    <t>3. Egyéb közhatalmi bevételek  (bírság, pótlék,)</t>
  </si>
  <si>
    <t>1. Áru- és készletértékesítés bevétele</t>
  </si>
  <si>
    <t>2. Nyújtott szolgáltatások ellenértéke</t>
  </si>
  <si>
    <t>3. Közvetített szolgáltatások ellenértéke</t>
  </si>
  <si>
    <t>4. Tulajdonosi bevételek</t>
  </si>
  <si>
    <t>5. Ellátási díjak</t>
  </si>
  <si>
    <t>6. Kiszámlázott Áfa</t>
  </si>
  <si>
    <t>7. Áfa visszatérítés</t>
  </si>
  <si>
    <t>8. Kamatbevétel</t>
  </si>
  <si>
    <t xml:space="preserve">  1. Immateriális javak  értékesítése</t>
  </si>
  <si>
    <t xml:space="preserve">  2. Ingatlanok értékesítése</t>
  </si>
  <si>
    <t xml:space="preserve">  3. Egyéb tárgyi eszközök értékesítése</t>
  </si>
  <si>
    <t xml:space="preserve">  4. Részesedések értékesítése</t>
  </si>
  <si>
    <t xml:space="preserve"> 2. Működési célú visszatérítendő támogatások, kölcsönök visszatérülése államháztartáson kívülről</t>
  </si>
  <si>
    <t>3. Egyéb működési célú átvett pénzeszközök</t>
  </si>
  <si>
    <t>1. Felhalmozási célú garancia- és kezességvállalásból származó megtérülések áh-n kívülről</t>
  </si>
  <si>
    <t xml:space="preserve"> 2. Felhalmozási célú visszatérítendő támogatások, kölcsönök visszatérülése államháztartáson kívülről</t>
  </si>
  <si>
    <t>3. Egyéb felhalmozási célú átvett pénzeszközök</t>
  </si>
  <si>
    <t xml:space="preserve"> 1. Költségvetési hiány belső finanszírozására szolgáló bevételek</t>
  </si>
  <si>
    <t xml:space="preserve">    1.2. Előző év költségvetési maradványának igénybevétele felhalmozási célra</t>
  </si>
  <si>
    <t>Összes bevétel:</t>
  </si>
  <si>
    <t xml:space="preserve">  ebből közfoglalkoztatott</t>
  </si>
  <si>
    <t>LÉTSZÁM</t>
  </si>
  <si>
    <t>MUTATÓ</t>
  </si>
  <si>
    <t>FAJLAGOS</t>
  </si>
  <si>
    <t>Önkormányzati hivatal működtetésének támogatás (beszámítás után)</t>
  </si>
  <si>
    <t>Önkormányzati hivatal működtetésének támogatás elismert hivatali létsz.</t>
  </si>
  <si>
    <t>Beszámítás összege</t>
  </si>
  <si>
    <t>Közvilágítás fenntartásának támogatás</t>
  </si>
  <si>
    <t>Köztemető fenntartással kapcsolatos feladatok támog.</t>
  </si>
  <si>
    <t>Közutak fenntartásának támogatás</t>
  </si>
  <si>
    <t>Lakott külterületekkel kapcsolatos feladatok támogatása</t>
  </si>
  <si>
    <t>Összesen</t>
  </si>
  <si>
    <t>Megnevezés</t>
  </si>
  <si>
    <t>Összesen:</t>
  </si>
  <si>
    <t>2. Munkaadót terhelő járulékok</t>
  </si>
  <si>
    <t>3. Dologi kiadások</t>
  </si>
  <si>
    <t>5. Egyéb működési célú kiadások</t>
  </si>
  <si>
    <t>1. Személyi juttatások</t>
  </si>
  <si>
    <t>4. Ellátottak pénzbeli juttatásai</t>
  </si>
  <si>
    <t>Önkormányzati működési kiadások  összesen:</t>
  </si>
  <si>
    <t>Forgatási célú értékpapír vásárlás</t>
  </si>
  <si>
    <t>Felhalmozási kiadások összesen:</t>
  </si>
  <si>
    <t xml:space="preserve">1. Működési bevételek </t>
  </si>
  <si>
    <t>2. Működési kiadások</t>
  </si>
  <si>
    <t>1. Működési célú támogatások államháztartáson belülről</t>
  </si>
  <si>
    <t>2. Közhatalmi bevételek</t>
  </si>
  <si>
    <t xml:space="preserve">3. Működési bevételek </t>
  </si>
  <si>
    <t>3. Dologi  kiadások</t>
  </si>
  <si>
    <t>4. Működési célú átvett pénzeszközök államháztartáson kivülről</t>
  </si>
  <si>
    <t xml:space="preserve"> Összes költségvetési működési bevétel:</t>
  </si>
  <si>
    <t xml:space="preserve"> Összes költségvetési működési kiadás: </t>
  </si>
  <si>
    <t xml:space="preserve"> Működési többlet: </t>
  </si>
  <si>
    <t xml:space="preserve"> Működési hiány: </t>
  </si>
  <si>
    <t>Költségvetési hiány belső finanszírozása működési célú</t>
  </si>
  <si>
    <t>Finanszírozási célú műveletek kiadásai működési célú</t>
  </si>
  <si>
    <t>5. Költségvetési Maradvány</t>
  </si>
  <si>
    <t>Költségvetési hiány külső finanszírozása működési célú</t>
  </si>
  <si>
    <t>Összes működési bevétel:</t>
  </si>
  <si>
    <t>Összes működési kiadás</t>
  </si>
  <si>
    <t xml:space="preserve">1. Felhalmozási bevételek </t>
  </si>
  <si>
    <t xml:space="preserve">2. Felhalmozási kiadások </t>
  </si>
  <si>
    <t>1. Felhalmozási célú támogatások államháztartáson belülről</t>
  </si>
  <si>
    <t xml:space="preserve">1.1. Beruházások </t>
  </si>
  <si>
    <t>1.2. Int.saját hatáskörű fejlesztések</t>
  </si>
  <si>
    <t>3. Felhalmozási célú átvett pénzeszközök</t>
  </si>
  <si>
    <t>2. Felújítások</t>
  </si>
  <si>
    <t>3. Egyéb felhalmozási kiadások</t>
  </si>
  <si>
    <t>3.1. Egyéb felhalmozási célú támogatások áh-n kívülre</t>
  </si>
  <si>
    <t>3.2. Egyéb felhalmozási célú támogatások áh-n belülre</t>
  </si>
  <si>
    <t>3.3. Felhalmozási célú visszatérítendő támogatások, kölcsönök nyújtása áh-n kívülre</t>
  </si>
  <si>
    <t xml:space="preserve"> Összes költségvetési felhalmozási bevétel: </t>
  </si>
  <si>
    <t xml:space="preserve"> Összes költségvetési felhalmozási kiadás: </t>
  </si>
  <si>
    <t xml:space="preserve"> Felhalmozási többlet: </t>
  </si>
  <si>
    <t>ELŐIRÁNYZAT</t>
  </si>
  <si>
    <t xml:space="preserve"> Felhalmozási hiány: </t>
  </si>
  <si>
    <t>Költségvetési hiány belső finanszírozása felhalmozási célú</t>
  </si>
  <si>
    <t>Finanszírozási célú műveletek kiadásai felhalmozási célú</t>
  </si>
  <si>
    <t>4.Költségvetési maradvány</t>
  </si>
  <si>
    <t>4. Értékpapírok visszavásárlása</t>
  </si>
  <si>
    <t>Költségvetési hiány külső finanszírozása felhalmozási célú</t>
  </si>
  <si>
    <t>5. Hitelek törlesztése</t>
  </si>
  <si>
    <t>5. Értékpapír kibocsátás, értékesítés</t>
  </si>
  <si>
    <t>6. Hitelfelvétel</t>
  </si>
  <si>
    <t>Összes felhalmozási bevétel:</t>
  </si>
  <si>
    <t>Összes felhalmozási kiadás</t>
  </si>
  <si>
    <t>BEVÉTELEK</t>
  </si>
  <si>
    <t>KIADÁSOK</t>
  </si>
  <si>
    <t>Költségvetési működési bevételek</t>
  </si>
  <si>
    <t>Költségvetési működési kiadások</t>
  </si>
  <si>
    <t>Költségvetési felhalmozási bevételek</t>
  </si>
  <si>
    <t>Költségvetési felhalmozási kiadások</t>
  </si>
  <si>
    <t>Költségvetési többlet:</t>
  </si>
  <si>
    <t>Költségvetési hiány:</t>
  </si>
  <si>
    <t>Költségvetési hiány belső finanszírozása:</t>
  </si>
  <si>
    <t>Finanszírozási célú műveletek kiadásai összesen:</t>
  </si>
  <si>
    <t>Finanszírozási célú műveletek működési kiadásai</t>
  </si>
  <si>
    <t>Finanszírozási célú műveletek felhalmozási kiadásai</t>
  </si>
  <si>
    <t>Költségvetési hiány külső finanszírozása:</t>
  </si>
  <si>
    <t>Összes kiadás:</t>
  </si>
  <si>
    <t>TÖBBLET</t>
  </si>
  <si>
    <t>Működési bevételek</t>
  </si>
  <si>
    <t>1. Működési támogatások államháztartáson belülről</t>
  </si>
  <si>
    <t>Költségvetési működési  bevételek kötelező feladatok szerinti bontásban</t>
  </si>
  <si>
    <t>Költségvetési felhalmozási kiadások kötelező feladatok szerinti bontásban</t>
  </si>
  <si>
    <t>Finanszírozási bevételek</t>
  </si>
  <si>
    <t>Finanszírozási kiadások</t>
  </si>
  <si>
    <t>Működési bevételek kiemelt előirányzatonként kötelező feladatok szerinti bontásban</t>
  </si>
  <si>
    <t>Működési kiadások kiemelt előirányzatonként kötelező feladatok szerinti bontásban</t>
  </si>
  <si>
    <t>Felhalmozási bevételek</t>
  </si>
  <si>
    <t xml:space="preserve">2. Felhalmozási bevételek </t>
  </si>
  <si>
    <t>3. Felhalmozási célú átvett pénzeszközök áh-n kívülről</t>
  </si>
  <si>
    <t>3. Egyéb felhalmozási célú kiadások</t>
  </si>
  <si>
    <t>3.1. Egyéb felhalmozási célú pénzeszköz átadás áh-n kívülre</t>
  </si>
  <si>
    <t>3.2. Egyéb felhalmozási célú pénzeszköz átadás áh-n belülre</t>
  </si>
  <si>
    <t>3.4. Felhalmozási célú visszatérítendő támogatások, kölcsönök nyújtása áh-n kívülre</t>
  </si>
  <si>
    <t>Költségvetési felhalmozási bevételek kötelező feladatok szerinti bontásban</t>
  </si>
  <si>
    <t>Felhalmozási bevételek kiemelt előirányzatonként kötelező feladatok szerinti bontásban</t>
  </si>
  <si>
    <t>Felhalmozási kiadások kiemelt előirányzatonként kötelező feladatok szerinti bontásban</t>
  </si>
  <si>
    <t>Költségvetési működési  bevételek önként vállalt feladatok szerinti bontásban</t>
  </si>
  <si>
    <t>Költségvetési működési kiadások önként vállalt feladatok szerinti bontásban</t>
  </si>
  <si>
    <t>Működési bevételek kiemelt előirányzatonként önként vállalt feladatok szerinti bontásban</t>
  </si>
  <si>
    <t>Működési kiadások kiemelt előirányzatonként önként vállalt feladatok szerinti bontásban</t>
  </si>
  <si>
    <t>Költségvetési felhalmozási bevételek önként vállalt feladatok szerinti bontásban</t>
  </si>
  <si>
    <t>Költségvetési felhalmozási kiadások önként vállalt feladatok szerinti bontásban</t>
  </si>
  <si>
    <t>Felhalmozási bevételek kiemelt előirányzatonként önként vállalt feladatok szerinti bontásban</t>
  </si>
  <si>
    <t>Felhalmozási kiadások kiemelt előirányzatonként önként vállalt feladatok szerinti bontásban</t>
  </si>
  <si>
    <t>Költségvetési működési  bevételek állami (államigazgatási) feladatok szerinti bontásban</t>
  </si>
  <si>
    <t>Költségvetési működési kiadások állami (államigazgatási) feladatok szerinti bontásban</t>
  </si>
  <si>
    <t>Működési bevételek kiemelt előirányzatonként állami (államigazgatási) feladatok szerinti bontásban</t>
  </si>
  <si>
    <t>Működési kiadások kiemelt előirányzatonként állami (államigazgatási)  feladatok szerinti bontásban</t>
  </si>
  <si>
    <t>Felhalmozási bevételek kiemelt előirányzatonként állami (államigazgatási)  feladatok szerinti bontásban</t>
  </si>
  <si>
    <t>Felhalmozási kiadások kiemelt előirányzatonként állami (államigazgatási)  feladatok szerinti bontásban</t>
  </si>
  <si>
    <t>Január</t>
  </si>
  <si>
    <t>Február</t>
  </si>
  <si>
    <t>Március</t>
  </si>
  <si>
    <t>Április</t>
  </si>
  <si>
    <t>Május</t>
  </si>
  <si>
    <t>Június</t>
  </si>
  <si>
    <t>Július</t>
  </si>
  <si>
    <t>Augusztus</t>
  </si>
  <si>
    <t>Október</t>
  </si>
  <si>
    <t>November</t>
  </si>
  <si>
    <t>December</t>
  </si>
  <si>
    <t>Nyitó pénzkészlet</t>
  </si>
  <si>
    <t>Közhatalmi bevételek</t>
  </si>
  <si>
    <t>Működési bevételek összesen:</t>
  </si>
  <si>
    <t>Felhalmozási bevételek összesen</t>
  </si>
  <si>
    <t>Ellátottak pénzbeli juttatásai</t>
  </si>
  <si>
    <t>Működési kiadások összesen:</t>
  </si>
  <si>
    <t>Beruházások</t>
  </si>
  <si>
    <t>Felújítások</t>
  </si>
  <si>
    <t>Felhalmozási célú kiadások összesen</t>
  </si>
  <si>
    <t>Finanszírozási kiadások (hitel törlesztés, értékpapír visszavásárlás)</t>
  </si>
  <si>
    <t>Záró pénzkészlet</t>
  </si>
  <si>
    <t>MEGNEVEZÉS</t>
  </si>
  <si>
    <t xml:space="preserve">      2.3.3. Települési adó</t>
  </si>
  <si>
    <t>9. Egyéb működési bevételek (kártérítés, kötbér, stb.)</t>
  </si>
  <si>
    <t>Egyéb önkormányzati feladatok támogatása</t>
  </si>
  <si>
    <t>1. Költségvetési hiány belső finanszírozására szolgáló finanszírozási  bevételek</t>
  </si>
  <si>
    <t>III. SZOCIÁLIS, GYERMEKJÓLÉTI  ÉS GYERMEKÉTKEZTETÉSI FELADATAI</t>
  </si>
  <si>
    <t>6. Pénzforgalom nélküli kiadások (tartalék)</t>
  </si>
  <si>
    <t xml:space="preserve">2. Elvonások, befizetések </t>
  </si>
  <si>
    <t>5. Egyéb felhalmozási célú támogatások államháztartáson belülről</t>
  </si>
  <si>
    <t>Intézményi létszámok:</t>
  </si>
  <si>
    <t>Állami támogatás megelőlegezés visszafizetés</t>
  </si>
  <si>
    <t>5.1. Elvonások, befizetések</t>
  </si>
  <si>
    <t>5.2. Egyéb működési célú támogatások áh-n belülre</t>
  </si>
  <si>
    <t>5.4. Egyéb működési célú támogatások áh-n kívülre</t>
  </si>
  <si>
    <t>5.5. Működési célú visszatérítendő támogatások, kölcsönök nyújtása áh-n kívülre</t>
  </si>
  <si>
    <t>6. Állami támogatás megelőlegezés visszafizetése</t>
  </si>
  <si>
    <t>7. Állami támogatás megelőlegezés visszafizetése</t>
  </si>
  <si>
    <t>8. Állami támogatás megelőlegezés visszafizetése</t>
  </si>
  <si>
    <t>9. Betét vásárlás</t>
  </si>
  <si>
    <t>3.3. Felhalmozási célú visszatérítendő támogatások, kölcsönök nyújtása áh-n belülre</t>
  </si>
  <si>
    <t>Önkormányzati támogatás</t>
  </si>
  <si>
    <t>Egyéb önkormányzati feladatok támogatása (beszámítás után)</t>
  </si>
  <si>
    <t>Lakott külterületekkel kapcsolatos feladatok támogatása(beszámítás után)</t>
  </si>
  <si>
    <t>Üdülőhelyi feladatok támogatása (beszámitás után)</t>
  </si>
  <si>
    <t xml:space="preserve">Üdülőhelyi feladatok támogatása </t>
  </si>
  <si>
    <t>II. EGYES KÖZNEVELÉSI FELADATOK TÁMOGATÁSA</t>
  </si>
  <si>
    <t>4.1. Üzemeltetési díjak</t>
  </si>
  <si>
    <t>Informatikai szolg.igénybevétele</t>
  </si>
  <si>
    <t>Egyéb kommunikációs szolg.</t>
  </si>
  <si>
    <t>Közüzemi díjak</t>
  </si>
  <si>
    <t>Vásárolt élelmezés</t>
  </si>
  <si>
    <t>Szakmai tevékenységet segítő szolg.</t>
  </si>
  <si>
    <t>Egyéb dologi kiadások</t>
  </si>
  <si>
    <t>Egyéb szolgáltatások</t>
  </si>
  <si>
    <t>I.   Önkormányzati Hivatal költségvetése</t>
  </si>
  <si>
    <t>1.  Működési célú támogatások államháztartáson belülre</t>
  </si>
  <si>
    <t>BURSA Hungarica ösztöndíj (Wekerle Sándor Alapkezelő)</t>
  </si>
  <si>
    <t>2. Működési célú támogatások államháztartáson kívülre</t>
  </si>
  <si>
    <t>3. Működési célú visszatérítendő támogatások, kölcsönök nyújtása, törlesztése</t>
  </si>
  <si>
    <t>I. BERUHÁZÁSOK</t>
  </si>
  <si>
    <t>II. FELÚJÍTÁSOK</t>
  </si>
  <si>
    <t>III. EGYÉB FELHALMOZÁSI KIADÁSOK</t>
  </si>
  <si>
    <t>Egyéb felhalmozási kiadások</t>
  </si>
  <si>
    <t xml:space="preserve">     Szakmai anyagok beszerzése</t>
  </si>
  <si>
    <t xml:space="preserve">     Üzemeltetési anyagok beszerzése</t>
  </si>
  <si>
    <t>Önkormányzati feladatok</t>
  </si>
  <si>
    <t>4.  Ellátottak pénzbeli juttatásai</t>
  </si>
  <si>
    <t>Szeptem-ber</t>
  </si>
  <si>
    <t>Működési célú támogatások államháztartáson belülről</t>
  </si>
  <si>
    <t>Működési célú átvett pénzeszk. Áh-n kívülről</t>
  </si>
  <si>
    <t>Felhalmozási célú támogatások államháztartáson belülről</t>
  </si>
  <si>
    <t xml:space="preserve">Felhalmozási bevételek  </t>
  </si>
  <si>
    <t>Felhalm. célú átvett pénzeszk. Áh-n kívülről</t>
  </si>
  <si>
    <t>Költségvetési maradvány igénybevétele</t>
  </si>
  <si>
    <t>Személyi juttatások</t>
  </si>
  <si>
    <t>Munkaadót terhelő járulékok és szoc. hj. adó</t>
  </si>
  <si>
    <t>Dologi kiadások</t>
  </si>
  <si>
    <t>Egyéb működési célú támogatások áh-n kívülre</t>
  </si>
  <si>
    <t>Egyéb működési célú támogatások áh-n belülre</t>
  </si>
  <si>
    <t>Korrekció (előző évi kifizetés miatt)</t>
  </si>
  <si>
    <t>Finanszírozási bevételek (hitel, kötvény, értékpapír, állami tám.megelőlegezés)</t>
  </si>
  <si>
    <t>Települési támogatás</t>
  </si>
  <si>
    <t>2.1. Forgatási célú értékpapír beváltása</t>
  </si>
  <si>
    <t>2.4. Államháztartáson belüli megelőlegezések</t>
  </si>
  <si>
    <t>Ingatlanok beszerzése, létesítése</t>
  </si>
  <si>
    <t>Informatikai eszközök beszerzése, létesítése</t>
  </si>
  <si>
    <t>Egyéb tárgyi eszköz beszerzése</t>
  </si>
  <si>
    <t>Ingatlanok Felújítása</t>
  </si>
  <si>
    <t>6. Értékpapír beváltása</t>
  </si>
  <si>
    <t>Bérleti és lizing díjak</t>
  </si>
  <si>
    <t>Közvetített szolgáltatások</t>
  </si>
  <si>
    <t xml:space="preserve">      1.1. Magánszemélyek kommunális adója</t>
  </si>
  <si>
    <t>Tihany Iskoláért Alapítvány</t>
  </si>
  <si>
    <t>2.5. Lekötött bankbetét megszüntetése</t>
  </si>
  <si>
    <t>Lekötött bankbetét beváltása</t>
  </si>
  <si>
    <t>7. Lekötött bankbetét megszüntetése</t>
  </si>
  <si>
    <t>8. Lekötött bankbetét megszüntetése</t>
  </si>
  <si>
    <r>
      <t xml:space="preserve">    </t>
    </r>
    <r>
      <rPr>
        <sz val="12"/>
        <rFont val="Times New Roman"/>
        <family val="1"/>
        <charset val="238"/>
      </rPr>
      <t>1.1. Előző év költségvetési maradványának  igénybevétele működési célra</t>
    </r>
  </si>
  <si>
    <t xml:space="preserve">Falugondnokok egyesülete támogatás </t>
  </si>
  <si>
    <t>1. Működési célú garancia- és kezességvállalásból származó megtérülések áhk</t>
  </si>
  <si>
    <t xml:space="preserve">2. Munkaadót terhelő járulékok </t>
  </si>
  <si>
    <t>5.2. Egyéb működési célú támogatások áhb</t>
  </si>
  <si>
    <t>5.4. Egyéb működési célú támogatások áhk</t>
  </si>
  <si>
    <t>1. Felhalmozási célú támogatások áhb</t>
  </si>
  <si>
    <t>3. Felhalmozási célú átvett pénzeszközök áhk</t>
  </si>
  <si>
    <t>3.1. Egyéb felhalmozási célú pénzeszköz átadás áhk</t>
  </si>
  <si>
    <t>4. Működési célú átvett pénzeszközök áhk</t>
  </si>
  <si>
    <t>AZ ÖNKORMÁNYZAT FŐÖSSZESÍTŐJE</t>
  </si>
  <si>
    <t>BEVÉTELEK ELŐIRÁNYZATA</t>
  </si>
  <si>
    <t>Immateriális javak beszerzése</t>
  </si>
  <si>
    <t xml:space="preserve"> 2.2 bérleti díjak</t>
  </si>
  <si>
    <t>EFOP-5.1.2-16-2017 Humán szolgáltatások fejlesztése</t>
  </si>
  <si>
    <t>EFOP-1.5.2-16-2017-00016</t>
  </si>
  <si>
    <t xml:space="preserve">EU Projekt megnevezése: </t>
  </si>
  <si>
    <t>Humán közszolgáltatások fejlesztése az Észak-Balatoni térségben</t>
  </si>
  <si>
    <t>Bevételek</t>
  </si>
  <si>
    <t>2018 év</t>
  </si>
  <si>
    <t>2019 év</t>
  </si>
  <si>
    <t>2020 év</t>
  </si>
  <si>
    <t>Következő évek</t>
  </si>
  <si>
    <t>EU forrás</t>
  </si>
  <si>
    <t>Egyéb forrás</t>
  </si>
  <si>
    <t>Saját forrás</t>
  </si>
  <si>
    <t>Kiadások</t>
  </si>
  <si>
    <t>személyi juttatások (bérköltség)</t>
  </si>
  <si>
    <t>személyi juttatások járulékai</t>
  </si>
  <si>
    <t>egyéb személyi kiadások</t>
  </si>
  <si>
    <t>felújítások</t>
  </si>
  <si>
    <t>beruházások</t>
  </si>
  <si>
    <t>átadott pénzeszközök</t>
  </si>
  <si>
    <t>anyagköltség</t>
  </si>
  <si>
    <t>IV. A TELEPÜLÉSI ÖNKORMÁNYZATOK KULTURÁLIS FELADATAINAK TÁMOGATÁSA</t>
  </si>
  <si>
    <t xml:space="preserve">MŰKÖDÉSI KIADÁSOK 2019. ÉV </t>
  </si>
  <si>
    <t xml:space="preserve"> Az Önkormányzat  kötelező feladatok bevételei és kiadásai  2019. év </t>
  </si>
  <si>
    <t>Az önkormányzat adósságot keletkeztető ügyletből származó tárgyévi összes fizetési kötelezettsége az adósságot keletkeztető ügylet futamidejének végéig egyik évben sem haladja meg az önkormányzat adott évi saját bevételeinek 50%-át.</t>
  </si>
  <si>
    <t>megnevezés</t>
  </si>
  <si>
    <t>1. Helyi adó bevétel</t>
  </si>
  <si>
    <t>2. Vagyon és vagyonértékű jog értékesítéséből származó bevétel</t>
  </si>
  <si>
    <t>3. Osztalék, koncessziós díj és hozambevétel,</t>
  </si>
  <si>
    <t>4. tárgyi eszköz és immateriális jószág, részvény, részesedés, vállalalat értékesítésből vagy privatizációból származó bevétel</t>
  </si>
  <si>
    <t>5. Bírság, pótlék- és díjbevétel</t>
  </si>
  <si>
    <t>6. Kezességvállalással kapcsolatos megtérülés</t>
  </si>
  <si>
    <t>az önkormányzat adott évi saját bevételeinek 50%-a</t>
  </si>
  <si>
    <t xml:space="preserve">adósságot keletkeztető ügyletekből és kezességvállalásokból fennálló kötelezettségek </t>
  </si>
  <si>
    <t>futamidő kezdete</t>
  </si>
  <si>
    <t>Az önkormányzat által adott közvetett támogatások</t>
  </si>
  <si>
    <t>Sorszám</t>
  </si>
  <si>
    <t xml:space="preserve">Bevételi jogcím </t>
  </si>
  <si>
    <t>Intézmények,</t>
  </si>
  <si>
    <t xml:space="preserve">Kedvezmény nélkül </t>
  </si>
  <si>
    <t xml:space="preserve">Kedvezmények </t>
  </si>
  <si>
    <t>adónemek</t>
  </si>
  <si>
    <t>elérhető</t>
  </si>
  <si>
    <t>összege</t>
  </si>
  <si>
    <t>bevétel  e/Ft</t>
  </si>
  <si>
    <t>e/Ft</t>
  </si>
  <si>
    <t>1.</t>
  </si>
  <si>
    <t>2.</t>
  </si>
  <si>
    <t>3.</t>
  </si>
  <si>
    <t>4.</t>
  </si>
  <si>
    <t>5.</t>
  </si>
  <si>
    <t>Ellátottak térítési díjának ill. kártérítésének méltányossági alapon történő elengedésének összege</t>
  </si>
  <si>
    <t>Lakosság részére nyújtott lakásépítéshez, lakásfelújításhoz nyújtott kölcsönök elengedésének összege</t>
  </si>
  <si>
    <t>Helyi adónál, gépjárműadónál biztosított kedvezmény, mentesség összege</t>
  </si>
  <si>
    <t>Kommunális adó</t>
  </si>
  <si>
    <t>Iparűzési adó</t>
  </si>
  <si>
    <t>IFA személyek után</t>
  </si>
  <si>
    <t>Telekadó</t>
  </si>
  <si>
    <t>Talajterhelési díj</t>
  </si>
  <si>
    <t>Gépjárműadó</t>
  </si>
  <si>
    <t>Bírság</t>
  </si>
  <si>
    <t>Helyiségek, eszközök hasznosításából származó bevételből nyújtott kedvezmény, mentesség összege</t>
  </si>
  <si>
    <t>egyéb nyújtott kedvezmény vagy kölcsön elengedésének összege</t>
  </si>
  <si>
    <t>Összesen :</t>
  </si>
  <si>
    <t>TERVEZETT ELŐIRÁNYZATAINAK KERETSZÁMAI</t>
  </si>
  <si>
    <t>2020. évi várható előirányzatok</t>
  </si>
  <si>
    <t>2021. évi várható előirányzatok</t>
  </si>
  <si>
    <t>I. Működési támogatások államháztartáson belülről</t>
  </si>
  <si>
    <t>II. Felhalmozási támogatások államháztartáson belülről</t>
  </si>
  <si>
    <t xml:space="preserve">VIII. Finanszírozási  bevételek </t>
  </si>
  <si>
    <t>1. Költségvetési hiány belső finanszírozására szolgáló finanszírozási bevételek</t>
  </si>
  <si>
    <t>2. Költségvetési hiány külső finanszírozására, vagy költségvetési többlet felhasználására szolgáló  finanszírozási bevételek</t>
  </si>
  <si>
    <t>Finanszírozási  bevételek összesen:</t>
  </si>
  <si>
    <t>I. Működési kiadások</t>
  </si>
  <si>
    <t>2.  Munkaadót terhelő járulék és szociális hozzájárulási adó</t>
  </si>
  <si>
    <t>II. Felhalmozási kiadások</t>
  </si>
  <si>
    <t>1. Beruházások</t>
  </si>
  <si>
    <t>3. Felújítás</t>
  </si>
  <si>
    <t>4. Egyéb felhalmozási célú kiadások</t>
  </si>
  <si>
    <t>Hiteltörlesztés</t>
  </si>
  <si>
    <t>Állami támogatás megelőlegezés visszafiz.</t>
  </si>
  <si>
    <t xml:space="preserve">ÁLLAMI TÁMOGATÁSOK 2019. ÉV </t>
  </si>
  <si>
    <t xml:space="preserve">                                (kedvezmények) 2019. év                       </t>
  </si>
  <si>
    <t>EURÓPAI UNIÓS TÁMOGATÁSSAL MEGVALÓSULÓ PROGRAMOK BEVÉTELEI ÉS KIADÁSAI 2018-2019. ÉV</t>
  </si>
  <si>
    <t xml:space="preserve"> 1.1 Személyi juttatások</t>
  </si>
  <si>
    <t>2019. évi eredeti ei.</t>
  </si>
  <si>
    <t>2022. évi várható előirányzatok</t>
  </si>
  <si>
    <t>2019. évi eredeti előirányzat</t>
  </si>
  <si>
    <t>I. Módosítás</t>
  </si>
  <si>
    <t>Eltérés</t>
  </si>
  <si>
    <t>EFOP Üzemeltetési anyagok beszerzése</t>
  </si>
  <si>
    <t>EFOP Működési célú előzetesen felszámított ÁFA</t>
  </si>
  <si>
    <t>EFOP Egyéb szolgáltatások</t>
  </si>
  <si>
    <t>Külterületi út- és csapadékvíz elvezető rendszer kiépítése - pályázat</t>
  </si>
  <si>
    <t>Karbantartási, kisjavítási szolgáltatások 75/2019. (V. 29.)</t>
  </si>
  <si>
    <t>I. HELYI ÖNKORMÁNYZATOK MŰKÖDÉSÉNEK ÁLTALÁNOS TÁMOGATÁSA</t>
  </si>
  <si>
    <t>5. 2018. évről áthúzódó bérkompenzáció támogatása</t>
  </si>
  <si>
    <t>6. Polgármesteri illetmény támogatása</t>
  </si>
  <si>
    <t>Kiegészítés</t>
  </si>
  <si>
    <t>2. Települési önkormányzatok szociális feladatainak egyéb támogatása</t>
  </si>
  <si>
    <t>3. Egyéb  szociális és gyermekjólétii feladatok támogatása</t>
  </si>
  <si>
    <t xml:space="preserve">    e) Falugondnoki vagy tanyagondnoki szolgáltatás</t>
  </si>
  <si>
    <t>1. Szociális ágazati összevont pótlék</t>
  </si>
  <si>
    <t>Település üzemeltetéséhez kapcsolódó feladatellátás támogatása (beszámítás után)</t>
  </si>
  <si>
    <t>Zöldterület-gazdálk-al kapcsolatos feladatok ellátásának támogatása</t>
  </si>
  <si>
    <t>1. Településiönkormányzatok nyilvános könyvtári és közművelődési feladatok támogatása</t>
  </si>
  <si>
    <t>Helyi önkormányzatok kiegészítő támogatásai (működési)</t>
  </si>
  <si>
    <t>A falu- és tanyagondoki szolgálatok 2019. évi többlettámogatása</t>
  </si>
  <si>
    <t xml:space="preserve"> 1.4. Települési önkormányzatok kulturális feladatainak támogatása</t>
  </si>
  <si>
    <t xml:space="preserve"> 1.3. Települési önkormányzatok szoc. és gyermekjóléti feladatainak tám.</t>
  </si>
  <si>
    <t xml:space="preserve"> 1.1. Helyi önkormányzatok működésének általános támogatása</t>
  </si>
  <si>
    <t>1. Felhalmozási célú önkormányzati támogatások</t>
  </si>
  <si>
    <t xml:space="preserve"> 2. Költségvetési hiány külső finanszírozására szolgáló finanszírozási bevételek</t>
  </si>
  <si>
    <t xml:space="preserve"> 1.2 EFOP Személyi juttatások</t>
  </si>
  <si>
    <t>2.1 Munakadót terhelő járulékok</t>
  </si>
  <si>
    <t>2.2 EFOP Munkaadókat terhelő járulékok</t>
  </si>
  <si>
    <t>Reklám és propagandakiadások</t>
  </si>
  <si>
    <t>Működési célú előzetesen felszámított ÁFA 75/2019. (V. 29.)</t>
  </si>
  <si>
    <t>Fizetendő ÁFA</t>
  </si>
  <si>
    <t>5.1. Egyéb működési célú visszatérítendő támogatások államháztartáson belülre</t>
  </si>
  <si>
    <t>5.2 Működési célú visszatérítendő támogatások, kölcsönök nyújtása áh-n kívülre</t>
  </si>
  <si>
    <t>5.3 Állami támogatás visszafizetése elszámolás alapján</t>
  </si>
  <si>
    <t>Balatonfüredi Közös Önkormányzati Hivatal</t>
  </si>
  <si>
    <t>Balatonfüredi Közoktatási Intézményfenntartó Társulás Pécsely Óvoda fenntartási támogatás</t>
  </si>
  <si>
    <t>Balatonfüredi Többcélú Társulás</t>
  </si>
  <si>
    <t xml:space="preserve">FELHALMOZÁSI KIADÁSOK 2019. ÉV </t>
  </si>
  <si>
    <t>LEADER pályázat Közösségi tér önrész 75/2018. (VIII. 28.)</t>
  </si>
  <si>
    <t>LEADER pályázat Közösségi tér munkálatok 75/2018. (VIII. 28.)</t>
  </si>
  <si>
    <t>Rendezési terv felülvizsgálat önrész</t>
  </si>
  <si>
    <t>EFOP Eszközbeszerzés</t>
  </si>
  <si>
    <t xml:space="preserve">RZ kaszsa </t>
  </si>
  <si>
    <t>Kisértékű tárgyi eszközök</t>
  </si>
  <si>
    <t>Önkormányzati fejlesztések 2018 munkálatok</t>
  </si>
  <si>
    <t>Önkormányzati fejlesztések 2018 önrész</t>
  </si>
  <si>
    <t>Közfoglalkoztatási támogatás</t>
  </si>
  <si>
    <t>3. Felhalmozási célú visszatérítendő támogatások, kölcsönök visszatérülése áh-n belülről</t>
  </si>
  <si>
    <t>4. Felhalmozási célú visszatérítendő támogatások, kölcsönök igénybevétele áh-n belülről</t>
  </si>
  <si>
    <t xml:space="preserve">Bevétele és kiadások mérlege 2019. év </t>
  </si>
  <si>
    <t xml:space="preserve"> Az Önkormányzat felhalmozási bevételei és kiadásai  2019. év </t>
  </si>
  <si>
    <t xml:space="preserve"> Az Önkormányzat  működési bevételei és kiadásai  2019. év </t>
  </si>
  <si>
    <t>2. Felhalmozási bevételek</t>
  </si>
  <si>
    <t>5.5. Állami támogatás visszafizetése elszámolás alapján</t>
  </si>
  <si>
    <t>10. Forgatási célú értékpapír vásárlása</t>
  </si>
  <si>
    <t>EFOP Informatikai eszköz bszerzése</t>
  </si>
  <si>
    <t xml:space="preserve"> Az Önkormányzat önként vállalt feladatok bevételei és kiadásai  2019. év </t>
  </si>
  <si>
    <t xml:space="preserve"> Az Önkormányzat állami (államigazgatási) feladatok bevételei és kiadásai  2019. év </t>
  </si>
  <si>
    <t>Balatonszőlős Sport egyesület</t>
  </si>
  <si>
    <t>Balatonszőlős Darts egyesület</t>
  </si>
  <si>
    <t>Nyomtató vásárlás 37/2019. (II. 14.)</t>
  </si>
  <si>
    <t>Szivattyú beszerzése 61/2019. (IV. 17.)</t>
  </si>
  <si>
    <t>IV. FINANSZÍROZÁSI KIADÁSOK</t>
  </si>
  <si>
    <t>Balatonszőlős Jövőjéért Alapítvány</t>
  </si>
  <si>
    <t>2020</t>
  </si>
  <si>
    <t>2021</t>
  </si>
  <si>
    <t>2022</t>
  </si>
  <si>
    <t xml:space="preserve">AZ ÖNKORMÁNYZAT 2019-2022. ÉVEK </t>
  </si>
  <si>
    <r>
      <t>BEVÉTELEK ÉS KIADÁSOK ELŐIRÁNYZATÁNAK HAVI ÜTEMEZÉSE</t>
    </r>
    <r>
      <rPr>
        <sz val="10"/>
        <rFont val="Times New Roman"/>
        <family val="1"/>
        <charset val="238"/>
      </rPr>
      <t xml:space="preserve"> </t>
    </r>
    <r>
      <rPr>
        <b/>
        <sz val="10"/>
        <rFont val="Times New Roman"/>
        <family val="1"/>
        <charset val="238"/>
      </rPr>
      <t>2019.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</si>
</sst>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\ _F_t_-;\-* #,##0.00\ _F_t_-;_-* &quot;-&quot;??\ _F_t_-;_-@_-"/>
    <numFmt numFmtId="164" formatCode="mmm\ d/"/>
    <numFmt numFmtId="165" formatCode="#,##0.0"/>
    <numFmt numFmtId="166" formatCode="#\ ##0"/>
    <numFmt numFmtId="167" formatCode="_-* #,##0\ _F_t_-;\-* #,##0\ _F_t_-;_-* &quot;-&quot;??\ _F_t_-;_-@_-"/>
  </numFmts>
  <fonts count="42" x14ac:knownFonts="1"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Arial CE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i/>
      <sz val="12"/>
      <name val="Times New Roman"/>
      <family val="1"/>
      <charset val="238"/>
    </font>
    <font>
      <b/>
      <i/>
      <sz val="12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sz val="10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 CE"/>
      <charset val="238"/>
    </font>
    <font>
      <sz val="12"/>
      <name val="Arial CE"/>
      <family val="2"/>
      <charset val="238"/>
    </font>
    <font>
      <sz val="12"/>
      <name val="Arial"/>
      <family val="2"/>
      <charset val="238"/>
    </font>
    <font>
      <b/>
      <sz val="10"/>
      <name val="Arial CE"/>
      <family val="2"/>
      <charset val="238"/>
    </font>
    <font>
      <b/>
      <i/>
      <u/>
      <sz val="12"/>
      <name val="Times New Roman"/>
      <family val="1"/>
      <charset val="238"/>
    </font>
    <font>
      <sz val="12"/>
      <color indexed="8"/>
      <name val="Times New Roman"/>
      <family val="1"/>
      <charset val="238"/>
    </font>
    <font>
      <i/>
      <sz val="10"/>
      <name val="Times New Roman"/>
      <family val="1"/>
      <charset val="238"/>
    </font>
    <font>
      <b/>
      <i/>
      <sz val="10"/>
      <name val="Times New Roman"/>
      <family val="1"/>
      <charset val="238"/>
    </font>
  </fonts>
  <fills count="3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45"/>
        <bgColor indexed="29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2"/>
        <bgColor indexed="27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3"/>
        <bgColor indexed="26"/>
      </patternFill>
    </fill>
    <fill>
      <patternFill patternType="solid">
        <fgColor indexed="9"/>
        <bgColor indexed="26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6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16" fillId="22" borderId="0" applyNumberFormat="0" applyBorder="0" applyAlignment="0" applyProtection="0"/>
    <xf numFmtId="0" fontId="4" fillId="7" borderId="1" applyNumberFormat="0" applyAlignment="0" applyProtection="0"/>
    <xf numFmtId="0" fontId="18" fillId="23" borderId="1" applyNumberFormat="0" applyAlignment="0" applyProtection="0"/>
    <xf numFmtId="0" fontId="9" fillId="24" borderId="2" applyNumberFormat="0" applyAlignment="0" applyProtection="0"/>
    <xf numFmtId="0" fontId="5" fillId="0" borderId="0" applyNumberFormat="0" applyFill="0" applyBorder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43" fontId="22" fillId="0" borderId="0" applyFill="0" applyBorder="0" applyAlignment="0" applyProtection="0"/>
    <xf numFmtId="0" fontId="10" fillId="0" borderId="0" applyNumberFormat="0" applyFill="0" applyBorder="0" applyAlignment="0" applyProtection="0"/>
    <xf numFmtId="0" fontId="12" fillId="25" borderId="0" applyNumberFormat="0" applyBorder="0" applyAlignment="0" applyProtection="0"/>
    <xf numFmtId="0" fontId="11" fillId="0" borderId="6" applyNumberFormat="0" applyFill="0" applyAlignment="0" applyProtection="0"/>
    <xf numFmtId="0" fontId="22" fillId="26" borderId="7" applyNumberFormat="0" applyFont="0" applyAlignment="0" applyProtection="0"/>
    <xf numFmtId="0" fontId="13" fillId="27" borderId="8" applyNumberFormat="0" applyAlignment="0" applyProtection="0"/>
    <xf numFmtId="0" fontId="17" fillId="28" borderId="0" applyNumberFormat="0" applyBorder="0" applyAlignment="0" applyProtection="0"/>
    <xf numFmtId="0" fontId="22" fillId="0" borderId="0"/>
    <xf numFmtId="0" fontId="15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5" fillId="0" borderId="0"/>
    <xf numFmtId="0" fontId="15" fillId="0" borderId="0"/>
    <xf numFmtId="0" fontId="15" fillId="0" borderId="0"/>
    <xf numFmtId="0" fontId="19" fillId="0" borderId="9" applyNumberFormat="0" applyFill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4" fillId="7" borderId="1" applyNumberFormat="0" applyAlignment="0" applyProtection="0"/>
    <xf numFmtId="0" fontId="11" fillId="0" borderId="6" applyNumberFormat="0" applyFill="0" applyAlignment="0" applyProtection="0"/>
    <xf numFmtId="0" fontId="15" fillId="0" borderId="0"/>
    <xf numFmtId="0" fontId="15" fillId="0" borderId="0"/>
    <xf numFmtId="0" fontId="22" fillId="26" borderId="7" applyNumberFormat="0" applyFont="0" applyAlignment="0" applyProtection="0"/>
    <xf numFmtId="0" fontId="13" fillId="27" borderId="8" applyNumberFormat="0" applyAlignment="0" applyProtection="0"/>
    <xf numFmtId="0" fontId="5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0" fillId="0" borderId="0" applyNumberFormat="0" applyFill="0" applyBorder="0" applyAlignment="0" applyProtection="0"/>
    <xf numFmtId="43" fontId="23" fillId="0" borderId="0" applyFill="0" applyBorder="0" applyAlignment="0" applyProtection="0"/>
    <xf numFmtId="0" fontId="22" fillId="0" borderId="0"/>
    <xf numFmtId="0" fontId="24" fillId="0" borderId="0"/>
    <xf numFmtId="43" fontId="22" fillId="0" borderId="0" applyFill="0" applyBorder="0" applyAlignment="0" applyProtection="0"/>
    <xf numFmtId="0" fontId="22" fillId="0" borderId="0"/>
    <xf numFmtId="0" fontId="22" fillId="0" borderId="0"/>
    <xf numFmtId="0" fontId="1" fillId="0" borderId="0"/>
    <xf numFmtId="0" fontId="22" fillId="0" borderId="0"/>
    <xf numFmtId="0" fontId="22" fillId="0" borderId="0"/>
    <xf numFmtId="0" fontId="34" fillId="0" borderId="0"/>
    <xf numFmtId="0" fontId="24" fillId="0" borderId="0"/>
    <xf numFmtId="43" fontId="22" fillId="0" borderId="0" applyFont="0" applyFill="0" applyBorder="0" applyAlignment="0" applyProtection="0"/>
  </cellStyleXfs>
  <cellXfs count="345">
    <xf numFmtId="0" fontId="0" fillId="0" borderId="0" xfId="0"/>
    <xf numFmtId="0" fontId="25" fillId="0" borderId="0" xfId="50" applyFont="1" applyAlignment="1">
      <alignment horizontal="center" wrapText="1"/>
    </xf>
    <xf numFmtId="0" fontId="26" fillId="0" borderId="0" xfId="50" applyFont="1"/>
    <xf numFmtId="0" fontId="26" fillId="0" borderId="12" xfId="50" applyFont="1" applyBorder="1"/>
    <xf numFmtId="3" fontId="25" fillId="0" borderId="12" xfId="50" applyNumberFormat="1" applyFont="1" applyBorder="1" applyAlignment="1">
      <alignment horizontal="right" wrapText="1"/>
    </xf>
    <xf numFmtId="3" fontId="25" fillId="29" borderId="12" xfId="50" applyNumberFormat="1" applyFont="1" applyFill="1" applyBorder="1" applyAlignment="1">
      <alignment horizontal="right" wrapText="1"/>
    </xf>
    <xf numFmtId="0" fontId="26" fillId="29" borderId="12" xfId="50" applyFont="1" applyFill="1" applyBorder="1"/>
    <xf numFmtId="3" fontId="25" fillId="0" borderId="12" xfId="50" applyNumberFormat="1" applyFont="1" applyBorder="1"/>
    <xf numFmtId="0" fontId="26" fillId="0" borderId="0" xfId="50" applyFont="1" applyAlignment="1">
      <alignment horizontal="center" vertical="center"/>
    </xf>
    <xf numFmtId="0" fontId="25" fillId="0" borderId="0" xfId="50" applyFont="1"/>
    <xf numFmtId="0" fontId="25" fillId="29" borderId="0" xfId="50" applyFont="1" applyFill="1" applyBorder="1"/>
    <xf numFmtId="0" fontId="25" fillId="29" borderId="0" xfId="50" applyFont="1" applyFill="1"/>
    <xf numFmtId="0" fontId="26" fillId="0" borderId="0" xfId="50" applyFont="1" applyAlignment="1">
      <alignment wrapText="1"/>
    </xf>
    <xf numFmtId="0" fontId="25" fillId="29" borderId="12" xfId="50" applyFont="1" applyFill="1" applyBorder="1"/>
    <xf numFmtId="0" fontId="26" fillId="0" borderId="11" xfId="50" applyFont="1" applyBorder="1"/>
    <xf numFmtId="0" fontId="26" fillId="0" borderId="13" xfId="50" applyFont="1" applyBorder="1"/>
    <xf numFmtId="0" fontId="26" fillId="0" borderId="0" xfId="50" applyFont="1" applyBorder="1"/>
    <xf numFmtId="0" fontId="26" fillId="0" borderId="10" xfId="50" applyFont="1" applyBorder="1"/>
    <xf numFmtId="0" fontId="27" fillId="29" borderId="0" xfId="50" applyFont="1" applyFill="1" applyBorder="1"/>
    <xf numFmtId="0" fontId="28" fillId="29" borderId="12" xfId="50" applyFont="1" applyFill="1" applyBorder="1"/>
    <xf numFmtId="0" fontId="28" fillId="29" borderId="0" xfId="50" applyFont="1" applyFill="1" applyBorder="1"/>
    <xf numFmtId="3" fontId="25" fillId="29" borderId="12" xfId="50" applyNumberFormat="1" applyFont="1" applyFill="1" applyBorder="1" applyAlignment="1">
      <alignment vertical="center"/>
    </xf>
    <xf numFmtId="0" fontId="25" fillId="29" borderId="0" xfId="50" applyFont="1" applyFill="1" applyBorder="1" applyAlignment="1">
      <alignment vertical="center"/>
    </xf>
    <xf numFmtId="0" fontId="26" fillId="29" borderId="0" xfId="50" applyFont="1" applyFill="1" applyBorder="1" applyAlignment="1">
      <alignment vertical="center" wrapText="1"/>
    </xf>
    <xf numFmtId="0" fontId="26" fillId="29" borderId="12" xfId="50" applyFont="1" applyFill="1" applyBorder="1" applyAlignment="1">
      <alignment vertical="center"/>
    </xf>
    <xf numFmtId="0" fontId="26" fillId="29" borderId="0" xfId="50" applyFont="1" applyFill="1" applyBorder="1" applyAlignment="1">
      <alignment vertical="center"/>
    </xf>
    <xf numFmtId="3" fontId="26" fillId="29" borderId="12" xfId="50" applyNumberFormat="1" applyFont="1" applyFill="1" applyBorder="1" applyAlignment="1">
      <alignment vertical="center"/>
    </xf>
    <xf numFmtId="0" fontId="25" fillId="29" borderId="12" xfId="50" applyFont="1" applyFill="1" applyBorder="1" applyAlignment="1">
      <alignment vertical="center"/>
    </xf>
    <xf numFmtId="3" fontId="26" fillId="0" borderId="12" xfId="50" applyNumberFormat="1" applyFont="1" applyFill="1" applyBorder="1"/>
    <xf numFmtId="3" fontId="26" fillId="0" borderId="12" xfId="0" applyNumberFormat="1" applyFont="1" applyBorder="1"/>
    <xf numFmtId="3" fontId="25" fillId="0" borderId="12" xfId="86" applyNumberFormat="1" applyFont="1" applyFill="1" applyBorder="1" applyAlignment="1">
      <alignment horizontal="right"/>
    </xf>
    <xf numFmtId="3" fontId="26" fillId="0" borderId="12" xfId="86" applyNumberFormat="1" applyFont="1" applyFill="1" applyBorder="1" applyAlignment="1">
      <alignment horizontal="right"/>
    </xf>
    <xf numFmtId="3" fontId="27" fillId="0" borderId="12" xfId="86" applyNumberFormat="1" applyFont="1" applyFill="1" applyBorder="1" applyAlignment="1">
      <alignment horizontal="right"/>
    </xf>
    <xf numFmtId="3" fontId="25" fillId="0" borderId="12" xfId="86" applyNumberFormat="1" applyFont="1" applyFill="1" applyBorder="1" applyAlignment="1"/>
    <xf numFmtId="3" fontId="26" fillId="0" borderId="12" xfId="86" applyNumberFormat="1" applyFont="1" applyFill="1" applyBorder="1" applyAlignment="1"/>
    <xf numFmtId="3" fontId="25" fillId="0" borderId="12" xfId="43" applyNumberFormat="1" applyFont="1" applyFill="1" applyBorder="1" applyAlignment="1"/>
    <xf numFmtId="3" fontId="26" fillId="0" borderId="12" xfId="43" applyNumberFormat="1" applyFont="1" applyFill="1" applyBorder="1" applyAlignment="1"/>
    <xf numFmtId="3" fontId="26" fillId="0" borderId="0" xfId="44" applyNumberFormat="1" applyFont="1"/>
    <xf numFmtId="3" fontId="26" fillId="0" borderId="0" xfId="44" applyNumberFormat="1" applyFont="1" applyAlignment="1">
      <alignment wrapText="1"/>
    </xf>
    <xf numFmtId="3" fontId="26" fillId="0" borderId="12" xfId="44" applyNumberFormat="1" applyFont="1" applyBorder="1" applyAlignment="1">
      <alignment wrapText="1"/>
    </xf>
    <xf numFmtId="3" fontId="25" fillId="0" borderId="12" xfId="44" applyNumberFormat="1" applyFont="1" applyBorder="1"/>
    <xf numFmtId="3" fontId="25" fillId="0" borderId="12" xfId="44" applyNumberFormat="1" applyFont="1" applyBorder="1" applyAlignment="1">
      <alignment wrapText="1"/>
    </xf>
    <xf numFmtId="3" fontId="25" fillId="0" borderId="16" xfId="44" applyNumberFormat="1" applyFont="1" applyBorder="1"/>
    <xf numFmtId="3" fontId="25" fillId="0" borderId="0" xfId="44" applyNumberFormat="1" applyFont="1"/>
    <xf numFmtId="3" fontId="26" fillId="0" borderId="12" xfId="44" applyNumberFormat="1" applyFont="1" applyFill="1" applyBorder="1" applyAlignment="1">
      <alignment wrapText="1"/>
    </xf>
    <xf numFmtId="3" fontId="25" fillId="0" borderId="0" xfId="44" applyNumberFormat="1" applyFont="1" applyBorder="1" applyAlignment="1">
      <alignment wrapText="1"/>
    </xf>
    <xf numFmtId="3" fontId="25" fillId="0" borderId="0" xfId="44" applyNumberFormat="1" applyFont="1" applyBorder="1"/>
    <xf numFmtId="3" fontId="26" fillId="0" borderId="0" xfId="48" applyNumberFormat="1" applyFont="1" applyAlignment="1">
      <alignment wrapText="1"/>
    </xf>
    <xf numFmtId="3" fontId="26" fillId="0" borderId="0" xfId="48" applyNumberFormat="1" applyFont="1"/>
    <xf numFmtId="3" fontId="25" fillId="29" borderId="12" xfId="51" applyNumberFormat="1" applyFont="1" applyFill="1" applyBorder="1" applyAlignment="1">
      <alignment horizontal="center" vertical="center" wrapText="1"/>
    </xf>
    <xf numFmtId="3" fontId="25" fillId="0" borderId="12" xfId="48" applyNumberFormat="1" applyFont="1" applyBorder="1" applyAlignment="1">
      <alignment wrapText="1"/>
    </xf>
    <xf numFmtId="3" fontId="26" fillId="0" borderId="12" xfId="48" applyNumberFormat="1" applyFont="1" applyBorder="1"/>
    <xf numFmtId="3" fontId="26" fillId="0" borderId="12" xfId="46" applyNumberFormat="1" applyFont="1" applyBorder="1" applyAlignment="1">
      <alignment wrapText="1"/>
    </xf>
    <xf numFmtId="3" fontId="26" fillId="29" borderId="12" xfId="51" applyNumberFormat="1" applyFont="1" applyFill="1" applyBorder="1" applyAlignment="1">
      <alignment horizontal="right" wrapText="1"/>
    </xf>
    <xf numFmtId="3" fontId="25" fillId="0" borderId="12" xfId="48" applyNumberFormat="1" applyFont="1" applyBorder="1"/>
    <xf numFmtId="3" fontId="25" fillId="0" borderId="0" xfId="48" applyNumberFormat="1" applyFont="1"/>
    <xf numFmtId="3" fontId="26" fillId="0" borderId="12" xfId="48" applyNumberFormat="1" applyFont="1" applyBorder="1" applyAlignment="1">
      <alignment wrapText="1"/>
    </xf>
    <xf numFmtId="3" fontId="26" fillId="0" borderId="12" xfId="46" applyNumberFormat="1" applyFont="1" applyFill="1" applyBorder="1" applyAlignment="1">
      <alignment wrapText="1"/>
    </xf>
    <xf numFmtId="3" fontId="26" fillId="0" borderId="0" xfId="86" applyNumberFormat="1" applyFont="1" applyBorder="1"/>
    <xf numFmtId="3" fontId="26" fillId="0" borderId="0" xfId="86" applyNumberFormat="1" applyFont="1" applyFill="1" applyBorder="1"/>
    <xf numFmtId="3" fontId="26" fillId="0" borderId="0" xfId="43" applyNumberFormat="1" applyFont="1" applyAlignment="1">
      <alignment wrapText="1"/>
    </xf>
    <xf numFmtId="3" fontId="26" fillId="0" borderId="0" xfId="43" applyNumberFormat="1" applyFont="1"/>
    <xf numFmtId="3" fontId="30" fillId="0" borderId="0" xfId="43" applyNumberFormat="1" applyFont="1" applyAlignment="1">
      <alignment horizontal="center"/>
    </xf>
    <xf numFmtId="3" fontId="30" fillId="0" borderId="0" xfId="86" applyNumberFormat="1" applyFont="1" applyBorder="1" applyAlignment="1">
      <alignment horizontal="center"/>
    </xf>
    <xf numFmtId="3" fontId="30" fillId="0" borderId="0" xfId="86" applyNumberFormat="1" applyFont="1" applyFill="1" applyBorder="1" applyAlignment="1">
      <alignment horizontal="center"/>
    </xf>
    <xf numFmtId="3" fontId="29" fillId="0" borderId="0" xfId="43" applyNumberFormat="1" applyFont="1" applyFill="1" applyAlignment="1">
      <alignment horizontal="center"/>
    </xf>
    <xf numFmtId="3" fontId="29" fillId="0" borderId="0" xfId="43" applyNumberFormat="1" applyFont="1" applyAlignment="1">
      <alignment horizontal="center"/>
    </xf>
    <xf numFmtId="3" fontId="25" fillId="0" borderId="0" xfId="43" applyNumberFormat="1" applyFont="1" applyFill="1"/>
    <xf numFmtId="3" fontId="25" fillId="0" borderId="0" xfId="43" applyNumberFormat="1" applyFont="1"/>
    <xf numFmtId="3" fontId="26" fillId="0" borderId="0" xfId="50" applyNumberFormat="1" applyFont="1" applyFill="1" applyBorder="1" applyAlignment="1">
      <alignment horizontal="right" wrapText="1"/>
    </xf>
    <xf numFmtId="0" fontId="26" fillId="0" borderId="0" xfId="44" applyFont="1"/>
    <xf numFmtId="0" fontId="25" fillId="0" borderId="0" xfId="44" applyFont="1"/>
    <xf numFmtId="0" fontId="25" fillId="0" borderId="0" xfId="50" applyFont="1" applyFill="1" applyBorder="1"/>
    <xf numFmtId="0" fontId="26" fillId="0" borderId="0" xfId="50" applyFont="1" applyFill="1" applyBorder="1"/>
    <xf numFmtId="3" fontId="26" fillId="29" borderId="12" xfId="50" applyNumberFormat="1" applyFont="1" applyFill="1" applyBorder="1"/>
    <xf numFmtId="3" fontId="25" fillId="0" borderId="0" xfId="50" applyNumberFormat="1" applyFont="1"/>
    <xf numFmtId="3" fontId="26" fillId="0" borderId="0" xfId="50" applyNumberFormat="1" applyFont="1"/>
    <xf numFmtId="3" fontId="30" fillId="0" borderId="0" xfId="43" applyNumberFormat="1" applyFont="1" applyFill="1" applyAlignment="1">
      <alignment horizontal="right" vertical="center"/>
    </xf>
    <xf numFmtId="3" fontId="25" fillId="0" borderId="0" xfId="43" applyNumberFormat="1" applyFont="1" applyFill="1" applyAlignment="1">
      <alignment horizontal="right" vertical="center"/>
    </xf>
    <xf numFmtId="3" fontId="30" fillId="0" borderId="0" xfId="86" applyNumberFormat="1" applyFont="1" applyBorder="1" applyAlignment="1">
      <alignment horizontal="right" vertical="center"/>
    </xf>
    <xf numFmtId="3" fontId="26" fillId="0" borderId="0" xfId="86" applyNumberFormat="1" applyFont="1" applyBorder="1" applyAlignment="1">
      <alignment horizontal="right" vertical="center"/>
    </xf>
    <xf numFmtId="0" fontId="25" fillId="0" borderId="12" xfId="50" applyFont="1" applyBorder="1" applyAlignment="1">
      <alignment horizontal="center" vertical="center" wrapText="1"/>
    </xf>
    <xf numFmtId="0" fontId="26" fillId="0" borderId="0" xfId="85" applyFont="1" applyFill="1"/>
    <xf numFmtId="0" fontId="26" fillId="0" borderId="0" xfId="0" applyFont="1"/>
    <xf numFmtId="3" fontId="26" fillId="0" borderId="0" xfId="0" applyNumberFormat="1" applyFont="1"/>
    <xf numFmtId="0" fontId="26" fillId="0" borderId="15" xfId="85" applyFont="1" applyFill="1" applyBorder="1"/>
    <xf numFmtId="0" fontId="25" fillId="0" borderId="0" xfId="85" applyFont="1" applyFill="1"/>
    <xf numFmtId="3" fontId="26" fillId="0" borderId="0" xfId="85" applyNumberFormat="1" applyFont="1" applyFill="1"/>
    <xf numFmtId="0" fontId="25" fillId="0" borderId="0" xfId="50" applyFont="1" applyFill="1" applyBorder="1" applyAlignment="1">
      <alignment horizontal="left" vertical="center" wrapText="1" indent="1"/>
    </xf>
    <xf numFmtId="0" fontId="26" fillId="0" borderId="0" xfId="50" applyFont="1" applyFill="1" applyBorder="1" applyAlignment="1">
      <alignment horizontal="left" vertical="center" wrapText="1" indent="2"/>
    </xf>
    <xf numFmtId="3" fontId="25" fillId="29" borderId="12" xfId="45" applyNumberFormat="1" applyFont="1" applyFill="1" applyBorder="1" applyAlignment="1">
      <alignment horizontal="right"/>
    </xf>
    <xf numFmtId="4" fontId="25" fillId="0" borderId="12" xfId="45" applyNumberFormat="1" applyFont="1" applyFill="1" applyBorder="1"/>
    <xf numFmtId="3" fontId="25" fillId="0" borderId="12" xfId="0" applyNumberFormat="1" applyFont="1" applyBorder="1" applyAlignment="1">
      <alignment horizontal="right"/>
    </xf>
    <xf numFmtId="4" fontId="26" fillId="0" borderId="12" xfId="45" applyNumberFormat="1" applyFont="1" applyFill="1" applyBorder="1"/>
    <xf numFmtId="3" fontId="26" fillId="29" borderId="12" xfId="45" applyNumberFormat="1" applyFont="1" applyFill="1" applyBorder="1"/>
    <xf numFmtId="3" fontId="26" fillId="0" borderId="12" xfId="0" applyNumberFormat="1" applyFont="1" applyBorder="1" applyAlignment="1">
      <alignment horizontal="right"/>
    </xf>
    <xf numFmtId="3" fontId="26" fillId="29" borderId="12" xfId="45" applyNumberFormat="1" applyFont="1" applyFill="1" applyBorder="1" applyAlignment="1">
      <alignment horizontal="right"/>
    </xf>
    <xf numFmtId="0" fontId="26" fillId="0" borderId="12" xfId="45" applyFont="1" applyFill="1" applyBorder="1"/>
    <xf numFmtId="3" fontId="26" fillId="0" borderId="12" xfId="45" applyNumberFormat="1" applyFont="1" applyFill="1" applyBorder="1"/>
    <xf numFmtId="165" fontId="26" fillId="29" borderId="12" xfId="45" applyNumberFormat="1" applyFont="1" applyFill="1" applyBorder="1"/>
    <xf numFmtId="3" fontId="26" fillId="0" borderId="12" xfId="45" applyNumberFormat="1" applyFont="1" applyBorder="1"/>
    <xf numFmtId="165" fontId="25" fillId="29" borderId="12" xfId="45" applyNumberFormat="1" applyFont="1" applyFill="1" applyBorder="1"/>
    <xf numFmtId="3" fontId="25" fillId="0" borderId="12" xfId="45" applyNumberFormat="1" applyFont="1" applyBorder="1"/>
    <xf numFmtId="2" fontId="25" fillId="0" borderId="12" xfId="45" applyNumberFormat="1" applyFont="1" applyFill="1" applyBorder="1"/>
    <xf numFmtId="0" fontId="26" fillId="0" borderId="0" xfId="0" applyFont="1" applyFill="1"/>
    <xf numFmtId="0" fontId="26" fillId="0" borderId="12" xfId="45" applyFont="1" applyBorder="1"/>
    <xf numFmtId="0" fontId="25" fillId="0" borderId="12" xfId="45" applyFont="1" applyBorder="1"/>
    <xf numFmtId="3" fontId="26" fillId="29" borderId="12" xfId="50" applyNumberFormat="1" applyFont="1" applyFill="1" applyBorder="1" applyAlignment="1">
      <alignment horizontal="right"/>
    </xf>
    <xf numFmtId="0" fontId="25" fillId="0" borderId="0" xfId="50" applyFont="1" applyFill="1"/>
    <xf numFmtId="0" fontId="26" fillId="0" borderId="0" xfId="0" applyFont="1"/>
    <xf numFmtId="0" fontId="25" fillId="0" borderId="12" xfId="45" applyFont="1" applyFill="1" applyBorder="1"/>
    <xf numFmtId="3" fontId="25" fillId="0" borderId="12" xfId="45" applyNumberFormat="1" applyFont="1" applyFill="1" applyBorder="1"/>
    <xf numFmtId="3" fontId="25" fillId="29" borderId="12" xfId="45" applyNumberFormat="1" applyFont="1" applyFill="1" applyBorder="1"/>
    <xf numFmtId="3" fontId="26" fillId="0" borderId="12" xfId="50" applyNumberFormat="1" applyFont="1" applyBorder="1"/>
    <xf numFmtId="3" fontId="26" fillId="29" borderId="12" xfId="50" applyNumberFormat="1" applyFont="1" applyFill="1" applyBorder="1" applyAlignment="1">
      <alignment horizontal="right" wrapText="1"/>
    </xf>
    <xf numFmtId="3" fontId="26" fillId="0" borderId="12" xfId="50" applyNumberFormat="1" applyFont="1" applyFill="1" applyBorder="1" applyAlignment="1">
      <alignment horizontal="right" wrapText="1"/>
    </xf>
    <xf numFmtId="3" fontId="25" fillId="0" borderId="12" xfId="50" applyNumberFormat="1" applyFont="1" applyFill="1" applyBorder="1" applyAlignment="1">
      <alignment horizontal="right" wrapText="1"/>
    </xf>
    <xf numFmtId="3" fontId="26" fillId="0" borderId="12" xfId="0" applyNumberFormat="1" applyFont="1" applyFill="1" applyBorder="1"/>
    <xf numFmtId="3" fontId="25" fillId="0" borderId="12" xfId="0" applyNumberFormat="1" applyFont="1" applyFill="1" applyBorder="1"/>
    <xf numFmtId="3" fontId="26" fillId="0" borderId="12" xfId="44" applyNumberFormat="1" applyFont="1" applyBorder="1"/>
    <xf numFmtId="3" fontId="25" fillId="0" borderId="12" xfId="0" applyNumberFormat="1" applyFont="1" applyFill="1" applyBorder="1" applyAlignment="1">
      <alignment horizontal="right" wrapText="1"/>
    </xf>
    <xf numFmtId="3" fontId="26" fillId="0" borderId="12" xfId="0" applyNumberFormat="1" applyFont="1" applyFill="1" applyBorder="1" applyAlignment="1">
      <alignment horizontal="right" wrapText="1"/>
    </xf>
    <xf numFmtId="3" fontId="27" fillId="0" borderId="12" xfId="0" applyNumberFormat="1" applyFont="1" applyFill="1" applyBorder="1"/>
    <xf numFmtId="3" fontId="25" fillId="29" borderId="12" xfId="50" applyNumberFormat="1" applyFont="1" applyFill="1" applyBorder="1" applyAlignment="1"/>
    <xf numFmtId="3" fontId="26" fillId="29" borderId="12" xfId="50" applyNumberFormat="1" applyFont="1" applyFill="1" applyBorder="1" applyAlignment="1"/>
    <xf numFmtId="0" fontId="26" fillId="29" borderId="12" xfId="50" applyFont="1" applyFill="1" applyBorder="1" applyAlignment="1"/>
    <xf numFmtId="0" fontId="25" fillId="29" borderId="12" xfId="50" applyFont="1" applyFill="1" applyBorder="1" applyAlignment="1">
      <alignment horizontal="center" vertical="center" wrapText="1"/>
    </xf>
    <xf numFmtId="0" fontId="25" fillId="29" borderId="12" xfId="50" applyFont="1" applyFill="1" applyBorder="1" applyAlignment="1">
      <alignment wrapText="1"/>
    </xf>
    <xf numFmtId="3" fontId="25" fillId="29" borderId="12" xfId="50" applyNumberFormat="1" applyFont="1" applyFill="1" applyBorder="1" applyAlignment="1">
      <alignment horizontal="right"/>
    </xf>
    <xf numFmtId="0" fontId="26" fillId="29" borderId="12" xfId="50" applyFont="1" applyFill="1" applyBorder="1" applyAlignment="1">
      <alignment wrapText="1"/>
    </xf>
    <xf numFmtId="164" fontId="26" fillId="29" borderId="12" xfId="49" applyNumberFormat="1" applyFont="1" applyFill="1" applyBorder="1" applyAlignment="1">
      <alignment wrapText="1"/>
    </xf>
    <xf numFmtId="0" fontId="26" fillId="29" borderId="12" xfId="49" applyFont="1" applyFill="1" applyBorder="1" applyAlignment="1">
      <alignment wrapText="1"/>
    </xf>
    <xf numFmtId="3" fontId="27" fillId="0" borderId="12" xfId="86" applyNumberFormat="1" applyFont="1" applyBorder="1" applyAlignment="1">
      <alignment horizontal="left" wrapText="1"/>
    </xf>
    <xf numFmtId="3" fontId="27" fillId="0" borderId="12" xfId="0" applyNumberFormat="1" applyFont="1" applyFill="1" applyBorder="1" applyAlignment="1">
      <alignment horizontal="left" wrapText="1"/>
    </xf>
    <xf numFmtId="164" fontId="26" fillId="29" borderId="12" xfId="50" applyNumberFormat="1" applyFont="1" applyFill="1" applyBorder="1" applyAlignment="1">
      <alignment wrapText="1"/>
    </xf>
    <xf numFmtId="0" fontId="26" fillId="29" borderId="12" xfId="49" applyFont="1" applyFill="1" applyBorder="1" applyAlignment="1">
      <alignment horizontal="left" wrapText="1"/>
    </xf>
    <xf numFmtId="0" fontId="25" fillId="29" borderId="12" xfId="49" applyFont="1" applyFill="1" applyBorder="1" applyAlignment="1">
      <alignment wrapText="1"/>
    </xf>
    <xf numFmtId="3" fontId="26" fillId="30" borderId="12" xfId="49" applyNumberFormat="1" applyFont="1" applyFill="1" applyBorder="1" applyAlignment="1">
      <alignment horizontal="right" wrapText="1"/>
    </xf>
    <xf numFmtId="3" fontId="26" fillId="31" borderId="12" xfId="0" applyNumberFormat="1" applyFont="1" applyFill="1" applyBorder="1" applyAlignment="1">
      <alignment horizontal="right"/>
    </xf>
    <xf numFmtId="3" fontId="22" fillId="0" borderId="0" xfId="91" applyNumberFormat="1" applyFont="1" applyAlignment="1">
      <alignment wrapText="1"/>
    </xf>
    <xf numFmtId="3" fontId="22" fillId="0" borderId="0" xfId="91" applyNumberFormat="1" applyFont="1"/>
    <xf numFmtId="3" fontId="26" fillId="0" borderId="0" xfId="91" applyNumberFormat="1" applyFont="1" applyAlignment="1">
      <alignment horizontal="justify" wrapText="1"/>
    </xf>
    <xf numFmtId="3" fontId="31" fillId="0" borderId="0" xfId="91" applyNumberFormat="1" applyFont="1" applyAlignment="1">
      <alignment wrapText="1"/>
    </xf>
    <xf numFmtId="3" fontId="31" fillId="0" borderId="0" xfId="91" applyNumberFormat="1" applyFont="1"/>
    <xf numFmtId="3" fontId="30" fillId="0" borderId="12" xfId="91" applyNumberFormat="1" applyFont="1" applyBorder="1"/>
    <xf numFmtId="3" fontId="33" fillId="0" borderId="0" xfId="91" applyNumberFormat="1" applyFont="1"/>
    <xf numFmtId="3" fontId="20" fillId="0" borderId="0" xfId="91" applyNumberFormat="1" applyFont="1"/>
    <xf numFmtId="0" fontId="26" fillId="0" borderId="0" xfId="92" applyFont="1"/>
    <xf numFmtId="0" fontId="25" fillId="0" borderId="12" xfId="93" applyFont="1" applyBorder="1" applyAlignment="1">
      <alignment wrapText="1"/>
    </xf>
    <xf numFmtId="0" fontId="25" fillId="0" borderId="12" xfId="93" applyFont="1" applyBorder="1"/>
    <xf numFmtId="166" fontId="25" fillId="0" borderId="12" xfId="93" applyNumberFormat="1" applyFont="1" applyBorder="1" applyAlignment="1">
      <alignment horizontal="right"/>
    </xf>
    <xf numFmtId="0" fontId="26" fillId="0" borderId="12" xfId="93" applyFont="1" applyBorder="1"/>
    <xf numFmtId="166" fontId="26" fillId="0" borderId="12" xfId="93" applyNumberFormat="1" applyFont="1" applyBorder="1" applyAlignment="1">
      <alignment horizontal="right"/>
    </xf>
    <xf numFmtId="0" fontId="26" fillId="0" borderId="12" xfId="92" applyFont="1" applyBorder="1"/>
    <xf numFmtId="0" fontId="26" fillId="0" borderId="12" xfId="93" applyFont="1" applyBorder="1" applyAlignment="1">
      <alignment wrapText="1"/>
    </xf>
    <xf numFmtId="3" fontId="26" fillId="29" borderId="0" xfId="50" applyNumberFormat="1" applyFont="1" applyFill="1" applyBorder="1" applyAlignment="1">
      <alignment horizontal="right" wrapText="1"/>
    </xf>
    <xf numFmtId="0" fontId="35" fillId="0" borderId="0" xfId="50" applyFont="1"/>
    <xf numFmtId="0" fontId="15" fillId="0" borderId="0" xfId="50"/>
    <xf numFmtId="0" fontId="15" fillId="0" borderId="0" xfId="50" applyAlignment="1">
      <alignment horizontal="center" vertical="center"/>
    </xf>
    <xf numFmtId="0" fontId="15" fillId="0" borderId="0" xfId="50" applyFont="1"/>
    <xf numFmtId="0" fontId="25" fillId="0" borderId="12" xfId="50" applyFont="1" applyBorder="1"/>
    <xf numFmtId="0" fontId="37" fillId="0" borderId="0" xfId="50" applyFont="1" applyBorder="1"/>
    <xf numFmtId="0" fontId="37" fillId="0" borderId="0" xfId="50" applyFont="1"/>
    <xf numFmtId="0" fontId="37" fillId="29" borderId="0" xfId="50" applyFont="1" applyFill="1" applyBorder="1"/>
    <xf numFmtId="0" fontId="37" fillId="29" borderId="0" xfId="50" applyFont="1" applyFill="1"/>
    <xf numFmtId="0" fontId="15" fillId="0" borderId="0" xfId="50" applyFont="1" applyBorder="1"/>
    <xf numFmtId="0" fontId="15" fillId="0" borderId="0" xfId="50" applyAlignment="1">
      <alignment wrapText="1"/>
    </xf>
    <xf numFmtId="3" fontId="35" fillId="0" borderId="0" xfId="50" applyNumberFormat="1" applyFont="1"/>
    <xf numFmtId="3" fontId="27" fillId="30" borderId="12" xfId="49" applyNumberFormat="1" applyFont="1" applyFill="1" applyBorder="1" applyAlignment="1">
      <alignment horizontal="right" wrapText="1"/>
    </xf>
    <xf numFmtId="3" fontId="25" fillId="30" borderId="12" xfId="49" applyNumberFormat="1" applyFont="1" applyFill="1" applyBorder="1" applyAlignment="1">
      <alignment horizontal="right" wrapText="1"/>
    </xf>
    <xf numFmtId="3" fontId="26" fillId="0" borderId="12" xfId="43" applyNumberFormat="1" applyFont="1" applyBorder="1" applyAlignment="1"/>
    <xf numFmtId="3" fontId="26" fillId="0" borderId="12" xfId="49" applyNumberFormat="1" applyFont="1" applyFill="1" applyBorder="1" applyAlignment="1">
      <alignment horizontal="right" wrapText="1"/>
    </xf>
    <xf numFmtId="3" fontId="25" fillId="0" borderId="12" xfId="49" applyNumberFormat="1" applyFont="1" applyFill="1" applyBorder="1" applyAlignment="1">
      <alignment horizontal="right" wrapText="1"/>
    </xf>
    <xf numFmtId="3" fontId="26" fillId="0" borderId="12" xfId="0" applyNumberFormat="1" applyFont="1" applyFill="1" applyBorder="1" applyAlignment="1"/>
    <xf numFmtId="3" fontId="25" fillId="0" borderId="12" xfId="0" applyNumberFormat="1" applyFont="1" applyFill="1" applyBorder="1" applyAlignment="1"/>
    <xf numFmtId="3" fontId="27" fillId="30" borderId="12" xfId="49" applyNumberFormat="1" applyFont="1" applyFill="1" applyBorder="1" applyAlignment="1">
      <alignment wrapText="1"/>
    </xf>
    <xf numFmtId="3" fontId="27" fillId="0" borderId="12" xfId="86" applyNumberFormat="1" applyFont="1" applyBorder="1" applyAlignment="1"/>
    <xf numFmtId="0" fontId="25" fillId="0" borderId="12" xfId="47" applyFont="1" applyFill="1" applyBorder="1"/>
    <xf numFmtId="0" fontId="26" fillId="0" borderId="12" xfId="47" applyFont="1" applyFill="1" applyBorder="1"/>
    <xf numFmtId="0" fontId="25" fillId="0" borderId="12" xfId="0" applyFont="1" applyBorder="1"/>
    <xf numFmtId="0" fontId="26" fillId="0" borderId="12" xfId="0" applyFont="1" applyBorder="1"/>
    <xf numFmtId="0" fontId="26" fillId="0" borderId="12" xfId="45" applyFont="1" applyFill="1" applyBorder="1" applyAlignment="1">
      <alignment wrapText="1"/>
    </xf>
    <xf numFmtId="0" fontId="25" fillId="0" borderId="12" xfId="50" applyFont="1" applyFill="1" applyBorder="1" applyAlignment="1">
      <alignment horizontal="center" vertical="center" wrapText="1"/>
    </xf>
    <xf numFmtId="0" fontId="25" fillId="0" borderId="12" xfId="50" applyFont="1" applyFill="1" applyBorder="1" applyAlignment="1">
      <alignment horizontal="left" vertical="center" wrapText="1" indent="1"/>
    </xf>
    <xf numFmtId="0" fontId="26" fillId="0" borderId="12" xfId="44" applyFont="1" applyBorder="1"/>
    <xf numFmtId="0" fontId="25" fillId="0" borderId="12" xfId="50" applyFont="1" applyFill="1" applyBorder="1" applyAlignment="1">
      <alignment horizontal="left" vertical="center" wrapText="1" indent="2"/>
    </xf>
    <xf numFmtId="0" fontId="26" fillId="0" borderId="12" xfId="50" applyFont="1" applyFill="1" applyBorder="1" applyAlignment="1">
      <alignment horizontal="left" vertical="center" wrapText="1" indent="2"/>
    </xf>
    <xf numFmtId="0" fontId="26" fillId="0" borderId="12" xfId="50" applyFont="1" applyFill="1" applyBorder="1"/>
    <xf numFmtId="0" fontId="26" fillId="0" borderId="12" xfId="50" applyFont="1" applyFill="1" applyBorder="1" applyAlignment="1">
      <alignment horizontal="left" vertical="center" wrapText="1" indent="1"/>
    </xf>
    <xf numFmtId="0" fontId="25" fillId="0" borderId="12" xfId="85" applyFont="1" applyFill="1" applyBorder="1" applyAlignment="1">
      <alignment horizontal="center" vertical="center" wrapText="1"/>
    </xf>
    <xf numFmtId="0" fontId="25" fillId="0" borderId="12" xfId="85" applyFont="1" applyFill="1" applyBorder="1" applyAlignment="1">
      <alignment horizontal="left" vertical="center" wrapText="1"/>
    </xf>
    <xf numFmtId="0" fontId="26" fillId="0" borderId="12" xfId="85" applyFont="1" applyFill="1" applyBorder="1" applyAlignment="1">
      <alignment wrapText="1"/>
    </xf>
    <xf numFmtId="49" fontId="26" fillId="0" borderId="12" xfId="85" applyNumberFormat="1" applyFont="1" applyFill="1" applyBorder="1" applyAlignment="1">
      <alignment wrapText="1"/>
    </xf>
    <xf numFmtId="0" fontId="26" fillId="0" borderId="12" xfId="85" applyFont="1" applyFill="1" applyBorder="1"/>
    <xf numFmtId="0" fontId="25" fillId="0" borderId="12" xfId="85" applyFont="1" applyFill="1" applyBorder="1"/>
    <xf numFmtId="3" fontId="25" fillId="0" borderId="12" xfId="85" applyNumberFormat="1" applyFont="1" applyFill="1" applyBorder="1" applyAlignment="1"/>
    <xf numFmtId="3" fontId="26" fillId="0" borderId="12" xfId="86" applyNumberFormat="1" applyFont="1" applyBorder="1" applyAlignment="1">
      <alignment horizontal="left" vertical="center" wrapText="1"/>
    </xf>
    <xf numFmtId="3" fontId="26" fillId="0" borderId="12" xfId="86" applyNumberFormat="1" applyFont="1" applyBorder="1" applyAlignment="1">
      <alignment horizontal="left" wrapText="1"/>
    </xf>
    <xf numFmtId="3" fontId="26" fillId="0" borderId="12" xfId="86" applyNumberFormat="1" applyFont="1" applyFill="1" applyBorder="1" applyAlignment="1">
      <alignment horizontal="left" wrapText="1"/>
    </xf>
    <xf numFmtId="3" fontId="25" fillId="0" borderId="12" xfId="0" applyNumberFormat="1" applyFont="1" applyFill="1" applyBorder="1" applyAlignment="1">
      <alignment horizontal="left" wrapText="1"/>
    </xf>
    <xf numFmtId="3" fontId="26" fillId="0" borderId="12" xfId="0" applyNumberFormat="1" applyFont="1" applyFill="1" applyBorder="1" applyAlignment="1">
      <alignment horizontal="left" wrapText="1"/>
    </xf>
    <xf numFmtId="3" fontId="25" fillId="0" borderId="12" xfId="43" applyNumberFormat="1" applyFont="1" applyBorder="1" applyAlignment="1">
      <alignment wrapText="1"/>
    </xf>
    <xf numFmtId="3" fontId="26" fillId="0" borderId="12" xfId="43" applyNumberFormat="1" applyFont="1" applyFill="1" applyBorder="1" applyAlignment="1">
      <alignment wrapText="1"/>
    </xf>
    <xf numFmtId="3" fontId="25" fillId="0" borderId="12" xfId="43" applyNumberFormat="1" applyFont="1" applyBorder="1" applyAlignment="1"/>
    <xf numFmtId="3" fontId="25" fillId="0" borderId="12" xfId="43" applyNumberFormat="1" applyFont="1" applyBorder="1" applyAlignment="1">
      <alignment horizontal="left" vertical="center" wrapText="1"/>
    </xf>
    <xf numFmtId="3" fontId="25" fillId="0" borderId="12" xfId="43" applyNumberFormat="1" applyFont="1" applyBorder="1" applyAlignment="1">
      <alignment horizontal="right"/>
    </xf>
    <xf numFmtId="3" fontId="27" fillId="0" borderId="12" xfId="86" applyNumberFormat="1" applyFont="1" applyBorder="1" applyAlignment="1">
      <alignment horizontal="left" vertical="center" wrapText="1"/>
    </xf>
    <xf numFmtId="3" fontId="25" fillId="0" borderId="12" xfId="43" applyNumberFormat="1" applyFont="1" applyBorder="1" applyAlignment="1">
      <alignment horizontal="center" vertical="center" wrapText="1"/>
    </xf>
    <xf numFmtId="3" fontId="26" fillId="0" borderId="12" xfId="0" applyNumberFormat="1" applyFont="1" applyFill="1" applyBorder="1" applyAlignment="1">
      <alignment horizontal="left"/>
    </xf>
    <xf numFmtId="3" fontId="25" fillId="0" borderId="12" xfId="44" applyNumberFormat="1" applyFont="1" applyBorder="1" applyAlignment="1">
      <alignment horizontal="center" vertical="center" wrapText="1"/>
    </xf>
    <xf numFmtId="3" fontId="26" fillId="29" borderId="12" xfId="50" applyNumberFormat="1" applyFont="1" applyFill="1" applyBorder="1" applyAlignment="1">
      <alignment wrapText="1"/>
    </xf>
    <xf numFmtId="3" fontId="26" fillId="29" borderId="12" xfId="49" applyNumberFormat="1" applyFont="1" applyFill="1" applyBorder="1" applyAlignment="1">
      <alignment wrapText="1"/>
    </xf>
    <xf numFmtId="3" fontId="26" fillId="30" borderId="12" xfId="49" applyNumberFormat="1" applyFont="1" applyFill="1" applyBorder="1" applyAlignment="1">
      <alignment wrapText="1"/>
    </xf>
    <xf numFmtId="3" fontId="26" fillId="0" borderId="12" xfId="86" applyNumberFormat="1" applyFont="1" applyBorder="1" applyAlignment="1"/>
    <xf numFmtId="3" fontId="26" fillId="0" borderId="12" xfId="50" applyNumberFormat="1" applyFont="1" applyBorder="1" applyAlignment="1">
      <alignment horizontal="left" wrapText="1"/>
    </xf>
    <xf numFmtId="0" fontId="26" fillId="0" borderId="12" xfId="50" applyFont="1" applyBorder="1" applyAlignment="1">
      <alignment horizontal="left" wrapText="1"/>
    </xf>
    <xf numFmtId="0" fontId="25" fillId="0" borderId="12" xfId="50" applyFont="1" applyBorder="1" applyAlignment="1">
      <alignment horizontal="left" wrapText="1"/>
    </xf>
    <xf numFmtId="0" fontId="25" fillId="0" borderId="12" xfId="49" applyFont="1" applyBorder="1" applyAlignment="1">
      <alignment horizontal="left" wrapText="1"/>
    </xf>
    <xf numFmtId="0" fontId="25" fillId="29" borderId="12" xfId="50" applyFont="1" applyFill="1" applyBorder="1" applyAlignment="1">
      <alignment horizontal="left" wrapText="1"/>
    </xf>
    <xf numFmtId="0" fontId="25" fillId="0" borderId="12" xfId="50" applyFont="1" applyFill="1" applyBorder="1" applyAlignment="1">
      <alignment horizontal="left" wrapText="1"/>
    </xf>
    <xf numFmtId="3" fontId="25" fillId="0" borderId="0" xfId="91" applyNumberFormat="1" applyFont="1" applyBorder="1" applyAlignment="1">
      <alignment wrapText="1"/>
    </xf>
    <xf numFmtId="3" fontId="32" fillId="0" borderId="12" xfId="91" applyNumberFormat="1" applyFont="1" applyBorder="1" applyAlignment="1">
      <alignment horizontal="left" wrapText="1"/>
    </xf>
    <xf numFmtId="3" fontId="32" fillId="0" borderId="12" xfId="91" applyNumberFormat="1" applyFont="1" applyBorder="1" applyAlignment="1">
      <alignment horizontal="left"/>
    </xf>
    <xf numFmtId="49" fontId="29" fillId="0" borderId="12" xfId="91" applyNumberFormat="1" applyFont="1" applyBorder="1" applyAlignment="1">
      <alignment horizontal="right"/>
    </xf>
    <xf numFmtId="3" fontId="30" fillId="0" borderId="12" xfId="91" applyNumberFormat="1" applyFont="1" applyBorder="1" applyAlignment="1">
      <alignment wrapText="1"/>
    </xf>
    <xf numFmtId="3" fontId="30" fillId="0" borderId="12" xfId="91" applyNumberFormat="1" applyFont="1" applyBorder="1" applyAlignment="1"/>
    <xf numFmtId="3" fontId="29" fillId="0" borderId="12" xfId="91" applyNumberFormat="1" applyFont="1" applyBorder="1" applyAlignment="1">
      <alignment wrapText="1"/>
    </xf>
    <xf numFmtId="3" fontId="29" fillId="0" borderId="12" xfId="91" applyNumberFormat="1" applyFont="1" applyBorder="1" applyAlignment="1"/>
    <xf numFmtId="3" fontId="29" fillId="0" borderId="12" xfId="91" applyNumberFormat="1" applyFont="1" applyBorder="1"/>
    <xf numFmtId="3" fontId="29" fillId="0" borderId="12" xfId="91" applyNumberFormat="1" applyFont="1" applyBorder="1" applyAlignment="1">
      <alignment horizontal="center" wrapText="1"/>
    </xf>
    <xf numFmtId="3" fontId="29" fillId="0" borderId="12" xfId="91" applyNumberFormat="1" applyFont="1" applyBorder="1" applyAlignment="1">
      <alignment horizontal="right"/>
    </xf>
    <xf numFmtId="3" fontId="29" fillId="0" borderId="12" xfId="91" applyNumberFormat="1" applyFont="1" applyBorder="1" applyAlignment="1">
      <alignment horizontal="center"/>
    </xf>
    <xf numFmtId="167" fontId="26" fillId="0" borderId="12" xfId="95" applyNumberFormat="1" applyFont="1" applyBorder="1" applyAlignment="1">
      <alignment horizontal="right"/>
    </xf>
    <xf numFmtId="167" fontId="26" fillId="0" borderId="0" xfId="95" applyNumberFormat="1" applyFont="1"/>
    <xf numFmtId="0" fontId="25" fillId="0" borderId="12" xfId="93" applyFont="1" applyBorder="1" applyAlignment="1">
      <alignment horizontal="center"/>
    </xf>
    <xf numFmtId="0" fontId="25" fillId="0" borderId="12" xfId="93" applyFont="1" applyBorder="1" applyAlignment="1">
      <alignment horizontal="center" wrapText="1"/>
    </xf>
    <xf numFmtId="167" fontId="25" fillId="0" borderId="12" xfId="95" applyNumberFormat="1" applyFont="1" applyBorder="1"/>
    <xf numFmtId="3" fontId="25" fillId="0" borderId="12" xfId="93" applyNumberFormat="1" applyFont="1" applyBorder="1" applyAlignment="1">
      <alignment horizontal="right"/>
    </xf>
    <xf numFmtId="0" fontId="36" fillId="29" borderId="12" xfId="49" applyFont="1" applyFill="1" applyBorder="1" applyAlignment="1">
      <alignment wrapText="1"/>
    </xf>
    <xf numFmtId="0" fontId="26" fillId="30" borderId="12" xfId="94" applyFont="1" applyFill="1" applyBorder="1" applyAlignment="1">
      <alignment wrapText="1"/>
    </xf>
    <xf numFmtId="3" fontId="25" fillId="0" borderId="0" xfId="88" applyNumberFormat="1" applyFont="1" applyBorder="1" applyAlignment="1">
      <alignment wrapText="1"/>
    </xf>
    <xf numFmtId="0" fontId="26" fillId="0" borderId="0" xfId="0" applyFont="1" applyAlignment="1">
      <alignment wrapText="1"/>
    </xf>
    <xf numFmtId="0" fontId="26" fillId="0" borderId="0" xfId="88" applyFont="1" applyBorder="1" applyAlignment="1">
      <alignment wrapText="1"/>
    </xf>
    <xf numFmtId="3" fontId="25" fillId="0" borderId="0" xfId="88" applyNumberFormat="1" applyFont="1" applyBorder="1" applyAlignment="1">
      <alignment horizontal="center"/>
    </xf>
    <xf numFmtId="3" fontId="25" fillId="0" borderId="0" xfId="88" applyNumberFormat="1" applyFont="1"/>
    <xf numFmtId="0" fontId="25" fillId="0" borderId="0" xfId="88" applyFont="1"/>
    <xf numFmtId="0" fontId="26" fillId="0" borderId="0" xfId="88" applyFont="1"/>
    <xf numFmtId="0" fontId="26" fillId="0" borderId="0" xfId="88" applyFont="1" applyAlignment="1">
      <alignment wrapText="1"/>
    </xf>
    <xf numFmtId="0" fontId="28" fillId="0" borderId="0" xfId="88" applyFont="1" applyFill="1" applyAlignment="1">
      <alignment wrapText="1"/>
    </xf>
    <xf numFmtId="0" fontId="26" fillId="0" borderId="0" xfId="88" applyFont="1" applyFill="1" applyAlignment="1">
      <alignment wrapText="1"/>
    </xf>
    <xf numFmtId="3" fontId="28" fillId="0" borderId="0" xfId="88" applyNumberFormat="1" applyFont="1" applyFill="1" applyAlignment="1"/>
    <xf numFmtId="0" fontId="28" fillId="0" borderId="0" xfId="88" applyFont="1" applyFill="1" applyBorder="1" applyAlignment="1"/>
    <xf numFmtId="0" fontId="28" fillId="0" borderId="0" xfId="88" applyFont="1" applyFill="1" applyBorder="1" applyAlignment="1">
      <alignment wrapText="1"/>
    </xf>
    <xf numFmtId="0" fontId="28" fillId="0" borderId="25" xfId="88" applyFont="1" applyFill="1" applyBorder="1" applyAlignment="1"/>
    <xf numFmtId="0" fontId="28" fillId="0" borderId="25" xfId="88" applyFont="1" applyFill="1" applyBorder="1" applyAlignment="1">
      <alignment wrapText="1"/>
    </xf>
    <xf numFmtId="0" fontId="38" fillId="0" borderId="26" xfId="88" applyFont="1" applyFill="1" applyBorder="1" applyAlignment="1">
      <alignment wrapText="1"/>
    </xf>
    <xf numFmtId="3" fontId="28" fillId="0" borderId="26" xfId="88" applyNumberFormat="1" applyFont="1" applyFill="1" applyBorder="1" applyAlignment="1">
      <alignment horizontal="right"/>
    </xf>
    <xf numFmtId="0" fontId="28" fillId="0" borderId="26" xfId="88" applyFont="1" applyFill="1" applyBorder="1" applyAlignment="1">
      <alignment horizontal="right"/>
    </xf>
    <xf numFmtId="0" fontId="28" fillId="0" borderId="26" xfId="88" applyFont="1" applyFill="1" applyBorder="1" applyAlignment="1">
      <alignment horizontal="right" wrapText="1"/>
    </xf>
    <xf numFmtId="0" fontId="26" fillId="0" borderId="26" xfId="88" applyFont="1" applyFill="1" applyBorder="1" applyAlignment="1">
      <alignment wrapText="1"/>
    </xf>
    <xf numFmtId="3" fontId="26" fillId="0" borderId="26" xfId="88" applyNumberFormat="1" applyFont="1" applyFill="1" applyBorder="1"/>
    <xf numFmtId="3" fontId="26" fillId="0" borderId="26" xfId="88" applyNumberFormat="1" applyFont="1" applyFill="1" applyBorder="1" applyAlignment="1">
      <alignment wrapText="1"/>
    </xf>
    <xf numFmtId="3" fontId="25" fillId="0" borderId="26" xfId="88" applyNumberFormat="1" applyFont="1" applyFill="1" applyBorder="1"/>
    <xf numFmtId="0" fontId="28" fillId="0" borderId="26" xfId="88" applyFont="1" applyFill="1" applyBorder="1" applyAlignment="1">
      <alignment wrapText="1"/>
    </xf>
    <xf numFmtId="3" fontId="28" fillId="0" borderId="26" xfId="88" applyNumberFormat="1" applyFont="1" applyFill="1" applyBorder="1"/>
    <xf numFmtId="0" fontId="26" fillId="0" borderId="27" xfId="88" applyFont="1" applyFill="1" applyBorder="1" applyAlignment="1">
      <alignment wrapText="1"/>
    </xf>
    <xf numFmtId="0" fontId="26" fillId="0" borderId="27" xfId="88" applyFont="1" applyFill="1" applyBorder="1" applyAlignment="1"/>
    <xf numFmtId="3" fontId="26" fillId="0" borderId="0" xfId="88" applyNumberFormat="1" applyFont="1"/>
    <xf numFmtId="0" fontId="38" fillId="0" borderId="0" xfId="88" applyFont="1" applyFill="1" applyBorder="1" applyAlignment="1">
      <alignment wrapText="1"/>
    </xf>
    <xf numFmtId="3" fontId="28" fillId="0" borderId="0" xfId="88" applyNumberFormat="1" applyFont="1" applyFill="1" applyBorder="1" applyAlignment="1">
      <alignment horizontal="right"/>
    </xf>
    <xf numFmtId="0" fontId="28" fillId="0" borderId="0" xfId="88" applyFont="1" applyFill="1" applyBorder="1" applyAlignment="1">
      <alignment horizontal="right"/>
    </xf>
    <xf numFmtId="0" fontId="28" fillId="0" borderId="0" xfId="88" applyFont="1" applyFill="1" applyBorder="1" applyAlignment="1">
      <alignment horizontal="right" wrapText="1"/>
    </xf>
    <xf numFmtId="0" fontId="26" fillId="0" borderId="0" xfId="88" applyFont="1" applyFill="1" applyBorder="1" applyAlignment="1">
      <alignment wrapText="1"/>
    </xf>
    <xf numFmtId="3" fontId="26" fillId="0" borderId="0" xfId="88" applyNumberFormat="1" applyFont="1" applyFill="1" applyBorder="1"/>
    <xf numFmtId="3" fontId="26" fillId="0" borderId="0" xfId="88" applyNumberFormat="1" applyFont="1" applyFill="1" applyBorder="1" applyAlignment="1">
      <alignment wrapText="1"/>
    </xf>
    <xf numFmtId="3" fontId="28" fillId="0" borderId="0" xfId="88" applyNumberFormat="1" applyFont="1" applyFill="1" applyBorder="1"/>
    <xf numFmtId="0" fontId="26" fillId="0" borderId="0" xfId="88" applyFont="1" applyFill="1" applyBorder="1" applyAlignment="1"/>
    <xf numFmtId="0" fontId="26" fillId="0" borderId="0" xfId="89" applyFont="1"/>
    <xf numFmtId="3" fontId="25" fillId="0" borderId="0" xfId="88" applyNumberFormat="1" applyFont="1" applyBorder="1"/>
    <xf numFmtId="0" fontId="25" fillId="0" borderId="0" xfId="88" applyFont="1" applyBorder="1"/>
    <xf numFmtId="0" fontId="26" fillId="0" borderId="0" xfId="88" applyFont="1" applyBorder="1"/>
    <xf numFmtId="0" fontId="26" fillId="0" borderId="0" xfId="0" applyFont="1" applyBorder="1"/>
    <xf numFmtId="3" fontId="28" fillId="0" borderId="0" xfId="88" applyNumberFormat="1" applyFont="1" applyFill="1" applyBorder="1" applyAlignment="1"/>
    <xf numFmtId="0" fontId="26" fillId="0" borderId="0" xfId="0" applyFont="1" applyFill="1" applyBorder="1"/>
    <xf numFmtId="3" fontId="28" fillId="0" borderId="0" xfId="88" applyNumberFormat="1" applyFont="1" applyFill="1" applyBorder="1" applyAlignment="1">
      <alignment horizontal="right" wrapText="1"/>
    </xf>
    <xf numFmtId="3" fontId="26" fillId="0" borderId="0" xfId="88" applyNumberFormat="1" applyFont="1" applyBorder="1"/>
    <xf numFmtId="3" fontId="25" fillId="0" borderId="0" xfId="88" applyNumberFormat="1" applyFont="1" applyFill="1" applyBorder="1"/>
    <xf numFmtId="0" fontId="26" fillId="0" borderId="0" xfId="89" applyFont="1" applyFill="1" applyBorder="1"/>
    <xf numFmtId="0" fontId="26" fillId="0" borderId="0" xfId="89" applyFont="1" applyBorder="1"/>
    <xf numFmtId="3" fontId="28" fillId="0" borderId="26" xfId="88" applyNumberFormat="1" applyFont="1" applyFill="1" applyBorder="1" applyAlignment="1">
      <alignment horizontal="right" wrapText="1"/>
    </xf>
    <xf numFmtId="0" fontId="25" fillId="0" borderId="0" xfId="50" applyFont="1" applyBorder="1" applyAlignment="1">
      <alignment horizontal="center" vertical="center" wrapText="1"/>
    </xf>
    <xf numFmtId="0" fontId="25" fillId="0" borderId="12" xfId="50" applyFont="1" applyBorder="1" applyAlignment="1">
      <alignment horizontal="center" vertical="center"/>
    </xf>
    <xf numFmtId="0" fontId="25" fillId="29" borderId="12" xfId="45" applyFont="1" applyFill="1" applyBorder="1" applyAlignment="1">
      <alignment horizontal="center" vertical="center"/>
    </xf>
    <xf numFmtId="0" fontId="25" fillId="0" borderId="0" xfId="0" applyFont="1" applyBorder="1" applyAlignment="1">
      <alignment horizontal="center" vertical="center"/>
    </xf>
    <xf numFmtId="0" fontId="25" fillId="0" borderId="12" xfId="45" applyFont="1" applyFill="1" applyBorder="1" applyAlignment="1">
      <alignment horizontal="center" vertical="center"/>
    </xf>
    <xf numFmtId="0" fontId="25" fillId="0" borderId="12" xfId="45" applyFont="1" applyBorder="1" applyAlignment="1">
      <alignment horizontal="center" vertical="center"/>
    </xf>
    <xf numFmtId="0" fontId="25" fillId="0" borderId="0" xfId="44" applyFont="1" applyBorder="1" applyAlignment="1">
      <alignment horizontal="center" vertical="center"/>
    </xf>
    <xf numFmtId="3" fontId="25" fillId="0" borderId="24" xfId="43" applyNumberFormat="1" applyFont="1" applyBorder="1" applyAlignment="1">
      <alignment horizontal="center" vertical="center" wrapText="1"/>
    </xf>
    <xf numFmtId="3" fontId="25" fillId="0" borderId="28" xfId="43" applyNumberFormat="1" applyFont="1" applyBorder="1" applyAlignment="1">
      <alignment horizontal="center" vertical="center" wrapText="1"/>
    </xf>
    <xf numFmtId="3" fontId="25" fillId="0" borderId="29" xfId="43" applyNumberFormat="1" applyFont="1" applyBorder="1" applyAlignment="1">
      <alignment horizontal="center" vertical="center" wrapText="1"/>
    </xf>
    <xf numFmtId="3" fontId="25" fillId="0" borderId="0" xfId="44" applyNumberFormat="1" applyFont="1" applyBorder="1" applyAlignment="1">
      <alignment horizontal="center"/>
    </xf>
    <xf numFmtId="3" fontId="25" fillId="0" borderId="0" xfId="48" applyNumberFormat="1" applyFont="1" applyBorder="1" applyAlignment="1">
      <alignment horizontal="center"/>
    </xf>
    <xf numFmtId="3" fontId="25" fillId="0" borderId="0" xfId="91" applyNumberFormat="1" applyFont="1" applyBorder="1" applyAlignment="1">
      <alignment horizontal="center" wrapText="1"/>
    </xf>
    <xf numFmtId="0" fontId="25" fillId="0" borderId="0" xfId="92" applyFont="1" applyAlignment="1">
      <alignment horizontal="center"/>
    </xf>
    <xf numFmtId="0" fontId="25" fillId="0" borderId="0" xfId="50" applyFont="1" applyAlignment="1">
      <alignment horizontal="center" wrapText="1"/>
    </xf>
    <xf numFmtId="0" fontId="25" fillId="0" borderId="0" xfId="50" applyFont="1" applyBorder="1" applyAlignment="1">
      <alignment horizontal="center" wrapText="1"/>
    </xf>
    <xf numFmtId="3" fontId="28" fillId="0" borderId="0" xfId="88" applyNumberFormat="1" applyFont="1" applyFill="1" applyAlignment="1">
      <alignment horizontal="left" wrapText="1"/>
    </xf>
    <xf numFmtId="3" fontId="25" fillId="0" borderId="0" xfId="88" applyNumberFormat="1" applyFont="1" applyAlignment="1">
      <alignment horizontal="left"/>
    </xf>
    <xf numFmtId="3" fontId="28" fillId="0" borderId="0" xfId="88" applyNumberFormat="1" applyFont="1" applyFill="1" applyBorder="1" applyAlignment="1">
      <alignment horizontal="left" wrapText="1"/>
    </xf>
    <xf numFmtId="3" fontId="28" fillId="0" borderId="0" xfId="88" applyNumberFormat="1" applyFont="1" applyFill="1" applyBorder="1" applyAlignment="1">
      <alignment horizontal="center" wrapText="1"/>
    </xf>
    <xf numFmtId="0" fontId="39" fillId="0" borderId="0" xfId="90" applyFont="1" applyBorder="1" applyAlignment="1">
      <alignment horizontal="center" wrapText="1"/>
    </xf>
    <xf numFmtId="3" fontId="25" fillId="0" borderId="0" xfId="88" applyNumberFormat="1" applyFont="1" applyBorder="1" applyAlignment="1">
      <alignment horizontal="center" wrapText="1"/>
    </xf>
    <xf numFmtId="3" fontId="28" fillId="0" borderId="0" xfId="88" applyNumberFormat="1" applyFont="1" applyFill="1" applyAlignment="1">
      <alignment horizontal="center" wrapText="1"/>
    </xf>
    <xf numFmtId="49" fontId="31" fillId="0" borderId="0" xfId="0" applyNumberFormat="1" applyFont="1" applyFill="1" applyAlignment="1">
      <alignment horizontal="left" wrapText="1"/>
    </xf>
    <xf numFmtId="0" fontId="31" fillId="0" borderId="0" xfId="0" applyFont="1" applyFill="1"/>
    <xf numFmtId="0" fontId="33" fillId="0" borderId="0" xfId="0" applyFont="1" applyFill="1"/>
    <xf numFmtId="0" fontId="31" fillId="0" borderId="0" xfId="0" applyFont="1"/>
    <xf numFmtId="0" fontId="31" fillId="0" borderId="0" xfId="0" applyFont="1" applyFill="1" applyAlignment="1">
      <alignment horizontal="right"/>
    </xf>
    <xf numFmtId="0" fontId="33" fillId="0" borderId="20" xfId="0" applyFont="1" applyFill="1" applyBorder="1" applyAlignment="1">
      <alignment horizontal="center"/>
    </xf>
    <xf numFmtId="0" fontId="33" fillId="0" borderId="21" xfId="0" applyFont="1" applyFill="1" applyBorder="1" applyAlignment="1">
      <alignment horizontal="center"/>
    </xf>
    <xf numFmtId="0" fontId="33" fillId="0" borderId="22" xfId="0" applyFont="1" applyFill="1" applyBorder="1" applyAlignment="1">
      <alignment horizontal="center"/>
    </xf>
    <xf numFmtId="49" fontId="31" fillId="0" borderId="14" xfId="0" applyNumberFormat="1" applyFont="1" applyFill="1" applyBorder="1" applyAlignment="1">
      <alignment horizontal="left" wrapText="1"/>
    </xf>
    <xf numFmtId="0" fontId="31" fillId="0" borderId="12" xfId="0" applyFont="1" applyFill="1" applyBorder="1"/>
    <xf numFmtId="0" fontId="33" fillId="0" borderId="16" xfId="0" applyFont="1" applyFill="1" applyBorder="1" applyAlignment="1">
      <alignment horizontal="right"/>
    </xf>
    <xf numFmtId="49" fontId="33" fillId="0" borderId="14" xfId="0" applyNumberFormat="1" applyFont="1" applyFill="1" applyBorder="1" applyAlignment="1">
      <alignment horizontal="left" wrapText="1"/>
    </xf>
    <xf numFmtId="0" fontId="33" fillId="0" borderId="12" xfId="0" applyFont="1" applyFill="1" applyBorder="1" applyAlignment="1">
      <alignment horizontal="center" wrapText="1"/>
    </xf>
    <xf numFmtId="0" fontId="33" fillId="0" borderId="16" xfId="0" applyFont="1" applyFill="1" applyBorder="1" applyAlignment="1">
      <alignment horizontal="center" wrapText="1"/>
    </xf>
    <xf numFmtId="0" fontId="33" fillId="0" borderId="0" xfId="0" applyFont="1"/>
    <xf numFmtId="3" fontId="33" fillId="0" borderId="12" xfId="0" applyNumberFormat="1" applyFont="1" applyFill="1" applyBorder="1" applyAlignment="1">
      <alignment horizontal="right" wrapText="1"/>
    </xf>
    <xf numFmtId="3" fontId="33" fillId="0" borderId="16" xfId="0" applyNumberFormat="1" applyFont="1" applyFill="1" applyBorder="1" applyAlignment="1">
      <alignment horizontal="right" wrapText="1"/>
    </xf>
    <xf numFmtId="3" fontId="31" fillId="0" borderId="0" xfId="0" applyNumberFormat="1" applyFont="1"/>
    <xf numFmtId="3" fontId="31" fillId="0" borderId="23" xfId="0" applyNumberFormat="1" applyFont="1" applyFill="1" applyBorder="1"/>
    <xf numFmtId="49" fontId="40" fillId="0" borderId="14" xfId="0" applyNumberFormat="1" applyFont="1" applyFill="1" applyBorder="1" applyAlignment="1">
      <alignment horizontal="left" wrapText="1"/>
    </xf>
    <xf numFmtId="3" fontId="33" fillId="0" borderId="0" xfId="0" applyNumberFormat="1" applyFont="1"/>
    <xf numFmtId="3" fontId="41" fillId="0" borderId="23" xfId="0" applyNumberFormat="1" applyFont="1" applyFill="1" applyBorder="1"/>
    <xf numFmtId="3" fontId="33" fillId="0" borderId="12" xfId="0" applyNumberFormat="1" applyFont="1" applyFill="1" applyBorder="1"/>
    <xf numFmtId="3" fontId="31" fillId="0" borderId="16" xfId="0" applyNumberFormat="1" applyFont="1" applyFill="1" applyBorder="1" applyAlignment="1">
      <alignment horizontal="right" wrapText="1"/>
    </xf>
    <xf numFmtId="3" fontId="33" fillId="0" borderId="12" xfId="0" applyNumberFormat="1" applyFont="1" applyFill="1" applyBorder="1" applyAlignment="1">
      <alignment horizontal="right"/>
    </xf>
    <xf numFmtId="3" fontId="33" fillId="0" borderId="16" xfId="0" applyNumberFormat="1" applyFont="1" applyFill="1" applyBorder="1" applyAlignment="1">
      <alignment horizontal="right"/>
    </xf>
    <xf numFmtId="3" fontId="31" fillId="0" borderId="0" xfId="0" applyNumberFormat="1" applyFont="1" applyFill="1" applyBorder="1"/>
    <xf numFmtId="3" fontId="33" fillId="0" borderId="16" xfId="0" applyNumberFormat="1" applyFont="1" applyFill="1" applyBorder="1"/>
    <xf numFmtId="49" fontId="33" fillId="0" borderId="17" xfId="0" applyNumberFormat="1" applyFont="1" applyFill="1" applyBorder="1" applyAlignment="1">
      <alignment horizontal="left" wrapText="1"/>
    </xf>
    <xf numFmtId="3" fontId="33" fillId="0" borderId="18" xfId="0" applyNumberFormat="1" applyFont="1" applyFill="1" applyBorder="1"/>
    <xf numFmtId="3" fontId="33" fillId="0" borderId="19" xfId="0" applyNumberFormat="1" applyFont="1" applyFill="1" applyBorder="1"/>
    <xf numFmtId="49" fontId="31" fillId="0" borderId="0" xfId="0" applyNumberFormat="1" applyFont="1" applyAlignment="1">
      <alignment horizontal="left" wrapText="1"/>
    </xf>
  </cellXfs>
  <cellStyles count="96">
    <cellStyle name="20% - 1. jelölőszín" xfId="1" builtinId="30" customBuiltin="1"/>
    <cellStyle name="20% - 2. jelölőszín" xfId="2" builtinId="34" customBuiltin="1"/>
    <cellStyle name="20% - 3. jelölőszín" xfId="3" builtinId="38" customBuiltin="1"/>
    <cellStyle name="20% - 4. jelölőszín" xfId="4" builtinId="42" customBuiltin="1"/>
    <cellStyle name="20% - 5. jelölőszín" xfId="5" builtinId="46" customBuiltin="1"/>
    <cellStyle name="20% - 6. jelölőszín" xfId="6" builtinId="50" customBuiltin="1"/>
    <cellStyle name="20% - Accent1" xfId="53"/>
    <cellStyle name="20% - Accent2" xfId="54"/>
    <cellStyle name="20% - Accent3" xfId="55"/>
    <cellStyle name="20% - Accent4" xfId="56"/>
    <cellStyle name="20% - Accent5" xfId="57"/>
    <cellStyle name="20% - Accent6" xfId="58"/>
    <cellStyle name="40% - 1. jelölőszín" xfId="7" builtinId="31" customBuiltin="1"/>
    <cellStyle name="40% - 2. jelölőszín" xfId="8" builtinId="35" customBuiltin="1"/>
    <cellStyle name="40% - 3. jelölőszín" xfId="9" builtinId="39" customBuiltin="1"/>
    <cellStyle name="40% - 4. jelölőszín" xfId="10" builtinId="43" customBuiltin="1"/>
    <cellStyle name="40% - 5. jelölőszín" xfId="11" builtinId="47" customBuiltin="1"/>
    <cellStyle name="40% - 6. jelölőszín" xfId="12" builtinId="51" customBuiltin="1"/>
    <cellStyle name="40% - Accent1" xfId="59"/>
    <cellStyle name="40% - Accent2" xfId="60"/>
    <cellStyle name="40% - Accent3" xfId="61"/>
    <cellStyle name="40% - Accent4" xfId="62"/>
    <cellStyle name="40% - Accent5" xfId="63"/>
    <cellStyle name="40% - Accent6" xfId="64"/>
    <cellStyle name="60% - 1. jelölőszín" xfId="13" builtinId="32" customBuiltin="1"/>
    <cellStyle name="60% - 2. jelölőszín" xfId="14" builtinId="36" customBuiltin="1"/>
    <cellStyle name="60% - 3. jelölőszín" xfId="15" builtinId="40" customBuiltin="1"/>
    <cellStyle name="60% - 4. jelölőszín" xfId="16" builtinId="44" customBuiltin="1"/>
    <cellStyle name="60% - 5. jelölőszín" xfId="17" builtinId="48" customBuiltin="1"/>
    <cellStyle name="60% - 6. jelölőszín" xfId="18" builtinId="52" customBuiltin="1"/>
    <cellStyle name="60% - Accent1" xfId="65"/>
    <cellStyle name="60% - Accent2" xfId="66"/>
    <cellStyle name="60% - Accent3" xfId="67"/>
    <cellStyle name="60% - Accent4" xfId="68"/>
    <cellStyle name="60% - Accent5" xfId="69"/>
    <cellStyle name="60% - Accent6" xfId="70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Bevitel" xfId="26" builtinId="20" customBuiltin="1"/>
    <cellStyle name="Calculation" xfId="27"/>
    <cellStyle name="Check Cell" xfId="28"/>
    <cellStyle name="Cím" xfId="29" builtinId="15" customBuiltin="1"/>
    <cellStyle name="Címsor 1" xfId="30" builtinId="16" customBuiltin="1"/>
    <cellStyle name="Címsor 2" xfId="31" builtinId="17" customBuiltin="1"/>
    <cellStyle name="Címsor 3" xfId="32" builtinId="18" customBuiltin="1"/>
    <cellStyle name="Címsor 4" xfId="33" builtinId="19" customBuiltin="1"/>
    <cellStyle name="Explanatory Text" xfId="34"/>
    <cellStyle name="Ezres" xfId="95" builtinId="3"/>
    <cellStyle name="Ezres 2" xfId="35"/>
    <cellStyle name="Ezres 3" xfId="84"/>
    <cellStyle name="Ezres 3 2" xfId="87"/>
    <cellStyle name="Figyelmeztetés" xfId="36" builtinId="11" customBuiltin="1"/>
    <cellStyle name="Good" xfId="37"/>
    <cellStyle name="Heading 1" xfId="71"/>
    <cellStyle name="Heading 2" xfId="72"/>
    <cellStyle name="Heading 3" xfId="73"/>
    <cellStyle name="Heading 4" xfId="74"/>
    <cellStyle name="Hivatkozott cella" xfId="38" builtinId="24" customBuiltin="1"/>
    <cellStyle name="Input" xfId="75"/>
    <cellStyle name="Jegyzet" xfId="39" builtinId="10" customBuiltin="1"/>
    <cellStyle name="Kimenet" xfId="40" builtinId="21" customBuiltin="1"/>
    <cellStyle name="Linked Cell" xfId="76"/>
    <cellStyle name="Neutral" xfId="41"/>
    <cellStyle name="Normál" xfId="0" builtinId="0"/>
    <cellStyle name="Normál 2" xfId="42"/>
    <cellStyle name="Normál 4" xfId="90"/>
    <cellStyle name="Normál 5" xfId="89"/>
    <cellStyle name="Normál_2007_Koncepció táblák" xfId="86"/>
    <cellStyle name="Normál_2007_Koncepció táblák_2013. évi költségvetés I." xfId="43"/>
    <cellStyle name="Normál_2012. évi költségvetés I. módosítás VÉGLEGES" xfId="91"/>
    <cellStyle name="Normál_2013 évi költségvetéshez 2013.02.19._2014 évi költségvetés Tündi táblák" xfId="88"/>
    <cellStyle name="Normál_2013. évi költségvetés I." xfId="44"/>
    <cellStyle name="Normál_2013. évi költségvetés I._2013. évi költségvetés előirányzat nyilvántartás" xfId="45"/>
    <cellStyle name="Normál_2013. évi költségvetés I._2013. évi költségvetés II. forduló testületi előterjesztés" xfId="46"/>
    <cellStyle name="Normál_2013. évi költségvetés I._iNTÉZMÉNYI NORMATÍVA 2014" xfId="47"/>
    <cellStyle name="Normál_2013. évi költségvetés II. forduló testületi előterjesztés" xfId="48"/>
    <cellStyle name="Normál_2013. évi költségvetés II. forduló testületi előterjesztés2." xfId="92"/>
    <cellStyle name="Normál_4. sz. melléklet" xfId="93"/>
    <cellStyle name="Normal_KARSZJ3" xfId="77"/>
    <cellStyle name="Normál_költségvetés10melléklet" xfId="85"/>
    <cellStyle name="Normal_KTRSZJ" xfId="78"/>
    <cellStyle name="Normál_Másolat eredetijeKÖLTSÉGVETÉS2005új1" xfId="49"/>
    <cellStyle name="Normál_Másolat eredetijeKÖLTSÉGVETÉS2005új1 2" xfId="94"/>
    <cellStyle name="Normál_Másolat eredetijeKÖLTSÉGVETÉS2005új1_2013. évi költségvetés I." xfId="50"/>
    <cellStyle name="Normál_Másolat eredetijeKÖLTSÉGVETÉS2005új1_2013. évi költségvetés II. forduló testületi előterjesztés" xfId="51"/>
    <cellStyle name="Note" xfId="79"/>
    <cellStyle name="Output" xfId="80"/>
    <cellStyle name="Összesen" xfId="52" builtinId="25" customBuiltin="1"/>
    <cellStyle name="Title" xfId="81"/>
    <cellStyle name="Total" xfId="82"/>
    <cellStyle name="Warning Text" xfId="8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~1\HamarEva\LOCALS~1\Temp\M&#225;solat%20eredetijeksh19000282011.11.14.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kincst&#225;r/LACZKA%20M&#193;RIA/K&#246;lts&#233;gvet&#233;s%202018/Balatonsz&#337;l&#337;s/B.SZ&#336;L&#336;S%20&#214;NKORM&#193;NYZAT%202018.&#233;vi%20k&#246;lts&#233;gvet&#233;s%205_2018%20(II.%2016.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d"/>
      <sheetName val="Összesítő"/>
      <sheetName val="2.2.1. (önálló fennt.)"/>
      <sheetName val="2.2.1. (int társ)"/>
      <sheetName val="2.2.1. (TKT fennt.2011-2012)"/>
      <sheetName val="2.2.1. (TKT fennt.2012-2013)"/>
      <sheetName val="2.2.2.-2.3. feladatok"/>
      <sheetName val="szakszolgálati adatok"/>
      <sheetName val="2.4. feladat"/>
      <sheetName val="2.5.-2.8. feladatok"/>
      <sheetName val="info 1"/>
      <sheetName val="info 2"/>
    </sheetNames>
    <sheetDataSet>
      <sheetData sheetId="0">
        <row r="34">
          <cell r="BT34" t="str">
            <v>Aba</v>
          </cell>
        </row>
        <row r="35">
          <cell r="BT35" t="str">
            <v>Abádszalók</v>
          </cell>
        </row>
        <row r="36">
          <cell r="BT36" t="str">
            <v>Abaliget</v>
          </cell>
        </row>
        <row r="37">
          <cell r="BT37" t="str">
            <v>Abasár</v>
          </cell>
        </row>
        <row r="38">
          <cell r="BT38" t="str">
            <v>Abaújalpár</v>
          </cell>
        </row>
        <row r="39">
          <cell r="BT39" t="str">
            <v>Abaújkér</v>
          </cell>
        </row>
        <row r="40">
          <cell r="BT40" t="str">
            <v>Abaújlak</v>
          </cell>
        </row>
        <row r="41">
          <cell r="BT41" t="str">
            <v>Abaújszántó</v>
          </cell>
        </row>
        <row r="42">
          <cell r="BT42" t="str">
            <v>Abaújszolnok</v>
          </cell>
        </row>
        <row r="43">
          <cell r="BT43" t="str">
            <v>Abaújvár</v>
          </cell>
        </row>
        <row r="44">
          <cell r="BT44" t="str">
            <v>Abda</v>
          </cell>
        </row>
        <row r="45">
          <cell r="BT45" t="str">
            <v>Abod</v>
          </cell>
        </row>
        <row r="46">
          <cell r="BT46" t="str">
            <v>Abony</v>
          </cell>
        </row>
        <row r="47">
          <cell r="BT47" t="str">
            <v>Ábrahámhegy</v>
          </cell>
        </row>
        <row r="48">
          <cell r="BT48" t="str">
            <v>Ács</v>
          </cell>
        </row>
        <row r="49">
          <cell r="BT49" t="str">
            <v>Acsa</v>
          </cell>
        </row>
        <row r="50">
          <cell r="BT50" t="str">
            <v>Acsád</v>
          </cell>
        </row>
        <row r="51">
          <cell r="BT51" t="str">
            <v>Acsalag</v>
          </cell>
        </row>
        <row r="52">
          <cell r="BT52" t="str">
            <v>Ácsteszér</v>
          </cell>
        </row>
        <row r="53">
          <cell r="BT53" t="str">
            <v>Adács</v>
          </cell>
        </row>
        <row r="54">
          <cell r="BT54" t="str">
            <v>Ádánd</v>
          </cell>
        </row>
        <row r="55">
          <cell r="BT55" t="str">
            <v>Adásztevel</v>
          </cell>
        </row>
        <row r="56">
          <cell r="BT56" t="str">
            <v>Adony</v>
          </cell>
        </row>
        <row r="57">
          <cell r="BT57" t="str">
            <v>Adorjánháza</v>
          </cell>
        </row>
        <row r="58">
          <cell r="BT58" t="str">
            <v>Adorjás</v>
          </cell>
        </row>
        <row r="59">
          <cell r="BT59" t="str">
            <v>Ág</v>
          </cell>
        </row>
        <row r="60">
          <cell r="BT60" t="str">
            <v>Ágasegyháza</v>
          </cell>
        </row>
        <row r="61">
          <cell r="BT61" t="str">
            <v>Ágfalva</v>
          </cell>
        </row>
        <row r="62">
          <cell r="BT62" t="str">
            <v>Aggtelek</v>
          </cell>
        </row>
        <row r="63">
          <cell r="BT63" t="str">
            <v>Agyagosszergény</v>
          </cell>
        </row>
        <row r="64">
          <cell r="BT64" t="str">
            <v>Ajak</v>
          </cell>
        </row>
        <row r="65">
          <cell r="BT65" t="str">
            <v>Ajka</v>
          </cell>
        </row>
        <row r="66">
          <cell r="BT66" t="str">
            <v>Aka</v>
          </cell>
        </row>
        <row r="67">
          <cell r="BT67" t="str">
            <v>Akasztó</v>
          </cell>
        </row>
        <row r="68">
          <cell r="BT68" t="str">
            <v>Alacska</v>
          </cell>
        </row>
        <row r="69">
          <cell r="BT69" t="str">
            <v>Alap</v>
          </cell>
        </row>
        <row r="70">
          <cell r="BT70" t="str">
            <v>Alattyán</v>
          </cell>
        </row>
        <row r="71">
          <cell r="BT71" t="str">
            <v>Albertirsa</v>
          </cell>
        </row>
        <row r="72">
          <cell r="BT72" t="str">
            <v>Alcsútdoboz</v>
          </cell>
        </row>
        <row r="73">
          <cell r="BT73" t="str">
            <v>Aldebrő</v>
          </cell>
        </row>
        <row r="74">
          <cell r="BT74" t="str">
            <v>Algyő</v>
          </cell>
        </row>
        <row r="75">
          <cell r="BT75" t="str">
            <v>Alibánfa</v>
          </cell>
        </row>
        <row r="76">
          <cell r="BT76" t="str">
            <v>Almamellék</v>
          </cell>
        </row>
        <row r="77">
          <cell r="BT77" t="str">
            <v>Almásfüzitő</v>
          </cell>
        </row>
        <row r="78">
          <cell r="BT78" t="str">
            <v>Almásháza</v>
          </cell>
        </row>
        <row r="79">
          <cell r="BT79" t="str">
            <v>Almáskamarás</v>
          </cell>
        </row>
        <row r="80">
          <cell r="BT80" t="str">
            <v>Almáskeresztúr</v>
          </cell>
        </row>
        <row r="81">
          <cell r="BT81" t="str">
            <v>Álmosd</v>
          </cell>
        </row>
        <row r="82">
          <cell r="BT82" t="str">
            <v>Alsóberecki</v>
          </cell>
        </row>
        <row r="83">
          <cell r="BT83" t="str">
            <v>Alsóbogát</v>
          </cell>
        </row>
        <row r="84">
          <cell r="BT84" t="str">
            <v>Alsódobsza</v>
          </cell>
        </row>
        <row r="85">
          <cell r="BT85" t="str">
            <v>Alsógagy</v>
          </cell>
        </row>
        <row r="86">
          <cell r="BT86" t="str">
            <v>Alsómocsolád</v>
          </cell>
        </row>
        <row r="87">
          <cell r="BT87" t="str">
            <v>Alsónána</v>
          </cell>
        </row>
        <row r="88">
          <cell r="BT88" t="str">
            <v>Alsónémedi</v>
          </cell>
        </row>
        <row r="89">
          <cell r="BT89" t="str">
            <v>Alsónemesapáti</v>
          </cell>
        </row>
        <row r="90">
          <cell r="BT90" t="str">
            <v>Alsónyék</v>
          </cell>
        </row>
        <row r="91">
          <cell r="BT91" t="str">
            <v>Alsóörs</v>
          </cell>
        </row>
        <row r="92">
          <cell r="BT92" t="str">
            <v>Alsópáhok</v>
          </cell>
        </row>
        <row r="93">
          <cell r="BT93" t="str">
            <v>Alsópetény</v>
          </cell>
        </row>
        <row r="94">
          <cell r="BT94" t="str">
            <v>Alsórajk</v>
          </cell>
        </row>
        <row r="95">
          <cell r="BT95" t="str">
            <v>Alsóregmec</v>
          </cell>
        </row>
        <row r="96">
          <cell r="BT96" t="str">
            <v>Alsószenterzsébet</v>
          </cell>
        </row>
        <row r="97">
          <cell r="BT97" t="str">
            <v>Alsószentiván</v>
          </cell>
        </row>
        <row r="98">
          <cell r="BT98" t="str">
            <v>Alsószentmárton</v>
          </cell>
        </row>
        <row r="99">
          <cell r="BT99" t="str">
            <v>Alsószölnök</v>
          </cell>
        </row>
        <row r="100">
          <cell r="BT100" t="str">
            <v>Alsószuha</v>
          </cell>
        </row>
        <row r="101">
          <cell r="BT101" t="str">
            <v>Alsótelekes</v>
          </cell>
        </row>
        <row r="102">
          <cell r="BT102" t="str">
            <v>Alsótold</v>
          </cell>
        </row>
        <row r="103">
          <cell r="BT103" t="str">
            <v>Alsóújlak</v>
          </cell>
        </row>
        <row r="104">
          <cell r="BT104" t="str">
            <v>Alsóvadász</v>
          </cell>
        </row>
        <row r="105">
          <cell r="BT105" t="str">
            <v>Alsózsolca</v>
          </cell>
        </row>
        <row r="106">
          <cell r="BT106" t="str">
            <v>Ambrózfalva</v>
          </cell>
        </row>
        <row r="107">
          <cell r="BT107" t="str">
            <v>Anarcs</v>
          </cell>
        </row>
        <row r="108">
          <cell r="BT108" t="str">
            <v>Andocs</v>
          </cell>
        </row>
        <row r="109">
          <cell r="BT109" t="str">
            <v>Andornaktálya</v>
          </cell>
        </row>
        <row r="110">
          <cell r="BT110" t="str">
            <v>Andrásfa</v>
          </cell>
        </row>
        <row r="111">
          <cell r="BT111" t="str">
            <v>Annavölgy</v>
          </cell>
        </row>
        <row r="112">
          <cell r="BT112" t="str">
            <v>Apácatorna</v>
          </cell>
        </row>
        <row r="113">
          <cell r="BT113" t="str">
            <v>Apagy</v>
          </cell>
        </row>
        <row r="114">
          <cell r="BT114" t="str">
            <v>Apaj</v>
          </cell>
        </row>
        <row r="115">
          <cell r="BT115" t="str">
            <v>Aparhant</v>
          </cell>
        </row>
        <row r="116">
          <cell r="BT116" t="str">
            <v>Apátfalva</v>
          </cell>
        </row>
        <row r="117">
          <cell r="BT117" t="str">
            <v>Apátistvánfalva</v>
          </cell>
        </row>
        <row r="118">
          <cell r="BT118" t="str">
            <v>Apátvarasd</v>
          </cell>
        </row>
        <row r="119">
          <cell r="BT119" t="str">
            <v>Apc</v>
          </cell>
        </row>
        <row r="120">
          <cell r="BT120" t="str">
            <v>Áporka</v>
          </cell>
        </row>
        <row r="121">
          <cell r="BT121" t="str">
            <v>Apostag</v>
          </cell>
        </row>
        <row r="122">
          <cell r="BT122" t="str">
            <v>Aranyosapáti</v>
          </cell>
        </row>
        <row r="123">
          <cell r="BT123" t="str">
            <v>Aranyosgadány</v>
          </cell>
        </row>
        <row r="124">
          <cell r="BT124" t="str">
            <v>Arka</v>
          </cell>
        </row>
        <row r="125">
          <cell r="BT125" t="str">
            <v>Arló</v>
          </cell>
        </row>
        <row r="126">
          <cell r="BT126" t="str">
            <v>Arnót</v>
          </cell>
        </row>
        <row r="127">
          <cell r="BT127" t="str">
            <v>Ároktő</v>
          </cell>
        </row>
        <row r="128">
          <cell r="BT128" t="str">
            <v>Árpádhalom</v>
          </cell>
        </row>
        <row r="129">
          <cell r="BT129" t="str">
            <v>Árpás</v>
          </cell>
        </row>
        <row r="130">
          <cell r="BT130" t="str">
            <v>Ártánd</v>
          </cell>
        </row>
        <row r="131">
          <cell r="BT131" t="str">
            <v>Ásotthalom</v>
          </cell>
        </row>
        <row r="132">
          <cell r="BT132" t="str">
            <v>Ásványráró</v>
          </cell>
        </row>
        <row r="133">
          <cell r="BT133" t="str">
            <v>Aszaló</v>
          </cell>
        </row>
        <row r="134">
          <cell r="BT134" t="str">
            <v>Ászár</v>
          </cell>
        </row>
        <row r="135">
          <cell r="BT135" t="str">
            <v>Aszód</v>
          </cell>
        </row>
        <row r="136">
          <cell r="BT136" t="str">
            <v>Aszófő</v>
          </cell>
        </row>
        <row r="137">
          <cell r="BT137" t="str">
            <v>Áta</v>
          </cell>
        </row>
        <row r="138">
          <cell r="BT138" t="str">
            <v>Átány</v>
          </cell>
        </row>
        <row r="139">
          <cell r="BT139" t="str">
            <v>Atkár</v>
          </cell>
        </row>
        <row r="140">
          <cell r="BT140" t="str">
            <v>Attala</v>
          </cell>
        </row>
        <row r="141">
          <cell r="BT141" t="str">
            <v>Babarc</v>
          </cell>
        </row>
        <row r="142">
          <cell r="BT142" t="str">
            <v>Babarcszőlős</v>
          </cell>
        </row>
        <row r="143">
          <cell r="BT143" t="str">
            <v>Babócsa</v>
          </cell>
        </row>
        <row r="144">
          <cell r="BT144" t="str">
            <v>Bábolna</v>
          </cell>
        </row>
        <row r="145">
          <cell r="BT145" t="str">
            <v>Bábonymegyer</v>
          </cell>
        </row>
        <row r="146">
          <cell r="BT146" t="str">
            <v>Babosdöbréte</v>
          </cell>
        </row>
        <row r="147">
          <cell r="BT147" t="str">
            <v>Babót</v>
          </cell>
        </row>
        <row r="148">
          <cell r="BT148" t="str">
            <v>Bácsalmás</v>
          </cell>
        </row>
        <row r="149">
          <cell r="BT149" t="str">
            <v>Bácsbokod</v>
          </cell>
        </row>
        <row r="150">
          <cell r="BT150" t="str">
            <v>Bácsborsód</v>
          </cell>
        </row>
        <row r="151">
          <cell r="BT151" t="str">
            <v>Bácsszentgyörgy</v>
          </cell>
        </row>
        <row r="152">
          <cell r="BT152" t="str">
            <v>Bácsszőlős</v>
          </cell>
        </row>
        <row r="153">
          <cell r="BT153" t="str">
            <v>Badacsonytomaj</v>
          </cell>
        </row>
        <row r="154">
          <cell r="BT154" t="str">
            <v>Badacsonytördemic</v>
          </cell>
        </row>
        <row r="155">
          <cell r="BT155" t="str">
            <v>Bag</v>
          </cell>
        </row>
        <row r="156">
          <cell r="BT156" t="str">
            <v>Bagamér</v>
          </cell>
        </row>
        <row r="157">
          <cell r="BT157" t="str">
            <v>Baglad</v>
          </cell>
        </row>
        <row r="158">
          <cell r="BT158" t="str">
            <v>Bagod</v>
          </cell>
        </row>
        <row r="159">
          <cell r="BT159" t="str">
            <v>Bágyogszovát</v>
          </cell>
        </row>
        <row r="160">
          <cell r="BT160" t="str">
            <v>Baj</v>
          </cell>
        </row>
        <row r="161">
          <cell r="BT161" t="str">
            <v>Baja</v>
          </cell>
        </row>
        <row r="162">
          <cell r="BT162" t="str">
            <v>Bajánsenye</v>
          </cell>
        </row>
        <row r="163">
          <cell r="BT163" t="str">
            <v>Bajna</v>
          </cell>
        </row>
        <row r="164">
          <cell r="BT164" t="str">
            <v>Bajót</v>
          </cell>
        </row>
        <row r="165">
          <cell r="BT165" t="str">
            <v>Bak</v>
          </cell>
        </row>
        <row r="166">
          <cell r="BT166" t="str">
            <v>Bakháza</v>
          </cell>
        </row>
        <row r="167">
          <cell r="BT167" t="str">
            <v>Bakóca</v>
          </cell>
        </row>
        <row r="168">
          <cell r="BT168" t="str">
            <v>Bakonszeg</v>
          </cell>
        </row>
        <row r="169">
          <cell r="BT169" t="str">
            <v>Bakonya</v>
          </cell>
        </row>
        <row r="170">
          <cell r="BT170" t="str">
            <v>Bakonybánk</v>
          </cell>
        </row>
        <row r="171">
          <cell r="BT171" t="str">
            <v>Bakonybél</v>
          </cell>
        </row>
        <row r="172">
          <cell r="BT172" t="str">
            <v>Bakonycsernye</v>
          </cell>
        </row>
        <row r="173">
          <cell r="BT173" t="str">
            <v>Bakonygyirót</v>
          </cell>
        </row>
        <row r="174">
          <cell r="BT174" t="str">
            <v>Bakonyjákó</v>
          </cell>
        </row>
        <row r="175">
          <cell r="BT175" t="str">
            <v>Bakonykoppány</v>
          </cell>
        </row>
        <row r="176">
          <cell r="BT176" t="str">
            <v>Bakonykúti</v>
          </cell>
        </row>
        <row r="177">
          <cell r="BT177" t="str">
            <v>Bakonynána</v>
          </cell>
        </row>
        <row r="178">
          <cell r="BT178" t="str">
            <v>Bakonyoszlop</v>
          </cell>
        </row>
        <row r="179">
          <cell r="BT179" t="str">
            <v>Bakonypéterd</v>
          </cell>
        </row>
        <row r="180">
          <cell r="BT180" t="str">
            <v>Bakonypölöske</v>
          </cell>
        </row>
        <row r="181">
          <cell r="BT181" t="str">
            <v>Bakonyság</v>
          </cell>
        </row>
        <row r="182">
          <cell r="BT182" t="str">
            <v>Bakonysárkány</v>
          </cell>
        </row>
        <row r="183">
          <cell r="BT183" t="str">
            <v>Bakonyszentiván</v>
          </cell>
        </row>
        <row r="184">
          <cell r="BT184" t="str">
            <v>Bakonyszentkirály</v>
          </cell>
        </row>
        <row r="185">
          <cell r="BT185" t="str">
            <v>Bakonyszentlászló</v>
          </cell>
        </row>
        <row r="186">
          <cell r="BT186" t="str">
            <v>Bakonyszombathely</v>
          </cell>
        </row>
        <row r="187">
          <cell r="BT187" t="str">
            <v>Bakonyszücs</v>
          </cell>
        </row>
        <row r="188">
          <cell r="BT188" t="str">
            <v>Bakonytamási</v>
          </cell>
        </row>
        <row r="189">
          <cell r="BT189" t="str">
            <v>Baks</v>
          </cell>
        </row>
        <row r="190">
          <cell r="BT190" t="str">
            <v>Baksa</v>
          </cell>
        </row>
        <row r="191">
          <cell r="BT191" t="str">
            <v>Baktakék</v>
          </cell>
        </row>
        <row r="192">
          <cell r="BT192" t="str">
            <v>Baktalórántháza</v>
          </cell>
        </row>
        <row r="193">
          <cell r="BT193" t="str">
            <v>Baktüttös</v>
          </cell>
        </row>
        <row r="194">
          <cell r="BT194" t="str">
            <v>Balajt</v>
          </cell>
        </row>
        <row r="195">
          <cell r="BT195" t="str">
            <v>Balassagyarmat</v>
          </cell>
        </row>
        <row r="196">
          <cell r="BT196" t="str">
            <v>Balástya</v>
          </cell>
        </row>
        <row r="197">
          <cell r="BT197" t="str">
            <v>Balaton</v>
          </cell>
        </row>
        <row r="198">
          <cell r="BT198" t="str">
            <v>Balatonakali</v>
          </cell>
        </row>
        <row r="199">
          <cell r="BT199" t="str">
            <v>Balatonalmádi</v>
          </cell>
        </row>
        <row r="200">
          <cell r="BT200" t="str">
            <v>Balatonberény</v>
          </cell>
        </row>
        <row r="201">
          <cell r="BT201" t="str">
            <v>Balatonboglár</v>
          </cell>
        </row>
        <row r="202">
          <cell r="BT202" t="str">
            <v>Balatoncsicsó</v>
          </cell>
        </row>
        <row r="203">
          <cell r="BT203" t="str">
            <v>Balatonederics</v>
          </cell>
        </row>
        <row r="204">
          <cell r="BT204" t="str">
            <v>Balatonendréd</v>
          </cell>
        </row>
        <row r="205">
          <cell r="BT205" t="str">
            <v>Balatonfenyves</v>
          </cell>
        </row>
        <row r="206">
          <cell r="BT206" t="str">
            <v>Balatonfőkajár</v>
          </cell>
        </row>
        <row r="207">
          <cell r="BT207" t="str">
            <v>Balatonföldvár</v>
          </cell>
        </row>
        <row r="208">
          <cell r="BT208" t="str">
            <v>Balatonfüred</v>
          </cell>
        </row>
        <row r="209">
          <cell r="BT209" t="str">
            <v>Balatonfűzfő</v>
          </cell>
        </row>
        <row r="210">
          <cell r="BT210" t="str">
            <v>Balatongyörök</v>
          </cell>
        </row>
        <row r="211">
          <cell r="BT211" t="str">
            <v>Balatonhenye</v>
          </cell>
        </row>
        <row r="212">
          <cell r="BT212" t="str">
            <v>Balatonkenese</v>
          </cell>
        </row>
        <row r="213">
          <cell r="BT213" t="str">
            <v>Balatonkeresztúr</v>
          </cell>
        </row>
        <row r="214">
          <cell r="BT214" t="str">
            <v>Balatonlelle</v>
          </cell>
        </row>
        <row r="215">
          <cell r="BT215" t="str">
            <v>Balatonmagyaród</v>
          </cell>
        </row>
        <row r="216">
          <cell r="BT216" t="str">
            <v>Balatonmáriafürdő</v>
          </cell>
        </row>
        <row r="217">
          <cell r="BT217" t="str">
            <v>Balatonőszöd</v>
          </cell>
        </row>
        <row r="218">
          <cell r="BT218" t="str">
            <v>Balatonrendes</v>
          </cell>
        </row>
        <row r="219">
          <cell r="BT219" t="str">
            <v>Balatonszabadi</v>
          </cell>
        </row>
        <row r="220">
          <cell r="BT220" t="str">
            <v>Balatonszárszó</v>
          </cell>
        </row>
        <row r="221">
          <cell r="BT221" t="str">
            <v>Balatonszemes</v>
          </cell>
        </row>
        <row r="222">
          <cell r="BT222" t="str">
            <v>Balatonszentgyörgy</v>
          </cell>
        </row>
        <row r="223">
          <cell r="BT223" t="str">
            <v>Balatonszepezd</v>
          </cell>
        </row>
        <row r="224">
          <cell r="BT224" t="str">
            <v>Balatonszőlős</v>
          </cell>
        </row>
        <row r="225">
          <cell r="BT225" t="str">
            <v>Balatonudvari</v>
          </cell>
        </row>
        <row r="226">
          <cell r="BT226" t="str">
            <v>Balatonújlak</v>
          </cell>
        </row>
        <row r="227">
          <cell r="BT227" t="str">
            <v>Balatonvilágos</v>
          </cell>
        </row>
        <row r="228">
          <cell r="BT228" t="str">
            <v>Balinka</v>
          </cell>
        </row>
        <row r="229">
          <cell r="BT229" t="str">
            <v>Balkány</v>
          </cell>
        </row>
        <row r="230">
          <cell r="BT230" t="str">
            <v>Ballószög</v>
          </cell>
        </row>
        <row r="231">
          <cell r="BT231" t="str">
            <v>Balmazújváros</v>
          </cell>
        </row>
        <row r="232">
          <cell r="BT232" t="str">
            <v>Balogunyom</v>
          </cell>
        </row>
        <row r="233">
          <cell r="BT233" t="str">
            <v>Balotaszállás</v>
          </cell>
        </row>
        <row r="234">
          <cell r="BT234" t="str">
            <v>Balsa</v>
          </cell>
        </row>
        <row r="235">
          <cell r="BT235" t="str">
            <v>Bálványos</v>
          </cell>
        </row>
        <row r="236">
          <cell r="BT236" t="str">
            <v>Bana</v>
          </cell>
        </row>
        <row r="237">
          <cell r="BT237" t="str">
            <v>Bánd</v>
          </cell>
        </row>
        <row r="238">
          <cell r="BT238" t="str">
            <v>Bánfa</v>
          </cell>
        </row>
        <row r="239">
          <cell r="BT239" t="str">
            <v>Bánhorváti</v>
          </cell>
        </row>
        <row r="240">
          <cell r="BT240" t="str">
            <v>Bánk</v>
          </cell>
        </row>
        <row r="241">
          <cell r="BT241" t="str">
            <v>Bánokszentgyörgy</v>
          </cell>
        </row>
        <row r="242">
          <cell r="BT242" t="str">
            <v>Bánréve</v>
          </cell>
        </row>
        <row r="243">
          <cell r="BT243" t="str">
            <v>Bár</v>
          </cell>
        </row>
        <row r="244">
          <cell r="BT244" t="str">
            <v>Barabás</v>
          </cell>
        </row>
        <row r="245">
          <cell r="BT245" t="str">
            <v>Baracs</v>
          </cell>
        </row>
        <row r="246">
          <cell r="BT246" t="str">
            <v>Baracska</v>
          </cell>
        </row>
        <row r="247">
          <cell r="BT247" t="str">
            <v>Báránd</v>
          </cell>
        </row>
        <row r="248">
          <cell r="BT248" t="str">
            <v>Baranyahídvég</v>
          </cell>
        </row>
        <row r="249">
          <cell r="BT249" t="str">
            <v>Baranyajenő</v>
          </cell>
        </row>
        <row r="250">
          <cell r="BT250" t="str">
            <v>Baranyaszentgyörgy</v>
          </cell>
        </row>
        <row r="251">
          <cell r="BT251" t="str">
            <v>Barbacs</v>
          </cell>
        </row>
        <row r="252">
          <cell r="BT252" t="str">
            <v>Barcs</v>
          </cell>
        </row>
        <row r="253">
          <cell r="BT253" t="str">
            <v>Bárdudvarnok</v>
          </cell>
        </row>
        <row r="254">
          <cell r="BT254" t="str">
            <v>Barlahida</v>
          </cell>
        </row>
        <row r="255">
          <cell r="BT255" t="str">
            <v>Bárna</v>
          </cell>
        </row>
        <row r="256">
          <cell r="BT256" t="str">
            <v>Barnag</v>
          </cell>
        </row>
        <row r="257">
          <cell r="BT257" t="str">
            <v>Bársonyos</v>
          </cell>
        </row>
        <row r="258">
          <cell r="BT258" t="str">
            <v>Basal</v>
          </cell>
        </row>
        <row r="259">
          <cell r="BT259" t="str">
            <v>Baskó</v>
          </cell>
        </row>
        <row r="260">
          <cell r="BT260" t="str">
            <v>Báta</v>
          </cell>
        </row>
        <row r="261">
          <cell r="BT261" t="str">
            <v>Bátaapáti</v>
          </cell>
        </row>
        <row r="262">
          <cell r="BT262" t="str">
            <v>Bátaszék</v>
          </cell>
        </row>
        <row r="263">
          <cell r="BT263" t="str">
            <v>Baté</v>
          </cell>
        </row>
        <row r="264">
          <cell r="BT264" t="str">
            <v>Bátmonostor</v>
          </cell>
        </row>
        <row r="265">
          <cell r="BT265" t="str">
            <v>Bátonyterenye</v>
          </cell>
        </row>
        <row r="266">
          <cell r="BT266" t="str">
            <v>Bátor</v>
          </cell>
        </row>
        <row r="267">
          <cell r="BT267" t="str">
            <v>Bátorliget</v>
          </cell>
        </row>
        <row r="268">
          <cell r="BT268" t="str">
            <v>Battonya</v>
          </cell>
        </row>
        <row r="269">
          <cell r="BT269" t="str">
            <v>Bátya</v>
          </cell>
        </row>
        <row r="270">
          <cell r="BT270" t="str">
            <v>Batyk</v>
          </cell>
        </row>
        <row r="271">
          <cell r="BT271" t="str">
            <v>Bázakerettye</v>
          </cell>
        </row>
        <row r="272">
          <cell r="BT272" t="str">
            <v>Bazsi</v>
          </cell>
        </row>
        <row r="273">
          <cell r="BT273" t="str">
            <v>Béb</v>
          </cell>
        </row>
        <row r="274">
          <cell r="BT274" t="str">
            <v>Becsehely</v>
          </cell>
        </row>
        <row r="275">
          <cell r="BT275" t="str">
            <v>Becske</v>
          </cell>
        </row>
        <row r="276">
          <cell r="BT276" t="str">
            <v>Becskeháza</v>
          </cell>
        </row>
        <row r="277">
          <cell r="BT277" t="str">
            <v>Becsvölgye</v>
          </cell>
        </row>
        <row r="278">
          <cell r="BT278" t="str">
            <v>Bedegkér</v>
          </cell>
        </row>
        <row r="279">
          <cell r="BT279" t="str">
            <v>Bedő</v>
          </cell>
        </row>
        <row r="280">
          <cell r="BT280" t="str">
            <v>Bejcgyertyános</v>
          </cell>
        </row>
        <row r="281">
          <cell r="BT281" t="str">
            <v>Békás</v>
          </cell>
        </row>
        <row r="282">
          <cell r="BT282" t="str">
            <v>Bekecs</v>
          </cell>
        </row>
        <row r="283">
          <cell r="BT283" t="str">
            <v>Békés</v>
          </cell>
        </row>
        <row r="284">
          <cell r="BT284" t="str">
            <v>Békéscsaba</v>
          </cell>
        </row>
        <row r="285">
          <cell r="BT285" t="str">
            <v>Békéssámson</v>
          </cell>
        </row>
        <row r="286">
          <cell r="BT286" t="str">
            <v>Békésszentandrás</v>
          </cell>
        </row>
        <row r="287">
          <cell r="BT287" t="str">
            <v>Bekölce</v>
          </cell>
        </row>
        <row r="288">
          <cell r="BT288" t="str">
            <v>Bélapátfalva</v>
          </cell>
        </row>
        <row r="289">
          <cell r="BT289" t="str">
            <v>Bélavár</v>
          </cell>
        </row>
        <row r="290">
          <cell r="BT290" t="str">
            <v>Belecska</v>
          </cell>
        </row>
        <row r="291">
          <cell r="BT291" t="str">
            <v>Beled</v>
          </cell>
        </row>
        <row r="292">
          <cell r="BT292" t="str">
            <v>Beleg</v>
          </cell>
        </row>
        <row r="293">
          <cell r="BT293" t="str">
            <v>Belezna</v>
          </cell>
        </row>
        <row r="294">
          <cell r="BT294" t="str">
            <v>Bélmegyer</v>
          </cell>
        </row>
        <row r="295">
          <cell r="BT295" t="str">
            <v>Beloiannisz</v>
          </cell>
        </row>
        <row r="296">
          <cell r="BT296" t="str">
            <v>Belsősárd</v>
          </cell>
        </row>
        <row r="297">
          <cell r="BT297" t="str">
            <v>Belvárdgyula</v>
          </cell>
        </row>
        <row r="298">
          <cell r="BT298" t="str">
            <v>Benk</v>
          </cell>
        </row>
        <row r="299">
          <cell r="BT299" t="str">
            <v>Bénye</v>
          </cell>
        </row>
        <row r="300">
          <cell r="BT300" t="str">
            <v>Bér</v>
          </cell>
        </row>
        <row r="301">
          <cell r="BT301" t="str">
            <v>Bérbaltavár</v>
          </cell>
        </row>
        <row r="302">
          <cell r="BT302" t="str">
            <v>Bercel</v>
          </cell>
        </row>
        <row r="303">
          <cell r="BT303" t="str">
            <v>Beregdaróc</v>
          </cell>
        </row>
        <row r="304">
          <cell r="BT304" t="str">
            <v>Beregsurány</v>
          </cell>
        </row>
        <row r="305">
          <cell r="BT305" t="str">
            <v>Berekböszörmény</v>
          </cell>
        </row>
        <row r="306">
          <cell r="BT306" t="str">
            <v>Berekfürdő</v>
          </cell>
        </row>
        <row r="307">
          <cell r="BT307" t="str">
            <v>Beremend</v>
          </cell>
        </row>
        <row r="308">
          <cell r="BT308" t="str">
            <v>Berente</v>
          </cell>
        </row>
        <row r="309">
          <cell r="BT309" t="str">
            <v>Beret</v>
          </cell>
        </row>
        <row r="310">
          <cell r="BT310" t="str">
            <v>Berettyóújfalu</v>
          </cell>
        </row>
        <row r="311">
          <cell r="BT311" t="str">
            <v>Berhida</v>
          </cell>
        </row>
        <row r="312">
          <cell r="BT312" t="str">
            <v>Berkenye</v>
          </cell>
        </row>
        <row r="313">
          <cell r="BT313" t="str">
            <v>Berkesd</v>
          </cell>
        </row>
        <row r="314">
          <cell r="BT314" t="str">
            <v>Berkesz</v>
          </cell>
        </row>
        <row r="315">
          <cell r="BT315" t="str">
            <v>Bernecebaráti</v>
          </cell>
        </row>
        <row r="316">
          <cell r="BT316" t="str">
            <v>Berzék</v>
          </cell>
        </row>
        <row r="317">
          <cell r="BT317" t="str">
            <v>Berzence</v>
          </cell>
        </row>
        <row r="318">
          <cell r="BT318" t="str">
            <v>Besence</v>
          </cell>
        </row>
        <row r="319">
          <cell r="BT319" t="str">
            <v>Besenyőd</v>
          </cell>
        </row>
        <row r="320">
          <cell r="BT320" t="str">
            <v>Besenyőtelek</v>
          </cell>
        </row>
        <row r="321">
          <cell r="BT321" t="str">
            <v>Besenyszög</v>
          </cell>
        </row>
        <row r="322">
          <cell r="BT322" t="str">
            <v>Besnyő</v>
          </cell>
        </row>
        <row r="323">
          <cell r="BT323" t="str">
            <v>Beszterec</v>
          </cell>
        </row>
        <row r="324">
          <cell r="BT324" t="str">
            <v>Bezedek</v>
          </cell>
        </row>
        <row r="325">
          <cell r="BT325" t="str">
            <v>Bezenye</v>
          </cell>
        </row>
        <row r="326">
          <cell r="BT326" t="str">
            <v>Bezeréd</v>
          </cell>
        </row>
        <row r="327">
          <cell r="BT327" t="str">
            <v>Bezi</v>
          </cell>
        </row>
        <row r="328">
          <cell r="BT328" t="str">
            <v>Biatorbágy</v>
          </cell>
        </row>
        <row r="329">
          <cell r="BT329" t="str">
            <v>Bicsérd</v>
          </cell>
        </row>
        <row r="330">
          <cell r="BT330" t="str">
            <v>Bicske</v>
          </cell>
        </row>
        <row r="331">
          <cell r="BT331" t="str">
            <v>Bihardancsháza</v>
          </cell>
        </row>
        <row r="332">
          <cell r="BT332" t="str">
            <v>Biharkeresztes</v>
          </cell>
        </row>
        <row r="333">
          <cell r="BT333" t="str">
            <v>Biharnagybajom</v>
          </cell>
        </row>
        <row r="334">
          <cell r="BT334" t="str">
            <v>Bihartorda</v>
          </cell>
        </row>
        <row r="335">
          <cell r="BT335" t="str">
            <v>Biharugra</v>
          </cell>
        </row>
        <row r="336">
          <cell r="BT336" t="str">
            <v>Bikács</v>
          </cell>
        </row>
        <row r="337">
          <cell r="BT337" t="str">
            <v>Bikal</v>
          </cell>
        </row>
        <row r="338">
          <cell r="BT338" t="str">
            <v>Biri</v>
          </cell>
        </row>
        <row r="339">
          <cell r="BT339" t="str">
            <v>Birján</v>
          </cell>
        </row>
        <row r="340">
          <cell r="BT340" t="str">
            <v>Bisse</v>
          </cell>
        </row>
        <row r="341">
          <cell r="BT341" t="str">
            <v>Boba</v>
          </cell>
        </row>
        <row r="342">
          <cell r="BT342" t="str">
            <v>Bocfölde</v>
          </cell>
        </row>
        <row r="343">
          <cell r="BT343" t="str">
            <v>Boconád</v>
          </cell>
        </row>
        <row r="344">
          <cell r="BT344" t="str">
            <v>Bócsa</v>
          </cell>
        </row>
        <row r="345">
          <cell r="BT345" t="str">
            <v>Bocska</v>
          </cell>
        </row>
        <row r="346">
          <cell r="BT346" t="str">
            <v>Bocskaikert</v>
          </cell>
        </row>
        <row r="347">
          <cell r="BT347" t="str">
            <v>Boda</v>
          </cell>
        </row>
        <row r="348">
          <cell r="BT348" t="str">
            <v>Bodajk</v>
          </cell>
        </row>
        <row r="349">
          <cell r="BT349" t="str">
            <v>Bodmér</v>
          </cell>
        </row>
        <row r="350">
          <cell r="BT350" t="str">
            <v>Bodolyabér</v>
          </cell>
        </row>
        <row r="351">
          <cell r="BT351" t="str">
            <v>Bodonhely</v>
          </cell>
        </row>
        <row r="352">
          <cell r="BT352" t="str">
            <v>Bodony</v>
          </cell>
        </row>
        <row r="353">
          <cell r="BT353" t="str">
            <v>Bodorfa</v>
          </cell>
        </row>
        <row r="354">
          <cell r="BT354" t="str">
            <v>Bodrog</v>
          </cell>
        </row>
        <row r="355">
          <cell r="BT355" t="str">
            <v>Bodroghalom</v>
          </cell>
        </row>
        <row r="356">
          <cell r="BT356" t="str">
            <v>Bodrogkeresztúr</v>
          </cell>
        </row>
        <row r="357">
          <cell r="BT357" t="str">
            <v>Bodrogkisfalud</v>
          </cell>
        </row>
        <row r="358">
          <cell r="BT358" t="str">
            <v>Bodrogolaszi</v>
          </cell>
        </row>
        <row r="359">
          <cell r="BT359" t="str">
            <v>Bódvalenke</v>
          </cell>
        </row>
        <row r="360">
          <cell r="BT360" t="str">
            <v>Bódvarákó</v>
          </cell>
        </row>
        <row r="361">
          <cell r="BT361" t="str">
            <v>Bódvaszilas</v>
          </cell>
        </row>
        <row r="362">
          <cell r="BT362" t="str">
            <v>Bogács</v>
          </cell>
        </row>
        <row r="363">
          <cell r="BT363" t="str">
            <v>Bogád</v>
          </cell>
        </row>
        <row r="364">
          <cell r="BT364" t="str">
            <v>Bogádmindszent</v>
          </cell>
        </row>
        <row r="365">
          <cell r="BT365" t="str">
            <v>Bogdása</v>
          </cell>
        </row>
        <row r="366">
          <cell r="BT366" t="str">
            <v>Bogyiszló</v>
          </cell>
        </row>
        <row r="367">
          <cell r="BT367" t="str">
            <v>Bogyoszló</v>
          </cell>
        </row>
        <row r="368">
          <cell r="BT368" t="str">
            <v>Bojt</v>
          </cell>
        </row>
        <row r="369">
          <cell r="BT369" t="str">
            <v>Bókaháza</v>
          </cell>
        </row>
        <row r="370">
          <cell r="BT370" t="str">
            <v>Bokod</v>
          </cell>
        </row>
        <row r="371">
          <cell r="BT371" t="str">
            <v>Bokor</v>
          </cell>
        </row>
        <row r="372">
          <cell r="BT372" t="str">
            <v>Boldog</v>
          </cell>
        </row>
        <row r="373">
          <cell r="BT373" t="str">
            <v>Boldogasszonyfa</v>
          </cell>
        </row>
        <row r="374">
          <cell r="BT374" t="str">
            <v>Boldogkőújfalu</v>
          </cell>
        </row>
        <row r="375">
          <cell r="BT375" t="str">
            <v>Boldogkőváralja</v>
          </cell>
        </row>
        <row r="376">
          <cell r="BT376" t="str">
            <v>Boldva</v>
          </cell>
        </row>
        <row r="377">
          <cell r="BT377" t="str">
            <v>Bolhás</v>
          </cell>
        </row>
        <row r="378">
          <cell r="BT378" t="str">
            <v>Bolhó</v>
          </cell>
        </row>
        <row r="379">
          <cell r="BT379" t="str">
            <v>Bóly</v>
          </cell>
        </row>
        <row r="380">
          <cell r="BT380" t="str">
            <v>Boncodfölde</v>
          </cell>
        </row>
        <row r="381">
          <cell r="BT381" t="str">
            <v>Bonyhád</v>
          </cell>
        </row>
        <row r="382">
          <cell r="BT382" t="str">
            <v>Bonyhádvarasd</v>
          </cell>
        </row>
        <row r="383">
          <cell r="BT383" t="str">
            <v>Bonnya</v>
          </cell>
        </row>
        <row r="384">
          <cell r="BT384" t="str">
            <v>Bordány</v>
          </cell>
        </row>
        <row r="385">
          <cell r="BT385" t="str">
            <v>Borgáta</v>
          </cell>
        </row>
        <row r="386">
          <cell r="BT386" t="str">
            <v>Borjád</v>
          </cell>
        </row>
        <row r="387">
          <cell r="BT387" t="str">
            <v>Borota</v>
          </cell>
        </row>
        <row r="388">
          <cell r="BT388" t="str">
            <v>Borsfa</v>
          </cell>
        </row>
        <row r="389">
          <cell r="BT389" t="str">
            <v>Borsodbóta</v>
          </cell>
        </row>
        <row r="390">
          <cell r="BT390" t="str">
            <v>Borsodgeszt</v>
          </cell>
        </row>
        <row r="391">
          <cell r="BT391" t="str">
            <v>Borsodivánka</v>
          </cell>
        </row>
        <row r="392">
          <cell r="BT392" t="str">
            <v>Borsodnádasd</v>
          </cell>
        </row>
        <row r="393">
          <cell r="BT393" t="str">
            <v>Borsodszentgyörgy</v>
          </cell>
        </row>
        <row r="394">
          <cell r="BT394" t="str">
            <v>Borsodszirák</v>
          </cell>
        </row>
        <row r="395">
          <cell r="BT395" t="str">
            <v>Borsosberény</v>
          </cell>
        </row>
        <row r="396">
          <cell r="BT396" t="str">
            <v>Borszörcsök</v>
          </cell>
        </row>
        <row r="397">
          <cell r="BT397" t="str">
            <v>Borzavár</v>
          </cell>
        </row>
        <row r="398">
          <cell r="BT398" t="str">
            <v>Bosta</v>
          </cell>
        </row>
        <row r="399">
          <cell r="BT399" t="str">
            <v>Botpalád</v>
          </cell>
        </row>
        <row r="400">
          <cell r="BT400" t="str">
            <v>Botykapeterd</v>
          </cell>
        </row>
        <row r="401">
          <cell r="BT401" t="str">
            <v>Bozzai</v>
          </cell>
        </row>
        <row r="402">
          <cell r="BT402" t="str">
            <v>Bozsok</v>
          </cell>
        </row>
        <row r="403">
          <cell r="BT403" t="str">
            <v>Bózsva</v>
          </cell>
        </row>
        <row r="404">
          <cell r="BT404" t="str">
            <v>Bő</v>
          </cell>
        </row>
        <row r="405">
          <cell r="BT405" t="str">
            <v>Bőcs</v>
          </cell>
        </row>
        <row r="406">
          <cell r="BT406" t="str">
            <v>Böde</v>
          </cell>
        </row>
        <row r="407">
          <cell r="BT407" t="str">
            <v>Bödeháza</v>
          </cell>
        </row>
        <row r="408">
          <cell r="BT408" t="str">
            <v>Bögöt</v>
          </cell>
        </row>
        <row r="409">
          <cell r="BT409" t="str">
            <v>Bögöte</v>
          </cell>
        </row>
        <row r="410">
          <cell r="BT410" t="str">
            <v>Böhönye</v>
          </cell>
        </row>
        <row r="411">
          <cell r="BT411" t="str">
            <v>Bököny</v>
          </cell>
        </row>
        <row r="412">
          <cell r="BT412" t="str">
            <v>Bölcske</v>
          </cell>
        </row>
        <row r="413">
          <cell r="BT413" t="str">
            <v>Bőny</v>
          </cell>
        </row>
        <row r="414">
          <cell r="BT414" t="str">
            <v>Börcs</v>
          </cell>
        </row>
        <row r="415">
          <cell r="BT415" t="str">
            <v>Börzönce</v>
          </cell>
        </row>
        <row r="416">
          <cell r="BT416" t="str">
            <v>Bősárkány</v>
          </cell>
        </row>
        <row r="417">
          <cell r="BT417" t="str">
            <v>Bőszénfa</v>
          </cell>
        </row>
        <row r="418">
          <cell r="BT418" t="str">
            <v>Bucsa</v>
          </cell>
        </row>
        <row r="419">
          <cell r="BT419" t="str">
            <v>Bucsu</v>
          </cell>
        </row>
        <row r="420">
          <cell r="BT420" t="str">
            <v>Búcsúszentlászló</v>
          </cell>
        </row>
        <row r="421">
          <cell r="BT421" t="str">
            <v>Bucsuta</v>
          </cell>
        </row>
        <row r="422">
          <cell r="BT422" t="str">
            <v>Budajenő</v>
          </cell>
        </row>
        <row r="423">
          <cell r="BT423" t="str">
            <v>Budakalász</v>
          </cell>
        </row>
        <row r="424">
          <cell r="BT424" t="str">
            <v>Budakeszi</v>
          </cell>
        </row>
        <row r="425">
          <cell r="BT425" t="str">
            <v>Budaörs</v>
          </cell>
        </row>
        <row r="426">
          <cell r="BT426" t="str">
            <v>Bugac</v>
          </cell>
        </row>
        <row r="427">
          <cell r="BT427" t="str">
            <v>Bugacpusztaháza</v>
          </cell>
        </row>
        <row r="428">
          <cell r="BT428" t="str">
            <v>Bugyi</v>
          </cell>
        </row>
        <row r="429">
          <cell r="BT429" t="str">
            <v>Buj</v>
          </cell>
        </row>
        <row r="430">
          <cell r="BT430" t="str">
            <v>Buják</v>
          </cell>
        </row>
        <row r="431">
          <cell r="BT431" t="str">
            <v>Buzsák</v>
          </cell>
        </row>
        <row r="432">
          <cell r="BT432" t="str">
            <v>Bük</v>
          </cell>
        </row>
        <row r="433">
          <cell r="BT433" t="str">
            <v>Bükkábrány</v>
          </cell>
        </row>
        <row r="434">
          <cell r="BT434" t="str">
            <v>Bükkaranyos</v>
          </cell>
        </row>
        <row r="435">
          <cell r="BT435" t="str">
            <v>Bükkmogyorósd</v>
          </cell>
        </row>
        <row r="436">
          <cell r="BT436" t="str">
            <v>Bükkösd</v>
          </cell>
        </row>
        <row r="437">
          <cell r="BT437" t="str">
            <v>Bükkszék</v>
          </cell>
        </row>
        <row r="438">
          <cell r="BT438" t="str">
            <v>Bükkszenterzsébet</v>
          </cell>
        </row>
        <row r="439">
          <cell r="BT439" t="str">
            <v>Bükkszentkereszt</v>
          </cell>
        </row>
        <row r="440">
          <cell r="BT440" t="str">
            <v>Bükkszentmárton</v>
          </cell>
        </row>
        <row r="441">
          <cell r="BT441" t="str">
            <v>Bükkzsérc</v>
          </cell>
        </row>
        <row r="442">
          <cell r="BT442" t="str">
            <v>Bürüs</v>
          </cell>
        </row>
        <row r="443">
          <cell r="BT443" t="str">
            <v>Büssü</v>
          </cell>
        </row>
        <row r="444">
          <cell r="BT444" t="str">
            <v>Büttös</v>
          </cell>
        </row>
        <row r="445">
          <cell r="BT445" t="str">
            <v>Cák</v>
          </cell>
        </row>
        <row r="446">
          <cell r="BT446" t="str">
            <v>Cakóháza</v>
          </cell>
        </row>
        <row r="447">
          <cell r="BT447" t="str">
            <v>Cece</v>
          </cell>
        </row>
        <row r="448">
          <cell r="BT448" t="str">
            <v>Cégénydányád</v>
          </cell>
        </row>
        <row r="449">
          <cell r="BT449" t="str">
            <v>Cegléd</v>
          </cell>
        </row>
        <row r="450">
          <cell r="BT450" t="str">
            <v>Ceglédbercel</v>
          </cell>
        </row>
        <row r="451">
          <cell r="BT451" t="str">
            <v>Celldömölk</v>
          </cell>
        </row>
        <row r="452">
          <cell r="BT452" t="str">
            <v>Cered</v>
          </cell>
        </row>
        <row r="453">
          <cell r="BT453" t="str">
            <v>Chernelházadamonya</v>
          </cell>
        </row>
        <row r="454">
          <cell r="BT454" t="str">
            <v>Cibakháza</v>
          </cell>
        </row>
        <row r="455">
          <cell r="BT455" t="str">
            <v>Cigánd</v>
          </cell>
        </row>
        <row r="456">
          <cell r="BT456" t="str">
            <v>Cikó</v>
          </cell>
        </row>
        <row r="457">
          <cell r="BT457" t="str">
            <v>Cirák</v>
          </cell>
        </row>
        <row r="458">
          <cell r="BT458" t="str">
            <v>Cún</v>
          </cell>
        </row>
        <row r="459">
          <cell r="BT459" t="str">
            <v>Csabacsűd</v>
          </cell>
        </row>
        <row r="460">
          <cell r="BT460" t="str">
            <v>Csabaszabadi</v>
          </cell>
        </row>
        <row r="461">
          <cell r="BT461" t="str">
            <v>Csabdi</v>
          </cell>
        </row>
        <row r="462">
          <cell r="BT462" t="str">
            <v>Csabrendek</v>
          </cell>
        </row>
        <row r="463">
          <cell r="BT463" t="str">
            <v>Csáfordjánosfa</v>
          </cell>
        </row>
        <row r="464">
          <cell r="BT464" t="str">
            <v>Csaholc</v>
          </cell>
        </row>
        <row r="465">
          <cell r="BT465" t="str">
            <v>Csajág</v>
          </cell>
        </row>
        <row r="466">
          <cell r="BT466" t="str">
            <v>Csákány</v>
          </cell>
        </row>
        <row r="467">
          <cell r="BT467" t="str">
            <v>Csákánydoroszló</v>
          </cell>
        </row>
        <row r="468">
          <cell r="BT468" t="str">
            <v>Csákberény</v>
          </cell>
        </row>
        <row r="469">
          <cell r="BT469" t="str">
            <v>Csákvár</v>
          </cell>
        </row>
        <row r="470">
          <cell r="BT470" t="str">
            <v>Csanádalberti</v>
          </cell>
        </row>
        <row r="471">
          <cell r="BT471" t="str">
            <v>Csanádapáca</v>
          </cell>
        </row>
        <row r="472">
          <cell r="BT472" t="str">
            <v>Csanádpalota</v>
          </cell>
        </row>
        <row r="473">
          <cell r="BT473" t="str">
            <v>Csánig</v>
          </cell>
        </row>
        <row r="474">
          <cell r="BT474" t="str">
            <v>Csány</v>
          </cell>
        </row>
        <row r="475">
          <cell r="BT475" t="str">
            <v>Csányoszró</v>
          </cell>
        </row>
        <row r="476">
          <cell r="BT476" t="str">
            <v>Csanytelek</v>
          </cell>
        </row>
        <row r="477">
          <cell r="BT477" t="str">
            <v>Csapi</v>
          </cell>
        </row>
        <row r="478">
          <cell r="BT478" t="str">
            <v>Csapod</v>
          </cell>
        </row>
        <row r="479">
          <cell r="BT479" t="str">
            <v>Csárdaszállás</v>
          </cell>
        </row>
        <row r="480">
          <cell r="BT480" t="str">
            <v>Csarnóta</v>
          </cell>
        </row>
        <row r="481">
          <cell r="BT481" t="str">
            <v>Csaroda</v>
          </cell>
        </row>
        <row r="482">
          <cell r="BT482" t="str">
            <v>Császár</v>
          </cell>
        </row>
        <row r="483">
          <cell r="BT483" t="str">
            <v>Császártöltés</v>
          </cell>
        </row>
        <row r="484">
          <cell r="BT484" t="str">
            <v>Császló</v>
          </cell>
        </row>
        <row r="485">
          <cell r="BT485" t="str">
            <v>Csátalja</v>
          </cell>
        </row>
        <row r="486">
          <cell r="BT486" t="str">
            <v>Csatár</v>
          </cell>
        </row>
        <row r="487">
          <cell r="BT487" t="str">
            <v>Csataszög</v>
          </cell>
        </row>
        <row r="488">
          <cell r="BT488" t="str">
            <v>Csatka</v>
          </cell>
        </row>
        <row r="489">
          <cell r="BT489" t="str">
            <v>Csávoly</v>
          </cell>
        </row>
        <row r="490">
          <cell r="BT490" t="str">
            <v>Csebény</v>
          </cell>
        </row>
        <row r="491">
          <cell r="BT491" t="str">
            <v>Csécse</v>
          </cell>
        </row>
        <row r="492">
          <cell r="BT492" t="str">
            <v>Csegöld</v>
          </cell>
        </row>
        <row r="493">
          <cell r="BT493" t="str">
            <v>Csehbánya</v>
          </cell>
        </row>
        <row r="494">
          <cell r="BT494" t="str">
            <v>Csehi</v>
          </cell>
        </row>
        <row r="495">
          <cell r="BT495" t="str">
            <v>Csehimindszent</v>
          </cell>
        </row>
        <row r="496">
          <cell r="BT496" t="str">
            <v>Csém</v>
          </cell>
        </row>
        <row r="497">
          <cell r="BT497" t="str">
            <v>Csemő</v>
          </cell>
        </row>
        <row r="498">
          <cell r="BT498" t="str">
            <v>Csempeszkopács</v>
          </cell>
        </row>
        <row r="499">
          <cell r="BT499" t="str">
            <v>Csengele</v>
          </cell>
        </row>
        <row r="500">
          <cell r="BT500" t="str">
            <v>Csenger</v>
          </cell>
        </row>
        <row r="501">
          <cell r="BT501" t="str">
            <v>Csengersima</v>
          </cell>
        </row>
        <row r="502">
          <cell r="BT502" t="str">
            <v>Csengerújfalu</v>
          </cell>
        </row>
        <row r="503">
          <cell r="BT503" t="str">
            <v>Csengőd</v>
          </cell>
        </row>
        <row r="504">
          <cell r="BT504" t="str">
            <v>Csénye</v>
          </cell>
        </row>
        <row r="505">
          <cell r="BT505" t="str">
            <v>Csenyéte</v>
          </cell>
        </row>
        <row r="506">
          <cell r="BT506" t="str">
            <v>Csép</v>
          </cell>
        </row>
        <row r="507">
          <cell r="BT507" t="str">
            <v>Csépa</v>
          </cell>
        </row>
        <row r="508">
          <cell r="BT508" t="str">
            <v>Csepreg</v>
          </cell>
        </row>
        <row r="509">
          <cell r="BT509" t="str">
            <v>Csér</v>
          </cell>
        </row>
        <row r="510">
          <cell r="BT510" t="str">
            <v>Cserdi</v>
          </cell>
        </row>
        <row r="511">
          <cell r="BT511" t="str">
            <v>Cserénfa</v>
          </cell>
        </row>
        <row r="512">
          <cell r="BT512" t="str">
            <v>Cserépfalu</v>
          </cell>
        </row>
        <row r="513">
          <cell r="BT513" t="str">
            <v>Cserépváralja</v>
          </cell>
        </row>
        <row r="514">
          <cell r="BT514" t="str">
            <v>Cserháthaláp</v>
          </cell>
        </row>
        <row r="515">
          <cell r="BT515" t="str">
            <v>Cserhátsurány</v>
          </cell>
        </row>
        <row r="516">
          <cell r="BT516" t="str">
            <v>Cserhátszentiván</v>
          </cell>
        </row>
        <row r="517">
          <cell r="BT517" t="str">
            <v>Cserkeszőlő</v>
          </cell>
        </row>
        <row r="518">
          <cell r="BT518" t="str">
            <v>Cserkút</v>
          </cell>
        </row>
        <row r="519">
          <cell r="BT519" t="str">
            <v>Csernely</v>
          </cell>
        </row>
        <row r="520">
          <cell r="BT520" t="str">
            <v>Cserszegtomaj</v>
          </cell>
        </row>
        <row r="521">
          <cell r="BT521" t="str">
            <v>Csertalakos</v>
          </cell>
        </row>
        <row r="522">
          <cell r="BT522" t="str">
            <v>Csertő</v>
          </cell>
        </row>
        <row r="523">
          <cell r="BT523" t="str">
            <v>Csesznek</v>
          </cell>
        </row>
        <row r="524">
          <cell r="BT524" t="str">
            <v>Csesztreg</v>
          </cell>
        </row>
        <row r="525">
          <cell r="BT525" t="str">
            <v>Csesztve</v>
          </cell>
        </row>
        <row r="526">
          <cell r="BT526" t="str">
            <v>Csetény</v>
          </cell>
        </row>
        <row r="527">
          <cell r="BT527" t="str">
            <v>Csévharaszt</v>
          </cell>
        </row>
        <row r="528">
          <cell r="BT528" t="str">
            <v>Csibrák</v>
          </cell>
        </row>
        <row r="529">
          <cell r="BT529" t="str">
            <v>Csikéria</v>
          </cell>
        </row>
        <row r="530">
          <cell r="BT530" t="str">
            <v>Csikóstőttős</v>
          </cell>
        </row>
        <row r="531">
          <cell r="BT531" t="str">
            <v>Csikvánd</v>
          </cell>
        </row>
        <row r="532">
          <cell r="BT532" t="str">
            <v>Csincse</v>
          </cell>
        </row>
        <row r="533">
          <cell r="BT533" t="str">
            <v>Csipkerek</v>
          </cell>
        </row>
        <row r="534">
          <cell r="BT534" t="str">
            <v>Csitár</v>
          </cell>
        </row>
        <row r="535">
          <cell r="BT535" t="str">
            <v>Csobád</v>
          </cell>
        </row>
        <row r="536">
          <cell r="BT536" t="str">
            <v>Csobaj</v>
          </cell>
        </row>
        <row r="537">
          <cell r="BT537" t="str">
            <v>Csobánka</v>
          </cell>
        </row>
        <row r="538">
          <cell r="BT538" t="str">
            <v>Csókakő</v>
          </cell>
        </row>
        <row r="539">
          <cell r="BT539" t="str">
            <v>Csokonyavisonta</v>
          </cell>
        </row>
        <row r="540">
          <cell r="BT540" t="str">
            <v>Csokvaomány</v>
          </cell>
        </row>
        <row r="541">
          <cell r="BT541" t="str">
            <v>Csolnok</v>
          </cell>
        </row>
        <row r="542">
          <cell r="BT542" t="str">
            <v>Csólyospálos</v>
          </cell>
        </row>
        <row r="543">
          <cell r="BT543" t="str">
            <v>Csoma</v>
          </cell>
        </row>
        <row r="544">
          <cell r="BT544" t="str">
            <v>Csomád</v>
          </cell>
        </row>
        <row r="545">
          <cell r="BT545" t="str">
            <v>Csombárd</v>
          </cell>
        </row>
        <row r="546">
          <cell r="BT546" t="str">
            <v>Csongrád</v>
          </cell>
        </row>
        <row r="547">
          <cell r="BT547" t="str">
            <v>Csonkahegyhát</v>
          </cell>
        </row>
        <row r="548">
          <cell r="BT548" t="str">
            <v>Csonkamindszent</v>
          </cell>
        </row>
        <row r="549">
          <cell r="BT549" t="str">
            <v>Csopak</v>
          </cell>
        </row>
        <row r="550">
          <cell r="BT550" t="str">
            <v>Csór</v>
          </cell>
        </row>
        <row r="551">
          <cell r="BT551" t="str">
            <v>Csorna</v>
          </cell>
        </row>
        <row r="552">
          <cell r="BT552" t="str">
            <v>Csorvás</v>
          </cell>
        </row>
        <row r="553">
          <cell r="BT553" t="str">
            <v>Csót</v>
          </cell>
        </row>
        <row r="554">
          <cell r="BT554" t="str">
            <v>Csöde</v>
          </cell>
        </row>
        <row r="555">
          <cell r="BT555" t="str">
            <v>Csögle</v>
          </cell>
        </row>
        <row r="556">
          <cell r="BT556" t="str">
            <v>Csökmő</v>
          </cell>
        </row>
        <row r="557">
          <cell r="BT557" t="str">
            <v>Csököly</v>
          </cell>
        </row>
        <row r="558">
          <cell r="BT558" t="str">
            <v>Csömend</v>
          </cell>
        </row>
        <row r="559">
          <cell r="BT559" t="str">
            <v>Csömödér</v>
          </cell>
        </row>
        <row r="560">
          <cell r="BT560" t="str">
            <v>Csömör</v>
          </cell>
        </row>
        <row r="561">
          <cell r="BT561" t="str">
            <v>Csönge</v>
          </cell>
        </row>
        <row r="562">
          <cell r="BT562" t="str">
            <v>Csörnyeföld</v>
          </cell>
        </row>
        <row r="563">
          <cell r="BT563" t="str">
            <v>Csörög</v>
          </cell>
        </row>
        <row r="564">
          <cell r="BT564" t="str">
            <v>Csörötnek</v>
          </cell>
        </row>
        <row r="565">
          <cell r="BT565" t="str">
            <v>Csősz</v>
          </cell>
        </row>
        <row r="566">
          <cell r="BT566" t="str">
            <v>Csővár</v>
          </cell>
        </row>
        <row r="567">
          <cell r="BT567" t="str">
            <v>Csurgó</v>
          </cell>
        </row>
        <row r="568">
          <cell r="BT568" t="str">
            <v>Csurgónagymarton</v>
          </cell>
        </row>
        <row r="569">
          <cell r="BT569" t="str">
            <v>Dabas</v>
          </cell>
        </row>
        <row r="570">
          <cell r="BT570" t="str">
            <v>Dabronc</v>
          </cell>
        </row>
        <row r="571">
          <cell r="BT571" t="str">
            <v>Dabrony</v>
          </cell>
        </row>
        <row r="572">
          <cell r="BT572" t="str">
            <v>Dad</v>
          </cell>
        </row>
        <row r="573">
          <cell r="BT573" t="str">
            <v>Dág</v>
          </cell>
        </row>
        <row r="574">
          <cell r="BT574" t="str">
            <v>Dáka</v>
          </cell>
        </row>
        <row r="575">
          <cell r="BT575" t="str">
            <v>Dalmand</v>
          </cell>
        </row>
        <row r="576">
          <cell r="BT576" t="str">
            <v>Damak</v>
          </cell>
        </row>
        <row r="577">
          <cell r="BT577" t="str">
            <v>Dámóc</v>
          </cell>
        </row>
        <row r="578">
          <cell r="BT578" t="str">
            <v>Dánszentmiklós</v>
          </cell>
        </row>
        <row r="579">
          <cell r="BT579" t="str">
            <v>Dány</v>
          </cell>
        </row>
        <row r="580">
          <cell r="BT580" t="str">
            <v>Daraboshegy</v>
          </cell>
        </row>
        <row r="581">
          <cell r="BT581" t="str">
            <v>Darány</v>
          </cell>
        </row>
        <row r="582">
          <cell r="BT582" t="str">
            <v>Darnó</v>
          </cell>
        </row>
        <row r="583">
          <cell r="BT583" t="str">
            <v>Darnózseli</v>
          </cell>
        </row>
        <row r="584">
          <cell r="BT584" t="str">
            <v>Daruszentmiklós</v>
          </cell>
        </row>
        <row r="585">
          <cell r="BT585" t="str">
            <v>Darvas</v>
          </cell>
        </row>
        <row r="586">
          <cell r="BT586" t="str">
            <v>Dávod</v>
          </cell>
        </row>
        <row r="587">
          <cell r="BT587" t="str">
            <v>Debercsény</v>
          </cell>
        </row>
        <row r="588">
          <cell r="BT588" t="str">
            <v>Debrecen</v>
          </cell>
        </row>
        <row r="589">
          <cell r="BT589" t="str">
            <v>Debréte</v>
          </cell>
        </row>
        <row r="590">
          <cell r="BT590" t="str">
            <v>Decs</v>
          </cell>
        </row>
        <row r="591">
          <cell r="BT591" t="str">
            <v>Dédestapolcsány</v>
          </cell>
        </row>
        <row r="592">
          <cell r="BT592" t="str">
            <v>Dég</v>
          </cell>
        </row>
        <row r="593">
          <cell r="BT593" t="str">
            <v>Dejtár</v>
          </cell>
        </row>
        <row r="594">
          <cell r="BT594" t="str">
            <v>Délegyháza</v>
          </cell>
        </row>
        <row r="595">
          <cell r="BT595" t="str">
            <v>Demecser</v>
          </cell>
        </row>
        <row r="596">
          <cell r="BT596" t="str">
            <v>Demjén</v>
          </cell>
        </row>
        <row r="597">
          <cell r="BT597" t="str">
            <v>Dencsháza</v>
          </cell>
        </row>
        <row r="598">
          <cell r="BT598" t="str">
            <v>Dénesfa</v>
          </cell>
        </row>
        <row r="599">
          <cell r="BT599" t="str">
            <v>Derecske</v>
          </cell>
        </row>
        <row r="600">
          <cell r="BT600" t="str">
            <v>Derekegyház</v>
          </cell>
        </row>
        <row r="601">
          <cell r="BT601" t="str">
            <v>Deszk</v>
          </cell>
        </row>
        <row r="602">
          <cell r="BT602" t="str">
            <v>Detek</v>
          </cell>
        </row>
        <row r="603">
          <cell r="BT603" t="str">
            <v>Detk</v>
          </cell>
        </row>
        <row r="604">
          <cell r="BT604" t="str">
            <v>Dévaványa</v>
          </cell>
        </row>
        <row r="605">
          <cell r="BT605" t="str">
            <v>Devecser</v>
          </cell>
        </row>
        <row r="606">
          <cell r="BT606" t="str">
            <v>Dinnyeberki</v>
          </cell>
        </row>
        <row r="607">
          <cell r="BT607" t="str">
            <v>Diósberény</v>
          </cell>
        </row>
        <row r="608">
          <cell r="BT608" t="str">
            <v>Diósd</v>
          </cell>
        </row>
        <row r="609">
          <cell r="BT609" t="str">
            <v>Diósjenő</v>
          </cell>
        </row>
        <row r="610">
          <cell r="BT610" t="str">
            <v>Dióskál</v>
          </cell>
        </row>
        <row r="611">
          <cell r="BT611" t="str">
            <v>Diósviszló</v>
          </cell>
        </row>
        <row r="612">
          <cell r="BT612" t="str">
            <v>Doba</v>
          </cell>
        </row>
        <row r="613">
          <cell r="BT613" t="str">
            <v>Doboz</v>
          </cell>
        </row>
        <row r="614">
          <cell r="BT614" t="str">
            <v>Dobri</v>
          </cell>
        </row>
        <row r="615">
          <cell r="BT615" t="str">
            <v>Dobronhegy</v>
          </cell>
        </row>
        <row r="616">
          <cell r="BT616" t="str">
            <v>Dóc</v>
          </cell>
        </row>
        <row r="617">
          <cell r="BT617" t="str">
            <v>Domaháza</v>
          </cell>
        </row>
        <row r="618">
          <cell r="BT618" t="str">
            <v>Domaszék</v>
          </cell>
        </row>
        <row r="619">
          <cell r="BT619" t="str">
            <v>Dombegyház</v>
          </cell>
        </row>
        <row r="620">
          <cell r="BT620" t="str">
            <v>Dombiratos</v>
          </cell>
        </row>
        <row r="621">
          <cell r="BT621" t="str">
            <v>Dombóvár</v>
          </cell>
        </row>
        <row r="622">
          <cell r="BT622" t="str">
            <v>Dombrád</v>
          </cell>
        </row>
        <row r="623">
          <cell r="BT623" t="str">
            <v>Domony</v>
          </cell>
        </row>
        <row r="624">
          <cell r="BT624" t="str">
            <v>Domoszló</v>
          </cell>
        </row>
        <row r="625">
          <cell r="BT625" t="str">
            <v>Dormánd</v>
          </cell>
        </row>
        <row r="626">
          <cell r="BT626" t="str">
            <v>Dorog</v>
          </cell>
        </row>
        <row r="627">
          <cell r="BT627" t="str">
            <v>Dorogháza</v>
          </cell>
        </row>
        <row r="628">
          <cell r="BT628" t="str">
            <v>Dozmat</v>
          </cell>
        </row>
        <row r="629">
          <cell r="BT629" t="str">
            <v>Döbörhegy</v>
          </cell>
        </row>
        <row r="630">
          <cell r="BT630" t="str">
            <v>Döbröce</v>
          </cell>
        </row>
        <row r="631">
          <cell r="BT631" t="str">
            <v>Döbrököz</v>
          </cell>
        </row>
        <row r="632">
          <cell r="BT632" t="str">
            <v>Döbrönte</v>
          </cell>
        </row>
        <row r="633">
          <cell r="BT633" t="str">
            <v>Döge</v>
          </cell>
        </row>
        <row r="634">
          <cell r="BT634" t="str">
            <v>Dömös</v>
          </cell>
        </row>
        <row r="635">
          <cell r="BT635" t="str">
            <v>Dömsöd</v>
          </cell>
        </row>
        <row r="636">
          <cell r="BT636" t="str">
            <v>Dör</v>
          </cell>
        </row>
        <row r="637">
          <cell r="BT637" t="str">
            <v>Dörgicse</v>
          </cell>
        </row>
        <row r="638">
          <cell r="BT638" t="str">
            <v>Döröske</v>
          </cell>
        </row>
        <row r="639">
          <cell r="BT639" t="str">
            <v>Dötk</v>
          </cell>
        </row>
        <row r="640">
          <cell r="BT640" t="str">
            <v>Dövény</v>
          </cell>
        </row>
        <row r="641">
          <cell r="BT641" t="str">
            <v>Drágszél</v>
          </cell>
        </row>
        <row r="642">
          <cell r="BT642" t="str">
            <v>Drávacsehi</v>
          </cell>
        </row>
        <row r="643">
          <cell r="BT643" t="str">
            <v>Drávacsepely</v>
          </cell>
        </row>
        <row r="644">
          <cell r="BT644" t="str">
            <v>Drávafok</v>
          </cell>
        </row>
        <row r="645">
          <cell r="BT645" t="str">
            <v>Drávagárdony</v>
          </cell>
        </row>
        <row r="646">
          <cell r="BT646" t="str">
            <v>Drávaiványi</v>
          </cell>
        </row>
        <row r="647">
          <cell r="BT647" t="str">
            <v>Drávakeresztúr</v>
          </cell>
        </row>
        <row r="648">
          <cell r="BT648" t="str">
            <v>Drávapalkonya</v>
          </cell>
        </row>
        <row r="649">
          <cell r="BT649" t="str">
            <v>Drávapiski</v>
          </cell>
        </row>
        <row r="650">
          <cell r="BT650" t="str">
            <v>Drávaszabolcs</v>
          </cell>
        </row>
        <row r="651">
          <cell r="BT651" t="str">
            <v>Drávaszerdahely</v>
          </cell>
        </row>
        <row r="652">
          <cell r="BT652" t="str">
            <v>Drávasztára</v>
          </cell>
        </row>
        <row r="653">
          <cell r="BT653" t="str">
            <v>Drávatamási</v>
          </cell>
        </row>
        <row r="654">
          <cell r="BT654" t="str">
            <v>Drégelypalánk</v>
          </cell>
        </row>
        <row r="655">
          <cell r="BT655" t="str">
            <v>Dubicsány</v>
          </cell>
        </row>
        <row r="656">
          <cell r="BT656" t="str">
            <v>Dudar</v>
          </cell>
        </row>
        <row r="657">
          <cell r="BT657" t="str">
            <v>Duka</v>
          </cell>
        </row>
        <row r="658">
          <cell r="BT658" t="str">
            <v>Dunaalmás</v>
          </cell>
        </row>
        <row r="659">
          <cell r="BT659" t="str">
            <v>Dunabogdány</v>
          </cell>
        </row>
        <row r="660">
          <cell r="BT660" t="str">
            <v>Dunaegyháza</v>
          </cell>
        </row>
        <row r="661">
          <cell r="BT661" t="str">
            <v>Dunafalva</v>
          </cell>
        </row>
        <row r="662">
          <cell r="BT662" t="str">
            <v>Dunaföldvár</v>
          </cell>
        </row>
        <row r="663">
          <cell r="BT663" t="str">
            <v>Dunaharaszti</v>
          </cell>
        </row>
        <row r="664">
          <cell r="BT664" t="str">
            <v>Dunakeszi</v>
          </cell>
        </row>
        <row r="665">
          <cell r="BT665" t="str">
            <v>Dunakiliti</v>
          </cell>
        </row>
        <row r="666">
          <cell r="BT666" t="str">
            <v>Dunapataj</v>
          </cell>
        </row>
        <row r="667">
          <cell r="BT667" t="str">
            <v>Dunaremete</v>
          </cell>
        </row>
        <row r="668">
          <cell r="BT668" t="str">
            <v>Dunaszeg</v>
          </cell>
        </row>
        <row r="669">
          <cell r="BT669" t="str">
            <v>Dunaszekcső</v>
          </cell>
        </row>
        <row r="670">
          <cell r="BT670" t="str">
            <v>Dunaszentbenedek</v>
          </cell>
        </row>
        <row r="671">
          <cell r="BT671" t="str">
            <v>Dunaszentgyörgy</v>
          </cell>
        </row>
        <row r="672">
          <cell r="BT672" t="str">
            <v>Dunaszentmiklós</v>
          </cell>
        </row>
        <row r="673">
          <cell r="BT673" t="str">
            <v>Dunaszentpál</v>
          </cell>
        </row>
        <row r="674">
          <cell r="BT674" t="str">
            <v>Dunasziget</v>
          </cell>
        </row>
        <row r="675">
          <cell r="BT675" t="str">
            <v>Dunatetétlen</v>
          </cell>
        </row>
        <row r="676">
          <cell r="BT676" t="str">
            <v>Dunaújváros</v>
          </cell>
        </row>
        <row r="677">
          <cell r="BT677" t="str">
            <v>Dunavarsány</v>
          </cell>
        </row>
        <row r="678">
          <cell r="BT678" t="str">
            <v>Dunavecse</v>
          </cell>
        </row>
        <row r="679">
          <cell r="BT679" t="str">
            <v>Dusnok</v>
          </cell>
        </row>
        <row r="680">
          <cell r="BT680" t="str">
            <v>Dúzs</v>
          </cell>
        </row>
        <row r="681">
          <cell r="BT681" t="str">
            <v>Ebergőc</v>
          </cell>
        </row>
        <row r="682">
          <cell r="BT682" t="str">
            <v>Ebes</v>
          </cell>
        </row>
        <row r="683">
          <cell r="BT683" t="str">
            <v>Écs</v>
          </cell>
        </row>
        <row r="684">
          <cell r="BT684" t="str">
            <v>Ecséd</v>
          </cell>
        </row>
        <row r="685">
          <cell r="BT685" t="str">
            <v>Ecseg</v>
          </cell>
        </row>
        <row r="686">
          <cell r="BT686" t="str">
            <v>Ecsegfalva</v>
          </cell>
        </row>
        <row r="687">
          <cell r="BT687" t="str">
            <v>Ecseny</v>
          </cell>
        </row>
        <row r="688">
          <cell r="BT688" t="str">
            <v>Ecser</v>
          </cell>
        </row>
        <row r="689">
          <cell r="BT689" t="str">
            <v>Edde</v>
          </cell>
        </row>
        <row r="690">
          <cell r="BT690" t="str">
            <v>Edelény</v>
          </cell>
        </row>
        <row r="691">
          <cell r="BT691" t="str">
            <v>Edve</v>
          </cell>
        </row>
        <row r="692">
          <cell r="BT692" t="str">
            <v>Eger</v>
          </cell>
        </row>
        <row r="693">
          <cell r="BT693" t="str">
            <v>Egerág</v>
          </cell>
        </row>
        <row r="694">
          <cell r="BT694" t="str">
            <v>Egeralja</v>
          </cell>
        </row>
        <row r="695">
          <cell r="BT695" t="str">
            <v>Egeraracsa</v>
          </cell>
        </row>
        <row r="696">
          <cell r="BT696" t="str">
            <v>Egerbakta</v>
          </cell>
        </row>
        <row r="697">
          <cell r="BT697" t="str">
            <v>Egerbocs</v>
          </cell>
        </row>
        <row r="698">
          <cell r="BT698" t="str">
            <v>Egercsehi</v>
          </cell>
        </row>
        <row r="699">
          <cell r="BT699" t="str">
            <v>Egerfarmos</v>
          </cell>
        </row>
        <row r="700">
          <cell r="BT700" t="str">
            <v>Egerlövő</v>
          </cell>
        </row>
        <row r="701">
          <cell r="BT701" t="str">
            <v>Egerszalók</v>
          </cell>
        </row>
        <row r="702">
          <cell r="BT702" t="str">
            <v>Egerszólát</v>
          </cell>
        </row>
        <row r="703">
          <cell r="BT703" t="str">
            <v>Égerszög</v>
          </cell>
        </row>
        <row r="704">
          <cell r="BT704" t="str">
            <v>Egervár</v>
          </cell>
        </row>
        <row r="705">
          <cell r="BT705" t="str">
            <v>Egervölgy</v>
          </cell>
        </row>
        <row r="706">
          <cell r="BT706" t="str">
            <v>Egyed</v>
          </cell>
        </row>
        <row r="707">
          <cell r="BT707" t="str">
            <v>Egyek</v>
          </cell>
        </row>
        <row r="708">
          <cell r="BT708" t="str">
            <v>Egyházasdengeleg</v>
          </cell>
        </row>
        <row r="709">
          <cell r="BT709" t="str">
            <v>Egyházasfalu</v>
          </cell>
        </row>
        <row r="710">
          <cell r="BT710" t="str">
            <v>Egyházasgerge</v>
          </cell>
        </row>
        <row r="711">
          <cell r="BT711" t="str">
            <v>Egyházasharaszti</v>
          </cell>
        </row>
        <row r="712">
          <cell r="BT712" t="str">
            <v>Egyházashetye</v>
          </cell>
        </row>
        <row r="713">
          <cell r="BT713" t="str">
            <v>Egyházashollós</v>
          </cell>
        </row>
        <row r="714">
          <cell r="BT714" t="str">
            <v>Egyházaskesző</v>
          </cell>
        </row>
        <row r="715">
          <cell r="BT715" t="str">
            <v>Egyházaskozár</v>
          </cell>
        </row>
        <row r="716">
          <cell r="BT716" t="str">
            <v>Egyházasrádóc</v>
          </cell>
        </row>
        <row r="717">
          <cell r="BT717" t="str">
            <v>Elek</v>
          </cell>
        </row>
        <row r="718">
          <cell r="BT718" t="str">
            <v>Ellend</v>
          </cell>
        </row>
        <row r="719">
          <cell r="BT719" t="str">
            <v>Előszállás</v>
          </cell>
        </row>
        <row r="720">
          <cell r="BT720" t="str">
            <v>Emőd</v>
          </cell>
        </row>
        <row r="721">
          <cell r="BT721" t="str">
            <v>Encs</v>
          </cell>
        </row>
        <row r="722">
          <cell r="BT722" t="str">
            <v>Encsencs</v>
          </cell>
        </row>
        <row r="723">
          <cell r="BT723" t="str">
            <v>Endrefalva</v>
          </cell>
        </row>
        <row r="724">
          <cell r="BT724" t="str">
            <v>Endrőc</v>
          </cell>
        </row>
        <row r="725">
          <cell r="BT725" t="str">
            <v>Enese</v>
          </cell>
        </row>
        <row r="726">
          <cell r="BT726" t="str">
            <v>Enying</v>
          </cell>
        </row>
        <row r="727">
          <cell r="BT727" t="str">
            <v>Eperjes</v>
          </cell>
        </row>
        <row r="728">
          <cell r="BT728" t="str">
            <v>Eperjeske</v>
          </cell>
        </row>
        <row r="729">
          <cell r="BT729" t="str">
            <v>Eplény</v>
          </cell>
        </row>
        <row r="730">
          <cell r="BT730" t="str">
            <v>Epöl</v>
          </cell>
        </row>
        <row r="731">
          <cell r="BT731" t="str">
            <v>Ercsi</v>
          </cell>
        </row>
        <row r="732">
          <cell r="BT732" t="str">
            <v>Érd</v>
          </cell>
        </row>
        <row r="733">
          <cell r="BT733" t="str">
            <v>Erdőbénye</v>
          </cell>
        </row>
        <row r="734">
          <cell r="BT734" t="str">
            <v>Erdőhorváti</v>
          </cell>
        </row>
        <row r="735">
          <cell r="BT735" t="str">
            <v>Erdőkertes</v>
          </cell>
        </row>
        <row r="736">
          <cell r="BT736" t="str">
            <v>Erdőkövesd</v>
          </cell>
        </row>
        <row r="737">
          <cell r="BT737" t="str">
            <v>Erdőkürt</v>
          </cell>
        </row>
        <row r="738">
          <cell r="BT738" t="str">
            <v>Erdősmárok</v>
          </cell>
        </row>
        <row r="739">
          <cell r="BT739" t="str">
            <v>Erdősmecske</v>
          </cell>
        </row>
        <row r="740">
          <cell r="BT740" t="str">
            <v>Erdőtarcsa</v>
          </cell>
        </row>
        <row r="741">
          <cell r="BT741" t="str">
            <v>Erdőtelek</v>
          </cell>
        </row>
        <row r="742">
          <cell r="BT742" t="str">
            <v>Erk</v>
          </cell>
        </row>
        <row r="743">
          <cell r="BT743" t="str">
            <v>Érpatak</v>
          </cell>
        </row>
        <row r="744">
          <cell r="BT744" t="str">
            <v>Érsekcsanád</v>
          </cell>
        </row>
        <row r="745">
          <cell r="BT745" t="str">
            <v>Érsekhalma</v>
          </cell>
        </row>
        <row r="746">
          <cell r="BT746" t="str">
            <v>Érsekvadkert</v>
          </cell>
        </row>
        <row r="747">
          <cell r="BT747" t="str">
            <v>Értény</v>
          </cell>
        </row>
        <row r="748">
          <cell r="BT748" t="str">
            <v>Erzsébet</v>
          </cell>
        </row>
        <row r="749">
          <cell r="BT749" t="str">
            <v>Esztár</v>
          </cell>
        </row>
        <row r="750">
          <cell r="BT750" t="str">
            <v>Eszteregnye</v>
          </cell>
        </row>
        <row r="751">
          <cell r="BT751" t="str">
            <v>Esztergályhorváti</v>
          </cell>
        </row>
        <row r="752">
          <cell r="BT752" t="str">
            <v>Esztergom</v>
          </cell>
        </row>
        <row r="753">
          <cell r="BT753" t="str">
            <v>Ete</v>
          </cell>
        </row>
        <row r="754">
          <cell r="BT754" t="str">
            <v>Etes</v>
          </cell>
        </row>
        <row r="755">
          <cell r="BT755" t="str">
            <v>Etyek</v>
          </cell>
        </row>
        <row r="756">
          <cell r="BT756" t="str">
            <v>Fábiánháza</v>
          </cell>
        </row>
        <row r="757">
          <cell r="BT757" t="str">
            <v>Fábiánsebestyén</v>
          </cell>
        </row>
        <row r="758">
          <cell r="BT758" t="str">
            <v>Fácánkert</v>
          </cell>
        </row>
        <row r="759">
          <cell r="BT759" t="str">
            <v>Fadd</v>
          </cell>
        </row>
        <row r="760">
          <cell r="BT760" t="str">
            <v>Fáj</v>
          </cell>
        </row>
        <row r="761">
          <cell r="BT761" t="str">
            <v>Fajsz</v>
          </cell>
        </row>
        <row r="762">
          <cell r="BT762" t="str">
            <v>Fancsal</v>
          </cell>
        </row>
        <row r="763">
          <cell r="BT763" t="str">
            <v>Farád</v>
          </cell>
        </row>
        <row r="764">
          <cell r="BT764" t="str">
            <v>Farkasgyepű</v>
          </cell>
        </row>
        <row r="765">
          <cell r="BT765" t="str">
            <v>Farkaslyuk</v>
          </cell>
        </row>
        <row r="766">
          <cell r="BT766" t="str">
            <v>Farmos</v>
          </cell>
        </row>
        <row r="767">
          <cell r="BT767" t="str">
            <v>Fazekasboda</v>
          </cell>
        </row>
        <row r="768">
          <cell r="BT768" t="str">
            <v>Fedémes</v>
          </cell>
        </row>
        <row r="769">
          <cell r="BT769" t="str">
            <v>Fegyvernek</v>
          </cell>
        </row>
        <row r="770">
          <cell r="BT770" t="str">
            <v>Fehérgyarmat</v>
          </cell>
        </row>
        <row r="771">
          <cell r="BT771" t="str">
            <v>Fehértó</v>
          </cell>
        </row>
        <row r="772">
          <cell r="BT772" t="str">
            <v>Fehérvárcsurgó</v>
          </cell>
        </row>
        <row r="773">
          <cell r="BT773" t="str">
            <v>Feked</v>
          </cell>
        </row>
        <row r="774">
          <cell r="BT774" t="str">
            <v>Feketeerdő</v>
          </cell>
        </row>
        <row r="775">
          <cell r="BT775" t="str">
            <v>Felcsút</v>
          </cell>
        </row>
        <row r="776">
          <cell r="BT776" t="str">
            <v>Feldebrő</v>
          </cell>
        </row>
        <row r="777">
          <cell r="BT777" t="str">
            <v>Felgyő</v>
          </cell>
        </row>
        <row r="778">
          <cell r="BT778" t="str">
            <v>Felpéc</v>
          </cell>
        </row>
        <row r="779">
          <cell r="BT779" t="str">
            <v>Felsőberecki</v>
          </cell>
        </row>
        <row r="780">
          <cell r="BT780" t="str">
            <v>Felsőcsatár</v>
          </cell>
        </row>
        <row r="781">
          <cell r="BT781" t="str">
            <v>Felsődobsza</v>
          </cell>
        </row>
        <row r="782">
          <cell r="BT782" t="str">
            <v>Felsőegerszeg</v>
          </cell>
        </row>
        <row r="783">
          <cell r="BT783" t="str">
            <v>Felsőgagy</v>
          </cell>
        </row>
        <row r="784">
          <cell r="BT784" t="str">
            <v>Felsőjánosfa</v>
          </cell>
        </row>
        <row r="785">
          <cell r="BT785" t="str">
            <v>Felsőkelecsény</v>
          </cell>
        </row>
        <row r="786">
          <cell r="BT786" t="str">
            <v>Felsőlajos</v>
          </cell>
        </row>
        <row r="787">
          <cell r="BT787" t="str">
            <v>Felsőmarác</v>
          </cell>
        </row>
        <row r="788">
          <cell r="BT788" t="str">
            <v>Felsőmocsolád</v>
          </cell>
        </row>
        <row r="789">
          <cell r="BT789" t="str">
            <v>Felsőnána</v>
          </cell>
        </row>
        <row r="790">
          <cell r="BT790" t="str">
            <v>Felsőnyárád</v>
          </cell>
        </row>
        <row r="791">
          <cell r="BT791" t="str">
            <v>Felsőnyék</v>
          </cell>
        </row>
        <row r="792">
          <cell r="BT792" t="str">
            <v>Felsőörs</v>
          </cell>
        </row>
        <row r="793">
          <cell r="BT793" t="str">
            <v>Felsőpáhok</v>
          </cell>
        </row>
        <row r="794">
          <cell r="BT794" t="str">
            <v>Felsőpakony</v>
          </cell>
        </row>
        <row r="795">
          <cell r="BT795" t="str">
            <v>Felsőpetény</v>
          </cell>
        </row>
        <row r="796">
          <cell r="BT796" t="str">
            <v>Felsőrajk</v>
          </cell>
        </row>
        <row r="797">
          <cell r="BT797" t="str">
            <v>Felsőregmec</v>
          </cell>
        </row>
        <row r="798">
          <cell r="BT798" t="str">
            <v>Felsőszenterzsébet</v>
          </cell>
        </row>
        <row r="799">
          <cell r="BT799" t="str">
            <v>Felsőszentiván</v>
          </cell>
        </row>
        <row r="800">
          <cell r="BT800" t="str">
            <v>Felsőszentmárton</v>
          </cell>
        </row>
        <row r="801">
          <cell r="BT801" t="str">
            <v>Felsőszölnök</v>
          </cell>
        </row>
        <row r="802">
          <cell r="BT802" t="str">
            <v>Felsőtárkány</v>
          </cell>
        </row>
        <row r="803">
          <cell r="BT803" t="str">
            <v>Felsőtelekes</v>
          </cell>
        </row>
        <row r="804">
          <cell r="BT804" t="str">
            <v>Felsőtold</v>
          </cell>
        </row>
        <row r="805">
          <cell r="BT805" t="str">
            <v>Felsővadász</v>
          </cell>
        </row>
        <row r="806">
          <cell r="BT806" t="str">
            <v>Felsőzsolca</v>
          </cell>
        </row>
        <row r="807">
          <cell r="BT807" t="str">
            <v>Fényeslitke</v>
          </cell>
        </row>
        <row r="808">
          <cell r="BT808" t="str">
            <v>Fenyőfő</v>
          </cell>
        </row>
        <row r="809">
          <cell r="BT809" t="str">
            <v>Ferencszállás</v>
          </cell>
        </row>
        <row r="810">
          <cell r="BT810" t="str">
            <v>Fertőboz</v>
          </cell>
        </row>
        <row r="811">
          <cell r="BT811" t="str">
            <v>Fertőd</v>
          </cell>
        </row>
        <row r="812">
          <cell r="BT812" t="str">
            <v>Fertőendréd</v>
          </cell>
        </row>
        <row r="813">
          <cell r="BT813" t="str">
            <v>Fertőhomok</v>
          </cell>
        </row>
        <row r="814">
          <cell r="BT814" t="str">
            <v>Fertőrákos</v>
          </cell>
        </row>
        <row r="815">
          <cell r="BT815" t="str">
            <v>Fertőszentmiklós</v>
          </cell>
        </row>
        <row r="816">
          <cell r="BT816" t="str">
            <v>Fertőszéplak</v>
          </cell>
        </row>
        <row r="817">
          <cell r="BT817" t="str">
            <v>Fiad</v>
          </cell>
        </row>
        <row r="818">
          <cell r="BT818" t="str">
            <v>Filkeháza</v>
          </cell>
        </row>
        <row r="819">
          <cell r="BT819" t="str">
            <v>Fityeház</v>
          </cell>
        </row>
        <row r="820">
          <cell r="BT820" t="str">
            <v>Foktő</v>
          </cell>
        </row>
        <row r="821">
          <cell r="BT821" t="str">
            <v>Folyás</v>
          </cell>
        </row>
        <row r="822">
          <cell r="BT822" t="str">
            <v>Fonó</v>
          </cell>
        </row>
        <row r="823">
          <cell r="BT823" t="str">
            <v>Fony</v>
          </cell>
        </row>
        <row r="824">
          <cell r="BT824" t="str">
            <v>Fonyód</v>
          </cell>
        </row>
        <row r="825">
          <cell r="BT825" t="str">
            <v>Forráskút</v>
          </cell>
        </row>
        <row r="826">
          <cell r="BT826" t="str">
            <v>Forró</v>
          </cell>
        </row>
        <row r="827">
          <cell r="BT827" t="str">
            <v>Fót</v>
          </cell>
        </row>
        <row r="828">
          <cell r="BT828" t="str">
            <v>Földeák</v>
          </cell>
        </row>
        <row r="829">
          <cell r="BT829" t="str">
            <v>Földes</v>
          </cell>
        </row>
        <row r="830">
          <cell r="BT830" t="str">
            <v>Főnyed</v>
          </cell>
        </row>
        <row r="831">
          <cell r="BT831" t="str">
            <v>Fulókércs</v>
          </cell>
        </row>
        <row r="832">
          <cell r="BT832" t="str">
            <v>Furta</v>
          </cell>
        </row>
        <row r="833">
          <cell r="BT833" t="str">
            <v>Füle</v>
          </cell>
        </row>
        <row r="834">
          <cell r="BT834" t="str">
            <v>Fülesd</v>
          </cell>
        </row>
        <row r="835">
          <cell r="BT835" t="str">
            <v>Fülöp</v>
          </cell>
        </row>
        <row r="836">
          <cell r="BT836" t="str">
            <v>Fülöpháza</v>
          </cell>
        </row>
        <row r="837">
          <cell r="BT837" t="str">
            <v>Fülöpjakab</v>
          </cell>
        </row>
        <row r="838">
          <cell r="BT838" t="str">
            <v>Fülöpszállás</v>
          </cell>
        </row>
        <row r="839">
          <cell r="BT839" t="str">
            <v>Fülpösdaróc</v>
          </cell>
        </row>
        <row r="840">
          <cell r="BT840" t="str">
            <v>Fürged</v>
          </cell>
        </row>
        <row r="841">
          <cell r="BT841" t="str">
            <v>Füzér</v>
          </cell>
        </row>
        <row r="842">
          <cell r="BT842" t="str">
            <v>Füzérkajata</v>
          </cell>
        </row>
        <row r="843">
          <cell r="BT843" t="str">
            <v>Füzérkomlós</v>
          </cell>
        </row>
        <row r="844">
          <cell r="BT844" t="str">
            <v>Füzérradvány</v>
          </cell>
        </row>
        <row r="845">
          <cell r="BT845" t="str">
            <v>Füzesabony</v>
          </cell>
        </row>
        <row r="846">
          <cell r="BT846" t="str">
            <v>Füzesgyarmat</v>
          </cell>
        </row>
        <row r="847">
          <cell r="BT847" t="str">
            <v>Fűzvölgy</v>
          </cell>
        </row>
        <row r="848">
          <cell r="BT848" t="str">
            <v>Gáborján</v>
          </cell>
        </row>
        <row r="849">
          <cell r="BT849" t="str">
            <v>Gáborjánháza</v>
          </cell>
        </row>
        <row r="850">
          <cell r="BT850" t="str">
            <v>Gacsály</v>
          </cell>
        </row>
        <row r="851">
          <cell r="BT851" t="str">
            <v>Gadács</v>
          </cell>
        </row>
        <row r="852">
          <cell r="BT852" t="str">
            <v>Gadány</v>
          </cell>
        </row>
        <row r="853">
          <cell r="BT853" t="str">
            <v>Gadna</v>
          </cell>
        </row>
        <row r="854">
          <cell r="BT854" t="str">
            <v>Gádoros</v>
          </cell>
        </row>
        <row r="855">
          <cell r="BT855" t="str">
            <v>Gagyapáti</v>
          </cell>
        </row>
        <row r="856">
          <cell r="BT856" t="str">
            <v>Gagybátor</v>
          </cell>
        </row>
        <row r="857">
          <cell r="BT857" t="str">
            <v>Gagyvendégi</v>
          </cell>
        </row>
        <row r="858">
          <cell r="BT858" t="str">
            <v>Galambok</v>
          </cell>
        </row>
        <row r="859">
          <cell r="BT859" t="str">
            <v>Galgaguta</v>
          </cell>
        </row>
        <row r="860">
          <cell r="BT860" t="str">
            <v>Galgagyörk</v>
          </cell>
        </row>
        <row r="861">
          <cell r="BT861" t="str">
            <v>Galgahévíz</v>
          </cell>
        </row>
        <row r="862">
          <cell r="BT862" t="str">
            <v>Galgamácsa</v>
          </cell>
        </row>
        <row r="863">
          <cell r="BT863" t="str">
            <v>Gálosfa</v>
          </cell>
        </row>
        <row r="864">
          <cell r="BT864" t="str">
            <v>Galvács</v>
          </cell>
        </row>
        <row r="865">
          <cell r="BT865" t="str">
            <v>Gamás</v>
          </cell>
        </row>
        <row r="866">
          <cell r="BT866" t="str">
            <v>Ganna</v>
          </cell>
        </row>
        <row r="867">
          <cell r="BT867" t="str">
            <v>Gánt</v>
          </cell>
        </row>
        <row r="868">
          <cell r="BT868" t="str">
            <v>Gara</v>
          </cell>
        </row>
        <row r="869">
          <cell r="BT869" t="str">
            <v>Garáb</v>
          </cell>
        </row>
        <row r="870">
          <cell r="BT870" t="str">
            <v>Garabonc</v>
          </cell>
        </row>
        <row r="871">
          <cell r="BT871" t="str">
            <v>Garadna</v>
          </cell>
        </row>
        <row r="872">
          <cell r="BT872" t="str">
            <v>Garbolc</v>
          </cell>
        </row>
        <row r="873">
          <cell r="BT873" t="str">
            <v>Gárdony</v>
          </cell>
        </row>
        <row r="874">
          <cell r="BT874" t="str">
            <v>Garé</v>
          </cell>
        </row>
        <row r="875">
          <cell r="BT875" t="str">
            <v>Gasztony</v>
          </cell>
        </row>
        <row r="876">
          <cell r="BT876" t="str">
            <v>Gátér</v>
          </cell>
        </row>
        <row r="877">
          <cell r="BT877" t="str">
            <v>Gávavencsellő</v>
          </cell>
        </row>
        <row r="878">
          <cell r="BT878" t="str">
            <v>Géberjén</v>
          </cell>
        </row>
        <row r="879">
          <cell r="BT879" t="str">
            <v>Gecse</v>
          </cell>
        </row>
        <row r="880">
          <cell r="BT880" t="str">
            <v>Géderlak</v>
          </cell>
        </row>
        <row r="881">
          <cell r="BT881" t="str">
            <v>Gégény</v>
          </cell>
        </row>
        <row r="882">
          <cell r="BT882" t="str">
            <v>Gelej</v>
          </cell>
        </row>
        <row r="883">
          <cell r="BT883" t="str">
            <v>Gelénes</v>
          </cell>
        </row>
        <row r="884">
          <cell r="BT884" t="str">
            <v>Gellénháza</v>
          </cell>
        </row>
        <row r="885">
          <cell r="BT885" t="str">
            <v>Gelse</v>
          </cell>
        </row>
        <row r="886">
          <cell r="BT886" t="str">
            <v>Gelsesziget</v>
          </cell>
        </row>
        <row r="887">
          <cell r="BT887" t="str">
            <v>Gemzse</v>
          </cell>
        </row>
        <row r="888">
          <cell r="BT888" t="str">
            <v>Gencsapáti</v>
          </cell>
        </row>
        <row r="889">
          <cell r="BT889" t="str">
            <v>Gérce</v>
          </cell>
        </row>
        <row r="890">
          <cell r="BT890" t="str">
            <v>Gerde</v>
          </cell>
        </row>
        <row r="891">
          <cell r="BT891" t="str">
            <v>Gerendás</v>
          </cell>
        </row>
        <row r="892">
          <cell r="BT892" t="str">
            <v>Gerényes</v>
          </cell>
        </row>
        <row r="893">
          <cell r="BT893" t="str">
            <v>Geresdlak</v>
          </cell>
        </row>
        <row r="894">
          <cell r="BT894" t="str">
            <v>Gerjen</v>
          </cell>
        </row>
        <row r="895">
          <cell r="BT895" t="str">
            <v>Gersekarát</v>
          </cell>
        </row>
        <row r="896">
          <cell r="BT896" t="str">
            <v>Geszt</v>
          </cell>
        </row>
        <row r="897">
          <cell r="BT897" t="str">
            <v>Gesztely</v>
          </cell>
        </row>
        <row r="898">
          <cell r="BT898" t="str">
            <v>Geszteréd</v>
          </cell>
        </row>
        <row r="899">
          <cell r="BT899" t="str">
            <v>Gétye</v>
          </cell>
        </row>
        <row r="900">
          <cell r="BT900" t="str">
            <v>Gibárt</v>
          </cell>
        </row>
        <row r="901">
          <cell r="BT901" t="str">
            <v>Gic</v>
          </cell>
        </row>
        <row r="902">
          <cell r="BT902" t="str">
            <v>Gige</v>
          </cell>
        </row>
        <row r="903">
          <cell r="BT903" t="str">
            <v>Gilvánfa</v>
          </cell>
        </row>
        <row r="904">
          <cell r="BT904" t="str">
            <v>Girincs</v>
          </cell>
        </row>
        <row r="905">
          <cell r="BT905" t="str">
            <v>Gógánfa</v>
          </cell>
        </row>
        <row r="906">
          <cell r="BT906" t="str">
            <v>Golop</v>
          </cell>
        </row>
        <row r="907">
          <cell r="BT907" t="str">
            <v>Gomba</v>
          </cell>
        </row>
        <row r="908">
          <cell r="BT908" t="str">
            <v>Gombosszeg</v>
          </cell>
        </row>
        <row r="909">
          <cell r="BT909" t="str">
            <v>Gór</v>
          </cell>
        </row>
        <row r="910">
          <cell r="BT910" t="str">
            <v>Gordisa</v>
          </cell>
        </row>
        <row r="911">
          <cell r="BT911" t="str">
            <v>Gosztola</v>
          </cell>
        </row>
        <row r="912">
          <cell r="BT912" t="str">
            <v>Göd</v>
          </cell>
        </row>
        <row r="913">
          <cell r="BT913" t="str">
            <v>Gödöllő</v>
          </cell>
        </row>
        <row r="914">
          <cell r="BT914" t="str">
            <v>Gödre</v>
          </cell>
        </row>
        <row r="915">
          <cell r="BT915" t="str">
            <v>Gölle</v>
          </cell>
        </row>
        <row r="916">
          <cell r="BT916" t="str">
            <v>Gömörszőlős</v>
          </cell>
        </row>
        <row r="917">
          <cell r="BT917" t="str">
            <v>Gönc</v>
          </cell>
        </row>
        <row r="918">
          <cell r="BT918" t="str">
            <v>Göncruszka</v>
          </cell>
        </row>
        <row r="919">
          <cell r="BT919" t="str">
            <v>Gönyű</v>
          </cell>
        </row>
        <row r="920">
          <cell r="BT920" t="str">
            <v>Görbeháza</v>
          </cell>
        </row>
        <row r="921">
          <cell r="BT921" t="str">
            <v>Görcsöny</v>
          </cell>
        </row>
        <row r="922">
          <cell r="BT922" t="str">
            <v>Görcsönydoboka</v>
          </cell>
        </row>
        <row r="923">
          <cell r="BT923" t="str">
            <v>Görgeteg</v>
          </cell>
        </row>
        <row r="924">
          <cell r="BT924" t="str">
            <v>Gősfa</v>
          </cell>
        </row>
        <row r="925">
          <cell r="BT925" t="str">
            <v>Grábóc</v>
          </cell>
        </row>
        <row r="926">
          <cell r="BT926" t="str">
            <v>Gulács</v>
          </cell>
        </row>
        <row r="927">
          <cell r="BT927" t="str">
            <v>Gutorfölde</v>
          </cell>
        </row>
        <row r="928">
          <cell r="BT928" t="str">
            <v>Gyál</v>
          </cell>
        </row>
        <row r="929">
          <cell r="BT929" t="str">
            <v>Gyalóka</v>
          </cell>
        </row>
        <row r="930">
          <cell r="BT930" t="str">
            <v>Gyanógeregye</v>
          </cell>
        </row>
        <row r="931">
          <cell r="BT931" t="str">
            <v>Gyarmat</v>
          </cell>
        </row>
        <row r="932">
          <cell r="BT932" t="str">
            <v>Gyékényes</v>
          </cell>
        </row>
        <row r="933">
          <cell r="BT933" t="str">
            <v>Gyenesdiás</v>
          </cell>
        </row>
        <row r="934">
          <cell r="BT934" t="str">
            <v>Gyepükaján</v>
          </cell>
        </row>
        <row r="935">
          <cell r="BT935" t="str">
            <v>Gyermely</v>
          </cell>
        </row>
        <row r="936">
          <cell r="BT936" t="str">
            <v>Gyód</v>
          </cell>
        </row>
        <row r="937">
          <cell r="BT937" t="str">
            <v>Gyomaendrőd</v>
          </cell>
        </row>
        <row r="938">
          <cell r="BT938" t="str">
            <v>Gyóró</v>
          </cell>
        </row>
        <row r="939">
          <cell r="BT939" t="str">
            <v>Gyömöre</v>
          </cell>
        </row>
        <row r="940">
          <cell r="BT940" t="str">
            <v>Gyömrő</v>
          </cell>
        </row>
        <row r="941">
          <cell r="BT941" t="str">
            <v>Gyöngyfa</v>
          </cell>
        </row>
        <row r="942">
          <cell r="BT942" t="str">
            <v>Gyöngyös</v>
          </cell>
        </row>
        <row r="943">
          <cell r="BT943" t="str">
            <v>Gyöngyösfalu</v>
          </cell>
        </row>
        <row r="944">
          <cell r="BT944" t="str">
            <v>Gyöngyöshalász</v>
          </cell>
        </row>
        <row r="945">
          <cell r="BT945" t="str">
            <v>Gyöngyösmellék</v>
          </cell>
        </row>
        <row r="946">
          <cell r="BT946" t="str">
            <v>Gyöngyösoroszi</v>
          </cell>
        </row>
        <row r="947">
          <cell r="BT947" t="str">
            <v>Gyöngyöspata</v>
          </cell>
        </row>
        <row r="948">
          <cell r="BT948" t="str">
            <v>Gyöngyössolymos</v>
          </cell>
        </row>
        <row r="949">
          <cell r="BT949" t="str">
            <v>Gyöngyöstarján</v>
          </cell>
        </row>
        <row r="950">
          <cell r="BT950" t="str">
            <v>Gyönk</v>
          </cell>
        </row>
        <row r="951">
          <cell r="BT951" t="str">
            <v>Győr</v>
          </cell>
        </row>
        <row r="952">
          <cell r="BT952" t="str">
            <v>Győrasszonyfa</v>
          </cell>
        </row>
        <row r="953">
          <cell r="BT953" t="str">
            <v>Györe</v>
          </cell>
        </row>
        <row r="954">
          <cell r="BT954" t="str">
            <v>Györgytarló</v>
          </cell>
        </row>
        <row r="955">
          <cell r="BT955" t="str">
            <v>Györköny</v>
          </cell>
        </row>
        <row r="956">
          <cell r="BT956" t="str">
            <v>Győrladamér</v>
          </cell>
        </row>
        <row r="957">
          <cell r="BT957" t="str">
            <v>Győröcske</v>
          </cell>
        </row>
        <row r="958">
          <cell r="BT958" t="str">
            <v>Győrság</v>
          </cell>
        </row>
        <row r="959">
          <cell r="BT959" t="str">
            <v>Győrsövényház</v>
          </cell>
        </row>
        <row r="960">
          <cell r="BT960" t="str">
            <v>Győrszemere</v>
          </cell>
        </row>
        <row r="961">
          <cell r="BT961" t="str">
            <v>Győrtelek</v>
          </cell>
        </row>
        <row r="962">
          <cell r="BT962" t="str">
            <v>Győrújbarát</v>
          </cell>
        </row>
        <row r="963">
          <cell r="BT963" t="str">
            <v>Győrújfalu</v>
          </cell>
        </row>
        <row r="964">
          <cell r="BT964" t="str">
            <v>Győrvár</v>
          </cell>
        </row>
        <row r="965">
          <cell r="BT965" t="str">
            <v>Győrzámoly</v>
          </cell>
        </row>
        <row r="966">
          <cell r="BT966" t="str">
            <v>Gyugy</v>
          </cell>
        </row>
        <row r="967">
          <cell r="BT967" t="str">
            <v>Gyula</v>
          </cell>
        </row>
        <row r="968">
          <cell r="BT968" t="str">
            <v>Gyulaháza</v>
          </cell>
        </row>
        <row r="969">
          <cell r="BT969" t="str">
            <v>Gyulaj</v>
          </cell>
        </row>
        <row r="970">
          <cell r="BT970" t="str">
            <v>Gyulakeszi</v>
          </cell>
        </row>
        <row r="971">
          <cell r="BT971" t="str">
            <v>Gyúró</v>
          </cell>
        </row>
        <row r="972">
          <cell r="BT972" t="str">
            <v>Gyügye</v>
          </cell>
        </row>
        <row r="973">
          <cell r="BT973" t="str">
            <v>Gyüre</v>
          </cell>
        </row>
        <row r="974">
          <cell r="BT974" t="str">
            <v>Gyűrűs</v>
          </cell>
        </row>
        <row r="975">
          <cell r="BT975" t="str">
            <v>Hács</v>
          </cell>
        </row>
        <row r="976">
          <cell r="BT976" t="str">
            <v>Hagyárosbörönd</v>
          </cell>
        </row>
        <row r="977">
          <cell r="BT977" t="str">
            <v>Hahót</v>
          </cell>
        </row>
        <row r="978">
          <cell r="BT978" t="str">
            <v>Hajdúbagos</v>
          </cell>
        </row>
        <row r="979">
          <cell r="BT979" t="str">
            <v>Hajdúböszörmény</v>
          </cell>
        </row>
        <row r="980">
          <cell r="BT980" t="str">
            <v>Hajdúdorog</v>
          </cell>
        </row>
        <row r="981">
          <cell r="BT981" t="str">
            <v>Hajdúhadház</v>
          </cell>
        </row>
        <row r="982">
          <cell r="BT982" t="str">
            <v>Hajdúnánás</v>
          </cell>
        </row>
        <row r="983">
          <cell r="BT983" t="str">
            <v>Hajdúsámson</v>
          </cell>
        </row>
        <row r="984">
          <cell r="BT984" t="str">
            <v>Hajdúszoboszló</v>
          </cell>
        </row>
        <row r="985">
          <cell r="BT985" t="str">
            <v>Hajdúszovát</v>
          </cell>
        </row>
        <row r="986">
          <cell r="BT986" t="str">
            <v>Hajmás</v>
          </cell>
        </row>
        <row r="987">
          <cell r="BT987" t="str">
            <v>Hajmáskér</v>
          </cell>
        </row>
        <row r="988">
          <cell r="BT988" t="str">
            <v>Hajós</v>
          </cell>
        </row>
        <row r="989">
          <cell r="BT989" t="str">
            <v>Halastó</v>
          </cell>
        </row>
        <row r="990">
          <cell r="BT990" t="str">
            <v>Halászi</v>
          </cell>
        </row>
        <row r="991">
          <cell r="BT991" t="str">
            <v>Halásztelek</v>
          </cell>
        </row>
        <row r="992">
          <cell r="BT992" t="str">
            <v>Halimba</v>
          </cell>
        </row>
        <row r="993">
          <cell r="BT993" t="str">
            <v>Halmaj</v>
          </cell>
        </row>
        <row r="994">
          <cell r="BT994" t="str">
            <v>Halmajugra</v>
          </cell>
        </row>
        <row r="995">
          <cell r="BT995" t="str">
            <v>Halogy</v>
          </cell>
        </row>
        <row r="996">
          <cell r="BT996" t="str">
            <v>Hangács</v>
          </cell>
        </row>
        <row r="997">
          <cell r="BT997" t="str">
            <v>Hangony</v>
          </cell>
        </row>
        <row r="998">
          <cell r="BT998" t="str">
            <v>Hantos</v>
          </cell>
        </row>
        <row r="999">
          <cell r="BT999" t="str">
            <v>Harasztifalu</v>
          </cell>
        </row>
        <row r="1000">
          <cell r="BT1000" t="str">
            <v>Harc</v>
          </cell>
        </row>
        <row r="1001">
          <cell r="BT1001" t="str">
            <v>Harka</v>
          </cell>
        </row>
        <row r="1002">
          <cell r="BT1002" t="str">
            <v>Harkakötöny</v>
          </cell>
        </row>
        <row r="1003">
          <cell r="BT1003" t="str">
            <v>Harkány</v>
          </cell>
        </row>
        <row r="1004">
          <cell r="BT1004" t="str">
            <v>Háromfa</v>
          </cell>
        </row>
        <row r="1005">
          <cell r="BT1005" t="str">
            <v>Háromhuta</v>
          </cell>
        </row>
        <row r="1006">
          <cell r="BT1006" t="str">
            <v>Harsány</v>
          </cell>
        </row>
        <row r="1007">
          <cell r="BT1007" t="str">
            <v>Hárskút</v>
          </cell>
        </row>
        <row r="1008">
          <cell r="BT1008" t="str">
            <v>Harta</v>
          </cell>
        </row>
        <row r="1009">
          <cell r="BT1009" t="str">
            <v>Hásságy</v>
          </cell>
        </row>
        <row r="1010">
          <cell r="BT1010" t="str">
            <v>Hatvan</v>
          </cell>
        </row>
        <row r="1011">
          <cell r="BT1011" t="str">
            <v>Hédervár</v>
          </cell>
        </row>
        <row r="1012">
          <cell r="BT1012" t="str">
            <v>Hedrehely</v>
          </cell>
        </row>
        <row r="1013">
          <cell r="BT1013" t="str">
            <v>Hegyesd</v>
          </cell>
        </row>
        <row r="1014">
          <cell r="BT1014" t="str">
            <v>Hegyeshalom</v>
          </cell>
        </row>
        <row r="1015">
          <cell r="BT1015" t="str">
            <v>Hegyfalu</v>
          </cell>
        </row>
        <row r="1016">
          <cell r="BT1016" t="str">
            <v>Hegyháthodász</v>
          </cell>
        </row>
        <row r="1017">
          <cell r="BT1017" t="str">
            <v>Hegyhátmaróc</v>
          </cell>
        </row>
        <row r="1018">
          <cell r="BT1018" t="str">
            <v>Hegyhátsál</v>
          </cell>
        </row>
        <row r="1019">
          <cell r="BT1019" t="str">
            <v>Hegyhátszentjakab</v>
          </cell>
        </row>
        <row r="1020">
          <cell r="BT1020" t="str">
            <v>Hegyhátszentmárton</v>
          </cell>
        </row>
        <row r="1021">
          <cell r="BT1021" t="str">
            <v>Hegyhátszentpéter</v>
          </cell>
        </row>
        <row r="1022">
          <cell r="BT1022" t="str">
            <v>Hegykő</v>
          </cell>
        </row>
        <row r="1023">
          <cell r="BT1023" t="str">
            <v>Hegymagas</v>
          </cell>
        </row>
        <row r="1024">
          <cell r="BT1024" t="str">
            <v>Hegymeg</v>
          </cell>
        </row>
        <row r="1025">
          <cell r="BT1025" t="str">
            <v>Hegyszentmárton</v>
          </cell>
        </row>
        <row r="1026">
          <cell r="BT1026" t="str">
            <v>Héhalom</v>
          </cell>
        </row>
        <row r="1027">
          <cell r="BT1027" t="str">
            <v>Hejce</v>
          </cell>
        </row>
        <row r="1028">
          <cell r="BT1028" t="str">
            <v>Hejőbába</v>
          </cell>
        </row>
        <row r="1029">
          <cell r="BT1029" t="str">
            <v>Hejőkeresztúr</v>
          </cell>
        </row>
        <row r="1030">
          <cell r="BT1030" t="str">
            <v>Hejőkürt</v>
          </cell>
        </row>
        <row r="1031">
          <cell r="BT1031" t="str">
            <v>Hejőpapi</v>
          </cell>
        </row>
        <row r="1032">
          <cell r="BT1032" t="str">
            <v>Hejőszalonta</v>
          </cell>
        </row>
        <row r="1033">
          <cell r="BT1033" t="str">
            <v>Helesfa</v>
          </cell>
        </row>
        <row r="1034">
          <cell r="BT1034" t="str">
            <v>Helvécia</v>
          </cell>
        </row>
        <row r="1035">
          <cell r="BT1035" t="str">
            <v>Hencida</v>
          </cell>
        </row>
        <row r="1036">
          <cell r="BT1036" t="str">
            <v>Hencse</v>
          </cell>
        </row>
        <row r="1037">
          <cell r="BT1037" t="str">
            <v>Herceghalom</v>
          </cell>
        </row>
        <row r="1038">
          <cell r="BT1038" t="str">
            <v>Hercegkút</v>
          </cell>
        </row>
        <row r="1039">
          <cell r="BT1039" t="str">
            <v>Hercegszántó</v>
          </cell>
        </row>
        <row r="1040">
          <cell r="BT1040" t="str">
            <v>Heréd</v>
          </cell>
        </row>
        <row r="1041">
          <cell r="BT1041" t="str">
            <v>Héreg</v>
          </cell>
        </row>
        <row r="1042">
          <cell r="BT1042" t="str">
            <v>Herencsény</v>
          </cell>
        </row>
        <row r="1043">
          <cell r="BT1043" t="str">
            <v>Herend</v>
          </cell>
        </row>
        <row r="1044">
          <cell r="BT1044" t="str">
            <v>Heresznye</v>
          </cell>
        </row>
        <row r="1045">
          <cell r="BT1045" t="str">
            <v>Hermánszeg</v>
          </cell>
        </row>
        <row r="1046">
          <cell r="BT1046" t="str">
            <v>Hernád</v>
          </cell>
        </row>
        <row r="1047">
          <cell r="BT1047" t="str">
            <v>Hernádbűd</v>
          </cell>
        </row>
        <row r="1048">
          <cell r="BT1048" t="str">
            <v>Hernádcéce</v>
          </cell>
        </row>
        <row r="1049">
          <cell r="BT1049" t="str">
            <v>Hernádkak</v>
          </cell>
        </row>
        <row r="1050">
          <cell r="BT1050" t="str">
            <v>Hernádkércs</v>
          </cell>
        </row>
        <row r="1051">
          <cell r="BT1051" t="str">
            <v>Hernádnémeti</v>
          </cell>
        </row>
        <row r="1052">
          <cell r="BT1052" t="str">
            <v>Hernádpetri</v>
          </cell>
        </row>
        <row r="1053">
          <cell r="BT1053" t="str">
            <v>Hernádszentandrás</v>
          </cell>
        </row>
        <row r="1054">
          <cell r="BT1054" t="str">
            <v>Hernádszurdok</v>
          </cell>
        </row>
        <row r="1055">
          <cell r="BT1055" t="str">
            <v>Hernádvécse</v>
          </cell>
        </row>
        <row r="1056">
          <cell r="BT1056" t="str">
            <v>Hernyék</v>
          </cell>
        </row>
        <row r="1057">
          <cell r="BT1057" t="str">
            <v>Hét</v>
          </cell>
        </row>
        <row r="1058">
          <cell r="BT1058" t="str">
            <v>Hetefejércse</v>
          </cell>
        </row>
        <row r="1059">
          <cell r="BT1059" t="str">
            <v>Hetes</v>
          </cell>
        </row>
        <row r="1060">
          <cell r="BT1060" t="str">
            <v>Hetvehely</v>
          </cell>
        </row>
        <row r="1061">
          <cell r="BT1061" t="str">
            <v>Hetyefő</v>
          </cell>
        </row>
        <row r="1062">
          <cell r="BT1062" t="str">
            <v>Heves</v>
          </cell>
        </row>
        <row r="1063">
          <cell r="BT1063" t="str">
            <v>Hevesaranyos</v>
          </cell>
        </row>
        <row r="1064">
          <cell r="BT1064" t="str">
            <v>Hevesvezekény</v>
          </cell>
        </row>
        <row r="1065">
          <cell r="BT1065" t="str">
            <v>Hévíz</v>
          </cell>
        </row>
        <row r="1066">
          <cell r="BT1066" t="str">
            <v>Hévízgyörk</v>
          </cell>
        </row>
        <row r="1067">
          <cell r="BT1067" t="str">
            <v>Hidas</v>
          </cell>
        </row>
        <row r="1068">
          <cell r="BT1068" t="str">
            <v>Hidasnémeti</v>
          </cell>
        </row>
        <row r="1069">
          <cell r="BT1069" t="str">
            <v>Hidegkút</v>
          </cell>
        </row>
        <row r="1070">
          <cell r="BT1070" t="str">
            <v>Hidegség</v>
          </cell>
        </row>
        <row r="1071">
          <cell r="BT1071" t="str">
            <v>Hidvégardó</v>
          </cell>
        </row>
        <row r="1072">
          <cell r="BT1072" t="str">
            <v>Himesháza</v>
          </cell>
        </row>
        <row r="1073">
          <cell r="BT1073" t="str">
            <v>Himod</v>
          </cell>
        </row>
        <row r="1074">
          <cell r="BT1074" t="str">
            <v>Hirics</v>
          </cell>
        </row>
        <row r="1075">
          <cell r="BT1075" t="str">
            <v>Hobol</v>
          </cell>
        </row>
        <row r="1076">
          <cell r="BT1076" t="str">
            <v>Hodász</v>
          </cell>
        </row>
        <row r="1077">
          <cell r="BT1077" t="str">
            <v>Hódmezővásárhely</v>
          </cell>
        </row>
        <row r="1078">
          <cell r="BT1078" t="str">
            <v>Hollád</v>
          </cell>
        </row>
        <row r="1079">
          <cell r="BT1079" t="str">
            <v>Hollóháza</v>
          </cell>
        </row>
        <row r="1080">
          <cell r="BT1080" t="str">
            <v>Hollókő</v>
          </cell>
        </row>
        <row r="1081">
          <cell r="BT1081" t="str">
            <v>Homokbödöge</v>
          </cell>
        </row>
        <row r="1082">
          <cell r="BT1082" t="str">
            <v>Homokkomárom</v>
          </cell>
        </row>
        <row r="1083">
          <cell r="BT1083" t="str">
            <v>Homokmégy</v>
          </cell>
        </row>
        <row r="1084">
          <cell r="BT1084" t="str">
            <v>Homokszentgyörgy</v>
          </cell>
        </row>
        <row r="1085">
          <cell r="BT1085" t="str">
            <v>Homorúd</v>
          </cell>
        </row>
        <row r="1086">
          <cell r="BT1086" t="str">
            <v>Homrogd</v>
          </cell>
        </row>
        <row r="1087">
          <cell r="BT1087" t="str">
            <v>Hont</v>
          </cell>
        </row>
        <row r="1088">
          <cell r="BT1088" t="str">
            <v>Horpács</v>
          </cell>
        </row>
        <row r="1089">
          <cell r="BT1089" t="str">
            <v>Hort</v>
          </cell>
        </row>
        <row r="1090">
          <cell r="BT1090" t="str">
            <v>Hortobágy</v>
          </cell>
        </row>
        <row r="1091">
          <cell r="BT1091" t="str">
            <v>Horváthertelend</v>
          </cell>
        </row>
        <row r="1092">
          <cell r="BT1092" t="str">
            <v>Horvátlövő</v>
          </cell>
        </row>
        <row r="1093">
          <cell r="BT1093" t="str">
            <v>Horvátzsidány</v>
          </cell>
        </row>
        <row r="1094">
          <cell r="BT1094" t="str">
            <v>Hosszúhetény</v>
          </cell>
        </row>
        <row r="1095">
          <cell r="BT1095" t="str">
            <v>Hosszúpályi</v>
          </cell>
        </row>
        <row r="1096">
          <cell r="BT1096" t="str">
            <v>Hosszúpereszteg</v>
          </cell>
        </row>
        <row r="1097">
          <cell r="BT1097" t="str">
            <v>Hosszúvíz</v>
          </cell>
        </row>
        <row r="1098">
          <cell r="BT1098" t="str">
            <v>Hosszúvölgy</v>
          </cell>
        </row>
        <row r="1099">
          <cell r="BT1099" t="str">
            <v>Hosztót</v>
          </cell>
        </row>
        <row r="1100">
          <cell r="BT1100" t="str">
            <v>Hottó</v>
          </cell>
        </row>
        <row r="1101">
          <cell r="BT1101" t="str">
            <v>Hőgyész</v>
          </cell>
        </row>
        <row r="1102">
          <cell r="BT1102" t="str">
            <v>Hövej</v>
          </cell>
        </row>
        <row r="1103">
          <cell r="BT1103" t="str">
            <v>Hugyag</v>
          </cell>
        </row>
        <row r="1104">
          <cell r="BT1104" t="str">
            <v>Hunya</v>
          </cell>
        </row>
        <row r="1105">
          <cell r="BT1105" t="str">
            <v>Hunyadfalva</v>
          </cell>
        </row>
        <row r="1106">
          <cell r="BT1106" t="str">
            <v>Husztót</v>
          </cell>
        </row>
        <row r="1107">
          <cell r="BT1107" t="str">
            <v>Ibafa</v>
          </cell>
        </row>
        <row r="1108">
          <cell r="BT1108" t="str">
            <v>Iborfia</v>
          </cell>
        </row>
        <row r="1109">
          <cell r="BT1109" t="str">
            <v>Ibrány</v>
          </cell>
        </row>
        <row r="1110">
          <cell r="BT1110" t="str">
            <v>Igal</v>
          </cell>
        </row>
        <row r="1111">
          <cell r="BT1111" t="str">
            <v>Igar</v>
          </cell>
        </row>
        <row r="1112">
          <cell r="BT1112" t="str">
            <v>Igrici</v>
          </cell>
        </row>
        <row r="1113">
          <cell r="BT1113" t="str">
            <v>Iharos</v>
          </cell>
        </row>
        <row r="1114">
          <cell r="BT1114" t="str">
            <v>Iharosberény</v>
          </cell>
        </row>
        <row r="1115">
          <cell r="BT1115" t="str">
            <v>Ikervár</v>
          </cell>
        </row>
        <row r="1116">
          <cell r="BT1116" t="str">
            <v>Iklad</v>
          </cell>
        </row>
        <row r="1117">
          <cell r="BT1117" t="str">
            <v>Iklanberény</v>
          </cell>
        </row>
        <row r="1118">
          <cell r="BT1118" t="str">
            <v>Iklódbördőce</v>
          </cell>
        </row>
        <row r="1119">
          <cell r="BT1119" t="str">
            <v>Ikrény</v>
          </cell>
        </row>
        <row r="1120">
          <cell r="BT1120" t="str">
            <v>Iliny</v>
          </cell>
        </row>
        <row r="1121">
          <cell r="BT1121" t="str">
            <v>Ilk</v>
          </cell>
        </row>
        <row r="1122">
          <cell r="BT1122" t="str">
            <v>Illocska</v>
          </cell>
        </row>
        <row r="1123">
          <cell r="BT1123" t="str">
            <v>Imola</v>
          </cell>
        </row>
        <row r="1124">
          <cell r="BT1124" t="str">
            <v>Imrehegy</v>
          </cell>
        </row>
        <row r="1125">
          <cell r="BT1125" t="str">
            <v>Ináncs</v>
          </cell>
        </row>
        <row r="1126">
          <cell r="BT1126" t="str">
            <v>Inárcs</v>
          </cell>
        </row>
        <row r="1127">
          <cell r="BT1127" t="str">
            <v>Inke</v>
          </cell>
        </row>
        <row r="1128">
          <cell r="BT1128" t="str">
            <v>Ipacsfa</v>
          </cell>
        </row>
        <row r="1129">
          <cell r="BT1129" t="str">
            <v>Ipolydamásd</v>
          </cell>
        </row>
        <row r="1130">
          <cell r="BT1130" t="str">
            <v>Ipolyszög</v>
          </cell>
        </row>
        <row r="1131">
          <cell r="BT1131" t="str">
            <v>Ipolytarnóc</v>
          </cell>
        </row>
        <row r="1132">
          <cell r="BT1132" t="str">
            <v>Ipolytölgyes</v>
          </cell>
        </row>
        <row r="1133">
          <cell r="BT1133" t="str">
            <v>Ipolyvece</v>
          </cell>
        </row>
        <row r="1134">
          <cell r="BT1134" t="str">
            <v>Iregszemcse</v>
          </cell>
        </row>
        <row r="1135">
          <cell r="BT1135" t="str">
            <v>Irota</v>
          </cell>
        </row>
        <row r="1136">
          <cell r="BT1136" t="str">
            <v>Isaszeg</v>
          </cell>
        </row>
        <row r="1137">
          <cell r="BT1137" t="str">
            <v>Ispánk</v>
          </cell>
        </row>
        <row r="1138">
          <cell r="BT1138" t="str">
            <v>Istenmezeje</v>
          </cell>
        </row>
        <row r="1139">
          <cell r="BT1139" t="str">
            <v>Istvándi</v>
          </cell>
        </row>
        <row r="1140">
          <cell r="BT1140" t="str">
            <v>Iszkaszentgyörgy</v>
          </cell>
        </row>
        <row r="1141">
          <cell r="BT1141" t="str">
            <v>Iszkáz</v>
          </cell>
        </row>
        <row r="1142">
          <cell r="BT1142" t="str">
            <v>Isztimér</v>
          </cell>
        </row>
        <row r="1143">
          <cell r="BT1143" t="str">
            <v>Ivád</v>
          </cell>
        </row>
        <row r="1144">
          <cell r="BT1144" t="str">
            <v>Iván</v>
          </cell>
        </row>
        <row r="1145">
          <cell r="BT1145" t="str">
            <v>Ivánbattyán</v>
          </cell>
        </row>
        <row r="1146">
          <cell r="BT1146" t="str">
            <v>Ivánc</v>
          </cell>
        </row>
        <row r="1147">
          <cell r="BT1147" t="str">
            <v>Iváncsa</v>
          </cell>
        </row>
        <row r="1148">
          <cell r="BT1148" t="str">
            <v>Ivándárda</v>
          </cell>
        </row>
        <row r="1149">
          <cell r="BT1149" t="str">
            <v>Izmény</v>
          </cell>
        </row>
        <row r="1150">
          <cell r="BT1150" t="str">
            <v>Izsák</v>
          </cell>
        </row>
        <row r="1151">
          <cell r="BT1151" t="str">
            <v>Izsófalva</v>
          </cell>
        </row>
        <row r="1152">
          <cell r="BT1152" t="str">
            <v>Jágónak</v>
          </cell>
        </row>
        <row r="1153">
          <cell r="BT1153" t="str">
            <v>Ják</v>
          </cell>
        </row>
        <row r="1154">
          <cell r="BT1154" t="str">
            <v>Jakabszállás</v>
          </cell>
        </row>
        <row r="1155">
          <cell r="BT1155" t="str">
            <v>Jákfa</v>
          </cell>
        </row>
        <row r="1156">
          <cell r="BT1156" t="str">
            <v>Jákfalva</v>
          </cell>
        </row>
        <row r="1157">
          <cell r="BT1157" t="str">
            <v>Jákó</v>
          </cell>
        </row>
        <row r="1158">
          <cell r="BT1158" t="str">
            <v>Jánd</v>
          </cell>
        </row>
        <row r="1159">
          <cell r="BT1159" t="str">
            <v>Jánkmajtis</v>
          </cell>
        </row>
        <row r="1160">
          <cell r="BT1160" t="str">
            <v>Jánoshalma</v>
          </cell>
        </row>
        <row r="1161">
          <cell r="BT1161" t="str">
            <v>Jánosháza</v>
          </cell>
        </row>
        <row r="1162">
          <cell r="BT1162" t="str">
            <v>Jánoshida</v>
          </cell>
        </row>
        <row r="1163">
          <cell r="BT1163" t="str">
            <v>Jánossomorja</v>
          </cell>
        </row>
        <row r="1164">
          <cell r="BT1164" t="str">
            <v>Járdánháza</v>
          </cell>
        </row>
        <row r="1165">
          <cell r="BT1165" t="str">
            <v>Jármi</v>
          </cell>
        </row>
        <row r="1166">
          <cell r="BT1166" t="str">
            <v>Jásd</v>
          </cell>
        </row>
        <row r="1167">
          <cell r="BT1167" t="str">
            <v>Jászágó</v>
          </cell>
        </row>
        <row r="1168">
          <cell r="BT1168" t="str">
            <v>Jászalsószentgyörgy</v>
          </cell>
        </row>
        <row r="1169">
          <cell r="BT1169" t="str">
            <v>Jászapáti</v>
          </cell>
        </row>
        <row r="1170">
          <cell r="BT1170" t="str">
            <v>Jászárokszállás</v>
          </cell>
        </row>
        <row r="1171">
          <cell r="BT1171" t="str">
            <v>Jászberény</v>
          </cell>
        </row>
        <row r="1172">
          <cell r="BT1172" t="str">
            <v>Jászboldogháza</v>
          </cell>
        </row>
        <row r="1173">
          <cell r="BT1173" t="str">
            <v>Jászdózsa</v>
          </cell>
        </row>
        <row r="1174">
          <cell r="BT1174" t="str">
            <v>Jászfelsőszentgyörgy</v>
          </cell>
        </row>
        <row r="1175">
          <cell r="BT1175" t="str">
            <v>Jászfényszaru</v>
          </cell>
        </row>
        <row r="1176">
          <cell r="BT1176" t="str">
            <v>Jászivány</v>
          </cell>
        </row>
        <row r="1177">
          <cell r="BT1177" t="str">
            <v>Jászjákóhalma</v>
          </cell>
        </row>
        <row r="1178">
          <cell r="BT1178" t="str">
            <v>Jászkarajenő</v>
          </cell>
        </row>
        <row r="1179">
          <cell r="BT1179" t="str">
            <v>Jászkisér</v>
          </cell>
        </row>
        <row r="1180">
          <cell r="BT1180" t="str">
            <v>Jászladány</v>
          </cell>
        </row>
        <row r="1181">
          <cell r="BT1181" t="str">
            <v>Jászszentandrás</v>
          </cell>
        </row>
        <row r="1182">
          <cell r="BT1182" t="str">
            <v>Jászszentlászló</v>
          </cell>
        </row>
        <row r="1183">
          <cell r="BT1183" t="str">
            <v>Jásztelek</v>
          </cell>
        </row>
        <row r="1184">
          <cell r="BT1184" t="str">
            <v>Jéke</v>
          </cell>
        </row>
        <row r="1185">
          <cell r="BT1185" t="str">
            <v>Jenő</v>
          </cell>
        </row>
        <row r="1186">
          <cell r="BT1186" t="str">
            <v>Jobaháza</v>
          </cell>
        </row>
        <row r="1187">
          <cell r="BT1187" t="str">
            <v>Jobbágyi</v>
          </cell>
        </row>
        <row r="1188">
          <cell r="BT1188" t="str">
            <v>Jósvafő</v>
          </cell>
        </row>
        <row r="1189">
          <cell r="BT1189" t="str">
            <v>Juta</v>
          </cell>
        </row>
        <row r="1190">
          <cell r="BT1190" t="str">
            <v>Kaba</v>
          </cell>
        </row>
        <row r="1191">
          <cell r="BT1191" t="str">
            <v>Kacorlak</v>
          </cell>
        </row>
        <row r="1192">
          <cell r="BT1192" t="str">
            <v>Kács</v>
          </cell>
        </row>
        <row r="1193">
          <cell r="BT1193" t="str">
            <v>Kacsóta</v>
          </cell>
        </row>
        <row r="1194">
          <cell r="BT1194" t="str">
            <v>Kadarkút</v>
          </cell>
        </row>
        <row r="1195">
          <cell r="BT1195" t="str">
            <v>Kajárpéc</v>
          </cell>
        </row>
        <row r="1196">
          <cell r="BT1196" t="str">
            <v>Kajászó</v>
          </cell>
        </row>
        <row r="1197">
          <cell r="BT1197" t="str">
            <v>Kajdacs</v>
          </cell>
        </row>
        <row r="1198">
          <cell r="BT1198" t="str">
            <v>Kakasd</v>
          </cell>
        </row>
        <row r="1199">
          <cell r="BT1199" t="str">
            <v>Kákics</v>
          </cell>
        </row>
        <row r="1200">
          <cell r="BT1200" t="str">
            <v>Kakucs</v>
          </cell>
        </row>
        <row r="1201">
          <cell r="BT1201" t="str">
            <v>Kál</v>
          </cell>
        </row>
        <row r="1202">
          <cell r="BT1202" t="str">
            <v>Kalaznó</v>
          </cell>
        </row>
        <row r="1203">
          <cell r="BT1203" t="str">
            <v>Káld</v>
          </cell>
        </row>
        <row r="1204">
          <cell r="BT1204" t="str">
            <v>Kálló</v>
          </cell>
        </row>
        <row r="1205">
          <cell r="BT1205" t="str">
            <v>Kallósd</v>
          </cell>
        </row>
        <row r="1206">
          <cell r="BT1206" t="str">
            <v>Kállósemjén</v>
          </cell>
        </row>
        <row r="1207">
          <cell r="BT1207" t="str">
            <v>Kálmáncsa</v>
          </cell>
        </row>
        <row r="1208">
          <cell r="BT1208" t="str">
            <v>Kálmánháza</v>
          </cell>
        </row>
        <row r="1209">
          <cell r="BT1209" t="str">
            <v>Kálócfa</v>
          </cell>
        </row>
        <row r="1210">
          <cell r="BT1210" t="str">
            <v>Kalocsa</v>
          </cell>
        </row>
        <row r="1211">
          <cell r="BT1211" t="str">
            <v>Káloz</v>
          </cell>
        </row>
        <row r="1212">
          <cell r="BT1212" t="str">
            <v>Kám</v>
          </cell>
        </row>
        <row r="1213">
          <cell r="BT1213" t="str">
            <v>Kamond</v>
          </cell>
        </row>
        <row r="1214">
          <cell r="BT1214" t="str">
            <v>Kamut</v>
          </cell>
        </row>
        <row r="1215">
          <cell r="BT1215" t="str">
            <v>Kánó</v>
          </cell>
        </row>
        <row r="1216">
          <cell r="BT1216" t="str">
            <v>Kántorjánosi</v>
          </cell>
        </row>
        <row r="1217">
          <cell r="BT1217" t="str">
            <v>Kány</v>
          </cell>
        </row>
        <row r="1218">
          <cell r="BT1218" t="str">
            <v>Kánya</v>
          </cell>
        </row>
        <row r="1219">
          <cell r="BT1219" t="str">
            <v>Kányavár</v>
          </cell>
        </row>
        <row r="1220">
          <cell r="BT1220" t="str">
            <v>Kapolcs</v>
          </cell>
        </row>
        <row r="1221">
          <cell r="BT1221" t="str">
            <v>Kápolna</v>
          </cell>
        </row>
        <row r="1222">
          <cell r="BT1222" t="str">
            <v>Kápolnásnyék</v>
          </cell>
        </row>
        <row r="1223">
          <cell r="BT1223" t="str">
            <v>Kapoly</v>
          </cell>
        </row>
        <row r="1224">
          <cell r="BT1224" t="str">
            <v>Kaposfő</v>
          </cell>
        </row>
        <row r="1225">
          <cell r="BT1225" t="str">
            <v>Kaposgyarmat</v>
          </cell>
        </row>
        <row r="1226">
          <cell r="BT1226" t="str">
            <v>Kaposhomok</v>
          </cell>
        </row>
        <row r="1227">
          <cell r="BT1227" t="str">
            <v>Kaposkeresztúr</v>
          </cell>
        </row>
        <row r="1228">
          <cell r="BT1228" t="str">
            <v>Kaposmérő</v>
          </cell>
        </row>
        <row r="1229">
          <cell r="BT1229" t="str">
            <v>Kapospula</v>
          </cell>
        </row>
        <row r="1230">
          <cell r="BT1230" t="str">
            <v>Kaposújlak</v>
          </cell>
        </row>
        <row r="1231">
          <cell r="BT1231" t="str">
            <v>Kaposvár</v>
          </cell>
        </row>
        <row r="1232">
          <cell r="BT1232" t="str">
            <v>Kaposszekcső</v>
          </cell>
        </row>
        <row r="1233">
          <cell r="BT1233" t="str">
            <v>Kaposszerdahely</v>
          </cell>
        </row>
        <row r="1234">
          <cell r="BT1234" t="str">
            <v>Káptalanfa</v>
          </cell>
        </row>
        <row r="1235">
          <cell r="BT1235" t="str">
            <v>Káptalantóti</v>
          </cell>
        </row>
        <row r="1236">
          <cell r="BT1236" t="str">
            <v>Kapuvár</v>
          </cell>
        </row>
        <row r="1237">
          <cell r="BT1237" t="str">
            <v>Kára</v>
          </cell>
        </row>
        <row r="1238">
          <cell r="BT1238" t="str">
            <v>Karácsond</v>
          </cell>
        </row>
        <row r="1239">
          <cell r="BT1239" t="str">
            <v>Karád</v>
          </cell>
        </row>
        <row r="1240">
          <cell r="BT1240" t="str">
            <v>Karakó</v>
          </cell>
        </row>
        <row r="1241">
          <cell r="BT1241" t="str">
            <v>Karakószörcsök</v>
          </cell>
        </row>
        <row r="1242">
          <cell r="BT1242" t="str">
            <v>Karancsalja</v>
          </cell>
        </row>
        <row r="1243">
          <cell r="BT1243" t="str">
            <v>Karancsberény</v>
          </cell>
        </row>
        <row r="1244">
          <cell r="BT1244" t="str">
            <v>Karancskeszi</v>
          </cell>
        </row>
        <row r="1245">
          <cell r="BT1245" t="str">
            <v>Karancslapujtő</v>
          </cell>
        </row>
        <row r="1246">
          <cell r="BT1246" t="str">
            <v>Karancsság</v>
          </cell>
        </row>
        <row r="1247">
          <cell r="BT1247" t="str">
            <v>Kárász</v>
          </cell>
        </row>
        <row r="1248">
          <cell r="BT1248" t="str">
            <v>Karcag</v>
          </cell>
        </row>
        <row r="1249">
          <cell r="BT1249" t="str">
            <v>Karcsa</v>
          </cell>
        </row>
        <row r="1250">
          <cell r="BT1250" t="str">
            <v>Kardos</v>
          </cell>
        </row>
        <row r="1251">
          <cell r="BT1251" t="str">
            <v>Kardoskút</v>
          </cell>
        </row>
        <row r="1252">
          <cell r="BT1252" t="str">
            <v>Karmacs</v>
          </cell>
        </row>
        <row r="1253">
          <cell r="BT1253" t="str">
            <v>Károlyháza</v>
          </cell>
        </row>
        <row r="1254">
          <cell r="BT1254" t="str">
            <v>Karos</v>
          </cell>
        </row>
        <row r="1255">
          <cell r="BT1255" t="str">
            <v>Kartal</v>
          </cell>
        </row>
        <row r="1256">
          <cell r="BT1256" t="str">
            <v>Kásád</v>
          </cell>
        </row>
        <row r="1257">
          <cell r="BT1257" t="str">
            <v>Kaskantyú</v>
          </cell>
        </row>
        <row r="1258">
          <cell r="BT1258" t="str">
            <v>Kastélyosdombó</v>
          </cell>
        </row>
        <row r="1259">
          <cell r="BT1259" t="str">
            <v>Kaszaper</v>
          </cell>
        </row>
        <row r="1260">
          <cell r="BT1260" t="str">
            <v>Kaszó</v>
          </cell>
        </row>
        <row r="1261">
          <cell r="BT1261" t="str">
            <v>Katádfa</v>
          </cell>
        </row>
        <row r="1262">
          <cell r="BT1262" t="str">
            <v>Katafa</v>
          </cell>
        </row>
        <row r="1263">
          <cell r="BT1263" t="str">
            <v>Kátoly</v>
          </cell>
        </row>
        <row r="1264">
          <cell r="BT1264" t="str">
            <v>Katymár</v>
          </cell>
        </row>
        <row r="1265">
          <cell r="BT1265" t="str">
            <v>Káva</v>
          </cell>
        </row>
        <row r="1266">
          <cell r="BT1266" t="str">
            <v>Kávás</v>
          </cell>
        </row>
        <row r="1267">
          <cell r="BT1267" t="str">
            <v>Kazár</v>
          </cell>
        </row>
        <row r="1268">
          <cell r="BT1268" t="str">
            <v>Kazincbarcika</v>
          </cell>
        </row>
        <row r="1269">
          <cell r="BT1269" t="str">
            <v>Kázsmárk</v>
          </cell>
        </row>
        <row r="1270">
          <cell r="BT1270" t="str">
            <v>Kazsok</v>
          </cell>
        </row>
        <row r="1271">
          <cell r="BT1271" t="str">
            <v>Kecel</v>
          </cell>
        </row>
        <row r="1272">
          <cell r="BT1272" t="str">
            <v>Kecskéd</v>
          </cell>
        </row>
        <row r="1273">
          <cell r="BT1273" t="str">
            <v>Kecskemét</v>
          </cell>
        </row>
        <row r="1274">
          <cell r="BT1274" t="str">
            <v>Kehidakustány</v>
          </cell>
        </row>
        <row r="1275">
          <cell r="BT1275" t="str">
            <v>Kék</v>
          </cell>
        </row>
        <row r="1276">
          <cell r="BT1276" t="str">
            <v>Kékcse</v>
          </cell>
        </row>
        <row r="1277">
          <cell r="BT1277" t="str">
            <v>Kéked</v>
          </cell>
        </row>
        <row r="1278">
          <cell r="BT1278" t="str">
            <v>Kékesd</v>
          </cell>
        </row>
        <row r="1279">
          <cell r="BT1279" t="str">
            <v>Kékkút</v>
          </cell>
        </row>
        <row r="1280">
          <cell r="BT1280" t="str">
            <v>Kelebia</v>
          </cell>
        </row>
        <row r="1281">
          <cell r="BT1281" t="str">
            <v>Keléd</v>
          </cell>
        </row>
        <row r="1282">
          <cell r="BT1282" t="str">
            <v>Kelemér</v>
          </cell>
        </row>
        <row r="1283">
          <cell r="BT1283" t="str">
            <v>Kéleshalom</v>
          </cell>
        </row>
        <row r="1284">
          <cell r="BT1284" t="str">
            <v>Kelevíz</v>
          </cell>
        </row>
        <row r="1285">
          <cell r="BT1285" t="str">
            <v>Kemecse</v>
          </cell>
        </row>
        <row r="1286">
          <cell r="BT1286" t="str">
            <v>Kemence</v>
          </cell>
        </row>
        <row r="1287">
          <cell r="BT1287" t="str">
            <v>Kemendollár</v>
          </cell>
        </row>
        <row r="1288">
          <cell r="BT1288" t="str">
            <v>Kemeneshőgyész</v>
          </cell>
        </row>
        <row r="1289">
          <cell r="BT1289" t="str">
            <v>Kemeneskápolna</v>
          </cell>
        </row>
        <row r="1290">
          <cell r="BT1290" t="str">
            <v>Kemenesmagasi</v>
          </cell>
        </row>
        <row r="1291">
          <cell r="BT1291" t="str">
            <v>Kemenesmihályfa</v>
          </cell>
        </row>
        <row r="1292">
          <cell r="BT1292" t="str">
            <v>Kemenespálfa</v>
          </cell>
        </row>
        <row r="1293">
          <cell r="BT1293" t="str">
            <v>Kemenessömjén</v>
          </cell>
        </row>
        <row r="1294">
          <cell r="BT1294" t="str">
            <v>Kemenesszentmárton</v>
          </cell>
        </row>
        <row r="1295">
          <cell r="BT1295" t="str">
            <v>Kemenesszentpéter</v>
          </cell>
        </row>
        <row r="1296">
          <cell r="BT1296" t="str">
            <v>Keménfa</v>
          </cell>
        </row>
        <row r="1297">
          <cell r="BT1297" t="str">
            <v>Kémes</v>
          </cell>
        </row>
        <row r="1298">
          <cell r="BT1298" t="str">
            <v>Kemestaródfa</v>
          </cell>
        </row>
        <row r="1299">
          <cell r="BT1299" t="str">
            <v>Kemse</v>
          </cell>
        </row>
        <row r="1300">
          <cell r="BT1300" t="str">
            <v>Kenderes</v>
          </cell>
        </row>
        <row r="1301">
          <cell r="BT1301" t="str">
            <v>Kenéz</v>
          </cell>
        </row>
        <row r="1302">
          <cell r="BT1302" t="str">
            <v>Kenézlő</v>
          </cell>
        </row>
        <row r="1303">
          <cell r="BT1303" t="str">
            <v>Kengyel</v>
          </cell>
        </row>
        <row r="1304">
          <cell r="BT1304" t="str">
            <v>Kenyeri</v>
          </cell>
        </row>
        <row r="1305">
          <cell r="BT1305" t="str">
            <v>Kercaszomor</v>
          </cell>
        </row>
        <row r="1306">
          <cell r="BT1306" t="str">
            <v>Kercseliget</v>
          </cell>
        </row>
        <row r="1307">
          <cell r="BT1307" t="str">
            <v>Kerecsend</v>
          </cell>
        </row>
        <row r="1308">
          <cell r="BT1308" t="str">
            <v>Kerecseny</v>
          </cell>
        </row>
        <row r="1309">
          <cell r="BT1309" t="str">
            <v>Kerekegyháza</v>
          </cell>
        </row>
        <row r="1310">
          <cell r="BT1310" t="str">
            <v>Kerekharaszt</v>
          </cell>
        </row>
        <row r="1311">
          <cell r="BT1311" t="str">
            <v>Kereki</v>
          </cell>
        </row>
        <row r="1312">
          <cell r="BT1312" t="str">
            <v>Kerékteleki</v>
          </cell>
        </row>
        <row r="1313">
          <cell r="BT1313" t="str">
            <v>Kerepes</v>
          </cell>
        </row>
        <row r="1314">
          <cell r="BT1314" t="str">
            <v>Keresztéte</v>
          </cell>
        </row>
        <row r="1315">
          <cell r="BT1315" t="str">
            <v>Kerkabarabás</v>
          </cell>
        </row>
        <row r="1316">
          <cell r="BT1316" t="str">
            <v>Kerkafalva</v>
          </cell>
        </row>
        <row r="1317">
          <cell r="BT1317" t="str">
            <v>Kerkakutas</v>
          </cell>
        </row>
        <row r="1318">
          <cell r="BT1318" t="str">
            <v>Kerkáskápolna</v>
          </cell>
        </row>
        <row r="1319">
          <cell r="BT1319" t="str">
            <v>Kerkaszentkirály</v>
          </cell>
        </row>
        <row r="1320">
          <cell r="BT1320" t="str">
            <v>Kerkateskánd</v>
          </cell>
        </row>
        <row r="1321">
          <cell r="BT1321" t="str">
            <v>Kérsemjén</v>
          </cell>
        </row>
        <row r="1322">
          <cell r="BT1322" t="str">
            <v>Kerta</v>
          </cell>
        </row>
        <row r="1323">
          <cell r="BT1323" t="str">
            <v>Kertészsziget</v>
          </cell>
        </row>
        <row r="1324">
          <cell r="BT1324" t="str">
            <v>Keszeg</v>
          </cell>
        </row>
        <row r="1325">
          <cell r="BT1325" t="str">
            <v>Kesznyéten</v>
          </cell>
        </row>
        <row r="1326">
          <cell r="BT1326" t="str">
            <v>Keszőhidegkút</v>
          </cell>
        </row>
        <row r="1327">
          <cell r="BT1327" t="str">
            <v>Keszthely</v>
          </cell>
        </row>
        <row r="1328">
          <cell r="BT1328" t="str">
            <v>Kesztölc</v>
          </cell>
        </row>
        <row r="1329">
          <cell r="BT1329" t="str">
            <v>Keszü</v>
          </cell>
        </row>
        <row r="1330">
          <cell r="BT1330" t="str">
            <v>Kétbodony</v>
          </cell>
        </row>
        <row r="1331">
          <cell r="BT1331" t="str">
            <v>Kétegyháza</v>
          </cell>
        </row>
        <row r="1332">
          <cell r="BT1332" t="str">
            <v>Kéthely</v>
          </cell>
        </row>
        <row r="1333">
          <cell r="BT1333" t="str">
            <v>Kétpó</v>
          </cell>
        </row>
        <row r="1334">
          <cell r="BT1334" t="str">
            <v>Kétsoprony</v>
          </cell>
        </row>
        <row r="1335">
          <cell r="BT1335" t="str">
            <v>Kétújfalu</v>
          </cell>
        </row>
        <row r="1336">
          <cell r="BT1336" t="str">
            <v>Kétvölgy</v>
          </cell>
        </row>
        <row r="1337">
          <cell r="BT1337" t="str">
            <v>Kéty</v>
          </cell>
        </row>
        <row r="1338">
          <cell r="BT1338" t="str">
            <v>Kevermes</v>
          </cell>
        </row>
        <row r="1339">
          <cell r="BT1339" t="str">
            <v>Kilimán</v>
          </cell>
        </row>
        <row r="1340">
          <cell r="BT1340" t="str">
            <v>Kimle</v>
          </cell>
        </row>
        <row r="1341">
          <cell r="BT1341" t="str">
            <v>Kincsesbánya</v>
          </cell>
        </row>
        <row r="1342">
          <cell r="BT1342" t="str">
            <v>Királd</v>
          </cell>
        </row>
        <row r="1343">
          <cell r="BT1343" t="str">
            <v>Királyegyháza</v>
          </cell>
        </row>
        <row r="1344">
          <cell r="BT1344" t="str">
            <v>Királyhegyes</v>
          </cell>
        </row>
        <row r="1345">
          <cell r="BT1345" t="str">
            <v>Királyszentistván</v>
          </cell>
        </row>
        <row r="1346">
          <cell r="BT1346" t="str">
            <v>Kisapáti</v>
          </cell>
        </row>
        <row r="1347">
          <cell r="BT1347" t="str">
            <v>Kisapostag</v>
          </cell>
        </row>
        <row r="1348">
          <cell r="BT1348" t="str">
            <v>Kisar</v>
          </cell>
        </row>
        <row r="1349">
          <cell r="BT1349" t="str">
            <v>Kisasszond</v>
          </cell>
        </row>
        <row r="1350">
          <cell r="BT1350" t="str">
            <v>Kisasszonyfa</v>
          </cell>
        </row>
        <row r="1351">
          <cell r="BT1351" t="str">
            <v>Kisbabot</v>
          </cell>
        </row>
        <row r="1352">
          <cell r="BT1352" t="str">
            <v>Kisbágyon</v>
          </cell>
        </row>
        <row r="1353">
          <cell r="BT1353" t="str">
            <v>Kisbajcs</v>
          </cell>
        </row>
        <row r="1354">
          <cell r="BT1354" t="str">
            <v>Kisbajom</v>
          </cell>
        </row>
        <row r="1355">
          <cell r="BT1355" t="str">
            <v>Kisbárapáti</v>
          </cell>
        </row>
        <row r="1356">
          <cell r="BT1356" t="str">
            <v>Kisbárkány</v>
          </cell>
        </row>
        <row r="1357">
          <cell r="BT1357" t="str">
            <v>Kisbér</v>
          </cell>
        </row>
        <row r="1358">
          <cell r="BT1358" t="str">
            <v>Kisberény</v>
          </cell>
        </row>
        <row r="1359">
          <cell r="BT1359" t="str">
            <v>Kisberzseny</v>
          </cell>
        </row>
        <row r="1360">
          <cell r="BT1360" t="str">
            <v>Kisbeszterce</v>
          </cell>
        </row>
        <row r="1361">
          <cell r="BT1361" t="str">
            <v>Kisbodak</v>
          </cell>
        </row>
        <row r="1362">
          <cell r="BT1362" t="str">
            <v>Kisbucsa</v>
          </cell>
        </row>
        <row r="1363">
          <cell r="BT1363" t="str">
            <v>Kisbudmér</v>
          </cell>
        </row>
        <row r="1364">
          <cell r="BT1364" t="str">
            <v>Kiscsécs</v>
          </cell>
        </row>
        <row r="1365">
          <cell r="BT1365" t="str">
            <v>Kiscsehi</v>
          </cell>
        </row>
        <row r="1366">
          <cell r="BT1366" t="str">
            <v>Kiscsősz</v>
          </cell>
        </row>
        <row r="1367">
          <cell r="BT1367" t="str">
            <v>Kisdér</v>
          </cell>
        </row>
        <row r="1368">
          <cell r="BT1368" t="str">
            <v>Kisdobsza</v>
          </cell>
        </row>
        <row r="1369">
          <cell r="BT1369" t="str">
            <v>Kisdombegyház</v>
          </cell>
        </row>
        <row r="1370">
          <cell r="BT1370" t="str">
            <v>Kisdorog</v>
          </cell>
        </row>
        <row r="1371">
          <cell r="BT1371" t="str">
            <v>Kisecset</v>
          </cell>
        </row>
        <row r="1372">
          <cell r="BT1372" t="str">
            <v>Kisfalud</v>
          </cell>
        </row>
        <row r="1373">
          <cell r="BT1373" t="str">
            <v>Kisfüzes</v>
          </cell>
        </row>
        <row r="1374">
          <cell r="BT1374" t="str">
            <v>Kisgörbő</v>
          </cell>
        </row>
        <row r="1375">
          <cell r="BT1375" t="str">
            <v>Kisgyalán</v>
          </cell>
        </row>
        <row r="1376">
          <cell r="BT1376" t="str">
            <v>Kisgyőr</v>
          </cell>
        </row>
        <row r="1377">
          <cell r="BT1377" t="str">
            <v>Kishajmás</v>
          </cell>
        </row>
        <row r="1378">
          <cell r="BT1378" t="str">
            <v>Kisharsány</v>
          </cell>
        </row>
        <row r="1379">
          <cell r="BT1379" t="str">
            <v>Kishartyán</v>
          </cell>
        </row>
        <row r="1380">
          <cell r="BT1380" t="str">
            <v>Kisherend</v>
          </cell>
        </row>
        <row r="1381">
          <cell r="BT1381" t="str">
            <v>Kishódos</v>
          </cell>
        </row>
        <row r="1382">
          <cell r="BT1382" t="str">
            <v>Kishuta</v>
          </cell>
        </row>
        <row r="1383">
          <cell r="BT1383" t="str">
            <v>Kisigmánd</v>
          </cell>
        </row>
        <row r="1384">
          <cell r="BT1384" t="str">
            <v>Kisjakabfalva</v>
          </cell>
        </row>
        <row r="1385">
          <cell r="BT1385" t="str">
            <v>Kiskassa</v>
          </cell>
        </row>
        <row r="1386">
          <cell r="BT1386" t="str">
            <v>Kiskinizs</v>
          </cell>
        </row>
        <row r="1387">
          <cell r="BT1387" t="str">
            <v>Kiskorpád</v>
          </cell>
        </row>
        <row r="1388">
          <cell r="BT1388" t="str">
            <v>Kisköre</v>
          </cell>
        </row>
        <row r="1389">
          <cell r="BT1389" t="str">
            <v>Kiskőrös</v>
          </cell>
        </row>
        <row r="1390">
          <cell r="BT1390" t="str">
            <v>Kiskunfélegyháza</v>
          </cell>
        </row>
        <row r="1391">
          <cell r="BT1391" t="str">
            <v>Kiskunhalas</v>
          </cell>
        </row>
        <row r="1392">
          <cell r="BT1392" t="str">
            <v>Kiskunlacháza</v>
          </cell>
        </row>
        <row r="1393">
          <cell r="BT1393" t="str">
            <v>Kiskunmajsa</v>
          </cell>
        </row>
        <row r="1394">
          <cell r="BT1394" t="str">
            <v>Kiskutas</v>
          </cell>
        </row>
        <row r="1395">
          <cell r="BT1395" t="str">
            <v>Kisláng</v>
          </cell>
        </row>
        <row r="1396">
          <cell r="BT1396" t="str">
            <v>Kisléta</v>
          </cell>
        </row>
        <row r="1397">
          <cell r="BT1397" t="str">
            <v>Kislippó</v>
          </cell>
        </row>
        <row r="1398">
          <cell r="BT1398" t="str">
            <v>Kislőd</v>
          </cell>
        </row>
        <row r="1399">
          <cell r="BT1399" t="str">
            <v>Kismányok</v>
          </cell>
        </row>
        <row r="1400">
          <cell r="BT1400" t="str">
            <v>Kismarja</v>
          </cell>
        </row>
        <row r="1401">
          <cell r="BT1401" t="str">
            <v>Kismaros</v>
          </cell>
        </row>
        <row r="1402">
          <cell r="BT1402" t="str">
            <v>Kisnamény</v>
          </cell>
        </row>
        <row r="1403">
          <cell r="BT1403" t="str">
            <v>Kisnána</v>
          </cell>
        </row>
        <row r="1404">
          <cell r="BT1404" t="str">
            <v>Kisnémedi</v>
          </cell>
        </row>
        <row r="1405">
          <cell r="BT1405" t="str">
            <v>Kisnyárád</v>
          </cell>
        </row>
        <row r="1406">
          <cell r="BT1406" t="str">
            <v>Kisoroszi</v>
          </cell>
        </row>
        <row r="1407">
          <cell r="BT1407" t="str">
            <v>Kispalád</v>
          </cell>
        </row>
        <row r="1408">
          <cell r="BT1408" t="str">
            <v>Kispáli</v>
          </cell>
        </row>
        <row r="1409">
          <cell r="BT1409" t="str">
            <v>Kispirit</v>
          </cell>
        </row>
        <row r="1410">
          <cell r="BT1410" t="str">
            <v>Kisrákos</v>
          </cell>
        </row>
        <row r="1411">
          <cell r="BT1411" t="str">
            <v>Kisrécse</v>
          </cell>
        </row>
        <row r="1412">
          <cell r="BT1412" t="str">
            <v>Kisrozvágy</v>
          </cell>
        </row>
        <row r="1413">
          <cell r="BT1413" t="str">
            <v>Kissikátor</v>
          </cell>
        </row>
        <row r="1414">
          <cell r="BT1414" t="str">
            <v>Kissomlyó</v>
          </cell>
        </row>
        <row r="1415">
          <cell r="BT1415" t="str">
            <v>Kistamási</v>
          </cell>
        </row>
        <row r="1416">
          <cell r="BT1416" t="str">
            <v>Kistapolca</v>
          </cell>
        </row>
        <row r="1417">
          <cell r="BT1417" t="str">
            <v>Kistarcsa</v>
          </cell>
        </row>
        <row r="1418">
          <cell r="BT1418" t="str">
            <v>Kistelek</v>
          </cell>
        </row>
        <row r="1419">
          <cell r="BT1419" t="str">
            <v>Kistokaj</v>
          </cell>
        </row>
        <row r="1420">
          <cell r="BT1420" t="str">
            <v>Kistolmács</v>
          </cell>
        </row>
        <row r="1421">
          <cell r="BT1421" t="str">
            <v>Kistormás</v>
          </cell>
        </row>
        <row r="1422">
          <cell r="BT1422" t="str">
            <v>Kistótfalu</v>
          </cell>
        </row>
        <row r="1423">
          <cell r="BT1423" t="str">
            <v>Kisújszállás</v>
          </cell>
        </row>
        <row r="1424">
          <cell r="BT1424" t="str">
            <v>Kisunyom</v>
          </cell>
        </row>
        <row r="1425">
          <cell r="BT1425" t="str">
            <v>Kisvárda</v>
          </cell>
        </row>
        <row r="1426">
          <cell r="BT1426" t="str">
            <v>Kisvarsány</v>
          </cell>
        </row>
        <row r="1427">
          <cell r="BT1427" t="str">
            <v>Kisvásárhely</v>
          </cell>
        </row>
        <row r="1428">
          <cell r="BT1428" t="str">
            <v>Kisvaszar</v>
          </cell>
        </row>
        <row r="1429">
          <cell r="BT1429" t="str">
            <v>Kisvejke</v>
          </cell>
        </row>
        <row r="1430">
          <cell r="BT1430" t="str">
            <v>Kiszombor</v>
          </cell>
        </row>
        <row r="1431">
          <cell r="BT1431" t="str">
            <v>Kiszsidány</v>
          </cell>
        </row>
        <row r="1432">
          <cell r="BT1432" t="str">
            <v>Kisszállás</v>
          </cell>
        </row>
        <row r="1433">
          <cell r="BT1433" t="str">
            <v>Kisszékely</v>
          </cell>
        </row>
        <row r="1434">
          <cell r="BT1434" t="str">
            <v>Kisszekeres</v>
          </cell>
        </row>
        <row r="1435">
          <cell r="BT1435" t="str">
            <v>Kisszentmárton</v>
          </cell>
        </row>
        <row r="1436">
          <cell r="BT1436" t="str">
            <v>Kissziget</v>
          </cell>
        </row>
        <row r="1437">
          <cell r="BT1437" t="str">
            <v>Kisszőlős</v>
          </cell>
        </row>
        <row r="1438">
          <cell r="BT1438" t="str">
            <v>Klárafalva</v>
          </cell>
        </row>
        <row r="1439">
          <cell r="BT1439" t="str">
            <v>Kocs</v>
          </cell>
        </row>
        <row r="1440">
          <cell r="BT1440" t="str">
            <v>Kocsér</v>
          </cell>
        </row>
        <row r="1441">
          <cell r="BT1441" t="str">
            <v>Kocsola</v>
          </cell>
        </row>
        <row r="1442">
          <cell r="BT1442" t="str">
            <v>Kocsord</v>
          </cell>
        </row>
        <row r="1443">
          <cell r="BT1443" t="str">
            <v>Kóka</v>
          </cell>
        </row>
        <row r="1444">
          <cell r="BT1444" t="str">
            <v>Kokad</v>
          </cell>
        </row>
        <row r="1445">
          <cell r="BT1445" t="str">
            <v>Kolontár</v>
          </cell>
        </row>
        <row r="1446">
          <cell r="BT1446" t="str">
            <v>Komádi</v>
          </cell>
        </row>
        <row r="1447">
          <cell r="BT1447" t="str">
            <v>Komárom</v>
          </cell>
        </row>
        <row r="1448">
          <cell r="BT1448" t="str">
            <v>Komjáti</v>
          </cell>
        </row>
        <row r="1449">
          <cell r="BT1449" t="str">
            <v>Komló</v>
          </cell>
        </row>
        <row r="1450">
          <cell r="BT1450" t="str">
            <v>Komlódtótfalu</v>
          </cell>
        </row>
        <row r="1451">
          <cell r="BT1451" t="str">
            <v>Komlósd</v>
          </cell>
        </row>
        <row r="1452">
          <cell r="BT1452" t="str">
            <v>Komlóska</v>
          </cell>
        </row>
        <row r="1453">
          <cell r="BT1453" t="str">
            <v>Komoró</v>
          </cell>
        </row>
        <row r="1454">
          <cell r="BT1454" t="str">
            <v>Kompolt</v>
          </cell>
        </row>
        <row r="1455">
          <cell r="BT1455" t="str">
            <v>Kondó</v>
          </cell>
        </row>
        <row r="1456">
          <cell r="BT1456" t="str">
            <v>Kondorfa</v>
          </cell>
        </row>
        <row r="1457">
          <cell r="BT1457" t="str">
            <v>Kondoros</v>
          </cell>
        </row>
        <row r="1458">
          <cell r="BT1458" t="str">
            <v>Kóny</v>
          </cell>
        </row>
        <row r="1459">
          <cell r="BT1459" t="str">
            <v>Konyár</v>
          </cell>
        </row>
        <row r="1460">
          <cell r="BT1460" t="str">
            <v>Kópháza</v>
          </cell>
        </row>
        <row r="1461">
          <cell r="BT1461" t="str">
            <v>Koppányszántó</v>
          </cell>
        </row>
        <row r="1462">
          <cell r="BT1462" t="str">
            <v>Korlát</v>
          </cell>
        </row>
        <row r="1463">
          <cell r="BT1463" t="str">
            <v>Koroncó</v>
          </cell>
        </row>
        <row r="1464">
          <cell r="BT1464" t="str">
            <v>Kórós</v>
          </cell>
        </row>
        <row r="1465">
          <cell r="BT1465" t="str">
            <v>Kosd</v>
          </cell>
        </row>
        <row r="1466">
          <cell r="BT1466" t="str">
            <v>Kóspallag</v>
          </cell>
        </row>
        <row r="1467">
          <cell r="BT1467" t="str">
            <v>Kótaj</v>
          </cell>
        </row>
        <row r="1468">
          <cell r="BT1468" t="str">
            <v>Kovácshida</v>
          </cell>
        </row>
        <row r="1469">
          <cell r="BT1469" t="str">
            <v>Kovácsszénája</v>
          </cell>
        </row>
        <row r="1470">
          <cell r="BT1470" t="str">
            <v>Kovácsvágás</v>
          </cell>
        </row>
        <row r="1471">
          <cell r="BT1471" t="str">
            <v>Kozárd</v>
          </cell>
        </row>
        <row r="1472">
          <cell r="BT1472" t="str">
            <v>Kozármisleny</v>
          </cell>
        </row>
        <row r="1473">
          <cell r="BT1473" t="str">
            <v>Kozmadombja</v>
          </cell>
        </row>
        <row r="1474">
          <cell r="BT1474" t="str">
            <v>Köblény</v>
          </cell>
        </row>
        <row r="1475">
          <cell r="BT1475" t="str">
            <v>Köcsk</v>
          </cell>
        </row>
        <row r="1476">
          <cell r="BT1476" t="str">
            <v>Kökény</v>
          </cell>
        </row>
        <row r="1477">
          <cell r="BT1477" t="str">
            <v>Kőkút</v>
          </cell>
        </row>
        <row r="1478">
          <cell r="BT1478" t="str">
            <v>Kölcse</v>
          </cell>
        </row>
        <row r="1479">
          <cell r="BT1479" t="str">
            <v>Kölesd</v>
          </cell>
        </row>
        <row r="1480">
          <cell r="BT1480" t="str">
            <v>Kölked</v>
          </cell>
        </row>
        <row r="1481">
          <cell r="BT1481" t="str">
            <v>Kömlő</v>
          </cell>
        </row>
        <row r="1482">
          <cell r="BT1482" t="str">
            <v>Kömlőd</v>
          </cell>
        </row>
        <row r="1483">
          <cell r="BT1483" t="str">
            <v>Kömörő</v>
          </cell>
        </row>
        <row r="1484">
          <cell r="BT1484" t="str">
            <v>Kömpöc</v>
          </cell>
        </row>
        <row r="1485">
          <cell r="BT1485" t="str">
            <v>Körmend</v>
          </cell>
        </row>
        <row r="1486">
          <cell r="BT1486" t="str">
            <v>Környe</v>
          </cell>
        </row>
        <row r="1487">
          <cell r="BT1487" t="str">
            <v>Köröm</v>
          </cell>
        </row>
        <row r="1488">
          <cell r="BT1488" t="str">
            <v>Kőröshegy</v>
          </cell>
        </row>
        <row r="1489">
          <cell r="BT1489" t="str">
            <v>Körösladány</v>
          </cell>
        </row>
        <row r="1490">
          <cell r="BT1490" t="str">
            <v>Körösnagyharsány</v>
          </cell>
        </row>
        <row r="1491">
          <cell r="BT1491" t="str">
            <v>Köröstarcsa</v>
          </cell>
        </row>
        <row r="1492">
          <cell r="BT1492" t="str">
            <v>Kőröstetétlen</v>
          </cell>
        </row>
        <row r="1493">
          <cell r="BT1493" t="str">
            <v>Körösújfalu</v>
          </cell>
        </row>
        <row r="1494">
          <cell r="BT1494" t="str">
            <v>Körösszakál</v>
          </cell>
        </row>
        <row r="1495">
          <cell r="BT1495" t="str">
            <v>Körösszegapáti</v>
          </cell>
        </row>
        <row r="1496">
          <cell r="BT1496" t="str">
            <v>Kőszárhegy</v>
          </cell>
        </row>
        <row r="1497">
          <cell r="BT1497" t="str">
            <v>Kőszeg</v>
          </cell>
        </row>
        <row r="1498">
          <cell r="BT1498" t="str">
            <v>Kőszegdoroszló</v>
          </cell>
        </row>
        <row r="1499">
          <cell r="BT1499" t="str">
            <v>Kőszegpaty</v>
          </cell>
        </row>
        <row r="1500">
          <cell r="BT1500" t="str">
            <v>Kőszegszerdahely</v>
          </cell>
        </row>
        <row r="1501">
          <cell r="BT1501" t="str">
            <v>Kötcse</v>
          </cell>
        </row>
        <row r="1502">
          <cell r="BT1502" t="str">
            <v>Kötegyán</v>
          </cell>
        </row>
        <row r="1503">
          <cell r="BT1503" t="str">
            <v>Kőtelek</v>
          </cell>
        </row>
        <row r="1504">
          <cell r="BT1504" t="str">
            <v>Kővágóörs</v>
          </cell>
        </row>
        <row r="1505">
          <cell r="BT1505" t="str">
            <v>Kővágószőlős</v>
          </cell>
        </row>
        <row r="1506">
          <cell r="BT1506" t="str">
            <v>Kővágótöttös</v>
          </cell>
        </row>
        <row r="1507">
          <cell r="BT1507" t="str">
            <v>Kövegy</v>
          </cell>
        </row>
        <row r="1508">
          <cell r="BT1508" t="str">
            <v>Köveskál</v>
          </cell>
        </row>
        <row r="1509">
          <cell r="BT1509" t="str">
            <v>Krasznokvajda</v>
          </cell>
        </row>
        <row r="1510">
          <cell r="BT1510" t="str">
            <v>Kulcs</v>
          </cell>
        </row>
        <row r="1511">
          <cell r="BT1511" t="str">
            <v>Kunadacs</v>
          </cell>
        </row>
        <row r="1512">
          <cell r="BT1512" t="str">
            <v>Kunágota</v>
          </cell>
        </row>
        <row r="1513">
          <cell r="BT1513" t="str">
            <v>Kunbaja</v>
          </cell>
        </row>
        <row r="1514">
          <cell r="BT1514" t="str">
            <v>Kunbaracs</v>
          </cell>
        </row>
        <row r="1515">
          <cell r="BT1515" t="str">
            <v>Kuncsorba</v>
          </cell>
        </row>
        <row r="1516">
          <cell r="BT1516" t="str">
            <v>Kunfehértó</v>
          </cell>
        </row>
        <row r="1517">
          <cell r="BT1517" t="str">
            <v>Kunhegyes</v>
          </cell>
        </row>
        <row r="1518">
          <cell r="BT1518" t="str">
            <v>Kunmadaras</v>
          </cell>
        </row>
        <row r="1519">
          <cell r="BT1519" t="str">
            <v>Kunpeszér</v>
          </cell>
        </row>
        <row r="1520">
          <cell r="BT1520" t="str">
            <v>Kunszállás</v>
          </cell>
        </row>
        <row r="1521">
          <cell r="BT1521" t="str">
            <v>Kunszentmárton</v>
          </cell>
        </row>
        <row r="1522">
          <cell r="BT1522" t="str">
            <v>Kunszentmiklós</v>
          </cell>
        </row>
        <row r="1523">
          <cell r="BT1523" t="str">
            <v>Kunsziget</v>
          </cell>
        </row>
        <row r="1524">
          <cell r="BT1524" t="str">
            <v>Kup</v>
          </cell>
        </row>
        <row r="1525">
          <cell r="BT1525" t="str">
            <v>Kupa</v>
          </cell>
        </row>
        <row r="1526">
          <cell r="BT1526" t="str">
            <v>Kurd</v>
          </cell>
        </row>
        <row r="1527">
          <cell r="BT1527" t="str">
            <v>Kurityán</v>
          </cell>
        </row>
        <row r="1528">
          <cell r="BT1528" t="str">
            <v>Kustánszeg</v>
          </cell>
        </row>
        <row r="1529">
          <cell r="BT1529" t="str">
            <v>Kutas</v>
          </cell>
        </row>
        <row r="1530">
          <cell r="BT1530" t="str">
            <v>Kutasó</v>
          </cell>
        </row>
        <row r="1531">
          <cell r="BT1531" t="str">
            <v>Kübekháza</v>
          </cell>
        </row>
        <row r="1532">
          <cell r="BT1532" t="str">
            <v>Külsősárd</v>
          </cell>
        </row>
        <row r="1533">
          <cell r="BT1533" t="str">
            <v>Külsővat</v>
          </cell>
        </row>
        <row r="1534">
          <cell r="BT1534" t="str">
            <v>Küngös</v>
          </cell>
        </row>
        <row r="1535">
          <cell r="BT1535" t="str">
            <v>Lábatlan</v>
          </cell>
        </row>
        <row r="1536">
          <cell r="BT1536" t="str">
            <v>Lábod</v>
          </cell>
        </row>
        <row r="1537">
          <cell r="BT1537" t="str">
            <v>Lácacséke</v>
          </cell>
        </row>
        <row r="1538">
          <cell r="BT1538" t="str">
            <v>Lad</v>
          </cell>
        </row>
        <row r="1539">
          <cell r="BT1539" t="str">
            <v>Ladánybene</v>
          </cell>
        </row>
        <row r="1540">
          <cell r="BT1540" t="str">
            <v>Ládbesenyő</v>
          </cell>
        </row>
        <row r="1541">
          <cell r="BT1541" t="str">
            <v>Lajoskomárom</v>
          </cell>
        </row>
        <row r="1542">
          <cell r="BT1542" t="str">
            <v>Lajosmizse</v>
          </cell>
        </row>
        <row r="1543">
          <cell r="BT1543" t="str">
            <v>Lak</v>
          </cell>
        </row>
        <row r="1544">
          <cell r="BT1544" t="str">
            <v>Lakhegy</v>
          </cell>
        </row>
        <row r="1545">
          <cell r="BT1545" t="str">
            <v>Lakitelek</v>
          </cell>
        </row>
        <row r="1546">
          <cell r="BT1546" t="str">
            <v>Lakócsa</v>
          </cell>
        </row>
        <row r="1547">
          <cell r="BT1547" t="str">
            <v>Lánycsók</v>
          </cell>
        </row>
        <row r="1548">
          <cell r="BT1548" t="str">
            <v>Lápafő</v>
          </cell>
        </row>
        <row r="1549">
          <cell r="BT1549" t="str">
            <v>Lapáncsa</v>
          </cell>
        </row>
        <row r="1550">
          <cell r="BT1550" t="str">
            <v>Laskod</v>
          </cell>
        </row>
        <row r="1551">
          <cell r="BT1551" t="str">
            <v>Lasztonya</v>
          </cell>
        </row>
        <row r="1552">
          <cell r="BT1552" t="str">
            <v>Látrány</v>
          </cell>
        </row>
        <row r="1553">
          <cell r="BT1553" t="str">
            <v>Lázi</v>
          </cell>
        </row>
        <row r="1554">
          <cell r="BT1554" t="str">
            <v>Leányfalu</v>
          </cell>
        </row>
        <row r="1555">
          <cell r="BT1555" t="str">
            <v>Leányvár</v>
          </cell>
        </row>
        <row r="1556">
          <cell r="BT1556" t="str">
            <v>Lébény</v>
          </cell>
        </row>
        <row r="1557">
          <cell r="BT1557" t="str">
            <v>Legénd</v>
          </cell>
        </row>
        <row r="1558">
          <cell r="BT1558" t="str">
            <v>Legyesbénye</v>
          </cell>
        </row>
        <row r="1559">
          <cell r="BT1559" t="str">
            <v>Léh</v>
          </cell>
        </row>
        <row r="1560">
          <cell r="BT1560" t="str">
            <v>Lénárddaróc</v>
          </cell>
        </row>
        <row r="1561">
          <cell r="BT1561" t="str">
            <v>Lendvadedes</v>
          </cell>
        </row>
        <row r="1562">
          <cell r="BT1562" t="str">
            <v>Lendvajakabfa</v>
          </cell>
        </row>
        <row r="1563">
          <cell r="BT1563" t="str">
            <v>Lengyel</v>
          </cell>
        </row>
        <row r="1564">
          <cell r="BT1564" t="str">
            <v>Lengyeltóti</v>
          </cell>
        </row>
        <row r="1565">
          <cell r="BT1565" t="str">
            <v>Lenti</v>
          </cell>
        </row>
        <row r="1566">
          <cell r="BT1566" t="str">
            <v>Lepsény</v>
          </cell>
        </row>
        <row r="1567">
          <cell r="BT1567" t="str">
            <v>Lesencefalu</v>
          </cell>
        </row>
        <row r="1568">
          <cell r="BT1568" t="str">
            <v>Lesenceistvánd</v>
          </cell>
        </row>
        <row r="1569">
          <cell r="BT1569" t="str">
            <v>Lesencetomaj</v>
          </cell>
        </row>
        <row r="1570">
          <cell r="BT1570" t="str">
            <v>Létavértes</v>
          </cell>
        </row>
        <row r="1571">
          <cell r="BT1571" t="str">
            <v>Letenye</v>
          </cell>
        </row>
        <row r="1572">
          <cell r="BT1572" t="str">
            <v>Letkés</v>
          </cell>
        </row>
        <row r="1573">
          <cell r="BT1573" t="str">
            <v>Levél</v>
          </cell>
        </row>
        <row r="1574">
          <cell r="BT1574" t="str">
            <v>Levelek</v>
          </cell>
        </row>
        <row r="1575">
          <cell r="BT1575" t="str">
            <v>Libickozma</v>
          </cell>
        </row>
        <row r="1576">
          <cell r="BT1576" t="str">
            <v>Lickóvadamos</v>
          </cell>
        </row>
        <row r="1577">
          <cell r="BT1577" t="str">
            <v>Liget</v>
          </cell>
        </row>
        <row r="1578">
          <cell r="BT1578" t="str">
            <v>Ligetfalva</v>
          </cell>
        </row>
        <row r="1579">
          <cell r="BT1579" t="str">
            <v>Lipót</v>
          </cell>
        </row>
        <row r="1580">
          <cell r="BT1580" t="str">
            <v>Lippó</v>
          </cell>
        </row>
        <row r="1581">
          <cell r="BT1581" t="str">
            <v>Liptód</v>
          </cell>
        </row>
        <row r="1582">
          <cell r="BT1582" t="str">
            <v>Lispeszentadorján</v>
          </cell>
        </row>
        <row r="1583">
          <cell r="BT1583" t="str">
            <v>Liszó</v>
          </cell>
        </row>
        <row r="1584">
          <cell r="BT1584" t="str">
            <v>Litér</v>
          </cell>
        </row>
        <row r="1585">
          <cell r="BT1585" t="str">
            <v>Litka</v>
          </cell>
        </row>
        <row r="1586">
          <cell r="BT1586" t="str">
            <v>Litke</v>
          </cell>
        </row>
        <row r="1587">
          <cell r="BT1587" t="str">
            <v>Lócs</v>
          </cell>
        </row>
        <row r="1588">
          <cell r="BT1588" t="str">
            <v>Lókút</v>
          </cell>
        </row>
        <row r="1589">
          <cell r="BT1589" t="str">
            <v>Lónya</v>
          </cell>
        </row>
        <row r="1590">
          <cell r="BT1590" t="str">
            <v>Lórév</v>
          </cell>
        </row>
        <row r="1591">
          <cell r="BT1591" t="str">
            <v>Lothárd</v>
          </cell>
        </row>
        <row r="1592">
          <cell r="BT1592" t="str">
            <v>Lovas</v>
          </cell>
        </row>
        <row r="1593">
          <cell r="BT1593" t="str">
            <v>Lovasberény</v>
          </cell>
        </row>
        <row r="1594">
          <cell r="BT1594" t="str">
            <v>Lovászhetény</v>
          </cell>
        </row>
        <row r="1595">
          <cell r="BT1595" t="str">
            <v>Lovászi</v>
          </cell>
        </row>
        <row r="1596">
          <cell r="BT1596" t="str">
            <v>Lovászpatona</v>
          </cell>
        </row>
        <row r="1597">
          <cell r="BT1597" t="str">
            <v>Lőkösháza</v>
          </cell>
        </row>
        <row r="1598">
          <cell r="BT1598" t="str">
            <v>Lőrinci</v>
          </cell>
        </row>
        <row r="1599">
          <cell r="BT1599" t="str">
            <v>Lövő</v>
          </cell>
        </row>
        <row r="1600">
          <cell r="BT1600" t="str">
            <v>Lövőpetri</v>
          </cell>
        </row>
        <row r="1601">
          <cell r="BT1601" t="str">
            <v>Lucfalva</v>
          </cell>
        </row>
        <row r="1602">
          <cell r="BT1602" t="str">
            <v>Ludányhalászi</v>
          </cell>
        </row>
        <row r="1603">
          <cell r="BT1603" t="str">
            <v>Ludas</v>
          </cell>
        </row>
        <row r="1604">
          <cell r="BT1604" t="str">
            <v>Lukácsháza</v>
          </cell>
        </row>
        <row r="1605">
          <cell r="BT1605" t="str">
            <v>Lulla</v>
          </cell>
        </row>
        <row r="1606">
          <cell r="BT1606" t="str">
            <v>Lúzsok</v>
          </cell>
        </row>
        <row r="1607">
          <cell r="BT1607" t="str">
            <v>Mád</v>
          </cell>
        </row>
        <row r="1608">
          <cell r="BT1608" t="str">
            <v>Madaras</v>
          </cell>
        </row>
        <row r="1609">
          <cell r="BT1609" t="str">
            <v>Madocsa</v>
          </cell>
        </row>
        <row r="1610">
          <cell r="BT1610" t="str">
            <v>Maglóca</v>
          </cell>
        </row>
        <row r="1611">
          <cell r="BT1611" t="str">
            <v>Maglód</v>
          </cell>
        </row>
        <row r="1612">
          <cell r="BT1612" t="str">
            <v>Mágocs</v>
          </cell>
        </row>
        <row r="1613">
          <cell r="BT1613" t="str">
            <v>Magosliget</v>
          </cell>
        </row>
        <row r="1614">
          <cell r="BT1614" t="str">
            <v>Magy</v>
          </cell>
        </row>
        <row r="1615">
          <cell r="BT1615" t="str">
            <v>Magyaralmás</v>
          </cell>
        </row>
        <row r="1616">
          <cell r="BT1616" t="str">
            <v>Magyaratád</v>
          </cell>
        </row>
        <row r="1617">
          <cell r="BT1617" t="str">
            <v>Magyarbánhegyes</v>
          </cell>
        </row>
        <row r="1618">
          <cell r="BT1618" t="str">
            <v>Magyarbóly</v>
          </cell>
        </row>
        <row r="1619">
          <cell r="BT1619" t="str">
            <v>Magyarcsanád</v>
          </cell>
        </row>
        <row r="1620">
          <cell r="BT1620" t="str">
            <v>Magyardombegyház</v>
          </cell>
        </row>
        <row r="1621">
          <cell r="BT1621" t="str">
            <v>Magyaregregy</v>
          </cell>
        </row>
        <row r="1622">
          <cell r="BT1622" t="str">
            <v>Magyaregres</v>
          </cell>
        </row>
        <row r="1623">
          <cell r="BT1623" t="str">
            <v>Magyarföld</v>
          </cell>
        </row>
        <row r="1624">
          <cell r="BT1624" t="str">
            <v>Magyargéc</v>
          </cell>
        </row>
        <row r="1625">
          <cell r="BT1625" t="str">
            <v>Magyargencs</v>
          </cell>
        </row>
        <row r="1626">
          <cell r="BT1626" t="str">
            <v>Magyarhertelend</v>
          </cell>
        </row>
        <row r="1627">
          <cell r="BT1627" t="str">
            <v>Magyarhomorog</v>
          </cell>
        </row>
        <row r="1628">
          <cell r="BT1628" t="str">
            <v>Magyarkeresztúr</v>
          </cell>
        </row>
        <row r="1629">
          <cell r="BT1629" t="str">
            <v>Magyarkeszi</v>
          </cell>
        </row>
        <row r="1630">
          <cell r="BT1630" t="str">
            <v>Magyarlak</v>
          </cell>
        </row>
        <row r="1631">
          <cell r="BT1631" t="str">
            <v>Magyarlukafa</v>
          </cell>
        </row>
        <row r="1632">
          <cell r="BT1632" t="str">
            <v>Magyarmecske</v>
          </cell>
        </row>
        <row r="1633">
          <cell r="BT1633" t="str">
            <v>Magyarnádalja</v>
          </cell>
        </row>
        <row r="1634">
          <cell r="BT1634" t="str">
            <v>Magyarnándor</v>
          </cell>
        </row>
        <row r="1635">
          <cell r="BT1635" t="str">
            <v>Magyarpolány</v>
          </cell>
        </row>
        <row r="1636">
          <cell r="BT1636" t="str">
            <v>Magyarsarlós</v>
          </cell>
        </row>
        <row r="1637">
          <cell r="BT1637" t="str">
            <v>Magyarszecsőd</v>
          </cell>
        </row>
        <row r="1638">
          <cell r="BT1638" t="str">
            <v>Magyarszék</v>
          </cell>
        </row>
        <row r="1639">
          <cell r="BT1639" t="str">
            <v>Magyarszentmiklós</v>
          </cell>
        </row>
        <row r="1640">
          <cell r="BT1640" t="str">
            <v>Magyarszerdahely</v>
          </cell>
        </row>
        <row r="1641">
          <cell r="BT1641" t="str">
            <v>Magyarszombatfa</v>
          </cell>
        </row>
        <row r="1642">
          <cell r="BT1642" t="str">
            <v>Magyartelek</v>
          </cell>
        </row>
        <row r="1643">
          <cell r="BT1643" t="str">
            <v>Majosháza</v>
          </cell>
        </row>
        <row r="1644">
          <cell r="BT1644" t="str">
            <v>Majs</v>
          </cell>
        </row>
        <row r="1645">
          <cell r="BT1645" t="str">
            <v>Makád</v>
          </cell>
        </row>
        <row r="1646">
          <cell r="BT1646" t="str">
            <v>Makkoshotyka</v>
          </cell>
        </row>
        <row r="1647">
          <cell r="BT1647" t="str">
            <v>Maklár</v>
          </cell>
        </row>
        <row r="1648">
          <cell r="BT1648" t="str">
            <v>Makó</v>
          </cell>
        </row>
        <row r="1649">
          <cell r="BT1649" t="str">
            <v>Malomsok</v>
          </cell>
        </row>
        <row r="1650">
          <cell r="BT1650" t="str">
            <v>Mályi</v>
          </cell>
        </row>
        <row r="1651">
          <cell r="BT1651" t="str">
            <v>Mályinka</v>
          </cell>
        </row>
        <row r="1652">
          <cell r="BT1652" t="str">
            <v>Mánd</v>
          </cell>
        </row>
        <row r="1653">
          <cell r="BT1653" t="str">
            <v>Mándok</v>
          </cell>
        </row>
        <row r="1654">
          <cell r="BT1654" t="str">
            <v>Mánfa</v>
          </cell>
        </row>
        <row r="1655">
          <cell r="BT1655" t="str">
            <v>Mány</v>
          </cell>
        </row>
        <row r="1656">
          <cell r="BT1656" t="str">
            <v>Maráza</v>
          </cell>
        </row>
        <row r="1657">
          <cell r="BT1657" t="str">
            <v>Marcalgergelyi</v>
          </cell>
        </row>
        <row r="1658">
          <cell r="BT1658" t="str">
            <v>Marcali</v>
          </cell>
        </row>
        <row r="1659">
          <cell r="BT1659" t="str">
            <v>Marcaltő</v>
          </cell>
        </row>
        <row r="1660">
          <cell r="BT1660" t="str">
            <v>Márfa</v>
          </cell>
        </row>
        <row r="1661">
          <cell r="BT1661" t="str">
            <v>Máriahalom</v>
          </cell>
        </row>
        <row r="1662">
          <cell r="BT1662" t="str">
            <v>Máriakálnok</v>
          </cell>
        </row>
        <row r="1663">
          <cell r="BT1663" t="str">
            <v>Máriakéménd</v>
          </cell>
        </row>
        <row r="1664">
          <cell r="BT1664" t="str">
            <v>Márianosztra</v>
          </cell>
        </row>
        <row r="1665">
          <cell r="BT1665" t="str">
            <v>Máriapócs</v>
          </cell>
        </row>
        <row r="1666">
          <cell r="BT1666" t="str">
            <v>Markaz</v>
          </cell>
        </row>
        <row r="1667">
          <cell r="BT1667" t="str">
            <v>Márkháza</v>
          </cell>
        </row>
        <row r="1668">
          <cell r="BT1668" t="str">
            <v>Márkó</v>
          </cell>
        </row>
        <row r="1669">
          <cell r="BT1669" t="str">
            <v>Markóc</v>
          </cell>
        </row>
        <row r="1670">
          <cell r="BT1670" t="str">
            <v>Markotabödöge</v>
          </cell>
        </row>
        <row r="1671">
          <cell r="BT1671" t="str">
            <v>Maróc</v>
          </cell>
        </row>
        <row r="1672">
          <cell r="BT1672" t="str">
            <v>Marócsa</v>
          </cell>
        </row>
        <row r="1673">
          <cell r="BT1673" t="str">
            <v>Márok</v>
          </cell>
        </row>
        <row r="1674">
          <cell r="BT1674" t="str">
            <v>Márokföld</v>
          </cell>
        </row>
        <row r="1675">
          <cell r="BT1675" t="str">
            <v>Márokpapi</v>
          </cell>
        </row>
        <row r="1676">
          <cell r="BT1676" t="str">
            <v>Maroslele</v>
          </cell>
        </row>
        <row r="1677">
          <cell r="BT1677" t="str">
            <v>Mártély</v>
          </cell>
        </row>
        <row r="1678">
          <cell r="BT1678" t="str">
            <v>Martfű</v>
          </cell>
        </row>
        <row r="1679">
          <cell r="BT1679" t="str">
            <v>Martonfa</v>
          </cell>
        </row>
        <row r="1680">
          <cell r="BT1680" t="str">
            <v>Martonvásár</v>
          </cell>
        </row>
        <row r="1681">
          <cell r="BT1681" t="str">
            <v>Martonyi</v>
          </cell>
        </row>
        <row r="1682">
          <cell r="BT1682" t="str">
            <v>Mátészalka</v>
          </cell>
        </row>
        <row r="1683">
          <cell r="BT1683" t="str">
            <v>Mátételke</v>
          </cell>
        </row>
        <row r="1684">
          <cell r="BT1684" t="str">
            <v>Mátraballa</v>
          </cell>
        </row>
        <row r="1685">
          <cell r="BT1685" t="str">
            <v>Mátraderecske</v>
          </cell>
        </row>
        <row r="1686">
          <cell r="BT1686" t="str">
            <v>Mátramindszent</v>
          </cell>
        </row>
        <row r="1687">
          <cell r="BT1687" t="str">
            <v>Mátranovák</v>
          </cell>
        </row>
        <row r="1688">
          <cell r="BT1688" t="str">
            <v>Mátraszele</v>
          </cell>
        </row>
        <row r="1689">
          <cell r="BT1689" t="str">
            <v>Mátraszentimre</v>
          </cell>
        </row>
        <row r="1690">
          <cell r="BT1690" t="str">
            <v>Mátraszőlős</v>
          </cell>
        </row>
        <row r="1691">
          <cell r="BT1691" t="str">
            <v>Mátraterenye</v>
          </cell>
        </row>
        <row r="1692">
          <cell r="BT1692" t="str">
            <v>Mátraverebély</v>
          </cell>
        </row>
        <row r="1693">
          <cell r="BT1693" t="str">
            <v>Mátyásdomb</v>
          </cell>
        </row>
        <row r="1694">
          <cell r="BT1694" t="str">
            <v>Matty</v>
          </cell>
        </row>
        <row r="1695">
          <cell r="BT1695" t="str">
            <v>Mátyus</v>
          </cell>
        </row>
        <row r="1696">
          <cell r="BT1696" t="str">
            <v>Máza</v>
          </cell>
        </row>
        <row r="1697">
          <cell r="BT1697" t="str">
            <v>Mecseknádasd</v>
          </cell>
        </row>
        <row r="1698">
          <cell r="BT1698" t="str">
            <v>Mecsekpölöske</v>
          </cell>
        </row>
        <row r="1699">
          <cell r="BT1699" t="str">
            <v>Mecsér</v>
          </cell>
        </row>
        <row r="1700">
          <cell r="BT1700" t="str">
            <v>Medgyesbodzás</v>
          </cell>
        </row>
        <row r="1701">
          <cell r="BT1701" t="str">
            <v>Medgyesegyháza</v>
          </cell>
        </row>
        <row r="1702">
          <cell r="BT1702" t="str">
            <v>Medina</v>
          </cell>
        </row>
        <row r="1703">
          <cell r="BT1703" t="str">
            <v>Megyaszó</v>
          </cell>
        </row>
        <row r="1704">
          <cell r="BT1704" t="str">
            <v>Megyehíd</v>
          </cell>
        </row>
        <row r="1705">
          <cell r="BT1705" t="str">
            <v>Megyer</v>
          </cell>
        </row>
        <row r="1706">
          <cell r="BT1706" t="str">
            <v>Meggyeskovácsi</v>
          </cell>
        </row>
        <row r="1707">
          <cell r="BT1707" t="str">
            <v>Méhkerék</v>
          </cell>
        </row>
        <row r="1708">
          <cell r="BT1708" t="str">
            <v>Méhtelek</v>
          </cell>
        </row>
        <row r="1709">
          <cell r="BT1709" t="str">
            <v>Mekényes</v>
          </cell>
        </row>
        <row r="1710">
          <cell r="BT1710" t="str">
            <v>Mélykút</v>
          </cell>
        </row>
        <row r="1711">
          <cell r="BT1711" t="str">
            <v>Mencshely</v>
          </cell>
        </row>
        <row r="1712">
          <cell r="BT1712" t="str">
            <v>Mende</v>
          </cell>
        </row>
        <row r="1713">
          <cell r="BT1713" t="str">
            <v>Méra</v>
          </cell>
        </row>
        <row r="1714">
          <cell r="BT1714" t="str">
            <v>Merenye</v>
          </cell>
        </row>
        <row r="1715">
          <cell r="BT1715" t="str">
            <v>Mérges</v>
          </cell>
        </row>
        <row r="1716">
          <cell r="BT1716" t="str">
            <v>Mérk</v>
          </cell>
        </row>
        <row r="1717">
          <cell r="BT1717" t="str">
            <v>Mernye</v>
          </cell>
        </row>
        <row r="1718">
          <cell r="BT1718" t="str">
            <v>Mersevát</v>
          </cell>
        </row>
        <row r="1719">
          <cell r="BT1719" t="str">
            <v>Mesterháza</v>
          </cell>
        </row>
        <row r="1720">
          <cell r="BT1720" t="str">
            <v>Mesteri</v>
          </cell>
        </row>
        <row r="1721">
          <cell r="BT1721" t="str">
            <v>Mesterszállás</v>
          </cell>
        </row>
        <row r="1722">
          <cell r="BT1722" t="str">
            <v>Meszes</v>
          </cell>
        </row>
        <row r="1723">
          <cell r="BT1723" t="str">
            <v>Meszlen</v>
          </cell>
        </row>
        <row r="1724">
          <cell r="BT1724" t="str">
            <v>Mesztegnyő</v>
          </cell>
        </row>
        <row r="1725">
          <cell r="BT1725" t="str">
            <v>Mezőberény</v>
          </cell>
        </row>
        <row r="1726">
          <cell r="BT1726" t="str">
            <v>Mezőcsát</v>
          </cell>
        </row>
        <row r="1727">
          <cell r="BT1727" t="str">
            <v>Mezőcsokonya</v>
          </cell>
        </row>
        <row r="1728">
          <cell r="BT1728" t="str">
            <v>Meződ</v>
          </cell>
        </row>
        <row r="1729">
          <cell r="BT1729" t="str">
            <v>Mezőfalva</v>
          </cell>
        </row>
        <row r="1730">
          <cell r="BT1730" t="str">
            <v>Mezőgyán</v>
          </cell>
        </row>
        <row r="1731">
          <cell r="BT1731" t="str">
            <v>Mezőhegyes</v>
          </cell>
        </row>
        <row r="1732">
          <cell r="BT1732" t="str">
            <v>Mezőhék</v>
          </cell>
        </row>
        <row r="1733">
          <cell r="BT1733" t="str">
            <v>Mezőkeresztes</v>
          </cell>
        </row>
        <row r="1734">
          <cell r="BT1734" t="str">
            <v>Mezőkomárom</v>
          </cell>
        </row>
        <row r="1735">
          <cell r="BT1735" t="str">
            <v>Mezőkovácsháza</v>
          </cell>
        </row>
        <row r="1736">
          <cell r="BT1736" t="str">
            <v>Mezőkövesd</v>
          </cell>
        </row>
        <row r="1737">
          <cell r="BT1737" t="str">
            <v>Mezőladány</v>
          </cell>
        </row>
        <row r="1738">
          <cell r="BT1738" t="str">
            <v>Mezőlak</v>
          </cell>
        </row>
        <row r="1739">
          <cell r="BT1739" t="str">
            <v>Mezőnagymihály</v>
          </cell>
        </row>
        <row r="1740">
          <cell r="BT1740" t="str">
            <v>Mezőnyárád</v>
          </cell>
        </row>
        <row r="1741">
          <cell r="BT1741" t="str">
            <v>Mezőörs</v>
          </cell>
        </row>
        <row r="1742">
          <cell r="BT1742" t="str">
            <v>Mezőpeterd</v>
          </cell>
        </row>
        <row r="1743">
          <cell r="BT1743" t="str">
            <v>Mezősas</v>
          </cell>
        </row>
        <row r="1744">
          <cell r="BT1744" t="str">
            <v>Mezőszemere</v>
          </cell>
        </row>
        <row r="1745">
          <cell r="BT1745" t="str">
            <v>Mezőszentgyörgy</v>
          </cell>
        </row>
        <row r="1746">
          <cell r="BT1746" t="str">
            <v>Mezőszilas</v>
          </cell>
        </row>
        <row r="1747">
          <cell r="BT1747" t="str">
            <v>Mezőtárkány</v>
          </cell>
        </row>
        <row r="1748">
          <cell r="BT1748" t="str">
            <v>Mezőtúr</v>
          </cell>
        </row>
        <row r="1749">
          <cell r="BT1749" t="str">
            <v>Mezőzombor</v>
          </cell>
        </row>
        <row r="1750">
          <cell r="BT1750" t="str">
            <v>Miháld</v>
          </cell>
        </row>
        <row r="1751">
          <cell r="BT1751" t="str">
            <v>Mihályfa</v>
          </cell>
        </row>
        <row r="1752">
          <cell r="BT1752" t="str">
            <v>Mihálygerge</v>
          </cell>
        </row>
        <row r="1753">
          <cell r="BT1753" t="str">
            <v>Mihályháza</v>
          </cell>
        </row>
        <row r="1754">
          <cell r="BT1754" t="str">
            <v>Mihályi</v>
          </cell>
        </row>
        <row r="1755">
          <cell r="BT1755" t="str">
            <v>Mike</v>
          </cell>
        </row>
        <row r="1756">
          <cell r="BT1756" t="str">
            <v>Mikebuda</v>
          </cell>
        </row>
        <row r="1757">
          <cell r="BT1757" t="str">
            <v>Mikekarácsonyfa</v>
          </cell>
        </row>
        <row r="1758">
          <cell r="BT1758" t="str">
            <v>Mikepércs</v>
          </cell>
        </row>
        <row r="1759">
          <cell r="BT1759" t="str">
            <v>Miklósi</v>
          </cell>
        </row>
        <row r="1760">
          <cell r="BT1760" t="str">
            <v>Mikófalva</v>
          </cell>
        </row>
        <row r="1761">
          <cell r="BT1761" t="str">
            <v>Mikóháza</v>
          </cell>
        </row>
        <row r="1762">
          <cell r="BT1762" t="str">
            <v>Mikosszéplak</v>
          </cell>
        </row>
        <row r="1763">
          <cell r="BT1763" t="str">
            <v>Milejszeg</v>
          </cell>
        </row>
        <row r="1764">
          <cell r="BT1764" t="str">
            <v>Milota</v>
          </cell>
        </row>
        <row r="1765">
          <cell r="BT1765" t="str">
            <v>Mindszent</v>
          </cell>
        </row>
        <row r="1766">
          <cell r="BT1766" t="str">
            <v>Mindszentgodisa</v>
          </cell>
        </row>
        <row r="1767">
          <cell r="BT1767" t="str">
            <v>Mindszentkálla</v>
          </cell>
        </row>
        <row r="1768">
          <cell r="BT1768" t="str">
            <v>Misefa</v>
          </cell>
        </row>
        <row r="1769">
          <cell r="BT1769" t="str">
            <v>Miske</v>
          </cell>
        </row>
        <row r="1770">
          <cell r="BT1770" t="str">
            <v>Miskolc</v>
          </cell>
        </row>
        <row r="1771">
          <cell r="BT1771" t="str">
            <v>Miszla</v>
          </cell>
        </row>
        <row r="1772">
          <cell r="BT1772" t="str">
            <v>Mocsa</v>
          </cell>
        </row>
        <row r="1773">
          <cell r="BT1773" t="str">
            <v>Mogyoród</v>
          </cell>
        </row>
        <row r="1774">
          <cell r="BT1774" t="str">
            <v>Mogyorósbánya</v>
          </cell>
        </row>
        <row r="1775">
          <cell r="BT1775" t="str">
            <v>Mogyoróska</v>
          </cell>
        </row>
        <row r="1776">
          <cell r="BT1776" t="str">
            <v>Moha</v>
          </cell>
        </row>
        <row r="1777">
          <cell r="BT1777" t="str">
            <v>Mohács</v>
          </cell>
        </row>
        <row r="1778">
          <cell r="BT1778" t="str">
            <v>Mohora</v>
          </cell>
        </row>
        <row r="1779">
          <cell r="BT1779" t="str">
            <v>Molnári</v>
          </cell>
        </row>
        <row r="1780">
          <cell r="BT1780" t="str">
            <v>Molnaszecsőd</v>
          </cell>
        </row>
        <row r="1781">
          <cell r="BT1781" t="str">
            <v>Molvány</v>
          </cell>
        </row>
        <row r="1782">
          <cell r="BT1782" t="str">
            <v>Monaj</v>
          </cell>
        </row>
        <row r="1783">
          <cell r="BT1783" t="str">
            <v>Monok</v>
          </cell>
        </row>
        <row r="1784">
          <cell r="BT1784" t="str">
            <v>Monor</v>
          </cell>
        </row>
        <row r="1785">
          <cell r="BT1785" t="str">
            <v>Monorierdő</v>
          </cell>
        </row>
        <row r="1786">
          <cell r="BT1786" t="str">
            <v>Mónosbél</v>
          </cell>
        </row>
        <row r="1787">
          <cell r="BT1787" t="str">
            <v>Monostorapáti</v>
          </cell>
        </row>
        <row r="1788">
          <cell r="BT1788" t="str">
            <v>Monostorpályi</v>
          </cell>
        </row>
        <row r="1789">
          <cell r="BT1789" t="str">
            <v>Monoszló</v>
          </cell>
        </row>
        <row r="1790">
          <cell r="BT1790" t="str">
            <v>Monyoród</v>
          </cell>
        </row>
        <row r="1791">
          <cell r="BT1791" t="str">
            <v>Mór</v>
          </cell>
        </row>
        <row r="1792">
          <cell r="BT1792" t="str">
            <v>Mórágy</v>
          </cell>
        </row>
        <row r="1793">
          <cell r="BT1793" t="str">
            <v>Mórahalom</v>
          </cell>
        </row>
        <row r="1794">
          <cell r="BT1794" t="str">
            <v>Móricgát</v>
          </cell>
        </row>
        <row r="1795">
          <cell r="BT1795" t="str">
            <v>Mórichida</v>
          </cell>
        </row>
        <row r="1796">
          <cell r="BT1796" t="str">
            <v>Mosdós</v>
          </cell>
        </row>
        <row r="1797">
          <cell r="BT1797" t="str">
            <v>Mosonmagyaróvár</v>
          </cell>
        </row>
        <row r="1798">
          <cell r="BT1798" t="str">
            <v>Mosonszentmiklós</v>
          </cell>
        </row>
        <row r="1799">
          <cell r="BT1799" t="str">
            <v>Mosonszolnok</v>
          </cell>
        </row>
        <row r="1800">
          <cell r="BT1800" t="str">
            <v>Mosonudvar</v>
          </cell>
        </row>
        <row r="1801">
          <cell r="BT1801" t="str">
            <v>Mozsgó</v>
          </cell>
        </row>
        <row r="1802">
          <cell r="BT1802" t="str">
            <v>Mőcsény</v>
          </cell>
        </row>
        <row r="1803">
          <cell r="BT1803" t="str">
            <v>Mucsfa</v>
          </cell>
        </row>
        <row r="1804">
          <cell r="BT1804" t="str">
            <v>Mucsi</v>
          </cell>
        </row>
        <row r="1805">
          <cell r="BT1805" t="str">
            <v>Múcsony</v>
          </cell>
        </row>
        <row r="1806">
          <cell r="BT1806" t="str">
            <v>Muhi</v>
          </cell>
        </row>
        <row r="1807">
          <cell r="BT1807" t="str">
            <v>Murakeresztúr</v>
          </cell>
        </row>
        <row r="1808">
          <cell r="BT1808" t="str">
            <v>Murarátka</v>
          </cell>
        </row>
        <row r="1809">
          <cell r="BT1809" t="str">
            <v>Muraszemenye</v>
          </cell>
        </row>
        <row r="1810">
          <cell r="BT1810" t="str">
            <v>Murga</v>
          </cell>
        </row>
        <row r="1811">
          <cell r="BT1811" t="str">
            <v>Murony</v>
          </cell>
        </row>
        <row r="1812">
          <cell r="BT1812" t="str">
            <v>Nábrád</v>
          </cell>
        </row>
        <row r="1813">
          <cell r="BT1813" t="str">
            <v>Nadap</v>
          </cell>
        </row>
        <row r="1814">
          <cell r="BT1814" t="str">
            <v>Nádasd</v>
          </cell>
        </row>
        <row r="1815">
          <cell r="BT1815" t="str">
            <v>Nádasdladány</v>
          </cell>
        </row>
        <row r="1816">
          <cell r="BT1816" t="str">
            <v>Nádudvar</v>
          </cell>
        </row>
        <row r="1817">
          <cell r="BT1817" t="str">
            <v>Nágocs</v>
          </cell>
        </row>
        <row r="1818">
          <cell r="BT1818" t="str">
            <v>Nagyacsád</v>
          </cell>
        </row>
        <row r="1819">
          <cell r="BT1819" t="str">
            <v>Nagyalásony</v>
          </cell>
        </row>
        <row r="1820">
          <cell r="BT1820" t="str">
            <v>Nagyar</v>
          </cell>
        </row>
        <row r="1821">
          <cell r="BT1821" t="str">
            <v>Nagyatád</v>
          </cell>
        </row>
        <row r="1822">
          <cell r="BT1822" t="str">
            <v>Nagybajcs</v>
          </cell>
        </row>
        <row r="1823">
          <cell r="BT1823" t="str">
            <v>Nagybajom</v>
          </cell>
        </row>
        <row r="1824">
          <cell r="BT1824" t="str">
            <v>Nagybakónak</v>
          </cell>
        </row>
        <row r="1825">
          <cell r="BT1825" t="str">
            <v>Nagybánhegyes</v>
          </cell>
        </row>
        <row r="1826">
          <cell r="BT1826" t="str">
            <v>Nagybaracska</v>
          </cell>
        </row>
        <row r="1827">
          <cell r="BT1827" t="str">
            <v>Nagybarca</v>
          </cell>
        </row>
        <row r="1828">
          <cell r="BT1828" t="str">
            <v>Nagybárkány</v>
          </cell>
        </row>
        <row r="1829">
          <cell r="BT1829" t="str">
            <v>Nagyberény</v>
          </cell>
        </row>
        <row r="1830">
          <cell r="BT1830" t="str">
            <v>Nagyberki</v>
          </cell>
        </row>
        <row r="1831">
          <cell r="BT1831" t="str">
            <v>Nagybörzsöny</v>
          </cell>
        </row>
        <row r="1832">
          <cell r="BT1832" t="str">
            <v>Nagybudmér</v>
          </cell>
        </row>
        <row r="1833">
          <cell r="BT1833" t="str">
            <v>Nagycenk</v>
          </cell>
        </row>
        <row r="1834">
          <cell r="BT1834" t="str">
            <v>Nagycsány</v>
          </cell>
        </row>
        <row r="1835">
          <cell r="BT1835" t="str">
            <v>Nagycsécs</v>
          </cell>
        </row>
        <row r="1836">
          <cell r="BT1836" t="str">
            <v>Nagycsepely</v>
          </cell>
        </row>
        <row r="1837">
          <cell r="BT1837" t="str">
            <v>Nagycserkesz</v>
          </cell>
        </row>
        <row r="1838">
          <cell r="BT1838" t="str">
            <v>Nagydém</v>
          </cell>
        </row>
        <row r="1839">
          <cell r="BT1839" t="str">
            <v>Nagydobos</v>
          </cell>
        </row>
        <row r="1840">
          <cell r="BT1840" t="str">
            <v>Nagydobsza</v>
          </cell>
        </row>
        <row r="1841">
          <cell r="BT1841" t="str">
            <v>Nagydorog</v>
          </cell>
        </row>
        <row r="1842">
          <cell r="BT1842" t="str">
            <v>Nagyecsed</v>
          </cell>
        </row>
        <row r="1843">
          <cell r="BT1843" t="str">
            <v>Nagyér</v>
          </cell>
        </row>
        <row r="1844">
          <cell r="BT1844" t="str">
            <v>Nagyesztergár</v>
          </cell>
        </row>
        <row r="1845">
          <cell r="BT1845" t="str">
            <v>Nagyfüged</v>
          </cell>
        </row>
        <row r="1846">
          <cell r="BT1846" t="str">
            <v>Nagygeresd</v>
          </cell>
        </row>
        <row r="1847">
          <cell r="BT1847" t="str">
            <v>Nagygörbő</v>
          </cell>
        </row>
        <row r="1848">
          <cell r="BT1848" t="str">
            <v>Nagygyimót</v>
          </cell>
        </row>
        <row r="1849">
          <cell r="BT1849" t="str">
            <v>Nagyhajmás</v>
          </cell>
        </row>
        <row r="1850">
          <cell r="BT1850" t="str">
            <v>Nagyhalász</v>
          </cell>
        </row>
        <row r="1851">
          <cell r="BT1851" t="str">
            <v>Nagyharsány</v>
          </cell>
        </row>
        <row r="1852">
          <cell r="BT1852" t="str">
            <v>Nagyhegyes</v>
          </cell>
        </row>
        <row r="1853">
          <cell r="BT1853" t="str">
            <v>Nagyhódos</v>
          </cell>
        </row>
        <row r="1854">
          <cell r="BT1854" t="str">
            <v>Nagyhuta</v>
          </cell>
        </row>
        <row r="1855">
          <cell r="BT1855" t="str">
            <v>Nagyigmánd</v>
          </cell>
        </row>
        <row r="1856">
          <cell r="BT1856" t="str">
            <v>Nagyiván</v>
          </cell>
        </row>
        <row r="1857">
          <cell r="BT1857" t="str">
            <v>Nagykálló</v>
          </cell>
        </row>
        <row r="1858">
          <cell r="BT1858" t="str">
            <v>Nagykamarás</v>
          </cell>
        </row>
        <row r="1859">
          <cell r="BT1859" t="str">
            <v>Nagykanizsa</v>
          </cell>
        </row>
        <row r="1860">
          <cell r="BT1860" t="str">
            <v>Nagykapornak</v>
          </cell>
        </row>
        <row r="1861">
          <cell r="BT1861" t="str">
            <v>Nagykarácsony</v>
          </cell>
        </row>
        <row r="1862">
          <cell r="BT1862" t="str">
            <v>Nagykáta</v>
          </cell>
        </row>
        <row r="1863">
          <cell r="BT1863" t="str">
            <v>Nagykereki</v>
          </cell>
        </row>
        <row r="1864">
          <cell r="BT1864" t="str">
            <v>Nagykeresztúr</v>
          </cell>
        </row>
        <row r="1865">
          <cell r="BT1865" t="str">
            <v>Nagykinizs</v>
          </cell>
        </row>
        <row r="1866">
          <cell r="BT1866" t="str">
            <v>Nagykónyi</v>
          </cell>
        </row>
        <row r="1867">
          <cell r="BT1867" t="str">
            <v>Nagykorpád</v>
          </cell>
        </row>
        <row r="1868">
          <cell r="BT1868" t="str">
            <v>Nagykovácsi</v>
          </cell>
        </row>
        <row r="1869">
          <cell r="BT1869" t="str">
            <v>Nagykozár</v>
          </cell>
        </row>
        <row r="1870">
          <cell r="BT1870" t="str">
            <v>Nagykökényes</v>
          </cell>
        </row>
        <row r="1871">
          <cell r="BT1871" t="str">
            <v>Nagykölked</v>
          </cell>
        </row>
        <row r="1872">
          <cell r="BT1872" t="str">
            <v>Nagykőrös</v>
          </cell>
        </row>
        <row r="1873">
          <cell r="BT1873" t="str">
            <v>Nagykörű</v>
          </cell>
        </row>
        <row r="1874">
          <cell r="BT1874" t="str">
            <v>Nagykutas</v>
          </cell>
        </row>
        <row r="1875">
          <cell r="BT1875" t="str">
            <v>Nagylak</v>
          </cell>
        </row>
        <row r="1876">
          <cell r="BT1876" t="str">
            <v>Nagylengyel</v>
          </cell>
        </row>
        <row r="1877">
          <cell r="BT1877" t="str">
            <v>Nagylóc</v>
          </cell>
        </row>
        <row r="1878">
          <cell r="BT1878" t="str">
            <v>Nagylók</v>
          </cell>
        </row>
        <row r="1879">
          <cell r="BT1879" t="str">
            <v>Nagylózs</v>
          </cell>
        </row>
        <row r="1880">
          <cell r="BT1880" t="str">
            <v>Nagymágocs</v>
          </cell>
        </row>
        <row r="1881">
          <cell r="BT1881" t="str">
            <v>Nagymányok</v>
          </cell>
        </row>
        <row r="1882">
          <cell r="BT1882" t="str">
            <v>Nagymaros</v>
          </cell>
        </row>
        <row r="1883">
          <cell r="BT1883" t="str">
            <v>Nagymizdó</v>
          </cell>
        </row>
        <row r="1884">
          <cell r="BT1884" t="str">
            <v>Nagynyárád</v>
          </cell>
        </row>
        <row r="1885">
          <cell r="BT1885" t="str">
            <v>Nagyoroszi</v>
          </cell>
        </row>
        <row r="1886">
          <cell r="BT1886" t="str">
            <v>Nagypáli</v>
          </cell>
        </row>
        <row r="1887">
          <cell r="BT1887" t="str">
            <v>Nagypall</v>
          </cell>
        </row>
        <row r="1888">
          <cell r="BT1888" t="str">
            <v>Nagypeterd</v>
          </cell>
        </row>
        <row r="1889">
          <cell r="BT1889" t="str">
            <v>Nagypirit</v>
          </cell>
        </row>
        <row r="1890">
          <cell r="BT1890" t="str">
            <v>Nagyrábé</v>
          </cell>
        </row>
        <row r="1891">
          <cell r="BT1891" t="str">
            <v>Nagyrada</v>
          </cell>
        </row>
        <row r="1892">
          <cell r="BT1892" t="str">
            <v>Nagyrákos</v>
          </cell>
        </row>
        <row r="1893">
          <cell r="BT1893" t="str">
            <v>Nagyrécse</v>
          </cell>
        </row>
        <row r="1894">
          <cell r="BT1894" t="str">
            <v>Nagyréde</v>
          </cell>
        </row>
        <row r="1895">
          <cell r="BT1895" t="str">
            <v>Nagyrév</v>
          </cell>
        </row>
        <row r="1896">
          <cell r="BT1896" t="str">
            <v>Nagyrozvágy</v>
          </cell>
        </row>
        <row r="1897">
          <cell r="BT1897" t="str">
            <v>Nagysáp</v>
          </cell>
        </row>
        <row r="1898">
          <cell r="BT1898" t="str">
            <v>Nagysimonyi</v>
          </cell>
        </row>
        <row r="1899">
          <cell r="BT1899" t="str">
            <v>Nagyszakácsi</v>
          </cell>
        </row>
        <row r="1900">
          <cell r="BT1900" t="str">
            <v>Nagyszékely</v>
          </cell>
        </row>
        <row r="1901">
          <cell r="BT1901" t="str">
            <v>Nagyszekeres</v>
          </cell>
        </row>
        <row r="1902">
          <cell r="BT1902" t="str">
            <v>Nagyszénás</v>
          </cell>
        </row>
        <row r="1903">
          <cell r="BT1903" t="str">
            <v>Nagyszentjános</v>
          </cell>
        </row>
        <row r="1904">
          <cell r="BT1904" t="str">
            <v>Nagyszokoly</v>
          </cell>
        </row>
        <row r="1905">
          <cell r="BT1905" t="str">
            <v>Nagytálya</v>
          </cell>
        </row>
        <row r="1906">
          <cell r="BT1906" t="str">
            <v>Nagytarcsa</v>
          </cell>
        </row>
        <row r="1907">
          <cell r="BT1907" t="str">
            <v>Nagytevel</v>
          </cell>
        </row>
        <row r="1908">
          <cell r="BT1908" t="str">
            <v>Nagytilaj</v>
          </cell>
        </row>
        <row r="1909">
          <cell r="BT1909" t="str">
            <v>Nagytótfalu</v>
          </cell>
        </row>
        <row r="1910">
          <cell r="BT1910" t="str">
            <v>Nagytőke</v>
          </cell>
        </row>
        <row r="1911">
          <cell r="BT1911" t="str">
            <v>Nagyút</v>
          </cell>
        </row>
        <row r="1912">
          <cell r="BT1912" t="str">
            <v>Nagyvarsány</v>
          </cell>
        </row>
        <row r="1913">
          <cell r="BT1913" t="str">
            <v>Nagyváty</v>
          </cell>
        </row>
        <row r="1914">
          <cell r="BT1914" t="str">
            <v>Nagyvázsony</v>
          </cell>
        </row>
        <row r="1915">
          <cell r="BT1915" t="str">
            <v>Nagyvejke</v>
          </cell>
        </row>
        <row r="1916">
          <cell r="BT1916" t="str">
            <v>Nagyveleg</v>
          </cell>
        </row>
        <row r="1917">
          <cell r="BT1917" t="str">
            <v>Nagyvenyim</v>
          </cell>
        </row>
        <row r="1918">
          <cell r="BT1918" t="str">
            <v>Nagyvisnyó</v>
          </cell>
        </row>
        <row r="1919">
          <cell r="BT1919" t="str">
            <v>Nak</v>
          </cell>
        </row>
        <row r="1920">
          <cell r="BT1920" t="str">
            <v>Napkor</v>
          </cell>
        </row>
        <row r="1921">
          <cell r="BT1921" t="str">
            <v>Nárai</v>
          </cell>
        </row>
        <row r="1922">
          <cell r="BT1922" t="str">
            <v>Narda</v>
          </cell>
        </row>
        <row r="1923">
          <cell r="BT1923" t="str">
            <v>Naszály</v>
          </cell>
        </row>
        <row r="1924">
          <cell r="BT1924" t="str">
            <v>Négyes</v>
          </cell>
        </row>
        <row r="1925">
          <cell r="BT1925" t="str">
            <v>Nekézseny</v>
          </cell>
        </row>
        <row r="1926">
          <cell r="BT1926" t="str">
            <v>Nemesapáti</v>
          </cell>
        </row>
        <row r="1927">
          <cell r="BT1927" t="str">
            <v>Nemesbikk</v>
          </cell>
        </row>
        <row r="1928">
          <cell r="BT1928" t="str">
            <v>Nemesborzova</v>
          </cell>
        </row>
        <row r="1929">
          <cell r="BT1929" t="str">
            <v>Nemesbőd</v>
          </cell>
        </row>
        <row r="1930">
          <cell r="BT1930" t="str">
            <v>Nemesbük</v>
          </cell>
        </row>
        <row r="1931">
          <cell r="BT1931" t="str">
            <v>Nemescsó</v>
          </cell>
        </row>
        <row r="1932">
          <cell r="BT1932" t="str">
            <v>Nemesdéd</v>
          </cell>
        </row>
        <row r="1933">
          <cell r="BT1933" t="str">
            <v>Nemesgörzsöny</v>
          </cell>
        </row>
        <row r="1934">
          <cell r="BT1934" t="str">
            <v>Nemesgulács</v>
          </cell>
        </row>
        <row r="1935">
          <cell r="BT1935" t="str">
            <v>Nemeshany</v>
          </cell>
        </row>
        <row r="1936">
          <cell r="BT1936" t="str">
            <v>Nemeshetés</v>
          </cell>
        </row>
        <row r="1937">
          <cell r="BT1937" t="str">
            <v>Nemeske</v>
          </cell>
        </row>
        <row r="1938">
          <cell r="BT1938" t="str">
            <v>Nemeskér</v>
          </cell>
        </row>
        <row r="1939">
          <cell r="BT1939" t="str">
            <v>Nemeskeresztúr</v>
          </cell>
        </row>
        <row r="1940">
          <cell r="BT1940" t="str">
            <v>Nemeskisfalud</v>
          </cell>
        </row>
        <row r="1941">
          <cell r="BT1941" t="str">
            <v>Nemeskocs</v>
          </cell>
        </row>
        <row r="1942">
          <cell r="BT1942" t="str">
            <v>Nemeskolta</v>
          </cell>
        </row>
        <row r="1943">
          <cell r="BT1943" t="str">
            <v>Nemesládony</v>
          </cell>
        </row>
        <row r="1944">
          <cell r="BT1944" t="str">
            <v>Nemesmedves</v>
          </cell>
        </row>
        <row r="1945">
          <cell r="BT1945" t="str">
            <v>Nemesnádudvar</v>
          </cell>
        </row>
        <row r="1946">
          <cell r="BT1946" t="str">
            <v>Nemesnép</v>
          </cell>
        </row>
        <row r="1947">
          <cell r="BT1947" t="str">
            <v>Nemespátró</v>
          </cell>
        </row>
        <row r="1948">
          <cell r="BT1948" t="str">
            <v>Nemesrádó</v>
          </cell>
        </row>
        <row r="1949">
          <cell r="BT1949" t="str">
            <v>Nemesrempehollós</v>
          </cell>
        </row>
        <row r="1950">
          <cell r="BT1950" t="str">
            <v>Nemessándorháza</v>
          </cell>
        </row>
        <row r="1951">
          <cell r="BT1951" t="str">
            <v>Nemesvámos</v>
          </cell>
        </row>
        <row r="1952">
          <cell r="BT1952" t="str">
            <v>Nemesvid</v>
          </cell>
        </row>
        <row r="1953">
          <cell r="BT1953" t="str">
            <v>Nemesvita</v>
          </cell>
        </row>
        <row r="1954">
          <cell r="BT1954" t="str">
            <v>Nemesszalók</v>
          </cell>
        </row>
        <row r="1955">
          <cell r="BT1955" t="str">
            <v>Nemesszentandrás</v>
          </cell>
        </row>
        <row r="1956">
          <cell r="BT1956" t="str">
            <v>Németbánya</v>
          </cell>
        </row>
        <row r="1957">
          <cell r="BT1957" t="str">
            <v>Németfalu</v>
          </cell>
        </row>
        <row r="1958">
          <cell r="BT1958" t="str">
            <v>Németkér</v>
          </cell>
        </row>
        <row r="1959">
          <cell r="BT1959" t="str">
            <v>Nemti</v>
          </cell>
        </row>
        <row r="1960">
          <cell r="BT1960" t="str">
            <v>Neszmély</v>
          </cell>
        </row>
        <row r="1961">
          <cell r="BT1961" t="str">
            <v>Nézsa</v>
          </cell>
        </row>
        <row r="1962">
          <cell r="BT1962" t="str">
            <v>Nick</v>
          </cell>
        </row>
        <row r="1963">
          <cell r="BT1963" t="str">
            <v>Nikla</v>
          </cell>
        </row>
        <row r="1964">
          <cell r="BT1964" t="str">
            <v>Nógrád</v>
          </cell>
        </row>
        <row r="1965">
          <cell r="BT1965" t="str">
            <v>Nógrádkövesd</v>
          </cell>
        </row>
        <row r="1966">
          <cell r="BT1966" t="str">
            <v>Nógrádmarcal</v>
          </cell>
        </row>
        <row r="1967">
          <cell r="BT1967" t="str">
            <v>Nógrádmegyer</v>
          </cell>
        </row>
        <row r="1968">
          <cell r="BT1968" t="str">
            <v>Nógrádsáp</v>
          </cell>
        </row>
        <row r="1969">
          <cell r="BT1969" t="str">
            <v>Nógrádsipek</v>
          </cell>
        </row>
        <row r="1970">
          <cell r="BT1970" t="str">
            <v>Nógrádszakál</v>
          </cell>
        </row>
        <row r="1971">
          <cell r="BT1971" t="str">
            <v>Nóráp</v>
          </cell>
        </row>
        <row r="1972">
          <cell r="BT1972" t="str">
            <v>Noszlop</v>
          </cell>
        </row>
        <row r="1973">
          <cell r="BT1973" t="str">
            <v>Noszvaj</v>
          </cell>
        </row>
        <row r="1974">
          <cell r="BT1974" t="str">
            <v>Nova</v>
          </cell>
        </row>
        <row r="1975">
          <cell r="BT1975" t="str">
            <v>Novaj</v>
          </cell>
        </row>
        <row r="1976">
          <cell r="BT1976" t="str">
            <v>Novajidrány</v>
          </cell>
        </row>
        <row r="1977">
          <cell r="BT1977" t="str">
            <v>Nőtincs</v>
          </cell>
        </row>
        <row r="1978">
          <cell r="BT1978" t="str">
            <v>Nyalka</v>
          </cell>
        </row>
        <row r="1979">
          <cell r="BT1979" t="str">
            <v>Nyárád</v>
          </cell>
        </row>
        <row r="1980">
          <cell r="BT1980" t="str">
            <v>Nyáregyháza</v>
          </cell>
        </row>
        <row r="1981">
          <cell r="BT1981" t="str">
            <v>Nyárlőrinc</v>
          </cell>
        </row>
        <row r="1982">
          <cell r="BT1982" t="str">
            <v>Nyársapát</v>
          </cell>
        </row>
        <row r="1983">
          <cell r="BT1983" t="str">
            <v>Nyékládháza</v>
          </cell>
        </row>
        <row r="1984">
          <cell r="BT1984" t="str">
            <v>Nyergesújfalu</v>
          </cell>
        </row>
        <row r="1985">
          <cell r="BT1985" t="str">
            <v>Nyésta</v>
          </cell>
        </row>
        <row r="1986">
          <cell r="BT1986" t="str">
            <v>Nyim</v>
          </cell>
        </row>
        <row r="1987">
          <cell r="BT1987" t="str">
            <v>Nyírábrány</v>
          </cell>
        </row>
        <row r="1988">
          <cell r="BT1988" t="str">
            <v>Nyíracsád</v>
          </cell>
        </row>
        <row r="1989">
          <cell r="BT1989" t="str">
            <v>Nyirád</v>
          </cell>
        </row>
        <row r="1990">
          <cell r="BT1990" t="str">
            <v>Nyíradony</v>
          </cell>
        </row>
        <row r="1991">
          <cell r="BT1991" t="str">
            <v>Nyírbátor</v>
          </cell>
        </row>
        <row r="1992">
          <cell r="BT1992" t="str">
            <v>Nyírbéltek</v>
          </cell>
        </row>
        <row r="1993">
          <cell r="BT1993" t="str">
            <v>Nyírbogát</v>
          </cell>
        </row>
        <row r="1994">
          <cell r="BT1994" t="str">
            <v>Nyírbogdány</v>
          </cell>
        </row>
        <row r="1995">
          <cell r="BT1995" t="str">
            <v>Nyírcsaholy</v>
          </cell>
        </row>
        <row r="1996">
          <cell r="BT1996" t="str">
            <v>Nyírcsászári</v>
          </cell>
        </row>
        <row r="1997">
          <cell r="BT1997" t="str">
            <v>Nyírderzs</v>
          </cell>
        </row>
        <row r="1998">
          <cell r="BT1998" t="str">
            <v>Nyíregyháza</v>
          </cell>
        </row>
        <row r="1999">
          <cell r="BT1999" t="str">
            <v>Nyírgelse</v>
          </cell>
        </row>
        <row r="2000">
          <cell r="BT2000" t="str">
            <v>Nyírgyulaj</v>
          </cell>
        </row>
        <row r="2001">
          <cell r="BT2001" t="str">
            <v>Nyíri</v>
          </cell>
        </row>
        <row r="2002">
          <cell r="BT2002" t="str">
            <v>Nyíribrony</v>
          </cell>
        </row>
        <row r="2003">
          <cell r="BT2003" t="str">
            <v>Nyírjákó</v>
          </cell>
        </row>
        <row r="2004">
          <cell r="BT2004" t="str">
            <v>Nyírkarász</v>
          </cell>
        </row>
        <row r="2005">
          <cell r="BT2005" t="str">
            <v>Nyírkáta</v>
          </cell>
        </row>
        <row r="2006">
          <cell r="BT2006" t="str">
            <v>Nyírkércs</v>
          </cell>
        </row>
        <row r="2007">
          <cell r="BT2007" t="str">
            <v>Nyírlövő</v>
          </cell>
        </row>
        <row r="2008">
          <cell r="BT2008" t="str">
            <v>Nyírlugos</v>
          </cell>
        </row>
        <row r="2009">
          <cell r="BT2009" t="str">
            <v>Nyírmada</v>
          </cell>
        </row>
        <row r="2010">
          <cell r="BT2010" t="str">
            <v>Nyírmártonfalva</v>
          </cell>
        </row>
        <row r="2011">
          <cell r="BT2011" t="str">
            <v>Nyírmeggyes</v>
          </cell>
        </row>
        <row r="2012">
          <cell r="BT2012" t="str">
            <v>Nyírmihálydi</v>
          </cell>
        </row>
        <row r="2013">
          <cell r="BT2013" t="str">
            <v>Nyírparasznya</v>
          </cell>
        </row>
        <row r="2014">
          <cell r="BT2014" t="str">
            <v>Nyírpazony</v>
          </cell>
        </row>
        <row r="2015">
          <cell r="BT2015" t="str">
            <v>Nyírpilis</v>
          </cell>
        </row>
        <row r="2016">
          <cell r="BT2016" t="str">
            <v>Nyírtass</v>
          </cell>
        </row>
        <row r="2017">
          <cell r="BT2017" t="str">
            <v>Nyírtelek</v>
          </cell>
        </row>
        <row r="2018">
          <cell r="BT2018" t="str">
            <v>Nyírtét</v>
          </cell>
        </row>
        <row r="2019">
          <cell r="BT2019" t="str">
            <v>Nyírtura</v>
          </cell>
        </row>
        <row r="2020">
          <cell r="BT2020" t="str">
            <v>Nyírvasvári</v>
          </cell>
        </row>
        <row r="2021">
          <cell r="BT2021" t="str">
            <v>Nyomár</v>
          </cell>
        </row>
        <row r="2022">
          <cell r="BT2022" t="str">
            <v>Nyőgér</v>
          </cell>
        </row>
        <row r="2023">
          <cell r="BT2023" t="str">
            <v>Nyugotszenterzsébet</v>
          </cell>
        </row>
        <row r="2024">
          <cell r="BT2024" t="str">
            <v>Nyúl</v>
          </cell>
        </row>
        <row r="2025">
          <cell r="BT2025" t="str">
            <v>Óbánya</v>
          </cell>
        </row>
        <row r="2026">
          <cell r="BT2026" t="str">
            <v>Óbarok</v>
          </cell>
        </row>
        <row r="2027">
          <cell r="BT2027" t="str">
            <v>Óbudavár</v>
          </cell>
        </row>
        <row r="2028">
          <cell r="BT2028" t="str">
            <v>Ócsa</v>
          </cell>
        </row>
        <row r="2029">
          <cell r="BT2029" t="str">
            <v>Ócsárd</v>
          </cell>
        </row>
        <row r="2030">
          <cell r="BT2030" t="str">
            <v>Ófalu</v>
          </cell>
        </row>
        <row r="2031">
          <cell r="BT2031" t="str">
            <v>Ófehértó</v>
          </cell>
        </row>
        <row r="2032">
          <cell r="BT2032" t="str">
            <v>Óföldeák</v>
          </cell>
        </row>
        <row r="2033">
          <cell r="BT2033" t="str">
            <v>Óhíd</v>
          </cell>
        </row>
        <row r="2034">
          <cell r="BT2034" t="str">
            <v>Okány</v>
          </cell>
        </row>
        <row r="2035">
          <cell r="BT2035" t="str">
            <v>Okorág</v>
          </cell>
        </row>
        <row r="2036">
          <cell r="BT2036" t="str">
            <v>Okorvölgy</v>
          </cell>
        </row>
        <row r="2037">
          <cell r="BT2037" t="str">
            <v>Olasz</v>
          </cell>
        </row>
        <row r="2038">
          <cell r="BT2038" t="str">
            <v>Olaszfa</v>
          </cell>
        </row>
        <row r="2039">
          <cell r="BT2039" t="str">
            <v>Olaszfalu</v>
          </cell>
        </row>
        <row r="2040">
          <cell r="BT2040" t="str">
            <v>Olaszliszka</v>
          </cell>
        </row>
        <row r="2041">
          <cell r="BT2041" t="str">
            <v>Olcsva</v>
          </cell>
        </row>
        <row r="2042">
          <cell r="BT2042" t="str">
            <v>Olcsvaapáti</v>
          </cell>
        </row>
        <row r="2043">
          <cell r="BT2043" t="str">
            <v>Old</v>
          </cell>
        </row>
        <row r="2044">
          <cell r="BT2044" t="str">
            <v>Ólmod</v>
          </cell>
        </row>
        <row r="2045">
          <cell r="BT2045" t="str">
            <v>Oltárc</v>
          </cell>
        </row>
        <row r="2046">
          <cell r="BT2046" t="str">
            <v>Onga</v>
          </cell>
        </row>
        <row r="2047">
          <cell r="BT2047" t="str">
            <v>Ónod</v>
          </cell>
        </row>
        <row r="2048">
          <cell r="BT2048" t="str">
            <v>Ópályi</v>
          </cell>
        </row>
        <row r="2049">
          <cell r="BT2049" t="str">
            <v>Ópusztaszer</v>
          </cell>
        </row>
        <row r="2050">
          <cell r="BT2050" t="str">
            <v>Orbányosfa</v>
          </cell>
        </row>
        <row r="2051">
          <cell r="BT2051" t="str">
            <v>Orci</v>
          </cell>
        </row>
        <row r="2052">
          <cell r="BT2052" t="str">
            <v>Ordacsehi</v>
          </cell>
        </row>
        <row r="2053">
          <cell r="BT2053" t="str">
            <v>Ordas</v>
          </cell>
        </row>
        <row r="2054">
          <cell r="BT2054" t="str">
            <v>Orfalu</v>
          </cell>
        </row>
        <row r="2055">
          <cell r="BT2055" t="str">
            <v>Orfű</v>
          </cell>
        </row>
        <row r="2056">
          <cell r="BT2056" t="str">
            <v>Orgovány</v>
          </cell>
        </row>
        <row r="2057">
          <cell r="BT2057" t="str">
            <v>Ormándlak</v>
          </cell>
        </row>
        <row r="2058">
          <cell r="BT2058" t="str">
            <v>Ormosbánya</v>
          </cell>
        </row>
        <row r="2059">
          <cell r="BT2059" t="str">
            <v>Orosháza</v>
          </cell>
        </row>
        <row r="2060">
          <cell r="BT2060" t="str">
            <v>Oroszi</v>
          </cell>
        </row>
        <row r="2061">
          <cell r="BT2061" t="str">
            <v>Oroszlány</v>
          </cell>
        </row>
        <row r="2062">
          <cell r="BT2062" t="str">
            <v>Oroszló</v>
          </cell>
        </row>
        <row r="2063">
          <cell r="BT2063" t="str">
            <v>Orosztony</v>
          </cell>
        </row>
        <row r="2064">
          <cell r="BT2064" t="str">
            <v>Ortaháza</v>
          </cell>
        </row>
        <row r="2065">
          <cell r="BT2065" t="str">
            <v>Osli</v>
          </cell>
        </row>
        <row r="2066">
          <cell r="BT2066" t="str">
            <v>Ostffyasszonyfa</v>
          </cell>
        </row>
        <row r="2067">
          <cell r="BT2067" t="str">
            <v>Ostoros</v>
          </cell>
        </row>
        <row r="2068">
          <cell r="BT2068" t="str">
            <v>Oszkó</v>
          </cell>
        </row>
        <row r="2069">
          <cell r="BT2069" t="str">
            <v>Oszlár</v>
          </cell>
        </row>
        <row r="2070">
          <cell r="BT2070" t="str">
            <v>Osztopán</v>
          </cell>
        </row>
        <row r="2071">
          <cell r="BT2071" t="str">
            <v>Ózd</v>
          </cell>
        </row>
        <row r="2072">
          <cell r="BT2072" t="str">
            <v>Ózdfalu</v>
          </cell>
        </row>
        <row r="2073">
          <cell r="BT2073" t="str">
            <v>Ozmánbük</v>
          </cell>
        </row>
        <row r="2074">
          <cell r="BT2074" t="str">
            <v>Ozora</v>
          </cell>
        </row>
        <row r="2075">
          <cell r="BT2075" t="str">
            <v>Öcs</v>
          </cell>
        </row>
        <row r="2076">
          <cell r="BT2076" t="str">
            <v>Őcsény</v>
          </cell>
        </row>
        <row r="2077">
          <cell r="BT2077" t="str">
            <v>Öcsöd</v>
          </cell>
        </row>
        <row r="2078">
          <cell r="BT2078" t="str">
            <v>Ököritófülpös</v>
          </cell>
        </row>
        <row r="2079">
          <cell r="BT2079" t="str">
            <v>Ölbő</v>
          </cell>
        </row>
        <row r="2080">
          <cell r="BT2080" t="str">
            <v>Ömböly</v>
          </cell>
        </row>
        <row r="2081">
          <cell r="BT2081" t="str">
            <v>Őr</v>
          </cell>
        </row>
        <row r="2082">
          <cell r="BT2082" t="str">
            <v>Őrbottyán</v>
          </cell>
        </row>
        <row r="2083">
          <cell r="BT2083" t="str">
            <v>Öregcsertő</v>
          </cell>
        </row>
        <row r="2084">
          <cell r="BT2084" t="str">
            <v>Öreglak</v>
          </cell>
        </row>
        <row r="2085">
          <cell r="BT2085" t="str">
            <v>Őrhalom</v>
          </cell>
        </row>
        <row r="2086">
          <cell r="BT2086" t="str">
            <v>Őrimagyarósd</v>
          </cell>
        </row>
        <row r="2087">
          <cell r="BT2087" t="str">
            <v>Őriszentpéter</v>
          </cell>
        </row>
        <row r="2088">
          <cell r="BT2088" t="str">
            <v>Örkény</v>
          </cell>
        </row>
        <row r="2089">
          <cell r="BT2089" t="str">
            <v>Örményes</v>
          </cell>
        </row>
        <row r="2090">
          <cell r="BT2090" t="str">
            <v>Örménykút</v>
          </cell>
        </row>
        <row r="2091">
          <cell r="BT2091" t="str">
            <v>Őrtilos</v>
          </cell>
        </row>
        <row r="2092">
          <cell r="BT2092" t="str">
            <v>Örvényes</v>
          </cell>
        </row>
        <row r="2093">
          <cell r="BT2093" t="str">
            <v>Ősagárd</v>
          </cell>
        </row>
        <row r="2094">
          <cell r="BT2094" t="str">
            <v>Ősi</v>
          </cell>
        </row>
        <row r="2095">
          <cell r="BT2095" t="str">
            <v>Öskü</v>
          </cell>
        </row>
        <row r="2096">
          <cell r="BT2096" t="str">
            <v>Öttevény</v>
          </cell>
        </row>
        <row r="2097">
          <cell r="BT2097" t="str">
            <v>Öttömös</v>
          </cell>
        </row>
        <row r="2098">
          <cell r="BT2098" t="str">
            <v>Ötvöskónyi</v>
          </cell>
        </row>
        <row r="2099">
          <cell r="BT2099" t="str">
            <v>Pácin</v>
          </cell>
        </row>
        <row r="2100">
          <cell r="BT2100" t="str">
            <v>Pacsa</v>
          </cell>
        </row>
        <row r="2101">
          <cell r="BT2101" t="str">
            <v>Pácsony</v>
          </cell>
        </row>
        <row r="2102">
          <cell r="BT2102" t="str">
            <v>Padár</v>
          </cell>
        </row>
        <row r="2103">
          <cell r="BT2103" t="str">
            <v>Páhi</v>
          </cell>
        </row>
        <row r="2104">
          <cell r="BT2104" t="str">
            <v>Páka</v>
          </cell>
        </row>
        <row r="2105">
          <cell r="BT2105" t="str">
            <v>Pakod</v>
          </cell>
        </row>
        <row r="2106">
          <cell r="BT2106" t="str">
            <v>Pákozd</v>
          </cell>
        </row>
        <row r="2107">
          <cell r="BT2107" t="str">
            <v>Paks</v>
          </cell>
        </row>
        <row r="2108">
          <cell r="BT2108" t="str">
            <v>Palé</v>
          </cell>
        </row>
        <row r="2109">
          <cell r="BT2109" t="str">
            <v>Pálfa</v>
          </cell>
        </row>
        <row r="2110">
          <cell r="BT2110" t="str">
            <v>Pálfiszeg</v>
          </cell>
        </row>
        <row r="2111">
          <cell r="BT2111" t="str">
            <v>Pálháza</v>
          </cell>
        </row>
        <row r="2112">
          <cell r="BT2112" t="str">
            <v>Páli</v>
          </cell>
        </row>
        <row r="2113">
          <cell r="BT2113" t="str">
            <v>Palkonya</v>
          </cell>
        </row>
        <row r="2114">
          <cell r="BT2114" t="str">
            <v>Pálmajor</v>
          </cell>
        </row>
        <row r="2115">
          <cell r="BT2115" t="str">
            <v>Pálmonostora</v>
          </cell>
        </row>
        <row r="2116">
          <cell r="BT2116" t="str">
            <v>Pálosvörösmart</v>
          </cell>
        </row>
        <row r="2117">
          <cell r="BT2117" t="str">
            <v>Palotabozsok</v>
          </cell>
        </row>
        <row r="2118">
          <cell r="BT2118" t="str">
            <v>Palotás</v>
          </cell>
        </row>
        <row r="2119">
          <cell r="BT2119" t="str">
            <v>Paloznak</v>
          </cell>
        </row>
        <row r="2120">
          <cell r="BT2120" t="str">
            <v>Pamlény</v>
          </cell>
        </row>
        <row r="2121">
          <cell r="BT2121" t="str">
            <v>Pamuk</v>
          </cell>
        </row>
        <row r="2122">
          <cell r="BT2122" t="str">
            <v>Pánd</v>
          </cell>
        </row>
        <row r="2123">
          <cell r="BT2123" t="str">
            <v>Pankasz</v>
          </cell>
        </row>
        <row r="2124">
          <cell r="BT2124" t="str">
            <v>Pannonhalma</v>
          </cell>
        </row>
        <row r="2125">
          <cell r="BT2125" t="str">
            <v>Pányok</v>
          </cell>
        </row>
        <row r="2126">
          <cell r="BT2126" t="str">
            <v>Panyola</v>
          </cell>
        </row>
        <row r="2127">
          <cell r="BT2127" t="str">
            <v>Pap</v>
          </cell>
        </row>
        <row r="2128">
          <cell r="BT2128" t="str">
            <v>Pápa</v>
          </cell>
        </row>
        <row r="2129">
          <cell r="BT2129" t="str">
            <v>Pápadereske</v>
          </cell>
        </row>
        <row r="2130">
          <cell r="BT2130" t="str">
            <v>Pápakovácsi</v>
          </cell>
        </row>
        <row r="2131">
          <cell r="BT2131" t="str">
            <v>Pápasalamon</v>
          </cell>
        </row>
        <row r="2132">
          <cell r="BT2132" t="str">
            <v>Pápateszér</v>
          </cell>
        </row>
        <row r="2133">
          <cell r="BT2133" t="str">
            <v>Papkeszi</v>
          </cell>
        </row>
        <row r="2134">
          <cell r="BT2134" t="str">
            <v>Pápoc</v>
          </cell>
        </row>
        <row r="2135">
          <cell r="BT2135" t="str">
            <v>Papos</v>
          </cell>
        </row>
        <row r="2136">
          <cell r="BT2136" t="str">
            <v>Páprád</v>
          </cell>
        </row>
        <row r="2137">
          <cell r="BT2137" t="str">
            <v>Parád</v>
          </cell>
        </row>
        <row r="2138">
          <cell r="BT2138" t="str">
            <v>Parádsasvár</v>
          </cell>
        </row>
        <row r="2139">
          <cell r="BT2139" t="str">
            <v>Parasznya</v>
          </cell>
        </row>
        <row r="2140">
          <cell r="BT2140" t="str">
            <v>Pári</v>
          </cell>
        </row>
        <row r="2141">
          <cell r="BT2141" t="str">
            <v>Paszab</v>
          </cell>
        </row>
        <row r="2142">
          <cell r="BT2142" t="str">
            <v>Pásztó</v>
          </cell>
        </row>
        <row r="2143">
          <cell r="BT2143" t="str">
            <v>Pásztori</v>
          </cell>
        </row>
        <row r="2144">
          <cell r="BT2144" t="str">
            <v>Pat</v>
          </cell>
        </row>
        <row r="2145">
          <cell r="BT2145" t="str">
            <v>Patak</v>
          </cell>
        </row>
        <row r="2146">
          <cell r="BT2146" t="str">
            <v>Patalom</v>
          </cell>
        </row>
        <row r="2147">
          <cell r="BT2147" t="str">
            <v>Patapoklosi</v>
          </cell>
        </row>
        <row r="2148">
          <cell r="BT2148" t="str">
            <v>Patca</v>
          </cell>
        </row>
        <row r="2149">
          <cell r="BT2149" t="str">
            <v>Pátka</v>
          </cell>
        </row>
        <row r="2150">
          <cell r="BT2150" t="str">
            <v>Patosfa</v>
          </cell>
        </row>
        <row r="2151">
          <cell r="BT2151" t="str">
            <v>Pátroha</v>
          </cell>
        </row>
        <row r="2152">
          <cell r="BT2152" t="str">
            <v>Patvarc</v>
          </cell>
        </row>
        <row r="2153">
          <cell r="BT2153" t="str">
            <v>Páty</v>
          </cell>
        </row>
        <row r="2154">
          <cell r="BT2154" t="str">
            <v>Pátyod</v>
          </cell>
        </row>
        <row r="2155">
          <cell r="BT2155" t="str">
            <v>Pázmánd</v>
          </cell>
        </row>
        <row r="2156">
          <cell r="BT2156" t="str">
            <v>Pázmándfalu</v>
          </cell>
        </row>
        <row r="2157">
          <cell r="BT2157" t="str">
            <v>Pécel</v>
          </cell>
        </row>
        <row r="2158">
          <cell r="BT2158" t="str">
            <v>Pecöl</v>
          </cell>
        </row>
        <row r="2159">
          <cell r="BT2159" t="str">
            <v>Pécs</v>
          </cell>
        </row>
        <row r="2160">
          <cell r="BT2160" t="str">
            <v>Pécsbagota</v>
          </cell>
        </row>
        <row r="2161">
          <cell r="BT2161" t="str">
            <v>Pécsdevecser</v>
          </cell>
        </row>
        <row r="2162">
          <cell r="BT2162" t="str">
            <v>Pécsely</v>
          </cell>
        </row>
        <row r="2163">
          <cell r="BT2163" t="str">
            <v>Pécsudvard</v>
          </cell>
        </row>
        <row r="2164">
          <cell r="BT2164" t="str">
            <v>Pécsvárad</v>
          </cell>
        </row>
        <row r="2165">
          <cell r="BT2165" t="str">
            <v>Pellérd</v>
          </cell>
        </row>
        <row r="2166">
          <cell r="BT2166" t="str">
            <v>Pély</v>
          </cell>
        </row>
        <row r="2167">
          <cell r="BT2167" t="str">
            <v>Penc</v>
          </cell>
        </row>
        <row r="2168">
          <cell r="BT2168" t="str">
            <v>Penészlek</v>
          </cell>
        </row>
        <row r="2169">
          <cell r="BT2169" t="str">
            <v>Pénzesgyőr</v>
          </cell>
        </row>
        <row r="2170">
          <cell r="BT2170" t="str">
            <v>Penyige</v>
          </cell>
        </row>
        <row r="2171">
          <cell r="BT2171" t="str">
            <v>Pér</v>
          </cell>
        </row>
        <row r="2172">
          <cell r="BT2172" t="str">
            <v>Perbál</v>
          </cell>
        </row>
        <row r="2173">
          <cell r="BT2173" t="str">
            <v>Pere</v>
          </cell>
        </row>
        <row r="2174">
          <cell r="BT2174" t="str">
            <v>Perecse</v>
          </cell>
        </row>
        <row r="2175">
          <cell r="BT2175" t="str">
            <v>Pereked</v>
          </cell>
        </row>
        <row r="2176">
          <cell r="BT2176" t="str">
            <v>Perenye</v>
          </cell>
        </row>
        <row r="2177">
          <cell r="BT2177" t="str">
            <v>Peresznye</v>
          </cell>
        </row>
        <row r="2178">
          <cell r="BT2178" t="str">
            <v>Pereszteg</v>
          </cell>
        </row>
        <row r="2179">
          <cell r="BT2179" t="str">
            <v>Perkáta</v>
          </cell>
        </row>
        <row r="2180">
          <cell r="BT2180" t="str">
            <v>Perkupa</v>
          </cell>
        </row>
        <row r="2181">
          <cell r="BT2181" t="str">
            <v>Perőcsény</v>
          </cell>
        </row>
        <row r="2182">
          <cell r="BT2182" t="str">
            <v>Peterd</v>
          </cell>
        </row>
        <row r="2183">
          <cell r="BT2183" t="str">
            <v>Péterhida</v>
          </cell>
        </row>
        <row r="2184">
          <cell r="BT2184" t="str">
            <v>Péteri</v>
          </cell>
        </row>
        <row r="2185">
          <cell r="BT2185" t="str">
            <v>Pétervására</v>
          </cell>
        </row>
        <row r="2186">
          <cell r="BT2186" t="str">
            <v>Pétfürdő</v>
          </cell>
        </row>
        <row r="2187">
          <cell r="BT2187" t="str">
            <v>Pethőhenye</v>
          </cell>
        </row>
        <row r="2188">
          <cell r="BT2188" t="str">
            <v>Petneháza</v>
          </cell>
        </row>
        <row r="2189">
          <cell r="BT2189" t="str">
            <v>Petőfibánya</v>
          </cell>
        </row>
        <row r="2190">
          <cell r="BT2190" t="str">
            <v>Petőfiszállás</v>
          </cell>
        </row>
        <row r="2191">
          <cell r="BT2191" t="str">
            <v>Petőháza</v>
          </cell>
        </row>
        <row r="2192">
          <cell r="BT2192" t="str">
            <v>Petőmihályfa</v>
          </cell>
        </row>
        <row r="2193">
          <cell r="BT2193" t="str">
            <v>Petrikeresztúr</v>
          </cell>
        </row>
        <row r="2194">
          <cell r="BT2194" t="str">
            <v>Petrivente</v>
          </cell>
        </row>
        <row r="2195">
          <cell r="BT2195" t="str">
            <v>Pettend</v>
          </cell>
        </row>
        <row r="2196">
          <cell r="BT2196" t="str">
            <v>Piliny</v>
          </cell>
        </row>
        <row r="2197">
          <cell r="BT2197" t="str">
            <v>Pilis</v>
          </cell>
        </row>
        <row r="2198">
          <cell r="BT2198" t="str">
            <v>Pilisborosjenő</v>
          </cell>
        </row>
        <row r="2199">
          <cell r="BT2199" t="str">
            <v>Piliscsaba</v>
          </cell>
        </row>
        <row r="2200">
          <cell r="BT2200" t="str">
            <v>Piliscsév</v>
          </cell>
        </row>
        <row r="2201">
          <cell r="BT2201" t="str">
            <v>Pilisjászfalu</v>
          </cell>
        </row>
        <row r="2202">
          <cell r="BT2202" t="str">
            <v>Pilismarót</v>
          </cell>
        </row>
        <row r="2203">
          <cell r="BT2203" t="str">
            <v>Pilisvörösvár</v>
          </cell>
        </row>
        <row r="2204">
          <cell r="BT2204" t="str">
            <v>Pilisszántó</v>
          </cell>
        </row>
        <row r="2205">
          <cell r="BT2205" t="str">
            <v>Pilisszentiván</v>
          </cell>
        </row>
        <row r="2206">
          <cell r="BT2206" t="str">
            <v>Pilisszentkereszt</v>
          </cell>
        </row>
        <row r="2207">
          <cell r="BT2207" t="str">
            <v>Pilisszentlászló</v>
          </cell>
        </row>
        <row r="2208">
          <cell r="BT2208" t="str">
            <v>Pincehely</v>
          </cell>
        </row>
        <row r="2209">
          <cell r="BT2209" t="str">
            <v>Pinkamindszent</v>
          </cell>
        </row>
        <row r="2210">
          <cell r="BT2210" t="str">
            <v>Pinnye</v>
          </cell>
        </row>
        <row r="2211">
          <cell r="BT2211" t="str">
            <v>Piricse</v>
          </cell>
        </row>
        <row r="2212">
          <cell r="BT2212" t="str">
            <v>Pirtó</v>
          </cell>
        </row>
        <row r="2213">
          <cell r="BT2213" t="str">
            <v>Piskó</v>
          </cell>
        </row>
        <row r="2214">
          <cell r="BT2214" t="str">
            <v>Pitvaros</v>
          </cell>
        </row>
        <row r="2215">
          <cell r="BT2215" t="str">
            <v>Pócsa</v>
          </cell>
        </row>
        <row r="2216">
          <cell r="BT2216" t="str">
            <v>Pocsaj</v>
          </cell>
        </row>
        <row r="2217">
          <cell r="BT2217" t="str">
            <v>Pócsmegyer</v>
          </cell>
        </row>
        <row r="2218">
          <cell r="BT2218" t="str">
            <v>Pócspetri</v>
          </cell>
        </row>
        <row r="2219">
          <cell r="BT2219" t="str">
            <v>Pogány</v>
          </cell>
        </row>
        <row r="2220">
          <cell r="BT2220" t="str">
            <v>Pogányszentpéter</v>
          </cell>
        </row>
        <row r="2221">
          <cell r="BT2221" t="str">
            <v>Pókaszepetk</v>
          </cell>
        </row>
        <row r="2222">
          <cell r="BT2222" t="str">
            <v>Polány</v>
          </cell>
        </row>
        <row r="2223">
          <cell r="BT2223" t="str">
            <v>Polgár</v>
          </cell>
        </row>
        <row r="2224">
          <cell r="BT2224" t="str">
            <v>Polgárdi</v>
          </cell>
        </row>
        <row r="2225">
          <cell r="BT2225" t="str">
            <v>Pomáz</v>
          </cell>
        </row>
        <row r="2226">
          <cell r="BT2226" t="str">
            <v>Porcsalma</v>
          </cell>
        </row>
        <row r="2227">
          <cell r="BT2227" t="str">
            <v>Pornóapáti</v>
          </cell>
        </row>
        <row r="2228">
          <cell r="BT2228" t="str">
            <v>Poroszló</v>
          </cell>
        </row>
        <row r="2229">
          <cell r="BT2229" t="str">
            <v>Porpác</v>
          </cell>
        </row>
        <row r="2230">
          <cell r="BT2230" t="str">
            <v>Porrog</v>
          </cell>
        </row>
        <row r="2231">
          <cell r="BT2231" t="str">
            <v>Porrogszentkirály</v>
          </cell>
        </row>
        <row r="2232">
          <cell r="BT2232" t="str">
            <v>Porrogszentpál</v>
          </cell>
        </row>
        <row r="2233">
          <cell r="BT2233" t="str">
            <v>Pórszombat</v>
          </cell>
        </row>
        <row r="2234">
          <cell r="BT2234" t="str">
            <v>Porva</v>
          </cell>
        </row>
        <row r="2235">
          <cell r="BT2235" t="str">
            <v>Pósfa</v>
          </cell>
        </row>
        <row r="2236">
          <cell r="BT2236" t="str">
            <v>Potony</v>
          </cell>
        </row>
        <row r="2237">
          <cell r="BT2237" t="str">
            <v>Potyond</v>
          </cell>
        </row>
        <row r="2238">
          <cell r="BT2238" t="str">
            <v>Pölöske</v>
          </cell>
        </row>
        <row r="2239">
          <cell r="BT2239" t="str">
            <v>Pölöskefő</v>
          </cell>
        </row>
        <row r="2240">
          <cell r="BT2240" t="str">
            <v>Pörböly</v>
          </cell>
        </row>
        <row r="2241">
          <cell r="BT2241" t="str">
            <v>Pördefölde</v>
          </cell>
        </row>
        <row r="2242">
          <cell r="BT2242" t="str">
            <v>Pötréte</v>
          </cell>
        </row>
        <row r="2243">
          <cell r="BT2243" t="str">
            <v>Prügy</v>
          </cell>
        </row>
        <row r="2244">
          <cell r="BT2244" t="str">
            <v>Pula</v>
          </cell>
        </row>
        <row r="2245">
          <cell r="BT2245" t="str">
            <v>Pusztaapáti</v>
          </cell>
        </row>
        <row r="2246">
          <cell r="BT2246" t="str">
            <v>Pusztaberki</v>
          </cell>
        </row>
        <row r="2247">
          <cell r="BT2247" t="str">
            <v>Pusztacsalád</v>
          </cell>
        </row>
        <row r="2248">
          <cell r="BT2248" t="str">
            <v>Pusztacsó</v>
          </cell>
        </row>
        <row r="2249">
          <cell r="BT2249" t="str">
            <v>Pusztadobos</v>
          </cell>
        </row>
        <row r="2250">
          <cell r="BT2250" t="str">
            <v>Pusztaederics</v>
          </cell>
        </row>
        <row r="2251">
          <cell r="BT2251" t="str">
            <v>Pusztafalu</v>
          </cell>
        </row>
        <row r="2252">
          <cell r="BT2252" t="str">
            <v>Pusztaföldvár</v>
          </cell>
        </row>
        <row r="2253">
          <cell r="BT2253" t="str">
            <v>Pusztahencse</v>
          </cell>
        </row>
        <row r="2254">
          <cell r="BT2254" t="str">
            <v>Pusztakovácsi</v>
          </cell>
        </row>
        <row r="2255">
          <cell r="BT2255" t="str">
            <v>Pusztamagyaród</v>
          </cell>
        </row>
        <row r="2256">
          <cell r="BT2256" t="str">
            <v>Pusztamérges</v>
          </cell>
        </row>
        <row r="2257">
          <cell r="BT2257" t="str">
            <v>Pusztamiske</v>
          </cell>
        </row>
        <row r="2258">
          <cell r="BT2258" t="str">
            <v>Pusztamonostor</v>
          </cell>
        </row>
        <row r="2259">
          <cell r="BT2259" t="str">
            <v>Pusztaottlaka</v>
          </cell>
        </row>
        <row r="2260">
          <cell r="BT2260" t="str">
            <v>Pusztaradvány</v>
          </cell>
        </row>
        <row r="2261">
          <cell r="BT2261" t="str">
            <v>Pusztaszabolcs</v>
          </cell>
        </row>
        <row r="2262">
          <cell r="BT2262" t="str">
            <v>Pusztaszemes</v>
          </cell>
        </row>
        <row r="2263">
          <cell r="BT2263" t="str">
            <v>Pusztaszentlászló</v>
          </cell>
        </row>
        <row r="2264">
          <cell r="BT2264" t="str">
            <v>Pusztaszer</v>
          </cell>
        </row>
        <row r="2265">
          <cell r="BT2265" t="str">
            <v>Pusztavacs</v>
          </cell>
        </row>
        <row r="2266">
          <cell r="BT2266" t="str">
            <v>Pusztavám</v>
          </cell>
        </row>
        <row r="2267">
          <cell r="BT2267" t="str">
            <v>Pusztazámor</v>
          </cell>
        </row>
        <row r="2268">
          <cell r="BT2268" t="str">
            <v>Putnok</v>
          </cell>
        </row>
        <row r="2269">
          <cell r="BT2269" t="str">
            <v>Püski</v>
          </cell>
        </row>
        <row r="2270">
          <cell r="BT2270" t="str">
            <v>Püspökhatvan</v>
          </cell>
        </row>
        <row r="2271">
          <cell r="BT2271" t="str">
            <v>Püspökladány</v>
          </cell>
        </row>
        <row r="2272">
          <cell r="BT2272" t="str">
            <v>Püspökmolnári</v>
          </cell>
        </row>
        <row r="2273">
          <cell r="BT2273" t="str">
            <v>Püspökszilágy</v>
          </cell>
        </row>
        <row r="2274">
          <cell r="BT2274" t="str">
            <v>Rábacsanak</v>
          </cell>
        </row>
        <row r="2275">
          <cell r="BT2275" t="str">
            <v>Rábacsécsény</v>
          </cell>
        </row>
        <row r="2276">
          <cell r="BT2276" t="str">
            <v>Rábagyarmat</v>
          </cell>
        </row>
        <row r="2277">
          <cell r="BT2277" t="str">
            <v>Rábahídvég</v>
          </cell>
        </row>
        <row r="2278">
          <cell r="BT2278" t="str">
            <v>Rábakecöl</v>
          </cell>
        </row>
        <row r="2279">
          <cell r="BT2279" t="str">
            <v>Rábapatona</v>
          </cell>
        </row>
        <row r="2280">
          <cell r="BT2280" t="str">
            <v>Rábapaty</v>
          </cell>
        </row>
        <row r="2281">
          <cell r="BT2281" t="str">
            <v>Rábapordány</v>
          </cell>
        </row>
        <row r="2282">
          <cell r="BT2282" t="str">
            <v>Rábasebes</v>
          </cell>
        </row>
        <row r="2283">
          <cell r="BT2283" t="str">
            <v>Rábaszentandrás</v>
          </cell>
        </row>
        <row r="2284">
          <cell r="BT2284" t="str">
            <v>Rábaszentmihály</v>
          </cell>
        </row>
        <row r="2285">
          <cell r="BT2285" t="str">
            <v>Rábaszentmiklós</v>
          </cell>
        </row>
        <row r="2286">
          <cell r="BT2286" t="str">
            <v>Rábatamási</v>
          </cell>
        </row>
        <row r="2287">
          <cell r="BT2287" t="str">
            <v>Rábatöttös</v>
          </cell>
        </row>
        <row r="2288">
          <cell r="BT2288" t="str">
            <v>Rábcakapi</v>
          </cell>
        </row>
        <row r="2289">
          <cell r="BT2289" t="str">
            <v>Rácalmás</v>
          </cell>
        </row>
        <row r="2290">
          <cell r="BT2290" t="str">
            <v>Ráckeresztúr</v>
          </cell>
        </row>
        <row r="2291">
          <cell r="BT2291" t="str">
            <v>Ráckeve</v>
          </cell>
        </row>
        <row r="2292">
          <cell r="BT2292" t="str">
            <v>Rád</v>
          </cell>
        </row>
        <row r="2293">
          <cell r="BT2293" t="str">
            <v>Rádfalva</v>
          </cell>
        </row>
        <row r="2294">
          <cell r="BT2294" t="str">
            <v>Rádóckölked</v>
          </cell>
        </row>
        <row r="2295">
          <cell r="BT2295" t="str">
            <v>Radostyán</v>
          </cell>
        </row>
        <row r="2296">
          <cell r="BT2296" t="str">
            <v>Ragály</v>
          </cell>
        </row>
        <row r="2297">
          <cell r="BT2297" t="str">
            <v>Rajka</v>
          </cell>
        </row>
        <row r="2298">
          <cell r="BT2298" t="str">
            <v>Rakaca</v>
          </cell>
        </row>
        <row r="2299">
          <cell r="BT2299" t="str">
            <v>Rakacaszend</v>
          </cell>
        </row>
        <row r="2300">
          <cell r="BT2300" t="str">
            <v>Rakamaz</v>
          </cell>
        </row>
        <row r="2301">
          <cell r="BT2301" t="str">
            <v>Rákóczibánya</v>
          </cell>
        </row>
        <row r="2302">
          <cell r="BT2302" t="str">
            <v>Rákóczifalva</v>
          </cell>
        </row>
        <row r="2303">
          <cell r="BT2303" t="str">
            <v>Rákócziújfalu</v>
          </cell>
        </row>
        <row r="2304">
          <cell r="BT2304" t="str">
            <v>Ráksi</v>
          </cell>
        </row>
        <row r="2305">
          <cell r="BT2305" t="str">
            <v>Ramocsa</v>
          </cell>
        </row>
        <row r="2306">
          <cell r="BT2306" t="str">
            <v>Ramocsaháza</v>
          </cell>
        </row>
        <row r="2307">
          <cell r="BT2307" t="str">
            <v>Rápolt</v>
          </cell>
        </row>
        <row r="2308">
          <cell r="BT2308" t="str">
            <v>Raposka</v>
          </cell>
        </row>
        <row r="2309">
          <cell r="BT2309" t="str">
            <v>Rásonysápberencs</v>
          </cell>
        </row>
        <row r="2310">
          <cell r="BT2310" t="str">
            <v>Rátka</v>
          </cell>
        </row>
        <row r="2311">
          <cell r="BT2311" t="str">
            <v>Rátót</v>
          </cell>
        </row>
        <row r="2312">
          <cell r="BT2312" t="str">
            <v>Ravazd</v>
          </cell>
        </row>
        <row r="2313">
          <cell r="BT2313" t="str">
            <v>Recsk</v>
          </cell>
        </row>
        <row r="2314">
          <cell r="BT2314" t="str">
            <v>Réde</v>
          </cell>
        </row>
        <row r="2315">
          <cell r="BT2315" t="str">
            <v>Rédics</v>
          </cell>
        </row>
        <row r="2316">
          <cell r="BT2316" t="str">
            <v>Regéc</v>
          </cell>
        </row>
        <row r="2317">
          <cell r="BT2317" t="str">
            <v>Regenye</v>
          </cell>
        </row>
        <row r="2318">
          <cell r="BT2318" t="str">
            <v>Regöly</v>
          </cell>
        </row>
        <row r="2319">
          <cell r="BT2319" t="str">
            <v>Rém</v>
          </cell>
        </row>
        <row r="2320">
          <cell r="BT2320" t="str">
            <v>Remeteszőlős</v>
          </cell>
        </row>
        <row r="2321">
          <cell r="BT2321" t="str">
            <v>Répáshuta</v>
          </cell>
        </row>
        <row r="2322">
          <cell r="BT2322" t="str">
            <v>Répcelak</v>
          </cell>
        </row>
        <row r="2323">
          <cell r="BT2323" t="str">
            <v>Répceszemere</v>
          </cell>
        </row>
        <row r="2324">
          <cell r="BT2324" t="str">
            <v>Répceszentgyörgy</v>
          </cell>
        </row>
        <row r="2325">
          <cell r="BT2325" t="str">
            <v>Répcevis</v>
          </cell>
        </row>
        <row r="2326">
          <cell r="BT2326" t="str">
            <v>Resznek</v>
          </cell>
        </row>
        <row r="2327">
          <cell r="BT2327" t="str">
            <v>Rétalap</v>
          </cell>
        </row>
        <row r="2328">
          <cell r="BT2328" t="str">
            <v>Rétközberencs</v>
          </cell>
        </row>
        <row r="2329">
          <cell r="BT2329" t="str">
            <v>Rétság</v>
          </cell>
        </row>
        <row r="2330">
          <cell r="BT2330" t="str">
            <v>Révfülöp</v>
          </cell>
        </row>
        <row r="2331">
          <cell r="BT2331" t="str">
            <v>Révleányvár</v>
          </cell>
        </row>
        <row r="2332">
          <cell r="BT2332" t="str">
            <v>Rezi</v>
          </cell>
        </row>
        <row r="2333">
          <cell r="BT2333" t="str">
            <v>Ricse</v>
          </cell>
        </row>
        <row r="2334">
          <cell r="BT2334" t="str">
            <v>Rigács</v>
          </cell>
        </row>
        <row r="2335">
          <cell r="BT2335" t="str">
            <v>Rigyác</v>
          </cell>
        </row>
        <row r="2336">
          <cell r="BT2336" t="str">
            <v>Rimóc</v>
          </cell>
        </row>
        <row r="2337">
          <cell r="BT2337" t="str">
            <v>Rinyabesenyő</v>
          </cell>
        </row>
        <row r="2338">
          <cell r="BT2338" t="str">
            <v>Rinyakovácsi</v>
          </cell>
        </row>
        <row r="2339">
          <cell r="BT2339" t="str">
            <v>Rinyaszentkirály</v>
          </cell>
        </row>
        <row r="2340">
          <cell r="BT2340" t="str">
            <v>Rinyaújlak</v>
          </cell>
        </row>
        <row r="2341">
          <cell r="BT2341" t="str">
            <v>Rinyaújnép</v>
          </cell>
        </row>
        <row r="2342">
          <cell r="BT2342" t="str">
            <v>Rohod</v>
          </cell>
        </row>
        <row r="2343">
          <cell r="BT2343" t="str">
            <v>Románd</v>
          </cell>
        </row>
        <row r="2344">
          <cell r="BT2344" t="str">
            <v>Romhány</v>
          </cell>
        </row>
        <row r="2345">
          <cell r="BT2345" t="str">
            <v>Romonya</v>
          </cell>
        </row>
        <row r="2346">
          <cell r="BT2346" t="str">
            <v>Rózsafa</v>
          </cell>
        </row>
        <row r="2347">
          <cell r="BT2347" t="str">
            <v>Rozsály</v>
          </cell>
        </row>
        <row r="2348">
          <cell r="BT2348" t="str">
            <v>Rózsaszentmárton</v>
          </cell>
        </row>
        <row r="2349">
          <cell r="BT2349" t="str">
            <v>Röjtökmuzsaj</v>
          </cell>
        </row>
        <row r="2350">
          <cell r="BT2350" t="str">
            <v>Rönök</v>
          </cell>
        </row>
        <row r="2351">
          <cell r="BT2351" t="str">
            <v>Röszke</v>
          </cell>
        </row>
        <row r="2352">
          <cell r="BT2352" t="str">
            <v>Rudabánya</v>
          </cell>
        </row>
        <row r="2353">
          <cell r="BT2353" t="str">
            <v>Rudolftelep</v>
          </cell>
        </row>
        <row r="2354">
          <cell r="BT2354" t="str">
            <v>Rum</v>
          </cell>
        </row>
        <row r="2355">
          <cell r="BT2355" t="str">
            <v>Ruzsa</v>
          </cell>
        </row>
        <row r="2356">
          <cell r="BT2356" t="str">
            <v>Ságújfalu</v>
          </cell>
        </row>
        <row r="2357">
          <cell r="BT2357" t="str">
            <v>Ságvár</v>
          </cell>
        </row>
        <row r="2358">
          <cell r="BT2358" t="str">
            <v>Sajóbábony</v>
          </cell>
        </row>
        <row r="2359">
          <cell r="BT2359" t="str">
            <v>Sajóecseg</v>
          </cell>
        </row>
        <row r="2360">
          <cell r="BT2360" t="str">
            <v>Sajógalgóc</v>
          </cell>
        </row>
        <row r="2361">
          <cell r="BT2361" t="str">
            <v>Sajóhídvég</v>
          </cell>
        </row>
        <row r="2362">
          <cell r="BT2362" t="str">
            <v>Sajóivánka</v>
          </cell>
        </row>
        <row r="2363">
          <cell r="BT2363" t="str">
            <v>Sajókápolna</v>
          </cell>
        </row>
        <row r="2364">
          <cell r="BT2364" t="str">
            <v>Sajókaza</v>
          </cell>
        </row>
        <row r="2365">
          <cell r="BT2365" t="str">
            <v>Sajókeresztúr</v>
          </cell>
        </row>
        <row r="2366">
          <cell r="BT2366" t="str">
            <v>Sajólád</v>
          </cell>
        </row>
        <row r="2367">
          <cell r="BT2367" t="str">
            <v>Sajólászlófalva</v>
          </cell>
        </row>
        <row r="2368">
          <cell r="BT2368" t="str">
            <v>Sajómercse</v>
          </cell>
        </row>
        <row r="2369">
          <cell r="BT2369" t="str">
            <v>Sajónémeti</v>
          </cell>
        </row>
        <row r="2370">
          <cell r="BT2370" t="str">
            <v>Sajóörös</v>
          </cell>
        </row>
        <row r="2371">
          <cell r="BT2371" t="str">
            <v>Sajópálfala</v>
          </cell>
        </row>
        <row r="2372">
          <cell r="BT2372" t="str">
            <v>Sajópetri</v>
          </cell>
        </row>
        <row r="2373">
          <cell r="BT2373" t="str">
            <v>Sajópüspöki</v>
          </cell>
        </row>
        <row r="2374">
          <cell r="BT2374" t="str">
            <v>Sajósenye</v>
          </cell>
        </row>
        <row r="2375">
          <cell r="BT2375" t="str">
            <v>Sajószentpéter</v>
          </cell>
        </row>
        <row r="2376">
          <cell r="BT2376" t="str">
            <v>Sajószöged</v>
          </cell>
        </row>
        <row r="2377">
          <cell r="BT2377" t="str">
            <v>Sajóvámos</v>
          </cell>
        </row>
        <row r="2378">
          <cell r="BT2378" t="str">
            <v>Sajóvelezd</v>
          </cell>
        </row>
        <row r="2379">
          <cell r="BT2379" t="str">
            <v>Sajtoskál</v>
          </cell>
        </row>
        <row r="2380">
          <cell r="BT2380" t="str">
            <v>Salföld</v>
          </cell>
        </row>
        <row r="2381">
          <cell r="BT2381" t="str">
            <v>Salgótarján</v>
          </cell>
        </row>
        <row r="2382">
          <cell r="BT2382" t="str">
            <v>Salköveskút</v>
          </cell>
        </row>
        <row r="2383">
          <cell r="BT2383" t="str">
            <v>Salomvár</v>
          </cell>
        </row>
        <row r="2384">
          <cell r="BT2384" t="str">
            <v>Sály</v>
          </cell>
        </row>
        <row r="2385">
          <cell r="BT2385" t="str">
            <v>Sámod</v>
          </cell>
        </row>
        <row r="2386">
          <cell r="BT2386" t="str">
            <v>Sámsonháza</v>
          </cell>
        </row>
        <row r="2387">
          <cell r="BT2387" t="str">
            <v>Sand</v>
          </cell>
        </row>
        <row r="2388">
          <cell r="BT2388" t="str">
            <v>Sándorfalva</v>
          </cell>
        </row>
        <row r="2389">
          <cell r="BT2389" t="str">
            <v>Sántos</v>
          </cell>
        </row>
        <row r="2390">
          <cell r="BT2390" t="str">
            <v>Sáp</v>
          </cell>
        </row>
        <row r="2391">
          <cell r="BT2391" t="str">
            <v>Sáránd</v>
          </cell>
        </row>
        <row r="2392">
          <cell r="BT2392" t="str">
            <v>Sárazsadány</v>
          </cell>
        </row>
        <row r="2393">
          <cell r="BT2393" t="str">
            <v>Sárbogárd</v>
          </cell>
        </row>
        <row r="2394">
          <cell r="BT2394" t="str">
            <v>Sáregres</v>
          </cell>
        </row>
        <row r="2395">
          <cell r="BT2395" t="str">
            <v>Sárfimizdó</v>
          </cell>
        </row>
        <row r="2396">
          <cell r="BT2396" t="str">
            <v>Sárhida</v>
          </cell>
        </row>
        <row r="2397">
          <cell r="BT2397" t="str">
            <v>Sárisáp</v>
          </cell>
        </row>
        <row r="2398">
          <cell r="BT2398" t="str">
            <v>Sarkad</v>
          </cell>
        </row>
        <row r="2399">
          <cell r="BT2399" t="str">
            <v>Sarkadkeresztúr</v>
          </cell>
        </row>
        <row r="2400">
          <cell r="BT2400" t="str">
            <v>Sárkeresztes</v>
          </cell>
        </row>
        <row r="2401">
          <cell r="BT2401" t="str">
            <v>Sárkeresztúr</v>
          </cell>
        </row>
        <row r="2402">
          <cell r="BT2402" t="str">
            <v>Sárkeszi</v>
          </cell>
        </row>
        <row r="2403">
          <cell r="BT2403" t="str">
            <v>Sármellék</v>
          </cell>
        </row>
        <row r="2404">
          <cell r="BT2404" t="str">
            <v>Sárok</v>
          </cell>
        </row>
        <row r="2405">
          <cell r="BT2405" t="str">
            <v>Sárosd</v>
          </cell>
        </row>
        <row r="2406">
          <cell r="BT2406" t="str">
            <v>Sárospatak</v>
          </cell>
        </row>
        <row r="2407">
          <cell r="BT2407" t="str">
            <v>Sárpilis</v>
          </cell>
        </row>
        <row r="2408">
          <cell r="BT2408" t="str">
            <v>Sárrétudvari</v>
          </cell>
        </row>
        <row r="2409">
          <cell r="BT2409" t="str">
            <v>Sarród</v>
          </cell>
        </row>
        <row r="2410">
          <cell r="BT2410" t="str">
            <v>Sárszentágota</v>
          </cell>
        </row>
        <row r="2411">
          <cell r="BT2411" t="str">
            <v>Sárszentlőrinc</v>
          </cell>
        </row>
        <row r="2412">
          <cell r="BT2412" t="str">
            <v>Sárszentmihály</v>
          </cell>
        </row>
        <row r="2413">
          <cell r="BT2413" t="str">
            <v>Sarud</v>
          </cell>
        </row>
        <row r="2414">
          <cell r="BT2414" t="str">
            <v>Sárvár</v>
          </cell>
        </row>
        <row r="2415">
          <cell r="BT2415" t="str">
            <v>Sásd</v>
          </cell>
        </row>
        <row r="2416">
          <cell r="BT2416" t="str">
            <v>Sáska</v>
          </cell>
        </row>
        <row r="2417">
          <cell r="BT2417" t="str">
            <v>Sáta</v>
          </cell>
        </row>
        <row r="2418">
          <cell r="BT2418" t="str">
            <v>Sátoraljaújhely</v>
          </cell>
        </row>
        <row r="2419">
          <cell r="BT2419" t="str">
            <v>Sátorhely</v>
          </cell>
        </row>
        <row r="2420">
          <cell r="BT2420" t="str">
            <v>Sávoly</v>
          </cell>
        </row>
        <row r="2421">
          <cell r="BT2421" t="str">
            <v>Sé</v>
          </cell>
        </row>
        <row r="2422">
          <cell r="BT2422" t="str">
            <v>Segesd</v>
          </cell>
        </row>
        <row r="2423">
          <cell r="BT2423" t="str">
            <v>Selyeb</v>
          </cell>
        </row>
        <row r="2424">
          <cell r="BT2424" t="str">
            <v>Sellye</v>
          </cell>
        </row>
        <row r="2425">
          <cell r="BT2425" t="str">
            <v>Semjén</v>
          </cell>
        </row>
        <row r="2426">
          <cell r="BT2426" t="str">
            <v>Semjénháza</v>
          </cell>
        </row>
        <row r="2427">
          <cell r="BT2427" t="str">
            <v>Sénye</v>
          </cell>
        </row>
        <row r="2428">
          <cell r="BT2428" t="str">
            <v>Sényő</v>
          </cell>
        </row>
        <row r="2429">
          <cell r="BT2429" t="str">
            <v>Seregélyes</v>
          </cell>
        </row>
        <row r="2430">
          <cell r="BT2430" t="str">
            <v>Serényfalva</v>
          </cell>
        </row>
        <row r="2431">
          <cell r="BT2431" t="str">
            <v>Sérsekszőlős</v>
          </cell>
        </row>
        <row r="2432">
          <cell r="BT2432" t="str">
            <v>Sikátor</v>
          </cell>
        </row>
        <row r="2433">
          <cell r="BT2433" t="str">
            <v>Siklós</v>
          </cell>
        </row>
        <row r="2434">
          <cell r="BT2434" t="str">
            <v>Siklósbodony</v>
          </cell>
        </row>
        <row r="2435">
          <cell r="BT2435" t="str">
            <v>Siklósnagyfalu</v>
          </cell>
        </row>
        <row r="2436">
          <cell r="BT2436" t="str">
            <v>Sima</v>
          </cell>
        </row>
        <row r="2437">
          <cell r="BT2437" t="str">
            <v>Simaság</v>
          </cell>
        </row>
        <row r="2438">
          <cell r="BT2438" t="str">
            <v>Simonfa</v>
          </cell>
        </row>
        <row r="2439">
          <cell r="BT2439" t="str">
            <v>Simontornya</v>
          </cell>
        </row>
        <row r="2440">
          <cell r="BT2440" t="str">
            <v>Sióagárd</v>
          </cell>
        </row>
        <row r="2441">
          <cell r="BT2441" t="str">
            <v>Siófok</v>
          </cell>
        </row>
        <row r="2442">
          <cell r="BT2442" t="str">
            <v>Siójut</v>
          </cell>
        </row>
        <row r="2443">
          <cell r="BT2443" t="str">
            <v>Sirok</v>
          </cell>
        </row>
        <row r="2444">
          <cell r="BT2444" t="str">
            <v>Sitke</v>
          </cell>
        </row>
        <row r="2445">
          <cell r="BT2445" t="str">
            <v>Sobor</v>
          </cell>
        </row>
        <row r="2446">
          <cell r="BT2446" t="str">
            <v>Sokorópátka</v>
          </cell>
        </row>
        <row r="2447">
          <cell r="BT2447" t="str">
            <v>Solt</v>
          </cell>
        </row>
        <row r="2448">
          <cell r="BT2448" t="str">
            <v>Soltszentimre</v>
          </cell>
        </row>
        <row r="2449">
          <cell r="BT2449" t="str">
            <v>Soltvadkert</v>
          </cell>
        </row>
        <row r="2450">
          <cell r="BT2450" t="str">
            <v>Sóly</v>
          </cell>
        </row>
        <row r="2451">
          <cell r="BT2451" t="str">
            <v>Solymár</v>
          </cell>
        </row>
        <row r="2452">
          <cell r="BT2452" t="str">
            <v>Som</v>
          </cell>
        </row>
        <row r="2453">
          <cell r="BT2453" t="str">
            <v>Somberek</v>
          </cell>
        </row>
        <row r="2454">
          <cell r="BT2454" t="str">
            <v>Somlójenő</v>
          </cell>
        </row>
        <row r="2455">
          <cell r="BT2455" t="str">
            <v>Somlószőlős</v>
          </cell>
        </row>
        <row r="2456">
          <cell r="BT2456" t="str">
            <v>Somlóvásárhely</v>
          </cell>
        </row>
        <row r="2457">
          <cell r="BT2457" t="str">
            <v>Somlóvecse</v>
          </cell>
        </row>
        <row r="2458">
          <cell r="BT2458" t="str">
            <v>Somodor</v>
          </cell>
        </row>
        <row r="2459">
          <cell r="BT2459" t="str">
            <v>Somogyacsa</v>
          </cell>
        </row>
        <row r="2460">
          <cell r="BT2460" t="str">
            <v>Somogyapáti</v>
          </cell>
        </row>
        <row r="2461">
          <cell r="BT2461" t="str">
            <v>Somogyaracs</v>
          </cell>
        </row>
        <row r="2462">
          <cell r="BT2462" t="str">
            <v>Somogyaszaló</v>
          </cell>
        </row>
        <row r="2463">
          <cell r="BT2463" t="str">
            <v>Somogybabod</v>
          </cell>
        </row>
        <row r="2464">
          <cell r="BT2464" t="str">
            <v>Somogybükkösd</v>
          </cell>
        </row>
        <row r="2465">
          <cell r="BT2465" t="str">
            <v>Somogycsicsó</v>
          </cell>
        </row>
        <row r="2466">
          <cell r="BT2466" t="str">
            <v>Somogydöröcske</v>
          </cell>
        </row>
        <row r="2467">
          <cell r="BT2467" t="str">
            <v>Somogyegres</v>
          </cell>
        </row>
        <row r="2468">
          <cell r="BT2468" t="str">
            <v>Somogyfajsz</v>
          </cell>
        </row>
        <row r="2469">
          <cell r="BT2469" t="str">
            <v>Somogygeszti</v>
          </cell>
        </row>
        <row r="2470">
          <cell r="BT2470" t="str">
            <v>Somogyhárságy</v>
          </cell>
        </row>
        <row r="2471">
          <cell r="BT2471" t="str">
            <v>Somogyhatvan</v>
          </cell>
        </row>
        <row r="2472">
          <cell r="BT2472" t="str">
            <v>Somogyjád</v>
          </cell>
        </row>
        <row r="2473">
          <cell r="BT2473" t="str">
            <v>Somogymeggyes</v>
          </cell>
        </row>
        <row r="2474">
          <cell r="BT2474" t="str">
            <v>Somogysámson</v>
          </cell>
        </row>
        <row r="2475">
          <cell r="BT2475" t="str">
            <v>Somogysárd</v>
          </cell>
        </row>
        <row r="2476">
          <cell r="BT2476" t="str">
            <v>Somogysimonyi</v>
          </cell>
        </row>
        <row r="2477">
          <cell r="BT2477" t="str">
            <v>Somogyszentpál</v>
          </cell>
        </row>
        <row r="2478">
          <cell r="BT2478" t="str">
            <v>Somogyszil</v>
          </cell>
        </row>
        <row r="2479">
          <cell r="BT2479" t="str">
            <v>Somogyszob</v>
          </cell>
        </row>
        <row r="2480">
          <cell r="BT2480" t="str">
            <v>Somogytúr</v>
          </cell>
        </row>
        <row r="2481">
          <cell r="BT2481" t="str">
            <v>Somogyudvarhely</v>
          </cell>
        </row>
        <row r="2482">
          <cell r="BT2482" t="str">
            <v>Somogyvámos</v>
          </cell>
        </row>
        <row r="2483">
          <cell r="BT2483" t="str">
            <v>Somogyvár</v>
          </cell>
        </row>
        <row r="2484">
          <cell r="BT2484" t="str">
            <v>Somogyviszló</v>
          </cell>
        </row>
        <row r="2485">
          <cell r="BT2485" t="str">
            <v>Somogyzsitfa</v>
          </cell>
        </row>
        <row r="2486">
          <cell r="BT2486" t="str">
            <v>Somoskőújfalu</v>
          </cell>
        </row>
        <row r="2487">
          <cell r="BT2487" t="str">
            <v>Sonkád</v>
          </cell>
        </row>
        <row r="2488">
          <cell r="BT2488" t="str">
            <v>Soponya</v>
          </cell>
        </row>
        <row r="2489">
          <cell r="BT2489" t="str">
            <v>Sopron</v>
          </cell>
        </row>
        <row r="2490">
          <cell r="BT2490" t="str">
            <v>Sopronhorpács</v>
          </cell>
        </row>
        <row r="2491">
          <cell r="BT2491" t="str">
            <v>Sopronkövesd</v>
          </cell>
        </row>
        <row r="2492">
          <cell r="BT2492" t="str">
            <v>Sopronnémeti</v>
          </cell>
        </row>
        <row r="2493">
          <cell r="BT2493" t="str">
            <v>Sorkifalud</v>
          </cell>
        </row>
        <row r="2494">
          <cell r="BT2494" t="str">
            <v>Sorkikápolna</v>
          </cell>
        </row>
        <row r="2495">
          <cell r="BT2495" t="str">
            <v>Sormás</v>
          </cell>
        </row>
        <row r="2496">
          <cell r="BT2496" t="str">
            <v>Sorokpolány</v>
          </cell>
        </row>
        <row r="2497">
          <cell r="BT2497" t="str">
            <v>Sóshartyán</v>
          </cell>
        </row>
        <row r="2498">
          <cell r="BT2498" t="str">
            <v>Sóskút</v>
          </cell>
        </row>
        <row r="2499">
          <cell r="BT2499" t="str">
            <v>Sóstófalva</v>
          </cell>
        </row>
        <row r="2500">
          <cell r="BT2500" t="str">
            <v>Sósvertike</v>
          </cell>
        </row>
        <row r="2501">
          <cell r="BT2501" t="str">
            <v>Sótony</v>
          </cell>
        </row>
        <row r="2502">
          <cell r="BT2502" t="str">
            <v>Söjtör</v>
          </cell>
        </row>
        <row r="2503">
          <cell r="BT2503" t="str">
            <v>Söpte</v>
          </cell>
        </row>
        <row r="2504">
          <cell r="BT2504" t="str">
            <v>Söréd</v>
          </cell>
        </row>
        <row r="2505">
          <cell r="BT2505" t="str">
            <v>Sukoró</v>
          </cell>
        </row>
        <row r="2506">
          <cell r="BT2506" t="str">
            <v>Sumony</v>
          </cell>
        </row>
        <row r="2507">
          <cell r="BT2507" t="str">
            <v>Súr</v>
          </cell>
        </row>
        <row r="2508">
          <cell r="BT2508" t="str">
            <v>Surd</v>
          </cell>
        </row>
        <row r="2509">
          <cell r="BT2509" t="str">
            <v>Sükösd</v>
          </cell>
        </row>
        <row r="2510">
          <cell r="BT2510" t="str">
            <v>Sülysáp</v>
          </cell>
        </row>
        <row r="2511">
          <cell r="BT2511" t="str">
            <v>Sümeg</v>
          </cell>
        </row>
        <row r="2512">
          <cell r="BT2512" t="str">
            <v>Sümegcsehi</v>
          </cell>
        </row>
        <row r="2513">
          <cell r="BT2513" t="str">
            <v>Sümegprága</v>
          </cell>
        </row>
        <row r="2514">
          <cell r="BT2514" t="str">
            <v>Süttő</v>
          </cell>
        </row>
        <row r="2515">
          <cell r="BT2515" t="str">
            <v>Szabadbattyán</v>
          </cell>
        </row>
        <row r="2516">
          <cell r="BT2516" t="str">
            <v>Szabadegyháza</v>
          </cell>
        </row>
        <row r="2517">
          <cell r="BT2517" t="str">
            <v>Szabadhídvég</v>
          </cell>
        </row>
        <row r="2518">
          <cell r="BT2518" t="str">
            <v>Szabadi</v>
          </cell>
        </row>
        <row r="2519">
          <cell r="BT2519" t="str">
            <v>Szabadkígyós</v>
          </cell>
        </row>
        <row r="2520">
          <cell r="BT2520" t="str">
            <v>Szabadszállás</v>
          </cell>
        </row>
        <row r="2521">
          <cell r="BT2521" t="str">
            <v>Szabadszentkirály</v>
          </cell>
        </row>
        <row r="2522">
          <cell r="BT2522" t="str">
            <v>Szabás</v>
          </cell>
        </row>
        <row r="2523">
          <cell r="BT2523" t="str">
            <v>Szabolcs</v>
          </cell>
        </row>
        <row r="2524">
          <cell r="BT2524" t="str">
            <v>Szabolcsbáka</v>
          </cell>
        </row>
        <row r="2525">
          <cell r="BT2525" t="str">
            <v>Szabolcsveresmart</v>
          </cell>
        </row>
        <row r="2526">
          <cell r="BT2526" t="str">
            <v>Szada</v>
          </cell>
        </row>
        <row r="2527">
          <cell r="BT2527" t="str">
            <v>Szágy</v>
          </cell>
        </row>
        <row r="2528">
          <cell r="BT2528" t="str">
            <v>Szajk</v>
          </cell>
        </row>
        <row r="2529">
          <cell r="BT2529" t="str">
            <v>Szajla</v>
          </cell>
        </row>
        <row r="2530">
          <cell r="BT2530" t="str">
            <v>Szajol</v>
          </cell>
        </row>
        <row r="2531">
          <cell r="BT2531" t="str">
            <v>Szakácsi</v>
          </cell>
        </row>
        <row r="2532">
          <cell r="BT2532" t="str">
            <v>Szakadát</v>
          </cell>
        </row>
        <row r="2533">
          <cell r="BT2533" t="str">
            <v>Szakáld</v>
          </cell>
        </row>
        <row r="2534">
          <cell r="BT2534" t="str">
            <v>Szakály</v>
          </cell>
        </row>
        <row r="2535">
          <cell r="BT2535" t="str">
            <v>Szakcs</v>
          </cell>
        </row>
        <row r="2536">
          <cell r="BT2536" t="str">
            <v>Szakmár</v>
          </cell>
        </row>
        <row r="2537">
          <cell r="BT2537" t="str">
            <v>Szaknyér</v>
          </cell>
        </row>
        <row r="2538">
          <cell r="BT2538" t="str">
            <v>Szakoly</v>
          </cell>
        </row>
        <row r="2539">
          <cell r="BT2539" t="str">
            <v>Szakony</v>
          </cell>
        </row>
        <row r="2540">
          <cell r="BT2540" t="str">
            <v>Szakonyfalu</v>
          </cell>
        </row>
        <row r="2541">
          <cell r="BT2541" t="str">
            <v>Szákszend</v>
          </cell>
        </row>
        <row r="2542">
          <cell r="BT2542" t="str">
            <v>Szalafő</v>
          </cell>
        </row>
        <row r="2543">
          <cell r="BT2543" t="str">
            <v>Szalánta</v>
          </cell>
        </row>
        <row r="2544">
          <cell r="BT2544" t="str">
            <v>Szalapa</v>
          </cell>
        </row>
        <row r="2545">
          <cell r="BT2545" t="str">
            <v>Szalaszend</v>
          </cell>
        </row>
        <row r="2546">
          <cell r="BT2546" t="str">
            <v>Szalatnak</v>
          </cell>
        </row>
        <row r="2547">
          <cell r="BT2547" t="str">
            <v>Szálka</v>
          </cell>
        </row>
        <row r="2548">
          <cell r="BT2548" t="str">
            <v>Szalkszentmárton</v>
          </cell>
        </row>
        <row r="2549">
          <cell r="BT2549" t="str">
            <v>Szalmatercs</v>
          </cell>
        </row>
        <row r="2550">
          <cell r="BT2550" t="str">
            <v>Szalonna</v>
          </cell>
        </row>
        <row r="2551">
          <cell r="BT2551" t="str">
            <v>Szamosangyalos</v>
          </cell>
        </row>
        <row r="2552">
          <cell r="BT2552" t="str">
            <v>Szamosbecs</v>
          </cell>
        </row>
        <row r="2553">
          <cell r="BT2553" t="str">
            <v>Szamoskér</v>
          </cell>
        </row>
        <row r="2554">
          <cell r="BT2554" t="str">
            <v>Szamossályi</v>
          </cell>
        </row>
        <row r="2555">
          <cell r="BT2555" t="str">
            <v>Szamostatárfalva</v>
          </cell>
        </row>
        <row r="2556">
          <cell r="BT2556" t="str">
            <v>Szamosújlak</v>
          </cell>
        </row>
        <row r="2557">
          <cell r="BT2557" t="str">
            <v>Szamosszeg</v>
          </cell>
        </row>
        <row r="2558">
          <cell r="BT2558" t="str">
            <v>Szanda</v>
          </cell>
        </row>
        <row r="2559">
          <cell r="BT2559" t="str">
            <v>Szank</v>
          </cell>
        </row>
        <row r="2560">
          <cell r="BT2560" t="str">
            <v>Szántód</v>
          </cell>
        </row>
        <row r="2561">
          <cell r="BT2561" t="str">
            <v>Szany</v>
          </cell>
        </row>
        <row r="2562">
          <cell r="BT2562" t="str">
            <v>Szápár</v>
          </cell>
        </row>
        <row r="2563">
          <cell r="BT2563" t="str">
            <v>Szaporca</v>
          </cell>
        </row>
        <row r="2564">
          <cell r="BT2564" t="str">
            <v>Szár</v>
          </cell>
        </row>
        <row r="2565">
          <cell r="BT2565" t="str">
            <v>Szárász</v>
          </cell>
        </row>
        <row r="2566">
          <cell r="BT2566" t="str">
            <v>Szárazd</v>
          </cell>
        </row>
        <row r="2567">
          <cell r="BT2567" t="str">
            <v>Szárföld</v>
          </cell>
        </row>
        <row r="2568">
          <cell r="BT2568" t="str">
            <v>Szárliget</v>
          </cell>
        </row>
        <row r="2569">
          <cell r="BT2569" t="str">
            <v>Szarvas</v>
          </cell>
        </row>
        <row r="2570">
          <cell r="BT2570" t="str">
            <v>Szarvasgede</v>
          </cell>
        </row>
        <row r="2571">
          <cell r="BT2571" t="str">
            <v>Szarvaskend</v>
          </cell>
        </row>
        <row r="2572">
          <cell r="BT2572" t="str">
            <v>Szarvaskő</v>
          </cell>
        </row>
        <row r="2573">
          <cell r="BT2573" t="str">
            <v>Szászberek</v>
          </cell>
        </row>
        <row r="2574">
          <cell r="BT2574" t="str">
            <v>Szászfa</v>
          </cell>
        </row>
        <row r="2575">
          <cell r="BT2575" t="str">
            <v>Szászvár</v>
          </cell>
        </row>
        <row r="2576">
          <cell r="BT2576" t="str">
            <v>Szatmárcseke</v>
          </cell>
        </row>
        <row r="2577">
          <cell r="BT2577" t="str">
            <v>Szátok</v>
          </cell>
        </row>
        <row r="2578">
          <cell r="BT2578" t="str">
            <v>Szatta</v>
          </cell>
        </row>
        <row r="2579">
          <cell r="BT2579" t="str">
            <v>Szatymaz</v>
          </cell>
        </row>
        <row r="2580">
          <cell r="BT2580" t="str">
            <v>Szava</v>
          </cell>
        </row>
        <row r="2581">
          <cell r="BT2581" t="str">
            <v>Százhalombatta</v>
          </cell>
        </row>
        <row r="2582">
          <cell r="BT2582" t="str">
            <v>Szebény</v>
          </cell>
        </row>
        <row r="2583">
          <cell r="BT2583" t="str">
            <v>Szécsénke</v>
          </cell>
        </row>
        <row r="2584">
          <cell r="BT2584" t="str">
            <v>Szécsény</v>
          </cell>
        </row>
        <row r="2585">
          <cell r="BT2585" t="str">
            <v>Szécsényfelfalu</v>
          </cell>
        </row>
        <row r="2586">
          <cell r="BT2586" t="str">
            <v>Szécsisziget</v>
          </cell>
        </row>
        <row r="2587">
          <cell r="BT2587" t="str">
            <v>Szederkény</v>
          </cell>
        </row>
        <row r="2588">
          <cell r="BT2588" t="str">
            <v>Szedres</v>
          </cell>
        </row>
        <row r="2589">
          <cell r="BT2589" t="str">
            <v>Szeged</v>
          </cell>
        </row>
        <row r="2590">
          <cell r="BT2590" t="str">
            <v>Szegerdő</v>
          </cell>
        </row>
        <row r="2591">
          <cell r="BT2591" t="str">
            <v>Szeghalom</v>
          </cell>
        </row>
        <row r="2592">
          <cell r="BT2592" t="str">
            <v>Szegi</v>
          </cell>
        </row>
        <row r="2593">
          <cell r="BT2593" t="str">
            <v>Szegilong</v>
          </cell>
        </row>
        <row r="2594">
          <cell r="BT2594" t="str">
            <v>Szegvár</v>
          </cell>
        </row>
        <row r="2595">
          <cell r="BT2595" t="str">
            <v>Székely</v>
          </cell>
        </row>
        <row r="2596">
          <cell r="BT2596" t="str">
            <v>Székelyszabar</v>
          </cell>
        </row>
        <row r="2597">
          <cell r="BT2597" t="str">
            <v>Székesfehérvár</v>
          </cell>
        </row>
        <row r="2598">
          <cell r="BT2598" t="str">
            <v>Székkutas</v>
          </cell>
        </row>
        <row r="2599">
          <cell r="BT2599" t="str">
            <v>Szekszárd</v>
          </cell>
        </row>
        <row r="2600">
          <cell r="BT2600" t="str">
            <v>Szeleste</v>
          </cell>
        </row>
        <row r="2601">
          <cell r="BT2601" t="str">
            <v>Szelevény</v>
          </cell>
        </row>
        <row r="2602">
          <cell r="BT2602" t="str">
            <v>Szellő</v>
          </cell>
        </row>
        <row r="2603">
          <cell r="BT2603" t="str">
            <v>Szemely</v>
          </cell>
        </row>
        <row r="2604">
          <cell r="BT2604" t="str">
            <v>Szemenye</v>
          </cell>
        </row>
        <row r="2605">
          <cell r="BT2605" t="str">
            <v>Szemere</v>
          </cell>
        </row>
        <row r="2606">
          <cell r="BT2606" t="str">
            <v>Szendehely</v>
          </cell>
        </row>
        <row r="2607">
          <cell r="BT2607" t="str">
            <v>Szendrő</v>
          </cell>
        </row>
        <row r="2608">
          <cell r="BT2608" t="str">
            <v>Szendrőlád</v>
          </cell>
        </row>
        <row r="2609">
          <cell r="BT2609" t="str">
            <v>Szenna</v>
          </cell>
        </row>
        <row r="2610">
          <cell r="BT2610" t="str">
            <v>Szenta</v>
          </cell>
        </row>
        <row r="2611">
          <cell r="BT2611" t="str">
            <v>Szentantalfa</v>
          </cell>
        </row>
        <row r="2612">
          <cell r="BT2612" t="str">
            <v>Szentbalázs</v>
          </cell>
        </row>
        <row r="2613">
          <cell r="BT2613" t="str">
            <v>Szentbékkálla</v>
          </cell>
        </row>
        <row r="2614">
          <cell r="BT2614" t="str">
            <v>Szentborbás</v>
          </cell>
        </row>
        <row r="2615">
          <cell r="BT2615" t="str">
            <v>Szentdénes</v>
          </cell>
        </row>
        <row r="2616">
          <cell r="BT2616" t="str">
            <v>Szentdomonkos</v>
          </cell>
        </row>
        <row r="2617">
          <cell r="BT2617" t="str">
            <v>Szente</v>
          </cell>
        </row>
        <row r="2618">
          <cell r="BT2618" t="str">
            <v>Szentegát</v>
          </cell>
        </row>
        <row r="2619">
          <cell r="BT2619" t="str">
            <v>Szentendre</v>
          </cell>
        </row>
        <row r="2620">
          <cell r="BT2620" t="str">
            <v>Szentes</v>
          </cell>
        </row>
        <row r="2621">
          <cell r="BT2621" t="str">
            <v>Szentgál</v>
          </cell>
        </row>
        <row r="2622">
          <cell r="BT2622" t="str">
            <v>Szentgáloskér</v>
          </cell>
        </row>
        <row r="2623">
          <cell r="BT2623" t="str">
            <v>Szentgotthárd</v>
          </cell>
        </row>
        <row r="2624">
          <cell r="BT2624" t="str">
            <v>Szentgyörgyvár</v>
          </cell>
        </row>
        <row r="2625">
          <cell r="BT2625" t="str">
            <v>Szentgyörgyvölgy</v>
          </cell>
        </row>
        <row r="2626">
          <cell r="BT2626" t="str">
            <v>Szentimrefalva</v>
          </cell>
        </row>
        <row r="2627">
          <cell r="BT2627" t="str">
            <v>Szentistván</v>
          </cell>
        </row>
        <row r="2628">
          <cell r="BT2628" t="str">
            <v>Szentistvánbaksa</v>
          </cell>
        </row>
        <row r="2629">
          <cell r="BT2629" t="str">
            <v>Szentjakabfa</v>
          </cell>
        </row>
        <row r="2630">
          <cell r="BT2630" t="str">
            <v>Szentkatalin</v>
          </cell>
        </row>
        <row r="2631">
          <cell r="BT2631" t="str">
            <v>Szentkirály</v>
          </cell>
        </row>
        <row r="2632">
          <cell r="BT2632" t="str">
            <v>Szentkirályszabadja</v>
          </cell>
        </row>
        <row r="2633">
          <cell r="BT2633" t="str">
            <v>Szentkozmadombja</v>
          </cell>
        </row>
        <row r="2634">
          <cell r="BT2634" t="str">
            <v>Szentlászló</v>
          </cell>
        </row>
        <row r="2635">
          <cell r="BT2635" t="str">
            <v>Szentliszló</v>
          </cell>
        </row>
        <row r="2636">
          <cell r="BT2636" t="str">
            <v>Szentlőrinc</v>
          </cell>
        </row>
        <row r="2637">
          <cell r="BT2637" t="str">
            <v>Szentlőrinckáta</v>
          </cell>
        </row>
        <row r="2638">
          <cell r="BT2638" t="str">
            <v>Szentmargitfalva</v>
          </cell>
        </row>
        <row r="2639">
          <cell r="BT2639" t="str">
            <v>Szentmártonkáta</v>
          </cell>
        </row>
        <row r="2640">
          <cell r="BT2640" t="str">
            <v>Szentpéterfa</v>
          </cell>
        </row>
        <row r="2641">
          <cell r="BT2641" t="str">
            <v>Szentpéterfölde</v>
          </cell>
        </row>
        <row r="2642">
          <cell r="BT2642" t="str">
            <v>Szentpéterszeg</v>
          </cell>
        </row>
        <row r="2643">
          <cell r="BT2643" t="str">
            <v>Szentpéterúr</v>
          </cell>
        </row>
        <row r="2644">
          <cell r="BT2644" t="str">
            <v>Szenyér</v>
          </cell>
        </row>
        <row r="2645">
          <cell r="BT2645" t="str">
            <v>Szepetnek</v>
          </cell>
        </row>
        <row r="2646">
          <cell r="BT2646" t="str">
            <v>Szerecseny</v>
          </cell>
        </row>
        <row r="2647">
          <cell r="BT2647" t="str">
            <v>Szeremle</v>
          </cell>
        </row>
        <row r="2648">
          <cell r="BT2648" t="str">
            <v>Szerencs</v>
          </cell>
        </row>
        <row r="2649">
          <cell r="BT2649" t="str">
            <v>Szerep</v>
          </cell>
        </row>
        <row r="2650">
          <cell r="BT2650" t="str">
            <v>Szergény</v>
          </cell>
        </row>
        <row r="2651">
          <cell r="BT2651" t="str">
            <v>Szigetbecse</v>
          </cell>
        </row>
        <row r="2652">
          <cell r="BT2652" t="str">
            <v>Szigetcsép</v>
          </cell>
        </row>
        <row r="2653">
          <cell r="BT2653" t="str">
            <v>Szigethalom</v>
          </cell>
        </row>
        <row r="2654">
          <cell r="BT2654" t="str">
            <v>Szigetmonostor</v>
          </cell>
        </row>
        <row r="2655">
          <cell r="BT2655" t="str">
            <v>Szigetszentmárton</v>
          </cell>
        </row>
        <row r="2656">
          <cell r="BT2656" t="str">
            <v>Szigetszentmiklós</v>
          </cell>
        </row>
        <row r="2657">
          <cell r="BT2657" t="str">
            <v>Szigetújfalu</v>
          </cell>
        </row>
        <row r="2658">
          <cell r="BT2658" t="str">
            <v>Szigetvár</v>
          </cell>
        </row>
        <row r="2659">
          <cell r="BT2659" t="str">
            <v>Szigliget</v>
          </cell>
        </row>
        <row r="2660">
          <cell r="BT2660" t="str">
            <v>Szihalom</v>
          </cell>
        </row>
        <row r="2661">
          <cell r="BT2661" t="str">
            <v>Szijártóháza</v>
          </cell>
        </row>
        <row r="2662">
          <cell r="BT2662" t="str">
            <v>Szikszó</v>
          </cell>
        </row>
        <row r="2663">
          <cell r="BT2663" t="str">
            <v>Szil</v>
          </cell>
        </row>
        <row r="2664">
          <cell r="BT2664" t="str">
            <v>Szilágy</v>
          </cell>
        </row>
        <row r="2665">
          <cell r="BT2665" t="str">
            <v>Szilaspogony</v>
          </cell>
        </row>
        <row r="2666">
          <cell r="BT2666" t="str">
            <v>Szilsárkány</v>
          </cell>
        </row>
        <row r="2667">
          <cell r="BT2667" t="str">
            <v>Szilvágy</v>
          </cell>
        </row>
        <row r="2668">
          <cell r="BT2668" t="str">
            <v>Szilvás</v>
          </cell>
        </row>
        <row r="2669">
          <cell r="BT2669" t="str">
            <v>Szilvásvárad</v>
          </cell>
        </row>
        <row r="2670">
          <cell r="BT2670" t="str">
            <v>Szilvásszentmárton</v>
          </cell>
        </row>
        <row r="2671">
          <cell r="BT2671" t="str">
            <v>Szin</v>
          </cell>
        </row>
        <row r="2672">
          <cell r="BT2672" t="str">
            <v>Szinpetri</v>
          </cell>
        </row>
        <row r="2673">
          <cell r="BT2673" t="str">
            <v>Szirák</v>
          </cell>
        </row>
        <row r="2674">
          <cell r="BT2674" t="str">
            <v>Szirmabesenyő</v>
          </cell>
        </row>
        <row r="2675">
          <cell r="BT2675" t="str">
            <v>Szob</v>
          </cell>
        </row>
        <row r="2676">
          <cell r="BT2676" t="str">
            <v>Szokolya</v>
          </cell>
        </row>
        <row r="2677">
          <cell r="BT2677" t="str">
            <v>Szólád</v>
          </cell>
        </row>
        <row r="2678">
          <cell r="BT2678" t="str">
            <v>Szolnok</v>
          </cell>
        </row>
        <row r="2679">
          <cell r="BT2679" t="str">
            <v>Szombathely</v>
          </cell>
        </row>
        <row r="2680">
          <cell r="BT2680" t="str">
            <v>Szomód</v>
          </cell>
        </row>
        <row r="2681">
          <cell r="BT2681" t="str">
            <v>Szomolya</v>
          </cell>
        </row>
        <row r="2682">
          <cell r="BT2682" t="str">
            <v>Szomor</v>
          </cell>
        </row>
        <row r="2683">
          <cell r="BT2683" t="str">
            <v>Szorgalmatos</v>
          </cell>
        </row>
        <row r="2684">
          <cell r="BT2684" t="str">
            <v>Szorosad</v>
          </cell>
        </row>
        <row r="2685">
          <cell r="BT2685" t="str">
            <v>Szőc</v>
          </cell>
        </row>
        <row r="2686">
          <cell r="BT2686" t="str">
            <v>Szőce</v>
          </cell>
        </row>
        <row r="2687">
          <cell r="BT2687" t="str">
            <v>Sződ</v>
          </cell>
        </row>
        <row r="2688">
          <cell r="BT2688" t="str">
            <v>Sződliget</v>
          </cell>
        </row>
        <row r="2689">
          <cell r="BT2689" t="str">
            <v>Szögliget</v>
          </cell>
        </row>
        <row r="2690">
          <cell r="BT2690" t="str">
            <v>Szőke</v>
          </cell>
        </row>
        <row r="2691">
          <cell r="BT2691" t="str">
            <v>Szőkéd</v>
          </cell>
        </row>
        <row r="2692">
          <cell r="BT2692" t="str">
            <v>Szőkedencs</v>
          </cell>
        </row>
        <row r="2693">
          <cell r="BT2693" t="str">
            <v>Szőlősardó</v>
          </cell>
        </row>
        <row r="2694">
          <cell r="BT2694" t="str">
            <v>Szőlősgyörök</v>
          </cell>
        </row>
        <row r="2695">
          <cell r="BT2695" t="str">
            <v>Szörény</v>
          </cell>
        </row>
        <row r="2696">
          <cell r="BT2696" t="str">
            <v>Szúcs</v>
          </cell>
        </row>
        <row r="2697">
          <cell r="BT2697" t="str">
            <v>Szuha</v>
          </cell>
        </row>
        <row r="2698">
          <cell r="BT2698" t="str">
            <v>Szuhafő</v>
          </cell>
        </row>
        <row r="2699">
          <cell r="BT2699" t="str">
            <v>Szuhakálló</v>
          </cell>
        </row>
        <row r="2700">
          <cell r="BT2700" t="str">
            <v>Szuhogy</v>
          </cell>
        </row>
        <row r="2701">
          <cell r="BT2701" t="str">
            <v>Szulimán</v>
          </cell>
        </row>
        <row r="2702">
          <cell r="BT2702" t="str">
            <v>Szulok</v>
          </cell>
        </row>
        <row r="2703">
          <cell r="BT2703" t="str">
            <v>Szurdokpüspöki</v>
          </cell>
        </row>
        <row r="2704">
          <cell r="BT2704" t="str">
            <v>Szűcsi</v>
          </cell>
        </row>
        <row r="2705">
          <cell r="BT2705" t="str">
            <v>Szügy</v>
          </cell>
        </row>
        <row r="2706">
          <cell r="BT2706" t="str">
            <v>Szűr</v>
          </cell>
        </row>
        <row r="2707">
          <cell r="BT2707" t="str">
            <v>Tab</v>
          </cell>
        </row>
        <row r="2708">
          <cell r="BT2708" t="str">
            <v>Tabajd</v>
          </cell>
        </row>
        <row r="2709">
          <cell r="BT2709" t="str">
            <v>Tabdi</v>
          </cell>
        </row>
        <row r="2710">
          <cell r="BT2710" t="str">
            <v>Táborfalva</v>
          </cell>
        </row>
        <row r="2711">
          <cell r="BT2711" t="str">
            <v>Tác</v>
          </cell>
        </row>
        <row r="2712">
          <cell r="BT2712" t="str">
            <v>Tagyon</v>
          </cell>
        </row>
        <row r="2713">
          <cell r="BT2713" t="str">
            <v>Tahitótfalu</v>
          </cell>
        </row>
        <row r="2714">
          <cell r="BT2714" t="str">
            <v>Takácsi</v>
          </cell>
        </row>
        <row r="2715">
          <cell r="BT2715" t="str">
            <v>Tákos</v>
          </cell>
        </row>
        <row r="2716">
          <cell r="BT2716" t="str">
            <v>Taksony</v>
          </cell>
        </row>
        <row r="2717">
          <cell r="BT2717" t="str">
            <v>Taktabáj</v>
          </cell>
        </row>
        <row r="2718">
          <cell r="BT2718" t="str">
            <v>Taktaharkány</v>
          </cell>
        </row>
        <row r="2719">
          <cell r="BT2719" t="str">
            <v>Taktakenéz</v>
          </cell>
        </row>
        <row r="2720">
          <cell r="BT2720" t="str">
            <v>Taktaszada</v>
          </cell>
        </row>
        <row r="2721">
          <cell r="BT2721" t="str">
            <v>Taliándörögd</v>
          </cell>
        </row>
        <row r="2722">
          <cell r="BT2722" t="str">
            <v>Tállya</v>
          </cell>
        </row>
        <row r="2723">
          <cell r="BT2723" t="str">
            <v>Tamási</v>
          </cell>
        </row>
        <row r="2724">
          <cell r="BT2724" t="str">
            <v>Tanakajd</v>
          </cell>
        </row>
        <row r="2725">
          <cell r="BT2725" t="str">
            <v>Táp</v>
          </cell>
        </row>
        <row r="2726">
          <cell r="BT2726" t="str">
            <v>Tápióbicske</v>
          </cell>
        </row>
        <row r="2727">
          <cell r="BT2727" t="str">
            <v>Tápiógyörgye</v>
          </cell>
        </row>
        <row r="2728">
          <cell r="BT2728" t="str">
            <v>Tápióság</v>
          </cell>
        </row>
        <row r="2729">
          <cell r="BT2729" t="str">
            <v>Tápiószecső</v>
          </cell>
        </row>
        <row r="2730">
          <cell r="BT2730" t="str">
            <v>Tápiószele</v>
          </cell>
        </row>
        <row r="2731">
          <cell r="BT2731" t="str">
            <v>Tápiószentmárton</v>
          </cell>
        </row>
        <row r="2732">
          <cell r="BT2732" t="str">
            <v>Tápiószőlős</v>
          </cell>
        </row>
        <row r="2733">
          <cell r="BT2733" t="str">
            <v>Táplánszentkereszt</v>
          </cell>
        </row>
        <row r="2734">
          <cell r="BT2734" t="str">
            <v>Tapolca</v>
          </cell>
        </row>
        <row r="2735">
          <cell r="BT2735" t="str">
            <v>Tapsony</v>
          </cell>
        </row>
        <row r="2736">
          <cell r="BT2736" t="str">
            <v>Tápszentmiklós</v>
          </cell>
        </row>
        <row r="2737">
          <cell r="BT2737" t="str">
            <v>Tar</v>
          </cell>
        </row>
        <row r="2738">
          <cell r="BT2738" t="str">
            <v>Tarany</v>
          </cell>
        </row>
        <row r="2739">
          <cell r="BT2739" t="str">
            <v>Tarcal</v>
          </cell>
        </row>
        <row r="2740">
          <cell r="BT2740" t="str">
            <v>Tard</v>
          </cell>
        </row>
        <row r="2741">
          <cell r="BT2741" t="str">
            <v>Tardona</v>
          </cell>
        </row>
        <row r="2742">
          <cell r="BT2742" t="str">
            <v>Tardos</v>
          </cell>
        </row>
        <row r="2743">
          <cell r="BT2743" t="str">
            <v>Tarhos</v>
          </cell>
        </row>
        <row r="2744">
          <cell r="BT2744" t="str">
            <v>Tarján</v>
          </cell>
        </row>
        <row r="2745">
          <cell r="BT2745" t="str">
            <v>Tarjánpuszta</v>
          </cell>
        </row>
        <row r="2746">
          <cell r="BT2746" t="str">
            <v>Tárkány</v>
          </cell>
        </row>
        <row r="2747">
          <cell r="BT2747" t="str">
            <v>Tarnabod</v>
          </cell>
        </row>
        <row r="2748">
          <cell r="BT2748" t="str">
            <v>Tarnalelesz</v>
          </cell>
        </row>
        <row r="2749">
          <cell r="BT2749" t="str">
            <v>Tarnaméra</v>
          </cell>
        </row>
        <row r="2750">
          <cell r="BT2750" t="str">
            <v>Tarnaörs</v>
          </cell>
        </row>
        <row r="2751">
          <cell r="BT2751" t="str">
            <v>Tarnaszentmária</v>
          </cell>
        </row>
        <row r="2752">
          <cell r="BT2752" t="str">
            <v>Tarnaszentmiklós</v>
          </cell>
        </row>
        <row r="2753">
          <cell r="BT2753" t="str">
            <v>Tarnazsadány</v>
          </cell>
        </row>
        <row r="2754">
          <cell r="BT2754" t="str">
            <v>Tárnok</v>
          </cell>
        </row>
        <row r="2755">
          <cell r="BT2755" t="str">
            <v>Tárnokréti</v>
          </cell>
        </row>
        <row r="2756">
          <cell r="BT2756" t="str">
            <v>Tarpa</v>
          </cell>
        </row>
        <row r="2757">
          <cell r="BT2757" t="str">
            <v>Tarrós</v>
          </cell>
        </row>
        <row r="2758">
          <cell r="BT2758" t="str">
            <v>Táska</v>
          </cell>
        </row>
        <row r="2759">
          <cell r="BT2759" t="str">
            <v>Tass</v>
          </cell>
        </row>
        <row r="2760">
          <cell r="BT2760" t="str">
            <v>Taszár</v>
          </cell>
        </row>
        <row r="2761">
          <cell r="BT2761" t="str">
            <v>Tát</v>
          </cell>
        </row>
        <row r="2762">
          <cell r="BT2762" t="str">
            <v>Tata</v>
          </cell>
        </row>
        <row r="2763">
          <cell r="BT2763" t="str">
            <v>Tatabánya</v>
          </cell>
        </row>
        <row r="2764">
          <cell r="BT2764" t="str">
            <v>Tataháza</v>
          </cell>
        </row>
        <row r="2765">
          <cell r="BT2765" t="str">
            <v>Tatárszentgyörgy</v>
          </cell>
        </row>
        <row r="2766">
          <cell r="BT2766" t="str">
            <v>Tázlár</v>
          </cell>
        </row>
        <row r="2767">
          <cell r="BT2767" t="str">
            <v>Téglás</v>
          </cell>
        </row>
        <row r="2768">
          <cell r="BT2768" t="str">
            <v>Tekenye</v>
          </cell>
        </row>
        <row r="2769">
          <cell r="BT2769" t="str">
            <v>Tékes</v>
          </cell>
        </row>
        <row r="2770">
          <cell r="BT2770" t="str">
            <v>Teklafalu</v>
          </cell>
        </row>
        <row r="2771">
          <cell r="BT2771" t="str">
            <v>Telekes</v>
          </cell>
        </row>
        <row r="2772">
          <cell r="BT2772" t="str">
            <v>Telekgerendás</v>
          </cell>
        </row>
        <row r="2773">
          <cell r="BT2773" t="str">
            <v>Teleki</v>
          </cell>
        </row>
        <row r="2774">
          <cell r="BT2774" t="str">
            <v>Telki</v>
          </cell>
        </row>
        <row r="2775">
          <cell r="BT2775" t="str">
            <v>Telkibánya</v>
          </cell>
        </row>
        <row r="2776">
          <cell r="BT2776" t="str">
            <v>Tengelic</v>
          </cell>
        </row>
        <row r="2777">
          <cell r="BT2777" t="str">
            <v>Tengeri</v>
          </cell>
        </row>
        <row r="2778">
          <cell r="BT2778" t="str">
            <v>Tengőd</v>
          </cell>
        </row>
        <row r="2779">
          <cell r="BT2779" t="str">
            <v>Tenk</v>
          </cell>
        </row>
        <row r="2780">
          <cell r="BT2780" t="str">
            <v>Tényő</v>
          </cell>
        </row>
        <row r="2781">
          <cell r="BT2781" t="str">
            <v>Tépe</v>
          </cell>
        </row>
        <row r="2782">
          <cell r="BT2782" t="str">
            <v>Terem</v>
          </cell>
        </row>
        <row r="2783">
          <cell r="BT2783" t="str">
            <v>Terény</v>
          </cell>
        </row>
        <row r="2784">
          <cell r="BT2784" t="str">
            <v>Tereske</v>
          </cell>
        </row>
        <row r="2785">
          <cell r="BT2785" t="str">
            <v>Teresztenye</v>
          </cell>
        </row>
        <row r="2786">
          <cell r="BT2786" t="str">
            <v>Terpes</v>
          </cell>
        </row>
        <row r="2787">
          <cell r="BT2787" t="str">
            <v>Tés</v>
          </cell>
        </row>
        <row r="2788">
          <cell r="BT2788" t="str">
            <v>Tésa</v>
          </cell>
        </row>
        <row r="2789">
          <cell r="BT2789" t="str">
            <v>Tésenfa</v>
          </cell>
        </row>
        <row r="2790">
          <cell r="BT2790" t="str">
            <v>Téseny</v>
          </cell>
        </row>
        <row r="2791">
          <cell r="BT2791" t="str">
            <v>Teskánd</v>
          </cell>
        </row>
        <row r="2792">
          <cell r="BT2792" t="str">
            <v>Tét</v>
          </cell>
        </row>
        <row r="2793">
          <cell r="BT2793" t="str">
            <v>Tetétlen</v>
          </cell>
        </row>
        <row r="2794">
          <cell r="BT2794" t="str">
            <v>Tevel</v>
          </cell>
        </row>
        <row r="2795">
          <cell r="BT2795" t="str">
            <v>Tibolddaróc</v>
          </cell>
        </row>
        <row r="2796">
          <cell r="BT2796" t="str">
            <v>Tiborszállás</v>
          </cell>
        </row>
        <row r="2797">
          <cell r="BT2797" t="str">
            <v>Tihany</v>
          </cell>
        </row>
        <row r="2798">
          <cell r="BT2798" t="str">
            <v>Tikos</v>
          </cell>
        </row>
        <row r="2799">
          <cell r="BT2799" t="str">
            <v>Tilaj</v>
          </cell>
        </row>
        <row r="2800">
          <cell r="BT2800" t="str">
            <v>Timár</v>
          </cell>
        </row>
        <row r="2801">
          <cell r="BT2801" t="str">
            <v>Tinnye</v>
          </cell>
        </row>
        <row r="2802">
          <cell r="BT2802" t="str">
            <v>Tiszaadony</v>
          </cell>
        </row>
        <row r="2803">
          <cell r="BT2803" t="str">
            <v>Tiszaalpár</v>
          </cell>
        </row>
        <row r="2804">
          <cell r="BT2804" t="str">
            <v>Tiszabábolna</v>
          </cell>
        </row>
        <row r="2805">
          <cell r="BT2805" t="str">
            <v>Tiszabecs</v>
          </cell>
        </row>
        <row r="2806">
          <cell r="BT2806" t="str">
            <v>Tiszabercel</v>
          </cell>
        </row>
        <row r="2807">
          <cell r="BT2807" t="str">
            <v>Tiszabezdéd</v>
          </cell>
        </row>
        <row r="2808">
          <cell r="BT2808" t="str">
            <v>Tiszabő</v>
          </cell>
        </row>
        <row r="2809">
          <cell r="BT2809" t="str">
            <v>Tiszabura</v>
          </cell>
        </row>
        <row r="2810">
          <cell r="BT2810" t="str">
            <v>Tiszacsécse</v>
          </cell>
        </row>
        <row r="2811">
          <cell r="BT2811" t="str">
            <v>Tiszacsege</v>
          </cell>
        </row>
        <row r="2812">
          <cell r="BT2812" t="str">
            <v>Tiszacsermely</v>
          </cell>
        </row>
        <row r="2813">
          <cell r="BT2813" t="str">
            <v>Tiszadada</v>
          </cell>
        </row>
        <row r="2814">
          <cell r="BT2814" t="str">
            <v>Tiszaderzs</v>
          </cell>
        </row>
        <row r="2815">
          <cell r="BT2815" t="str">
            <v>Tiszadob</v>
          </cell>
        </row>
        <row r="2816">
          <cell r="BT2816" t="str">
            <v>Tiszadorogma</v>
          </cell>
        </row>
        <row r="2817">
          <cell r="BT2817" t="str">
            <v>Tiszaeszlár</v>
          </cell>
        </row>
        <row r="2818">
          <cell r="BT2818" t="str">
            <v>Tiszaföldvár</v>
          </cell>
        </row>
        <row r="2819">
          <cell r="BT2819" t="str">
            <v>Tiszafüred</v>
          </cell>
        </row>
        <row r="2820">
          <cell r="BT2820" t="str">
            <v>Tiszagyenda</v>
          </cell>
        </row>
        <row r="2821">
          <cell r="BT2821" t="str">
            <v>Tiszagyulaháza</v>
          </cell>
        </row>
        <row r="2822">
          <cell r="BT2822" t="str">
            <v>Tiszaigar</v>
          </cell>
        </row>
        <row r="2823">
          <cell r="BT2823" t="str">
            <v>Tiszainoka</v>
          </cell>
        </row>
        <row r="2824">
          <cell r="BT2824" t="str">
            <v>Tiszajenő</v>
          </cell>
        </row>
        <row r="2825">
          <cell r="BT2825" t="str">
            <v>Tiszakanyár</v>
          </cell>
        </row>
        <row r="2826">
          <cell r="BT2826" t="str">
            <v>Tiszakarád</v>
          </cell>
        </row>
        <row r="2827">
          <cell r="BT2827" t="str">
            <v>Tiszakécske</v>
          </cell>
        </row>
        <row r="2828">
          <cell r="BT2828" t="str">
            <v>Tiszakerecseny</v>
          </cell>
        </row>
        <row r="2829">
          <cell r="BT2829" t="str">
            <v>Tiszakeszi</v>
          </cell>
        </row>
        <row r="2830">
          <cell r="BT2830" t="str">
            <v>Tiszakóród</v>
          </cell>
        </row>
        <row r="2831">
          <cell r="BT2831" t="str">
            <v>Tiszakürt</v>
          </cell>
        </row>
        <row r="2832">
          <cell r="BT2832" t="str">
            <v>Tiszaladány</v>
          </cell>
        </row>
        <row r="2833">
          <cell r="BT2833" t="str">
            <v>Tiszalök</v>
          </cell>
        </row>
        <row r="2834">
          <cell r="BT2834" t="str">
            <v>Tiszalúc</v>
          </cell>
        </row>
        <row r="2835">
          <cell r="BT2835" t="str">
            <v>Tiszamogyorós</v>
          </cell>
        </row>
        <row r="2836">
          <cell r="BT2836" t="str">
            <v>Tiszanagyfalu</v>
          </cell>
        </row>
        <row r="2837">
          <cell r="BT2837" t="str">
            <v>Tiszanána</v>
          </cell>
        </row>
        <row r="2838">
          <cell r="BT2838" t="str">
            <v>Tiszaörs</v>
          </cell>
        </row>
        <row r="2839">
          <cell r="BT2839" t="str">
            <v>Tiszapalkonya</v>
          </cell>
        </row>
        <row r="2840">
          <cell r="BT2840" t="str">
            <v>Tiszapüspöki</v>
          </cell>
        </row>
        <row r="2841">
          <cell r="BT2841" t="str">
            <v>Tiszarád</v>
          </cell>
        </row>
        <row r="2842">
          <cell r="BT2842" t="str">
            <v>Tiszaroff</v>
          </cell>
        </row>
        <row r="2843">
          <cell r="BT2843" t="str">
            <v>Tiszasas</v>
          </cell>
        </row>
        <row r="2844">
          <cell r="BT2844" t="str">
            <v>Tiszasüly</v>
          </cell>
        </row>
        <row r="2845">
          <cell r="BT2845" t="str">
            <v>Tiszaszalka</v>
          </cell>
        </row>
        <row r="2846">
          <cell r="BT2846" t="str">
            <v>Tiszaszentimre</v>
          </cell>
        </row>
        <row r="2847">
          <cell r="BT2847" t="str">
            <v>Tiszaszentmárton</v>
          </cell>
        </row>
        <row r="2848">
          <cell r="BT2848" t="str">
            <v>Tiszasziget</v>
          </cell>
        </row>
        <row r="2849">
          <cell r="BT2849" t="str">
            <v>Tiszaszőlős</v>
          </cell>
        </row>
        <row r="2850">
          <cell r="BT2850" t="str">
            <v>Tiszatardos</v>
          </cell>
        </row>
        <row r="2851">
          <cell r="BT2851" t="str">
            <v>Tiszatarján</v>
          </cell>
        </row>
        <row r="2852">
          <cell r="BT2852" t="str">
            <v>Tiszatelek</v>
          </cell>
        </row>
        <row r="2853">
          <cell r="BT2853" t="str">
            <v>Tiszatenyő</v>
          </cell>
        </row>
        <row r="2854">
          <cell r="BT2854" t="str">
            <v>Tiszaug</v>
          </cell>
        </row>
        <row r="2855">
          <cell r="BT2855" t="str">
            <v>Tiszaújváros</v>
          </cell>
        </row>
        <row r="2856">
          <cell r="BT2856" t="str">
            <v>Tiszavalk</v>
          </cell>
        </row>
        <row r="2857">
          <cell r="BT2857" t="str">
            <v>Tiszavárkony</v>
          </cell>
        </row>
        <row r="2858">
          <cell r="BT2858" t="str">
            <v>Tiszavasvári</v>
          </cell>
        </row>
        <row r="2859">
          <cell r="BT2859" t="str">
            <v>Tiszavid</v>
          </cell>
        </row>
        <row r="2860">
          <cell r="BT2860" t="str">
            <v>Tisztaberek</v>
          </cell>
        </row>
        <row r="2861">
          <cell r="BT2861" t="str">
            <v>Tivadar</v>
          </cell>
        </row>
        <row r="2862">
          <cell r="BT2862" t="str">
            <v>Tóalmás</v>
          </cell>
        </row>
        <row r="2863">
          <cell r="BT2863" t="str">
            <v>Tófalu</v>
          </cell>
        </row>
        <row r="2864">
          <cell r="BT2864" t="str">
            <v>Tófej</v>
          </cell>
        </row>
        <row r="2865">
          <cell r="BT2865" t="str">
            <v>Tófű</v>
          </cell>
        </row>
        <row r="2866">
          <cell r="BT2866" t="str">
            <v>Tokaj</v>
          </cell>
        </row>
        <row r="2867">
          <cell r="BT2867" t="str">
            <v>Tokod</v>
          </cell>
        </row>
        <row r="2868">
          <cell r="BT2868" t="str">
            <v>Tokodaltáró</v>
          </cell>
        </row>
        <row r="2869">
          <cell r="BT2869" t="str">
            <v>Tokorcs</v>
          </cell>
        </row>
        <row r="2870">
          <cell r="BT2870" t="str">
            <v>Tolcsva</v>
          </cell>
        </row>
        <row r="2871">
          <cell r="BT2871" t="str">
            <v>Told</v>
          </cell>
        </row>
        <row r="2872">
          <cell r="BT2872" t="str">
            <v>Tolmács</v>
          </cell>
        </row>
        <row r="2873">
          <cell r="BT2873" t="str">
            <v>Tolna</v>
          </cell>
        </row>
        <row r="2874">
          <cell r="BT2874" t="str">
            <v>Tolnanémedi</v>
          </cell>
        </row>
        <row r="2875">
          <cell r="BT2875" t="str">
            <v>Tomajmonostora</v>
          </cell>
        </row>
        <row r="2876">
          <cell r="BT2876" t="str">
            <v>Tomor</v>
          </cell>
        </row>
        <row r="2877">
          <cell r="BT2877" t="str">
            <v>Tompa</v>
          </cell>
        </row>
        <row r="2878">
          <cell r="BT2878" t="str">
            <v>Tompaládony</v>
          </cell>
        </row>
        <row r="2879">
          <cell r="BT2879" t="str">
            <v>Tordas</v>
          </cell>
        </row>
        <row r="2880">
          <cell r="BT2880" t="str">
            <v>Tormafölde</v>
          </cell>
        </row>
        <row r="2881">
          <cell r="BT2881" t="str">
            <v>Tormás</v>
          </cell>
        </row>
        <row r="2882">
          <cell r="BT2882" t="str">
            <v>Tormásliget</v>
          </cell>
        </row>
        <row r="2883">
          <cell r="BT2883" t="str">
            <v>Tornabarakony</v>
          </cell>
        </row>
        <row r="2884">
          <cell r="BT2884" t="str">
            <v>Tornakápolna</v>
          </cell>
        </row>
        <row r="2885">
          <cell r="BT2885" t="str">
            <v>Tornanádaska</v>
          </cell>
        </row>
        <row r="2886">
          <cell r="BT2886" t="str">
            <v>Tornaszentandrás</v>
          </cell>
        </row>
        <row r="2887">
          <cell r="BT2887" t="str">
            <v>Tornaszentjakab</v>
          </cell>
        </row>
        <row r="2888">
          <cell r="BT2888" t="str">
            <v>Tornyiszentmiklós</v>
          </cell>
        </row>
        <row r="2889">
          <cell r="BT2889" t="str">
            <v>Tornyosnémeti</v>
          </cell>
        </row>
        <row r="2890">
          <cell r="BT2890" t="str">
            <v>Tornyospálca</v>
          </cell>
        </row>
        <row r="2891">
          <cell r="BT2891" t="str">
            <v>Torony</v>
          </cell>
        </row>
        <row r="2892">
          <cell r="BT2892" t="str">
            <v>Torvaj</v>
          </cell>
        </row>
        <row r="2893">
          <cell r="BT2893" t="str">
            <v>Tószeg</v>
          </cell>
        </row>
        <row r="2894">
          <cell r="BT2894" t="str">
            <v>Tótkomlós</v>
          </cell>
        </row>
        <row r="2895">
          <cell r="BT2895" t="str">
            <v>Tótszentgyörgy</v>
          </cell>
        </row>
        <row r="2896">
          <cell r="BT2896" t="str">
            <v>Tótszentmárton</v>
          </cell>
        </row>
        <row r="2897">
          <cell r="BT2897" t="str">
            <v>Tótszerdahely</v>
          </cell>
        </row>
        <row r="2898">
          <cell r="BT2898" t="str">
            <v>Tótújfalu</v>
          </cell>
        </row>
        <row r="2899">
          <cell r="BT2899" t="str">
            <v>Tótvázsony</v>
          </cell>
        </row>
        <row r="2900">
          <cell r="BT2900" t="str">
            <v>Tök</v>
          </cell>
        </row>
        <row r="2901">
          <cell r="BT2901" t="str">
            <v>Tököl</v>
          </cell>
        </row>
        <row r="2902">
          <cell r="BT2902" t="str">
            <v>Töltéstava</v>
          </cell>
        </row>
        <row r="2903">
          <cell r="BT2903" t="str">
            <v>Tömörd</v>
          </cell>
        </row>
        <row r="2904">
          <cell r="BT2904" t="str">
            <v>Tömörkény</v>
          </cell>
        </row>
        <row r="2905">
          <cell r="BT2905" t="str">
            <v>Törökbálint</v>
          </cell>
        </row>
        <row r="2906">
          <cell r="BT2906" t="str">
            <v>Törökkoppány</v>
          </cell>
        </row>
        <row r="2907">
          <cell r="BT2907" t="str">
            <v>Törökszentmiklós</v>
          </cell>
        </row>
        <row r="2908">
          <cell r="BT2908" t="str">
            <v>Törtel</v>
          </cell>
        </row>
        <row r="2909">
          <cell r="BT2909" t="str">
            <v>Töttös</v>
          </cell>
        </row>
        <row r="2910">
          <cell r="BT2910" t="str">
            <v>Trizs</v>
          </cell>
        </row>
        <row r="2911">
          <cell r="BT2911" t="str">
            <v>Tunyogmatolcs</v>
          </cell>
        </row>
        <row r="2912">
          <cell r="BT2912" t="str">
            <v>Tura</v>
          </cell>
        </row>
        <row r="2913">
          <cell r="BT2913" t="str">
            <v>Túristvándi</v>
          </cell>
        </row>
        <row r="2914">
          <cell r="BT2914" t="str">
            <v>Túrkeve</v>
          </cell>
        </row>
        <row r="2915">
          <cell r="BT2915" t="str">
            <v>Túrony</v>
          </cell>
        </row>
        <row r="2916">
          <cell r="BT2916" t="str">
            <v>Túrricse</v>
          </cell>
        </row>
        <row r="2917">
          <cell r="BT2917" t="str">
            <v>Tuzsér</v>
          </cell>
        </row>
        <row r="2918">
          <cell r="BT2918" t="str">
            <v>Türje</v>
          </cell>
        </row>
        <row r="2919">
          <cell r="BT2919" t="str">
            <v>Tüskevár</v>
          </cell>
        </row>
        <row r="2920">
          <cell r="BT2920" t="str">
            <v>Tyukod</v>
          </cell>
        </row>
        <row r="2921">
          <cell r="BT2921" t="str">
            <v>Udvar</v>
          </cell>
        </row>
        <row r="2922">
          <cell r="BT2922" t="str">
            <v>Udvari</v>
          </cell>
        </row>
        <row r="2923">
          <cell r="BT2923" t="str">
            <v>Ugod</v>
          </cell>
        </row>
        <row r="2924">
          <cell r="BT2924" t="str">
            <v>Újbarok</v>
          </cell>
        </row>
        <row r="2925">
          <cell r="BT2925" t="str">
            <v>Újcsanálos</v>
          </cell>
        </row>
        <row r="2926">
          <cell r="BT2926" t="str">
            <v>Újdombrád</v>
          </cell>
        </row>
        <row r="2927">
          <cell r="BT2927" t="str">
            <v>Újfehértó</v>
          </cell>
        </row>
        <row r="2928">
          <cell r="BT2928" t="str">
            <v>Újhartyán</v>
          </cell>
        </row>
        <row r="2929">
          <cell r="BT2929" t="str">
            <v>Újiráz</v>
          </cell>
        </row>
        <row r="2930">
          <cell r="BT2930" t="str">
            <v>Újireg</v>
          </cell>
        </row>
        <row r="2931">
          <cell r="BT2931" t="str">
            <v>Újkenéz</v>
          </cell>
        </row>
        <row r="2932">
          <cell r="BT2932" t="str">
            <v>Újkér</v>
          </cell>
        </row>
        <row r="2933">
          <cell r="BT2933" t="str">
            <v>Újkígyós</v>
          </cell>
        </row>
        <row r="2934">
          <cell r="BT2934" t="str">
            <v>Újlengyel</v>
          </cell>
        </row>
        <row r="2935">
          <cell r="BT2935" t="str">
            <v>Újléta</v>
          </cell>
        </row>
        <row r="2936">
          <cell r="BT2936" t="str">
            <v>Újlőrincfalva</v>
          </cell>
        </row>
        <row r="2937">
          <cell r="BT2937" t="str">
            <v>Újpetre</v>
          </cell>
        </row>
        <row r="2938">
          <cell r="BT2938" t="str">
            <v>Újrónafő</v>
          </cell>
        </row>
        <row r="2939">
          <cell r="BT2939" t="str">
            <v>Újsolt</v>
          </cell>
        </row>
        <row r="2940">
          <cell r="BT2940" t="str">
            <v>Újszalonta</v>
          </cell>
        </row>
        <row r="2941">
          <cell r="BT2941" t="str">
            <v>Újszász</v>
          </cell>
        </row>
        <row r="2942">
          <cell r="BT2942" t="str">
            <v>Újszentiván</v>
          </cell>
        </row>
        <row r="2943">
          <cell r="BT2943" t="str">
            <v>Újszentmargita</v>
          </cell>
        </row>
        <row r="2944">
          <cell r="BT2944" t="str">
            <v>Újszilvás</v>
          </cell>
        </row>
        <row r="2945">
          <cell r="BT2945" t="str">
            <v>Újtelek</v>
          </cell>
        </row>
        <row r="2946">
          <cell r="BT2946" t="str">
            <v>Újtikos</v>
          </cell>
        </row>
        <row r="2947">
          <cell r="BT2947" t="str">
            <v>Újudvar</v>
          </cell>
        </row>
        <row r="2948">
          <cell r="BT2948" t="str">
            <v>Újvárfalva</v>
          </cell>
        </row>
        <row r="2949">
          <cell r="BT2949" t="str">
            <v>Ukk</v>
          </cell>
        </row>
        <row r="2950">
          <cell r="BT2950" t="str">
            <v>Und</v>
          </cell>
        </row>
        <row r="2951">
          <cell r="BT2951" t="str">
            <v>Úny</v>
          </cell>
        </row>
        <row r="2952">
          <cell r="BT2952" t="str">
            <v>Uppony</v>
          </cell>
        </row>
        <row r="2953">
          <cell r="BT2953" t="str">
            <v>Ura</v>
          </cell>
        </row>
        <row r="2954">
          <cell r="BT2954" t="str">
            <v>Uraiújfalu</v>
          </cell>
        </row>
        <row r="2955">
          <cell r="BT2955" t="str">
            <v>Úrhida</v>
          </cell>
        </row>
        <row r="2956">
          <cell r="BT2956" t="str">
            <v>Úri</v>
          </cell>
        </row>
        <row r="2957">
          <cell r="BT2957" t="str">
            <v>Úrkút</v>
          </cell>
        </row>
        <row r="2958">
          <cell r="BT2958" t="str">
            <v>Uszka</v>
          </cell>
        </row>
        <row r="2959">
          <cell r="BT2959" t="str">
            <v>Uszód</v>
          </cell>
        </row>
        <row r="2960">
          <cell r="BT2960" t="str">
            <v>Uzsa</v>
          </cell>
        </row>
        <row r="2961">
          <cell r="BT2961" t="str">
            <v>Üllés</v>
          </cell>
        </row>
        <row r="2962">
          <cell r="BT2962" t="str">
            <v>Üllő</v>
          </cell>
        </row>
        <row r="2963">
          <cell r="BT2963" t="str">
            <v>Üröm</v>
          </cell>
        </row>
        <row r="2964">
          <cell r="BT2964" t="str">
            <v>Vác</v>
          </cell>
        </row>
        <row r="2965">
          <cell r="BT2965" t="str">
            <v>Vácduka</v>
          </cell>
        </row>
        <row r="2966">
          <cell r="BT2966" t="str">
            <v>Vácegres</v>
          </cell>
        </row>
        <row r="2967">
          <cell r="BT2967" t="str">
            <v>Váchartyán</v>
          </cell>
        </row>
        <row r="2968">
          <cell r="BT2968" t="str">
            <v>Váckisújfalu</v>
          </cell>
        </row>
        <row r="2969">
          <cell r="BT2969" t="str">
            <v>Vácrátót</v>
          </cell>
        </row>
        <row r="2970">
          <cell r="BT2970" t="str">
            <v>Vácszentlászló</v>
          </cell>
        </row>
        <row r="2971">
          <cell r="BT2971" t="str">
            <v>Vadna</v>
          </cell>
        </row>
        <row r="2972">
          <cell r="BT2972" t="str">
            <v>Vadosfa</v>
          </cell>
        </row>
        <row r="2973">
          <cell r="BT2973" t="str">
            <v>Vág</v>
          </cell>
        </row>
        <row r="2974">
          <cell r="BT2974" t="str">
            <v>Vágáshuta</v>
          </cell>
        </row>
        <row r="2975">
          <cell r="BT2975" t="str">
            <v>Vaja</v>
          </cell>
        </row>
        <row r="2976">
          <cell r="BT2976" t="str">
            <v>Vajdácska</v>
          </cell>
        </row>
        <row r="2977">
          <cell r="BT2977" t="str">
            <v>Vajszló</v>
          </cell>
        </row>
        <row r="2978">
          <cell r="BT2978" t="str">
            <v>Vajta</v>
          </cell>
        </row>
        <row r="2979">
          <cell r="BT2979" t="str">
            <v>Vál</v>
          </cell>
        </row>
        <row r="2980">
          <cell r="BT2980" t="str">
            <v>Valkó</v>
          </cell>
        </row>
        <row r="2981">
          <cell r="BT2981" t="str">
            <v>Valkonya</v>
          </cell>
        </row>
        <row r="2982">
          <cell r="BT2982" t="str">
            <v>Vállaj</v>
          </cell>
        </row>
        <row r="2983">
          <cell r="BT2983" t="str">
            <v>Vállus</v>
          </cell>
        </row>
        <row r="2984">
          <cell r="BT2984" t="str">
            <v>Vámosatya</v>
          </cell>
        </row>
        <row r="2985">
          <cell r="BT2985" t="str">
            <v>Vámoscsalád</v>
          </cell>
        </row>
        <row r="2986">
          <cell r="BT2986" t="str">
            <v>Vámosgyörk</v>
          </cell>
        </row>
        <row r="2987">
          <cell r="BT2987" t="str">
            <v>Vámosmikola</v>
          </cell>
        </row>
        <row r="2988">
          <cell r="BT2988" t="str">
            <v>Vámosoroszi</v>
          </cell>
        </row>
        <row r="2989">
          <cell r="BT2989" t="str">
            <v>Vámospércs</v>
          </cell>
        </row>
        <row r="2990">
          <cell r="BT2990" t="str">
            <v>Vámosújfalu</v>
          </cell>
        </row>
        <row r="2991">
          <cell r="BT2991" t="str">
            <v>Vámosszabadi</v>
          </cell>
        </row>
        <row r="2992">
          <cell r="BT2992" t="str">
            <v>Váncsod</v>
          </cell>
        </row>
        <row r="2993">
          <cell r="BT2993" t="str">
            <v>Vanyarc</v>
          </cell>
        </row>
        <row r="2994">
          <cell r="BT2994" t="str">
            <v>Vanyola</v>
          </cell>
        </row>
        <row r="2995">
          <cell r="BT2995" t="str">
            <v>Várad</v>
          </cell>
        </row>
        <row r="2996">
          <cell r="BT2996" t="str">
            <v>Váralja</v>
          </cell>
        </row>
        <row r="2997">
          <cell r="BT2997" t="str">
            <v>Varászló</v>
          </cell>
        </row>
        <row r="2998">
          <cell r="BT2998" t="str">
            <v>Váraszó</v>
          </cell>
        </row>
        <row r="2999">
          <cell r="BT2999" t="str">
            <v>Várbalog</v>
          </cell>
        </row>
        <row r="3000">
          <cell r="BT3000" t="str">
            <v>Varbó</v>
          </cell>
        </row>
        <row r="3001">
          <cell r="BT3001" t="str">
            <v>Varbóc</v>
          </cell>
        </row>
        <row r="3002">
          <cell r="BT3002" t="str">
            <v>Várda</v>
          </cell>
        </row>
        <row r="3003">
          <cell r="BT3003" t="str">
            <v>Várdomb</v>
          </cell>
        </row>
        <row r="3004">
          <cell r="BT3004" t="str">
            <v>Várfölde</v>
          </cell>
        </row>
        <row r="3005">
          <cell r="BT3005" t="str">
            <v>Varga</v>
          </cell>
        </row>
        <row r="3006">
          <cell r="BT3006" t="str">
            <v>Várgesztes</v>
          </cell>
        </row>
        <row r="3007">
          <cell r="BT3007" t="str">
            <v>Várkesző</v>
          </cell>
        </row>
        <row r="3008">
          <cell r="BT3008" t="str">
            <v>Várong</v>
          </cell>
        </row>
        <row r="3009">
          <cell r="BT3009" t="str">
            <v>Városföld</v>
          </cell>
        </row>
        <row r="3010">
          <cell r="BT3010" t="str">
            <v>Városlőd</v>
          </cell>
        </row>
        <row r="3011">
          <cell r="BT3011" t="str">
            <v>Várpalota</v>
          </cell>
        </row>
        <row r="3012">
          <cell r="BT3012" t="str">
            <v>Varsád</v>
          </cell>
        </row>
        <row r="3013">
          <cell r="BT3013" t="str">
            <v>Varsány</v>
          </cell>
        </row>
        <row r="3014">
          <cell r="BT3014" t="str">
            <v>Várvölgy</v>
          </cell>
        </row>
        <row r="3015">
          <cell r="BT3015" t="str">
            <v>Vasad</v>
          </cell>
        </row>
        <row r="3016">
          <cell r="BT3016" t="str">
            <v>Vasalja</v>
          </cell>
        </row>
        <row r="3017">
          <cell r="BT3017" t="str">
            <v>Vásárosbéc</v>
          </cell>
        </row>
        <row r="3018">
          <cell r="BT3018" t="str">
            <v>Vásárosdombó</v>
          </cell>
        </row>
        <row r="3019">
          <cell r="BT3019" t="str">
            <v>Vásárosfalu</v>
          </cell>
        </row>
        <row r="3020">
          <cell r="BT3020" t="str">
            <v>Vásárosmiske</v>
          </cell>
        </row>
        <row r="3021">
          <cell r="BT3021" t="str">
            <v>Vásárosnamény</v>
          </cell>
        </row>
        <row r="3022">
          <cell r="BT3022" t="str">
            <v>Vasasszonyfa</v>
          </cell>
        </row>
        <row r="3023">
          <cell r="BT3023" t="str">
            <v>Vasboldogasszony</v>
          </cell>
        </row>
        <row r="3024">
          <cell r="BT3024" t="str">
            <v>Vasegerszeg</v>
          </cell>
        </row>
        <row r="3025">
          <cell r="BT3025" t="str">
            <v>Vashosszúfalu</v>
          </cell>
        </row>
        <row r="3026">
          <cell r="BT3026" t="str">
            <v>Vaskeresztes</v>
          </cell>
        </row>
        <row r="3027">
          <cell r="BT3027" t="str">
            <v>Vaskút</v>
          </cell>
        </row>
        <row r="3028">
          <cell r="BT3028" t="str">
            <v>Vasmegyer</v>
          </cell>
        </row>
        <row r="3029">
          <cell r="BT3029" t="str">
            <v>Vaspör</v>
          </cell>
        </row>
        <row r="3030">
          <cell r="BT3030" t="str">
            <v>Vassurány</v>
          </cell>
        </row>
        <row r="3031">
          <cell r="BT3031" t="str">
            <v>Vasvár</v>
          </cell>
        </row>
        <row r="3032">
          <cell r="BT3032" t="str">
            <v>Vaszar</v>
          </cell>
        </row>
        <row r="3033">
          <cell r="BT3033" t="str">
            <v>Vászoly</v>
          </cell>
        </row>
        <row r="3034">
          <cell r="BT3034" t="str">
            <v>Vasszécseny</v>
          </cell>
        </row>
        <row r="3035">
          <cell r="BT3035" t="str">
            <v>Vasszentmihály</v>
          </cell>
        </row>
        <row r="3036">
          <cell r="BT3036" t="str">
            <v>Vasszilvágy</v>
          </cell>
        </row>
        <row r="3037">
          <cell r="BT3037" t="str">
            <v>Vát</v>
          </cell>
        </row>
        <row r="3038">
          <cell r="BT3038" t="str">
            <v>Vatta</v>
          </cell>
        </row>
        <row r="3039">
          <cell r="BT3039" t="str">
            <v>Vázsnok</v>
          </cell>
        </row>
        <row r="3040">
          <cell r="BT3040" t="str">
            <v>Vécs</v>
          </cell>
        </row>
        <row r="3041">
          <cell r="BT3041" t="str">
            <v>Vecsés</v>
          </cell>
        </row>
        <row r="3042">
          <cell r="BT3042" t="str">
            <v>Végegyháza</v>
          </cell>
        </row>
        <row r="3043">
          <cell r="BT3043" t="str">
            <v>Vejti</v>
          </cell>
        </row>
        <row r="3044">
          <cell r="BT3044" t="str">
            <v>Vékény</v>
          </cell>
        </row>
        <row r="3045">
          <cell r="BT3045" t="str">
            <v>Vekerd</v>
          </cell>
        </row>
        <row r="3046">
          <cell r="BT3046" t="str">
            <v>Velem</v>
          </cell>
        </row>
        <row r="3047">
          <cell r="BT3047" t="str">
            <v>Velemér</v>
          </cell>
        </row>
        <row r="3048">
          <cell r="BT3048" t="str">
            <v>Velence</v>
          </cell>
        </row>
        <row r="3049">
          <cell r="BT3049" t="str">
            <v>Velény</v>
          </cell>
        </row>
        <row r="3050">
          <cell r="BT3050" t="str">
            <v>Véménd</v>
          </cell>
        </row>
        <row r="3051">
          <cell r="BT3051" t="str">
            <v>Vének</v>
          </cell>
        </row>
        <row r="3052">
          <cell r="BT3052" t="str">
            <v>Vép</v>
          </cell>
        </row>
        <row r="3053">
          <cell r="BT3053" t="str">
            <v>Vereb</v>
          </cell>
        </row>
        <row r="3054">
          <cell r="BT3054" t="str">
            <v>Veresegyház</v>
          </cell>
        </row>
        <row r="3055">
          <cell r="BT3055" t="str">
            <v>Verőce</v>
          </cell>
        </row>
        <row r="3056">
          <cell r="BT3056" t="str">
            <v>Verpelét</v>
          </cell>
        </row>
        <row r="3057">
          <cell r="BT3057" t="str">
            <v>Verseg</v>
          </cell>
        </row>
        <row r="3058">
          <cell r="BT3058" t="str">
            <v>Versend</v>
          </cell>
        </row>
        <row r="3059">
          <cell r="BT3059" t="str">
            <v>Vértesacsa</v>
          </cell>
        </row>
        <row r="3060">
          <cell r="BT3060" t="str">
            <v>Vértesboglár</v>
          </cell>
        </row>
        <row r="3061">
          <cell r="BT3061" t="str">
            <v>Vérteskethely</v>
          </cell>
        </row>
        <row r="3062">
          <cell r="BT3062" t="str">
            <v>Vértessomló</v>
          </cell>
        </row>
        <row r="3063">
          <cell r="BT3063" t="str">
            <v>Vértestolna</v>
          </cell>
        </row>
        <row r="3064">
          <cell r="BT3064" t="str">
            <v>Vértesszőlős</v>
          </cell>
        </row>
        <row r="3065">
          <cell r="BT3065" t="str">
            <v>Vése</v>
          </cell>
        </row>
        <row r="3066">
          <cell r="BT3066" t="str">
            <v>Veszkény</v>
          </cell>
        </row>
        <row r="3067">
          <cell r="BT3067" t="str">
            <v>Veszprém</v>
          </cell>
        </row>
        <row r="3068">
          <cell r="BT3068" t="str">
            <v>Veszprémfajsz</v>
          </cell>
        </row>
        <row r="3069">
          <cell r="BT3069" t="str">
            <v>Veszprémgalsa</v>
          </cell>
        </row>
        <row r="3070">
          <cell r="BT3070" t="str">
            <v>Veszprémvarsány</v>
          </cell>
        </row>
        <row r="3071">
          <cell r="BT3071" t="str">
            <v>Vésztő</v>
          </cell>
        </row>
        <row r="3072">
          <cell r="BT3072" t="str">
            <v>Vezseny</v>
          </cell>
        </row>
        <row r="3073">
          <cell r="BT3073" t="str">
            <v>Vid</v>
          </cell>
        </row>
        <row r="3074">
          <cell r="BT3074" t="str">
            <v>Vigántpetend</v>
          </cell>
        </row>
        <row r="3075">
          <cell r="BT3075" t="str">
            <v>Villány</v>
          </cell>
        </row>
        <row r="3076">
          <cell r="BT3076" t="str">
            <v>Villánykövesd</v>
          </cell>
        </row>
        <row r="3077">
          <cell r="BT3077" t="str">
            <v>Vilmány</v>
          </cell>
        </row>
        <row r="3078">
          <cell r="BT3078" t="str">
            <v>Vilonya</v>
          </cell>
        </row>
        <row r="3079">
          <cell r="BT3079" t="str">
            <v>Vilyvitány</v>
          </cell>
        </row>
        <row r="3080">
          <cell r="BT3080" t="str">
            <v>Vinár</v>
          </cell>
        </row>
        <row r="3081">
          <cell r="BT3081" t="str">
            <v>Vindornyafok</v>
          </cell>
        </row>
        <row r="3082">
          <cell r="BT3082" t="str">
            <v>Vindornyalak</v>
          </cell>
        </row>
        <row r="3083">
          <cell r="BT3083" t="str">
            <v>Vindornyaszőlős</v>
          </cell>
        </row>
        <row r="3084">
          <cell r="BT3084" t="str">
            <v>Visegrád</v>
          </cell>
        </row>
        <row r="3085">
          <cell r="BT3085" t="str">
            <v>Visnye</v>
          </cell>
        </row>
        <row r="3086">
          <cell r="BT3086" t="str">
            <v>Visonta</v>
          </cell>
        </row>
        <row r="3087">
          <cell r="BT3087" t="str">
            <v>Viss</v>
          </cell>
        </row>
        <row r="3088">
          <cell r="BT3088" t="str">
            <v>Visz</v>
          </cell>
        </row>
        <row r="3089">
          <cell r="BT3089" t="str">
            <v>Viszák</v>
          </cell>
        </row>
        <row r="3090">
          <cell r="BT3090" t="str">
            <v>Viszló</v>
          </cell>
        </row>
        <row r="3091">
          <cell r="BT3091" t="str">
            <v>Visznek</v>
          </cell>
        </row>
        <row r="3092">
          <cell r="BT3092" t="str">
            <v>Vitnyéd</v>
          </cell>
        </row>
        <row r="3093">
          <cell r="BT3093" t="str">
            <v>Vízvár</v>
          </cell>
        </row>
        <row r="3094">
          <cell r="BT3094" t="str">
            <v>Vizslás</v>
          </cell>
        </row>
        <row r="3095">
          <cell r="BT3095" t="str">
            <v>Vizsoly</v>
          </cell>
        </row>
        <row r="3096">
          <cell r="BT3096" t="str">
            <v>Vokány</v>
          </cell>
        </row>
        <row r="3097">
          <cell r="BT3097" t="str">
            <v>Vonyarcvashegy</v>
          </cell>
        </row>
        <row r="3098">
          <cell r="BT3098" t="str">
            <v>Vöckönd</v>
          </cell>
        </row>
        <row r="3099">
          <cell r="BT3099" t="str">
            <v>Völcsej</v>
          </cell>
        </row>
        <row r="3100">
          <cell r="BT3100" t="str">
            <v>Vönöck</v>
          </cell>
        </row>
        <row r="3101">
          <cell r="BT3101" t="str">
            <v>Vöröstó</v>
          </cell>
        </row>
        <row r="3102">
          <cell r="BT3102" t="str">
            <v>Vörs</v>
          </cell>
        </row>
        <row r="3103">
          <cell r="BT3103" t="str">
            <v>Zabar</v>
          </cell>
        </row>
        <row r="3104">
          <cell r="BT3104" t="str">
            <v>Zádor</v>
          </cell>
        </row>
        <row r="3105">
          <cell r="BT3105" t="str">
            <v>Zádorfalva</v>
          </cell>
        </row>
        <row r="3106">
          <cell r="BT3106" t="str">
            <v>Zagyvarékas</v>
          </cell>
        </row>
        <row r="3107">
          <cell r="BT3107" t="str">
            <v>Zagyvaszántó</v>
          </cell>
        </row>
        <row r="3108">
          <cell r="BT3108" t="str">
            <v>Záhony</v>
          </cell>
        </row>
        <row r="3109">
          <cell r="BT3109" t="str">
            <v>Zajk</v>
          </cell>
        </row>
        <row r="3110">
          <cell r="BT3110" t="str">
            <v>Zajta</v>
          </cell>
        </row>
        <row r="3111">
          <cell r="BT3111" t="str">
            <v>Zákány</v>
          </cell>
        </row>
        <row r="3112">
          <cell r="BT3112" t="str">
            <v>Zákányfalu</v>
          </cell>
        </row>
        <row r="3113">
          <cell r="BT3113" t="str">
            <v>Zákányszék</v>
          </cell>
        </row>
        <row r="3114">
          <cell r="BT3114" t="str">
            <v>Zala</v>
          </cell>
        </row>
        <row r="3115">
          <cell r="BT3115" t="str">
            <v>Zalaapáti</v>
          </cell>
        </row>
        <row r="3116">
          <cell r="BT3116" t="str">
            <v>Zalabaksa</v>
          </cell>
        </row>
        <row r="3117">
          <cell r="BT3117" t="str">
            <v>Zalabér</v>
          </cell>
        </row>
        <row r="3118">
          <cell r="BT3118" t="str">
            <v>Zalaboldogfa</v>
          </cell>
        </row>
        <row r="3119">
          <cell r="BT3119" t="str">
            <v>Zalacsány</v>
          </cell>
        </row>
        <row r="3120">
          <cell r="BT3120" t="str">
            <v>Zalacséb</v>
          </cell>
        </row>
        <row r="3121">
          <cell r="BT3121" t="str">
            <v>Zalaegerszeg</v>
          </cell>
        </row>
        <row r="3122">
          <cell r="BT3122" t="str">
            <v>Zalaerdőd</v>
          </cell>
        </row>
        <row r="3123">
          <cell r="BT3123" t="str">
            <v>Zalagyömörő</v>
          </cell>
        </row>
        <row r="3124">
          <cell r="BT3124" t="str">
            <v>Zalahaláp</v>
          </cell>
        </row>
        <row r="3125">
          <cell r="BT3125" t="str">
            <v>Zalaháshágy</v>
          </cell>
        </row>
        <row r="3126">
          <cell r="BT3126" t="str">
            <v>Zalaigrice</v>
          </cell>
        </row>
        <row r="3127">
          <cell r="BT3127" t="str">
            <v>Zalaistvánd</v>
          </cell>
        </row>
        <row r="3128">
          <cell r="BT3128" t="str">
            <v>Zalakaros</v>
          </cell>
        </row>
        <row r="3129">
          <cell r="BT3129" t="str">
            <v>Zalakomár</v>
          </cell>
        </row>
        <row r="3130">
          <cell r="BT3130" t="str">
            <v>Zalaköveskút</v>
          </cell>
        </row>
        <row r="3131">
          <cell r="BT3131" t="str">
            <v>Zalalövő</v>
          </cell>
        </row>
        <row r="3132">
          <cell r="BT3132" t="str">
            <v>Zalameggyes</v>
          </cell>
        </row>
        <row r="3133">
          <cell r="BT3133" t="str">
            <v>Zalamerenye</v>
          </cell>
        </row>
        <row r="3134">
          <cell r="BT3134" t="str">
            <v>Zalasárszeg</v>
          </cell>
        </row>
        <row r="3135">
          <cell r="BT3135" t="str">
            <v>Zalaszabar</v>
          </cell>
        </row>
        <row r="3136">
          <cell r="BT3136" t="str">
            <v>Zalaszántó</v>
          </cell>
        </row>
        <row r="3137">
          <cell r="BT3137" t="str">
            <v>Zalaszegvár</v>
          </cell>
        </row>
        <row r="3138">
          <cell r="BT3138" t="str">
            <v>Zalaszentbalázs</v>
          </cell>
        </row>
        <row r="3139">
          <cell r="BT3139" t="str">
            <v>Zalaszentgrót</v>
          </cell>
        </row>
        <row r="3140">
          <cell r="BT3140" t="str">
            <v>Zalaszentgyörgy</v>
          </cell>
        </row>
        <row r="3141">
          <cell r="BT3141" t="str">
            <v>Zalaszentiván</v>
          </cell>
        </row>
        <row r="3142">
          <cell r="BT3142" t="str">
            <v>Zalaszentjakab</v>
          </cell>
        </row>
        <row r="3143">
          <cell r="BT3143" t="str">
            <v>Zalaszentlászló</v>
          </cell>
        </row>
        <row r="3144">
          <cell r="BT3144" t="str">
            <v>Zalaszentlőrinc</v>
          </cell>
        </row>
        <row r="3145">
          <cell r="BT3145" t="str">
            <v>Zalaszentmárton</v>
          </cell>
        </row>
        <row r="3146">
          <cell r="BT3146" t="str">
            <v>Zalaszentmihály</v>
          </cell>
        </row>
        <row r="3147">
          <cell r="BT3147" t="str">
            <v>Zalaszombatfa</v>
          </cell>
        </row>
        <row r="3148">
          <cell r="BT3148" t="str">
            <v>Zaláta</v>
          </cell>
        </row>
        <row r="3149">
          <cell r="BT3149" t="str">
            <v>Zalatárnok</v>
          </cell>
        </row>
        <row r="3150">
          <cell r="BT3150" t="str">
            <v>Zalaújlak</v>
          </cell>
        </row>
        <row r="3151">
          <cell r="BT3151" t="str">
            <v>Zalavár</v>
          </cell>
        </row>
        <row r="3152">
          <cell r="BT3152" t="str">
            <v>Zalavég</v>
          </cell>
        </row>
        <row r="3153">
          <cell r="BT3153" t="str">
            <v>Zalkod</v>
          </cell>
        </row>
        <row r="3154">
          <cell r="BT3154" t="str">
            <v>Zamárdi</v>
          </cell>
        </row>
        <row r="3155">
          <cell r="BT3155" t="str">
            <v>Zámoly</v>
          </cell>
        </row>
        <row r="3156">
          <cell r="BT3156" t="str">
            <v>Zánka</v>
          </cell>
        </row>
        <row r="3157">
          <cell r="BT3157" t="str">
            <v>Zaránk</v>
          </cell>
        </row>
        <row r="3158">
          <cell r="BT3158" t="str">
            <v>Závod</v>
          </cell>
        </row>
        <row r="3159">
          <cell r="BT3159" t="str">
            <v>Zebecke</v>
          </cell>
        </row>
        <row r="3160">
          <cell r="BT3160" t="str">
            <v>Zebegény</v>
          </cell>
        </row>
        <row r="3161">
          <cell r="BT3161" t="str">
            <v>Zemplénagárd</v>
          </cell>
        </row>
        <row r="3162">
          <cell r="BT3162" t="str">
            <v>Zengővárkony</v>
          </cell>
        </row>
        <row r="3163">
          <cell r="BT3163" t="str">
            <v>Zichyújfalu</v>
          </cell>
        </row>
        <row r="3164">
          <cell r="BT3164" t="str">
            <v>Zics</v>
          </cell>
        </row>
        <row r="3165">
          <cell r="BT3165" t="str">
            <v>Ziliz</v>
          </cell>
        </row>
        <row r="3166">
          <cell r="BT3166" t="str">
            <v>Zimány</v>
          </cell>
        </row>
        <row r="3167">
          <cell r="BT3167" t="str">
            <v>Zirc</v>
          </cell>
        </row>
        <row r="3168">
          <cell r="BT3168" t="str">
            <v>Zók</v>
          </cell>
        </row>
        <row r="3169">
          <cell r="BT3169" t="str">
            <v>Zomba</v>
          </cell>
        </row>
        <row r="3170">
          <cell r="BT3170" t="str">
            <v>Zubogy</v>
          </cell>
        </row>
        <row r="3171">
          <cell r="BT3171" t="str">
            <v>Zsadány</v>
          </cell>
        </row>
        <row r="3172">
          <cell r="BT3172" t="str">
            <v>Zsáka</v>
          </cell>
        </row>
        <row r="3173">
          <cell r="BT3173" t="str">
            <v>Zsámbék</v>
          </cell>
        </row>
        <row r="3174">
          <cell r="BT3174" t="str">
            <v>Zsámbok</v>
          </cell>
        </row>
        <row r="3175">
          <cell r="BT3175" t="str">
            <v>Zsana</v>
          </cell>
        </row>
        <row r="3176">
          <cell r="BT3176" t="str">
            <v>Zsarolyán</v>
          </cell>
        </row>
        <row r="3177">
          <cell r="BT3177" t="str">
            <v>Zsebeháza</v>
          </cell>
        </row>
        <row r="3178">
          <cell r="BT3178" t="str">
            <v>Zsédeny</v>
          </cell>
        </row>
        <row r="3179">
          <cell r="BT3179" t="str">
            <v>Zselickisfalud</v>
          </cell>
        </row>
        <row r="3180">
          <cell r="BT3180" t="str">
            <v>Zselickislak</v>
          </cell>
        </row>
        <row r="3181">
          <cell r="BT3181" t="str">
            <v>Zselicszentpál</v>
          </cell>
        </row>
        <row r="3182">
          <cell r="BT3182" t="str">
            <v>Zsennye</v>
          </cell>
        </row>
        <row r="3183">
          <cell r="BT3183" t="str">
            <v>Zsira</v>
          </cell>
        </row>
        <row r="3184">
          <cell r="BT3184" t="str">
            <v>Zsombó</v>
          </cell>
        </row>
        <row r="3185">
          <cell r="BT3185" t="str">
            <v>Zsujta</v>
          </cell>
        </row>
        <row r="3186">
          <cell r="BT3186" t="str">
            <v>Zsurk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.tábla "/>
      <sheetName val="2.sz.tábla"/>
      <sheetName val="2a. tábla"/>
      <sheetName val="3.sz.tábla "/>
      <sheetName val="4.sz.tábla"/>
      <sheetName val="5. sz. tábla"/>
      <sheetName val="6. sz. tábla "/>
      <sheetName val="7. sz. tábla"/>
      <sheetName val="8.sz.tábla"/>
      <sheetName val="9. sz. stabilitási tv "/>
      <sheetName val="10. sz. tábla"/>
      <sheetName val="11.sz.tábla"/>
      <sheetName val="Munka1"/>
    </sheetNames>
    <sheetDataSet>
      <sheetData sheetId="0">
        <row r="29">
          <cell r="D29">
            <v>0</v>
          </cell>
        </row>
      </sheetData>
      <sheetData sheetId="1">
        <row r="30">
          <cell r="D30">
            <v>11333000</v>
          </cell>
        </row>
        <row r="37">
          <cell r="D37">
            <v>1800000</v>
          </cell>
        </row>
        <row r="40">
          <cell r="D40">
            <v>100000</v>
          </cell>
        </row>
        <row r="53">
          <cell r="D53">
            <v>0</v>
          </cell>
        </row>
        <row r="63">
          <cell r="D63">
            <v>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1:J35"/>
  <sheetViews>
    <sheetView tabSelected="1" view="pageLayout" topLeftCell="A3" zoomScaleNormal="75" zoomScaleSheetLayoutView="89" workbookViewId="0">
      <selection activeCell="A4" sqref="A4:D4"/>
    </sheetView>
  </sheetViews>
  <sheetFormatPr defaultColWidth="9.140625" defaultRowHeight="15.75" x14ac:dyDescent="0.25"/>
  <cols>
    <col min="1" max="1" width="40.28515625" style="12" customWidth="1"/>
    <col min="2" max="2" width="17" style="2" bestFit="1" customWidth="1"/>
    <col min="3" max="3" width="15.85546875" style="2" customWidth="1"/>
    <col min="4" max="4" width="16.7109375" style="2" customWidth="1"/>
    <col min="5" max="6" width="10.85546875" style="2" bestFit="1" customWidth="1"/>
    <col min="7" max="7" width="9.140625" style="2"/>
    <col min="8" max="8" width="10" style="2" bestFit="1" customWidth="1"/>
    <col min="9" max="16384" width="9.140625" style="2"/>
  </cols>
  <sheetData>
    <row r="1" spans="1:4" hidden="1" x14ac:dyDescent="0.25">
      <c r="A1" s="1"/>
    </row>
    <row r="2" spans="1:4" hidden="1" x14ac:dyDescent="0.25">
      <c r="A2" s="1"/>
    </row>
    <row r="3" spans="1:4" x14ac:dyDescent="0.25">
      <c r="A3" s="1"/>
    </row>
    <row r="4" spans="1:4" ht="32.25" customHeight="1" x14ac:dyDescent="0.25">
      <c r="A4" s="290" t="s">
        <v>279</v>
      </c>
      <c r="B4" s="290"/>
      <c r="C4" s="290"/>
      <c r="D4" s="290"/>
    </row>
    <row r="5" spans="1:4" s="8" customFormat="1" ht="31.5" x14ac:dyDescent="0.2">
      <c r="A5" s="81" t="s">
        <v>192</v>
      </c>
      <c r="B5" s="81" t="s">
        <v>369</v>
      </c>
      <c r="C5" s="81" t="s">
        <v>370</v>
      </c>
      <c r="D5" s="81" t="s">
        <v>371</v>
      </c>
    </row>
    <row r="6" spans="1:4" ht="31.5" x14ac:dyDescent="0.25">
      <c r="A6" s="215" t="s">
        <v>3</v>
      </c>
      <c r="B6" s="113">
        <f>'2.tábla'!B5</f>
        <v>41568251</v>
      </c>
      <c r="C6" s="113">
        <f>'2.tábla'!C5</f>
        <v>42733378</v>
      </c>
      <c r="D6" s="113">
        <f>'2.tábla'!D5</f>
        <v>1165127</v>
      </c>
    </row>
    <row r="7" spans="1:4" ht="31.5" x14ac:dyDescent="0.25">
      <c r="A7" s="215" t="s">
        <v>4</v>
      </c>
      <c r="B7" s="113">
        <f>'2.tábla'!B19</f>
        <v>0</v>
      </c>
      <c r="C7" s="113">
        <f>'2.tábla'!C19</f>
        <v>20000000</v>
      </c>
      <c r="D7" s="113">
        <f>'2.tábla'!D19</f>
        <v>20000000</v>
      </c>
    </row>
    <row r="8" spans="1:4" ht="21.75" customHeight="1" x14ac:dyDescent="0.25">
      <c r="A8" s="215" t="s">
        <v>5</v>
      </c>
      <c r="B8" s="113">
        <f>'2.tábla'!B25</f>
        <v>11383000</v>
      </c>
      <c r="C8" s="113">
        <f>'2.tábla'!C25</f>
        <v>11383000</v>
      </c>
      <c r="D8" s="113">
        <f>'2.tábla'!D25</f>
        <v>0</v>
      </c>
    </row>
    <row r="9" spans="1:4" ht="30" customHeight="1" x14ac:dyDescent="0.25">
      <c r="A9" s="215" t="s">
        <v>6</v>
      </c>
      <c r="B9" s="113">
        <f>'2.tábla'!B38</f>
        <v>3308110</v>
      </c>
      <c r="C9" s="113">
        <f>'2.tábla'!C38</f>
        <v>3308110</v>
      </c>
      <c r="D9" s="113">
        <f>'2.tábla'!D38</f>
        <v>0</v>
      </c>
    </row>
    <row r="10" spans="1:4" ht="24.75" customHeight="1" x14ac:dyDescent="0.25">
      <c r="A10" s="215" t="s">
        <v>7</v>
      </c>
      <c r="B10" s="113">
        <f>'2.tábla'!B50</f>
        <v>0</v>
      </c>
      <c r="C10" s="113">
        <f>'2.tábla'!C50</f>
        <v>0</v>
      </c>
      <c r="D10" s="113">
        <f>'2.tábla'!D50</f>
        <v>0</v>
      </c>
    </row>
    <row r="11" spans="1:4" ht="29.25" customHeight="1" x14ac:dyDescent="0.25">
      <c r="A11" s="131" t="s">
        <v>8</v>
      </c>
      <c r="B11" s="113">
        <f>'2.tábla'!B55</f>
        <v>0</v>
      </c>
      <c r="C11" s="113">
        <f>'2.tábla'!C55</f>
        <v>0</v>
      </c>
      <c r="D11" s="113">
        <f>'2.tábla'!D55</f>
        <v>0</v>
      </c>
    </row>
    <row r="12" spans="1:4" x14ac:dyDescent="0.25">
      <c r="A12" s="131" t="s">
        <v>9</v>
      </c>
      <c r="B12" s="113">
        <f>'2.tábla'!B59</f>
        <v>0</v>
      </c>
      <c r="C12" s="113">
        <f>'2.tábla'!C59</f>
        <v>0</v>
      </c>
      <c r="D12" s="113">
        <f>'2.tábla'!D59</f>
        <v>0</v>
      </c>
    </row>
    <row r="13" spans="1:4" s="9" customFormat="1" ht="31.5" customHeight="1" x14ac:dyDescent="0.25">
      <c r="A13" s="216" t="s">
        <v>10</v>
      </c>
      <c r="B13" s="7">
        <f>SUM(B6:B12)</f>
        <v>56259361</v>
      </c>
      <c r="C13" s="7">
        <f>SUM(C6:C12)</f>
        <v>77424488</v>
      </c>
      <c r="D13" s="7">
        <f>SUM(D6:D12)</f>
        <v>21165127</v>
      </c>
    </row>
    <row r="14" spans="1:4" ht="31.5" x14ac:dyDescent="0.25">
      <c r="A14" s="215" t="s">
        <v>196</v>
      </c>
      <c r="B14" s="113">
        <f>'2.tábla'!B64</f>
        <v>35000000</v>
      </c>
      <c r="C14" s="113">
        <f>'2.tábla'!C64</f>
        <v>42792254</v>
      </c>
      <c r="D14" s="113">
        <f>'2.tábla'!D64</f>
        <v>7792254</v>
      </c>
    </row>
    <row r="15" spans="1:4" ht="47.25" x14ac:dyDescent="0.25">
      <c r="A15" s="215" t="s">
        <v>12</v>
      </c>
      <c r="B15" s="113">
        <f>'2.tábla'!B67</f>
        <v>1044244</v>
      </c>
      <c r="C15" s="113">
        <f>'2.tábla'!C67</f>
        <v>1044244</v>
      </c>
      <c r="D15" s="113">
        <f>'2.tábla'!D67</f>
        <v>0</v>
      </c>
    </row>
    <row r="16" spans="1:4" s="9" customFormat="1" ht="23.25" customHeight="1" x14ac:dyDescent="0.25">
      <c r="A16" s="217" t="s">
        <v>11</v>
      </c>
      <c r="B16" s="4">
        <f>B14+B15</f>
        <v>36044244</v>
      </c>
      <c r="C16" s="4">
        <f>C14+C15</f>
        <v>43836498</v>
      </c>
      <c r="D16" s="4">
        <f>D14+D15</f>
        <v>7792254</v>
      </c>
    </row>
    <row r="17" spans="1:10" s="9" customFormat="1" ht="20.25" customHeight="1" x14ac:dyDescent="0.25">
      <c r="A17" s="218" t="s">
        <v>13</v>
      </c>
      <c r="B17" s="5">
        <f>B13+B16</f>
        <v>92303605</v>
      </c>
      <c r="C17" s="5">
        <f>C13+C16</f>
        <v>121260986</v>
      </c>
      <c r="D17" s="5">
        <f>D13+D16</f>
        <v>28957381</v>
      </c>
    </row>
    <row r="18" spans="1:10" s="9" customFormat="1" ht="18.75" customHeight="1" x14ac:dyDescent="0.25">
      <c r="A18" s="218"/>
      <c r="B18" s="5"/>
      <c r="C18" s="7"/>
      <c r="D18" s="113"/>
    </row>
    <row r="19" spans="1:10" s="11" customFormat="1" ht="20.100000000000001" customHeight="1" x14ac:dyDescent="0.25">
      <c r="A19" s="216" t="s">
        <v>14</v>
      </c>
      <c r="B19" s="7">
        <f>B20</f>
        <v>65058469</v>
      </c>
      <c r="C19" s="7">
        <f>C20</f>
        <v>66850338</v>
      </c>
      <c r="D19" s="7">
        <f>D20</f>
        <v>1791869</v>
      </c>
      <c r="E19" s="10"/>
      <c r="F19" s="10"/>
      <c r="G19" s="10"/>
      <c r="H19" s="10"/>
      <c r="I19" s="10"/>
      <c r="J19" s="10"/>
    </row>
    <row r="20" spans="1:10" ht="20.25" customHeight="1" x14ac:dyDescent="0.25">
      <c r="A20" s="215" t="s">
        <v>237</v>
      </c>
      <c r="B20" s="113">
        <f>'3.tábla '!B35</f>
        <v>65058469</v>
      </c>
      <c r="C20" s="113">
        <f>'3.tábla '!C35</f>
        <v>66850338</v>
      </c>
      <c r="D20" s="113">
        <f>'3.tábla '!D35</f>
        <v>1791869</v>
      </c>
    </row>
    <row r="21" spans="1:10" s="9" customFormat="1" ht="20.100000000000001" customHeight="1" x14ac:dyDescent="0.25">
      <c r="A21" s="216" t="s">
        <v>15</v>
      </c>
      <c r="B21" s="4">
        <f>SUM(B22:B24)</f>
        <v>19184951</v>
      </c>
      <c r="C21" s="4">
        <f>SUM(C22:C24)</f>
        <v>41934613</v>
      </c>
      <c r="D21" s="4">
        <f>SUM(D22:D24)</f>
        <v>22749662</v>
      </c>
    </row>
    <row r="22" spans="1:10" ht="20.100000000000001" customHeight="1" x14ac:dyDescent="0.25">
      <c r="A22" s="215" t="s">
        <v>187</v>
      </c>
      <c r="B22" s="113">
        <f>'5.tábla'!B3</f>
        <v>8604620</v>
      </c>
      <c r="C22" s="113">
        <f>'5.tábla'!C3</f>
        <v>31354282</v>
      </c>
      <c r="D22" s="113">
        <f>'5.tábla'!D3</f>
        <v>22749662</v>
      </c>
      <c r="F22" s="76"/>
    </row>
    <row r="23" spans="1:10" s="9" customFormat="1" ht="20.100000000000001" customHeight="1" x14ac:dyDescent="0.25">
      <c r="A23" s="215" t="s">
        <v>188</v>
      </c>
      <c r="B23" s="113">
        <f>'5.tábla'!B18</f>
        <v>10537476</v>
      </c>
      <c r="C23" s="113">
        <f>'5.tábla'!C18</f>
        <v>10537476</v>
      </c>
      <c r="D23" s="113">
        <f>'5.tábla'!D18</f>
        <v>0</v>
      </c>
    </row>
    <row r="24" spans="1:10" ht="20.100000000000001" customHeight="1" x14ac:dyDescent="0.25">
      <c r="A24" s="215" t="s">
        <v>234</v>
      </c>
      <c r="B24" s="113">
        <f>'5.tábla'!B22</f>
        <v>42855</v>
      </c>
      <c r="C24" s="113">
        <f>'5.tábla'!C22</f>
        <v>42855</v>
      </c>
      <c r="D24" s="113">
        <f>'5.tábla'!D22</f>
        <v>0</v>
      </c>
    </row>
    <row r="25" spans="1:10" ht="12.75" customHeight="1" x14ac:dyDescent="0.25">
      <c r="A25" s="216"/>
      <c r="B25" s="113"/>
      <c r="C25" s="3"/>
      <c r="D25" s="113"/>
    </row>
    <row r="26" spans="1:10" s="9" customFormat="1" ht="20.100000000000001" customHeight="1" x14ac:dyDescent="0.25">
      <c r="A26" s="216" t="s">
        <v>16</v>
      </c>
      <c r="B26" s="4">
        <f>B27+B28</f>
        <v>5773950</v>
      </c>
      <c r="C26" s="4">
        <f>C27+C28</f>
        <v>10189800</v>
      </c>
      <c r="D26" s="4">
        <f>C26-B26</f>
        <v>4415850</v>
      </c>
      <c r="E26" s="76"/>
    </row>
    <row r="27" spans="1:10" s="9" customFormat="1" ht="20.100000000000001" customHeight="1" x14ac:dyDescent="0.25">
      <c r="A27" s="215" t="s">
        <v>17</v>
      </c>
      <c r="B27" s="113">
        <v>5773950</v>
      </c>
      <c r="C27" s="113">
        <f>5773950+7792254-10000-30000-21529-180340+15127-1200000-1549662-1550000</f>
        <v>9039800</v>
      </c>
      <c r="D27" s="113">
        <f>C27-B27</f>
        <v>3265850</v>
      </c>
    </row>
    <row r="28" spans="1:10" s="9" customFormat="1" ht="20.100000000000001" customHeight="1" x14ac:dyDescent="0.25">
      <c r="A28" s="215" t="s">
        <v>18</v>
      </c>
      <c r="B28" s="113">
        <v>0</v>
      </c>
      <c r="C28" s="113">
        <v>1150000</v>
      </c>
      <c r="D28" s="113">
        <f>C28-B28</f>
        <v>1150000</v>
      </c>
    </row>
    <row r="29" spans="1:10" s="108" customFormat="1" x14ac:dyDescent="0.25">
      <c r="A29" s="219" t="s">
        <v>19</v>
      </c>
      <c r="B29" s="116">
        <f>SUM(B26,B21,B19)</f>
        <v>90017370</v>
      </c>
      <c r="C29" s="116">
        <f>SUM(C26,C21,C19)</f>
        <v>118974751</v>
      </c>
      <c r="D29" s="116">
        <f>SUM(D26,D21,D19)</f>
        <v>28957381</v>
      </c>
    </row>
    <row r="30" spans="1:10" ht="30.75" customHeight="1" x14ac:dyDescent="0.25">
      <c r="A30" s="215" t="s">
        <v>202</v>
      </c>
      <c r="B30" s="113">
        <f>'5.tábla'!B27</f>
        <v>2286235</v>
      </c>
      <c r="C30" s="113">
        <f>'5.tábla'!C27</f>
        <v>2286235</v>
      </c>
      <c r="D30" s="113">
        <f>'5.tábla'!D27</f>
        <v>0</v>
      </c>
    </row>
    <row r="31" spans="1:10" s="9" customFormat="1" ht="27.75" customHeight="1" x14ac:dyDescent="0.25">
      <c r="A31" s="216" t="s">
        <v>20</v>
      </c>
      <c r="B31" s="4">
        <f>SUM(B30:B30)</f>
        <v>2286235</v>
      </c>
      <c r="C31" s="4">
        <f>SUM(C30:C30)</f>
        <v>2286235</v>
      </c>
      <c r="D31" s="4">
        <f>SUM(D30:D30)</f>
        <v>0</v>
      </c>
    </row>
    <row r="32" spans="1:10" s="9" customFormat="1" ht="20.100000000000001" customHeight="1" x14ac:dyDescent="0.25">
      <c r="A32" s="218" t="s">
        <v>21</v>
      </c>
      <c r="B32" s="5">
        <f>B29+B31</f>
        <v>92303605</v>
      </c>
      <c r="C32" s="5">
        <f>C29+C31</f>
        <v>121260986</v>
      </c>
      <c r="D32" s="5">
        <f>D29+D31</f>
        <v>28957381</v>
      </c>
      <c r="E32" s="75"/>
      <c r="F32" s="75"/>
      <c r="G32" s="75"/>
    </row>
    <row r="33" spans="2:4" x14ac:dyDescent="0.25">
      <c r="B33" s="76">
        <f>B17-B32</f>
        <v>0</v>
      </c>
      <c r="C33" s="76">
        <f>C17-C32</f>
        <v>0</v>
      </c>
      <c r="D33" s="76">
        <f>D17-D32</f>
        <v>0</v>
      </c>
    </row>
    <row r="35" spans="2:4" x14ac:dyDescent="0.25">
      <c r="C35" s="76"/>
    </row>
  </sheetData>
  <sheetProtection selectLockedCells="1" selectUnlockedCells="1"/>
  <mergeCells count="1">
    <mergeCell ref="A4:D4"/>
  </mergeCells>
  <phoneticPr fontId="21" type="noConversion"/>
  <printOptions horizontalCentered="1"/>
  <pageMargins left="0.47244094488188981" right="0.46875" top="1.1023622047244095" bottom="0.19685039370078741" header="0.23622047244094491" footer="0.51181102362204722"/>
  <pageSetup paperSize="9" firstPageNumber="0" orientation="portrait" r:id="rId1"/>
  <headerFooter alignWithMargins="0">
    <oddHeader xml:space="preserve">&amp;L&amp;"Times New Roman,Normál"&amp;12Balatonszőlős Község Önkormányzata&amp;C&amp;"Times New Roman,Normál"&amp;12 1. melléklet
az önkormányzat 2019. évi költségvetéséről szóló 2/2019. (II. 15.) önkormányzati rendelethez: 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1:D833"/>
  <sheetViews>
    <sheetView view="pageLayout" topLeftCell="A3" zoomScaleNormal="75" zoomScaleSheetLayoutView="89" workbookViewId="0">
      <selection activeCell="A3" sqref="A3:D3"/>
    </sheetView>
  </sheetViews>
  <sheetFormatPr defaultColWidth="9" defaultRowHeight="15.75" x14ac:dyDescent="0.25"/>
  <cols>
    <col min="1" max="1" width="45.5703125" style="16" customWidth="1"/>
    <col min="2" max="2" width="18" style="16" customWidth="1"/>
    <col min="3" max="5" width="15.28515625" style="16" customWidth="1"/>
    <col min="6" max="16384" width="9" style="16"/>
  </cols>
  <sheetData>
    <row r="1" spans="1:4" hidden="1" x14ac:dyDescent="0.25">
      <c r="A1" s="14"/>
      <c r="B1" s="15"/>
    </row>
    <row r="2" spans="1:4" hidden="1" x14ac:dyDescent="0.25">
      <c r="A2" s="17"/>
    </row>
    <row r="3" spans="1:4" ht="25.5" customHeight="1" x14ac:dyDescent="0.25">
      <c r="A3" s="291" t="s">
        <v>280</v>
      </c>
      <c r="B3" s="291"/>
      <c r="C3" s="291"/>
      <c r="D3" s="291"/>
    </row>
    <row r="4" spans="1:4" s="10" customFormat="1" ht="53.45" customHeight="1" x14ac:dyDescent="0.25">
      <c r="A4" s="126" t="s">
        <v>192</v>
      </c>
      <c r="B4" s="81" t="str">
        <f>'1.tábla '!B5</f>
        <v>2019. évi eredeti előirányzat</v>
      </c>
      <c r="C4" s="81" t="str">
        <f>'1.tábla '!C5</f>
        <v>I. Módosítás</v>
      </c>
      <c r="D4" s="81" t="str">
        <f>'1.tábla '!D5</f>
        <v>Eltérés</v>
      </c>
    </row>
    <row r="5" spans="1:4" s="10" customFormat="1" ht="31.5" x14ac:dyDescent="0.25">
      <c r="A5" s="127" t="s">
        <v>3</v>
      </c>
      <c r="B5" s="5">
        <f>B6+B12+B13+B14+B15+B16</f>
        <v>41568251</v>
      </c>
      <c r="C5" s="5">
        <f>C6+C12+C13+C14+C15+C16</f>
        <v>42733378</v>
      </c>
      <c r="D5" s="5">
        <f>D6+D12+D13+D14+D15+D16</f>
        <v>1165127</v>
      </c>
    </row>
    <row r="6" spans="1:4" s="18" customFormat="1" ht="33.75" customHeight="1" x14ac:dyDescent="0.25">
      <c r="A6" s="129" t="s">
        <v>22</v>
      </c>
      <c r="B6" s="114">
        <f>'2a. tábla'!E47</f>
        <v>31049766</v>
      </c>
      <c r="C6" s="114">
        <f>'2a. tábla'!F47</f>
        <v>32245891</v>
      </c>
      <c r="D6" s="114">
        <f>'2a. tábla'!G47</f>
        <v>1196125</v>
      </c>
    </row>
    <row r="7" spans="1:4" s="18" customFormat="1" ht="35.25" customHeight="1" x14ac:dyDescent="0.25">
      <c r="A7" s="130" t="s">
        <v>392</v>
      </c>
      <c r="B7" s="114">
        <f>'2a. tábla'!E5</f>
        <v>24101266</v>
      </c>
      <c r="C7" s="114">
        <f>'2a. tábla'!F5</f>
        <v>24101266</v>
      </c>
      <c r="D7" s="114">
        <f>'2a. tábla'!G5</f>
        <v>0</v>
      </c>
    </row>
    <row r="8" spans="1:4" s="18" customFormat="1" ht="35.25" customHeight="1" x14ac:dyDescent="0.25">
      <c r="A8" s="131" t="s">
        <v>391</v>
      </c>
      <c r="B8" s="114">
        <f>'2a. tábla'!E34</f>
        <v>5148500</v>
      </c>
      <c r="C8" s="114">
        <f>'2a. tábla'!F34</f>
        <v>5194625</v>
      </c>
      <c r="D8" s="114">
        <f>'2a. tábla'!G34</f>
        <v>46125</v>
      </c>
    </row>
    <row r="9" spans="1:4" s="18" customFormat="1" ht="33" customHeight="1" x14ac:dyDescent="0.25">
      <c r="A9" s="131" t="s">
        <v>390</v>
      </c>
      <c r="B9" s="114">
        <f>'2a. tábla'!E41</f>
        <v>1800000</v>
      </c>
      <c r="C9" s="114">
        <f>'2a. tábla'!F41</f>
        <v>1800000</v>
      </c>
      <c r="D9" s="114">
        <f>'2a. tábla'!G41</f>
        <v>0</v>
      </c>
    </row>
    <row r="10" spans="1:4" s="10" customFormat="1" ht="31.5" x14ac:dyDescent="0.25">
      <c r="A10" s="131" t="s">
        <v>0</v>
      </c>
      <c r="B10" s="114">
        <f>'2a. tábla'!E45</f>
        <v>0</v>
      </c>
      <c r="C10" s="114">
        <f>'2a. tábla'!F45</f>
        <v>1150000</v>
      </c>
      <c r="D10" s="114">
        <f>'2a. tábla'!G45</f>
        <v>1150000</v>
      </c>
    </row>
    <row r="11" spans="1:4" s="10" customFormat="1" x14ac:dyDescent="0.25">
      <c r="A11" s="131" t="s">
        <v>1</v>
      </c>
      <c r="B11" s="114"/>
      <c r="C11" s="13"/>
      <c r="D11" s="128"/>
    </row>
    <row r="12" spans="1:4" s="10" customFormat="1" x14ac:dyDescent="0.25">
      <c r="A12" s="131" t="s">
        <v>199</v>
      </c>
      <c r="B12" s="114"/>
      <c r="C12" s="13"/>
      <c r="D12" s="128"/>
    </row>
    <row r="13" spans="1:4" s="20" customFormat="1" ht="31.5" x14ac:dyDescent="0.25">
      <c r="A13" s="131" t="s">
        <v>23</v>
      </c>
      <c r="B13" s="114"/>
      <c r="C13" s="19"/>
      <c r="D13" s="128"/>
    </row>
    <row r="14" spans="1:4" s="20" customFormat="1" ht="36" customHeight="1" x14ac:dyDescent="0.25">
      <c r="A14" s="131" t="s">
        <v>24</v>
      </c>
      <c r="B14" s="114"/>
      <c r="C14" s="19"/>
      <c r="D14" s="128"/>
    </row>
    <row r="15" spans="1:4" s="20" customFormat="1" ht="33.75" customHeight="1" x14ac:dyDescent="0.25">
      <c r="A15" s="131" t="s">
        <v>25</v>
      </c>
      <c r="B15" s="114"/>
      <c r="C15" s="19"/>
      <c r="D15" s="128"/>
    </row>
    <row r="16" spans="1:4" s="10" customFormat="1" ht="46.5" customHeight="1" x14ac:dyDescent="0.25">
      <c r="A16" s="131" t="s">
        <v>26</v>
      </c>
      <c r="B16" s="114">
        <f>B17+B18+77600</f>
        <v>10518485</v>
      </c>
      <c r="C16" s="114">
        <f>C17+C18+77600-46125+15127</f>
        <v>10487487</v>
      </c>
      <c r="D16" s="107">
        <f>C16-B16</f>
        <v>-30998</v>
      </c>
    </row>
    <row r="17" spans="1:4" s="10" customFormat="1" ht="28.35" customHeight="1" x14ac:dyDescent="0.25">
      <c r="A17" s="131" t="s">
        <v>416</v>
      </c>
      <c r="B17" s="115">
        <v>2615889</v>
      </c>
      <c r="C17" s="74">
        <v>2615889</v>
      </c>
      <c r="D17" s="107">
        <f t="shared" ref="D17:D18" si="0">C17-B17</f>
        <v>0</v>
      </c>
    </row>
    <row r="18" spans="1:4" s="10" customFormat="1" ht="31.5" x14ac:dyDescent="0.25">
      <c r="A18" s="131" t="s">
        <v>283</v>
      </c>
      <c r="B18" s="115">
        <v>7824996</v>
      </c>
      <c r="C18" s="74">
        <v>7824996</v>
      </c>
      <c r="D18" s="107">
        <f t="shared" si="0"/>
        <v>0</v>
      </c>
    </row>
    <row r="19" spans="1:4" s="10" customFormat="1" ht="31.5" x14ac:dyDescent="0.25">
      <c r="A19" s="127" t="s">
        <v>4</v>
      </c>
      <c r="B19" s="5">
        <f>B20</f>
        <v>0</v>
      </c>
      <c r="C19" s="5">
        <f>C20</f>
        <v>20000000</v>
      </c>
      <c r="D19" s="5">
        <f>C19-B19</f>
        <v>20000000</v>
      </c>
    </row>
    <row r="20" spans="1:4" s="10" customFormat="1" ht="25.5" customHeight="1" x14ac:dyDescent="0.25">
      <c r="A20" s="131" t="s">
        <v>393</v>
      </c>
      <c r="B20" s="114">
        <v>0</v>
      </c>
      <c r="C20" s="114">
        <v>20000000</v>
      </c>
      <c r="D20" s="114">
        <f>C20-B20</f>
        <v>20000000</v>
      </c>
    </row>
    <row r="21" spans="1:4" s="10" customFormat="1" ht="47.25" x14ac:dyDescent="0.25">
      <c r="A21" s="131" t="s">
        <v>27</v>
      </c>
      <c r="B21" s="114"/>
      <c r="C21" s="13"/>
      <c r="D21" s="128"/>
    </row>
    <row r="22" spans="1:4" s="10" customFormat="1" ht="36.75" customHeight="1" x14ac:dyDescent="0.25">
      <c r="A22" s="131" t="s">
        <v>417</v>
      </c>
      <c r="B22" s="114"/>
      <c r="C22" s="13"/>
      <c r="D22" s="128"/>
    </row>
    <row r="23" spans="1:4" s="10" customFormat="1" ht="38.25" customHeight="1" x14ac:dyDescent="0.25">
      <c r="A23" s="131" t="s">
        <v>418</v>
      </c>
      <c r="B23" s="114"/>
      <c r="C23" s="13"/>
      <c r="D23" s="128"/>
    </row>
    <row r="24" spans="1:4" s="10" customFormat="1" ht="30" customHeight="1" x14ac:dyDescent="0.25">
      <c r="A24" s="131" t="s">
        <v>200</v>
      </c>
      <c r="B24" s="114"/>
      <c r="C24" s="13"/>
      <c r="D24" s="128"/>
    </row>
    <row r="25" spans="1:4" s="10" customFormat="1" ht="28.35" customHeight="1" x14ac:dyDescent="0.25">
      <c r="A25" s="127" t="s">
        <v>5</v>
      </c>
      <c r="B25" s="5">
        <f>B26+B29+B37</f>
        <v>11383000</v>
      </c>
      <c r="C25" s="5">
        <f>C26+C29+C37</f>
        <v>11383000</v>
      </c>
      <c r="D25" s="5">
        <f>C25-B25</f>
        <v>0</v>
      </c>
    </row>
    <row r="26" spans="1:4" s="10" customFormat="1" ht="18.600000000000001" customHeight="1" x14ac:dyDescent="0.25">
      <c r="A26" s="131" t="s">
        <v>28</v>
      </c>
      <c r="B26" s="114">
        <f>SUM(B27:B28)</f>
        <v>5883000</v>
      </c>
      <c r="C26" s="114">
        <f>SUM(C27:C28)</f>
        <v>5883000</v>
      </c>
      <c r="D26" s="114">
        <f>C26-B26</f>
        <v>0</v>
      </c>
    </row>
    <row r="27" spans="1:4" s="10" customFormat="1" ht="18.600000000000001" customHeight="1" x14ac:dyDescent="0.25">
      <c r="A27" s="129" t="s">
        <v>263</v>
      </c>
      <c r="B27" s="114">
        <v>5583000</v>
      </c>
      <c r="C27" s="114">
        <v>5583000</v>
      </c>
      <c r="D27" s="114">
        <f t="shared" ref="D27:D37" si="1">C27-B27</f>
        <v>0</v>
      </c>
    </row>
    <row r="28" spans="1:4" s="10" customFormat="1" ht="18.600000000000001" customHeight="1" x14ac:dyDescent="0.25">
      <c r="A28" s="129" t="s">
        <v>29</v>
      </c>
      <c r="B28" s="114">
        <v>300000</v>
      </c>
      <c r="C28" s="114">
        <v>300000</v>
      </c>
      <c r="D28" s="114">
        <f t="shared" si="1"/>
        <v>0</v>
      </c>
    </row>
    <row r="29" spans="1:4" s="10" customFormat="1" ht="18.600000000000001" customHeight="1" x14ac:dyDescent="0.25">
      <c r="A29" s="131" t="s">
        <v>30</v>
      </c>
      <c r="B29" s="114">
        <f>B30+B32+B33</f>
        <v>5400000</v>
      </c>
      <c r="C29" s="114">
        <f>C30+C32+C33</f>
        <v>5400000</v>
      </c>
      <c r="D29" s="114">
        <f t="shared" si="1"/>
        <v>0</v>
      </c>
    </row>
    <row r="30" spans="1:4" s="10" customFormat="1" ht="18.600000000000001" customHeight="1" x14ac:dyDescent="0.25">
      <c r="A30" s="131" t="s">
        <v>31</v>
      </c>
      <c r="B30" s="114">
        <f>SUM(B31)</f>
        <v>3500000</v>
      </c>
      <c r="C30" s="114">
        <f>SUM(C31)</f>
        <v>3500000</v>
      </c>
      <c r="D30" s="114">
        <f t="shared" si="1"/>
        <v>0</v>
      </c>
    </row>
    <row r="31" spans="1:4" s="10" customFormat="1" ht="18.600000000000001" customHeight="1" x14ac:dyDescent="0.25">
      <c r="A31" s="131" t="s">
        <v>32</v>
      </c>
      <c r="B31" s="114">
        <v>3500000</v>
      </c>
      <c r="C31" s="114">
        <v>3500000</v>
      </c>
      <c r="D31" s="114">
        <f t="shared" si="1"/>
        <v>0</v>
      </c>
    </row>
    <row r="32" spans="1:4" s="10" customFormat="1" ht="18.600000000000001" customHeight="1" x14ac:dyDescent="0.25">
      <c r="A32" s="131" t="s">
        <v>33</v>
      </c>
      <c r="B32" s="114">
        <v>1800000</v>
      </c>
      <c r="C32" s="114">
        <v>1800000</v>
      </c>
      <c r="D32" s="114">
        <f t="shared" si="1"/>
        <v>0</v>
      </c>
    </row>
    <row r="33" spans="1:4" s="10" customFormat="1" ht="18.600000000000001" customHeight="1" x14ac:dyDescent="0.25">
      <c r="A33" s="131" t="s">
        <v>34</v>
      </c>
      <c r="B33" s="114">
        <f>SUM(B34:B36)</f>
        <v>100000</v>
      </c>
      <c r="C33" s="114">
        <f>SUM(C34:C36)</f>
        <v>100000</v>
      </c>
      <c r="D33" s="114">
        <f t="shared" si="1"/>
        <v>0</v>
      </c>
    </row>
    <row r="34" spans="1:4" s="10" customFormat="1" ht="18.600000000000001" customHeight="1" x14ac:dyDescent="0.25">
      <c r="A34" s="131" t="s">
        <v>35</v>
      </c>
      <c r="B34" s="114">
        <v>100000</v>
      </c>
      <c r="C34" s="114">
        <v>100000</v>
      </c>
      <c r="D34" s="114">
        <f t="shared" si="1"/>
        <v>0</v>
      </c>
    </row>
    <row r="35" spans="1:4" s="10" customFormat="1" ht="18.600000000000001" customHeight="1" x14ac:dyDescent="0.25">
      <c r="A35" s="131" t="s">
        <v>36</v>
      </c>
      <c r="B35" s="114"/>
      <c r="C35" s="114"/>
      <c r="D35" s="114"/>
    </row>
    <row r="36" spans="1:4" s="10" customFormat="1" ht="18.600000000000001" customHeight="1" x14ac:dyDescent="0.25">
      <c r="A36" s="131" t="s">
        <v>193</v>
      </c>
      <c r="B36" s="114"/>
      <c r="C36" s="114"/>
      <c r="D36" s="114"/>
    </row>
    <row r="37" spans="1:4" s="10" customFormat="1" ht="30.75" customHeight="1" x14ac:dyDescent="0.25">
      <c r="A37" s="131" t="s">
        <v>37</v>
      </c>
      <c r="B37" s="114">
        <v>100000</v>
      </c>
      <c r="C37" s="114">
        <v>100000</v>
      </c>
      <c r="D37" s="114">
        <f t="shared" si="1"/>
        <v>0</v>
      </c>
    </row>
    <row r="38" spans="1:4" s="10" customFormat="1" ht="28.35" customHeight="1" x14ac:dyDescent="0.25">
      <c r="A38" s="127" t="s">
        <v>6</v>
      </c>
      <c r="B38" s="5">
        <f>B39+B40+B42+B43+B45+B46+B47+B48+B49</f>
        <v>3308110</v>
      </c>
      <c r="C38" s="5">
        <f>C39+C40+C42+C43+C45+C46+C47+C48+C49</f>
        <v>3308110</v>
      </c>
      <c r="D38" s="5">
        <f>C38-B38</f>
        <v>0</v>
      </c>
    </row>
    <row r="39" spans="1:4" s="10" customFormat="1" ht="18.600000000000001" customHeight="1" x14ac:dyDescent="0.25">
      <c r="A39" s="129" t="s">
        <v>38</v>
      </c>
      <c r="B39" s="114"/>
      <c r="C39" s="6"/>
      <c r="D39" s="128"/>
    </row>
    <row r="40" spans="1:4" s="22" customFormat="1" ht="27.75" customHeight="1" x14ac:dyDescent="0.25">
      <c r="A40" s="129" t="s">
        <v>39</v>
      </c>
      <c r="B40" s="114">
        <v>20000</v>
      </c>
      <c r="C40" s="114">
        <v>20000</v>
      </c>
      <c r="D40" s="114">
        <f>C40-B40</f>
        <v>0</v>
      </c>
    </row>
    <row r="41" spans="1:4" s="23" customFormat="1" ht="18.600000000000001" customHeight="1" x14ac:dyDescent="0.25">
      <c r="A41" s="129" t="s">
        <v>282</v>
      </c>
      <c r="B41" s="114"/>
      <c r="C41" s="114"/>
      <c r="D41" s="114"/>
    </row>
    <row r="42" spans="1:4" s="25" customFormat="1" ht="26.25" customHeight="1" x14ac:dyDescent="0.25">
      <c r="A42" s="131" t="s">
        <v>40</v>
      </c>
      <c r="B42" s="114">
        <v>138110</v>
      </c>
      <c r="C42" s="114">
        <f>20000+118110</f>
        <v>138110</v>
      </c>
      <c r="D42" s="114">
        <f>C42-B42</f>
        <v>0</v>
      </c>
    </row>
    <row r="43" spans="1:4" s="25" customFormat="1" ht="18.600000000000001" customHeight="1" x14ac:dyDescent="0.25">
      <c r="A43" s="131" t="s">
        <v>41</v>
      </c>
      <c r="B43" s="114">
        <f>B44</f>
        <v>2400000</v>
      </c>
      <c r="C43" s="114">
        <v>2400000</v>
      </c>
      <c r="D43" s="114">
        <f t="shared" ref="D43:D46" si="2">C43-B43</f>
        <v>0</v>
      </c>
    </row>
    <row r="44" spans="1:4" s="25" customFormat="1" ht="18.600000000000001" customHeight="1" x14ac:dyDescent="0.25">
      <c r="A44" s="134" t="s">
        <v>218</v>
      </c>
      <c r="B44" s="114">
        <v>2400000</v>
      </c>
      <c r="C44" s="114">
        <v>2400000</v>
      </c>
      <c r="D44" s="114">
        <f t="shared" si="2"/>
        <v>0</v>
      </c>
    </row>
    <row r="45" spans="1:4" s="25" customFormat="1" ht="18.600000000000001" customHeight="1" x14ac:dyDescent="0.25">
      <c r="A45" s="134" t="s">
        <v>42</v>
      </c>
      <c r="B45" s="114"/>
      <c r="C45" s="114"/>
      <c r="D45" s="114"/>
    </row>
    <row r="46" spans="1:4" s="25" customFormat="1" ht="18.600000000000001" customHeight="1" x14ac:dyDescent="0.25">
      <c r="A46" s="129" t="s">
        <v>43</v>
      </c>
      <c r="B46" s="114">
        <v>750000</v>
      </c>
      <c r="C46" s="114">
        <v>750000</v>
      </c>
      <c r="D46" s="114">
        <f t="shared" si="2"/>
        <v>0</v>
      </c>
    </row>
    <row r="47" spans="1:4" s="25" customFormat="1" ht="18.600000000000001" customHeight="1" x14ac:dyDescent="0.25">
      <c r="A47" s="129" t="s">
        <v>44</v>
      </c>
      <c r="B47" s="114"/>
      <c r="C47" s="24"/>
      <c r="D47" s="128"/>
    </row>
    <row r="48" spans="1:4" s="25" customFormat="1" ht="18.600000000000001" customHeight="1" x14ac:dyDescent="0.25">
      <c r="A48" s="129" t="s">
        <v>45</v>
      </c>
      <c r="B48" s="114"/>
      <c r="C48" s="24"/>
      <c r="D48" s="128"/>
    </row>
    <row r="49" spans="1:4" s="25" customFormat="1" ht="33" customHeight="1" x14ac:dyDescent="0.25">
      <c r="A49" s="134" t="s">
        <v>194</v>
      </c>
      <c r="B49" s="114"/>
      <c r="C49" s="24"/>
      <c r="D49" s="128"/>
    </row>
    <row r="50" spans="1:4" s="25" customFormat="1" ht="28.35" customHeight="1" x14ac:dyDescent="0.25">
      <c r="A50" s="127" t="s">
        <v>7</v>
      </c>
      <c r="B50" s="5">
        <f>SUM(B51:B54)</f>
        <v>0</v>
      </c>
      <c r="C50" s="5">
        <f>SUM(C51:C54)</f>
        <v>0</v>
      </c>
      <c r="D50" s="128">
        <f>C50-B50</f>
        <v>0</v>
      </c>
    </row>
    <row r="51" spans="1:4" s="25" customFormat="1" ht="18.600000000000001" customHeight="1" x14ac:dyDescent="0.25">
      <c r="A51" s="131" t="s">
        <v>46</v>
      </c>
      <c r="B51" s="114"/>
      <c r="C51" s="24"/>
      <c r="D51" s="128"/>
    </row>
    <row r="52" spans="1:4" s="22" customFormat="1" ht="18.600000000000001" customHeight="1" x14ac:dyDescent="0.25">
      <c r="A52" s="131" t="s">
        <v>47</v>
      </c>
      <c r="B52" s="114"/>
      <c r="C52" s="21"/>
      <c r="D52" s="128"/>
    </row>
    <row r="53" spans="1:4" s="22" customFormat="1" ht="18.600000000000001" customHeight="1" x14ac:dyDescent="0.25">
      <c r="A53" s="135" t="s">
        <v>48</v>
      </c>
      <c r="B53" s="114"/>
      <c r="C53" s="21"/>
      <c r="D53" s="128"/>
    </row>
    <row r="54" spans="1:4" s="25" customFormat="1" ht="18.600000000000001" customHeight="1" x14ac:dyDescent="0.25">
      <c r="A54" s="131" t="s">
        <v>49</v>
      </c>
      <c r="B54" s="114"/>
      <c r="C54" s="24"/>
      <c r="D54" s="128"/>
    </row>
    <row r="55" spans="1:4" s="25" customFormat="1" ht="28.35" customHeight="1" x14ac:dyDescent="0.25">
      <c r="A55" s="127" t="s">
        <v>8</v>
      </c>
      <c r="B55" s="5">
        <f>SUM(B56:B58)</f>
        <v>0</v>
      </c>
      <c r="C55" s="5">
        <f t="shared" ref="C55" si="3">SUM(C56:C58)</f>
        <v>0</v>
      </c>
      <c r="D55" s="128">
        <f>C55-B55</f>
        <v>0</v>
      </c>
    </row>
    <row r="56" spans="1:4" s="25" customFormat="1" ht="31.5" x14ac:dyDescent="0.25">
      <c r="A56" s="131" t="s">
        <v>271</v>
      </c>
      <c r="B56" s="114"/>
      <c r="C56" s="24"/>
      <c r="D56" s="128"/>
    </row>
    <row r="57" spans="1:4" s="22" customFormat="1" ht="36" customHeight="1" x14ac:dyDescent="0.25">
      <c r="A57" s="131" t="s">
        <v>50</v>
      </c>
      <c r="B57" s="114"/>
      <c r="C57" s="21"/>
      <c r="D57" s="128"/>
    </row>
    <row r="58" spans="1:4" s="22" customFormat="1" ht="27" customHeight="1" x14ac:dyDescent="0.25">
      <c r="A58" s="131" t="s">
        <v>51</v>
      </c>
      <c r="B58" s="114"/>
      <c r="C58" s="21"/>
      <c r="D58" s="128"/>
    </row>
    <row r="59" spans="1:4" s="25" customFormat="1" ht="28.5" customHeight="1" x14ac:dyDescent="0.25">
      <c r="A59" s="136" t="s">
        <v>9</v>
      </c>
      <c r="B59" s="5">
        <f>B60+B61+B62</f>
        <v>0</v>
      </c>
      <c r="C59" s="123">
        <f>C60+C61+C62</f>
        <v>0</v>
      </c>
      <c r="D59" s="128">
        <f>C59-B59</f>
        <v>0</v>
      </c>
    </row>
    <row r="60" spans="1:4" s="25" customFormat="1" ht="47.25" x14ac:dyDescent="0.25">
      <c r="A60" s="131" t="s">
        <v>52</v>
      </c>
      <c r="B60" s="114"/>
      <c r="C60" s="24"/>
      <c r="D60" s="128"/>
    </row>
    <row r="61" spans="1:4" s="22" customFormat="1" ht="37.5" customHeight="1" x14ac:dyDescent="0.25">
      <c r="A61" s="131" t="s">
        <v>53</v>
      </c>
      <c r="B61" s="114"/>
      <c r="C61" s="27"/>
      <c r="D61" s="128"/>
    </row>
    <row r="62" spans="1:4" s="25" customFormat="1" ht="22.5" customHeight="1" x14ac:dyDescent="0.25">
      <c r="A62" s="131" t="s">
        <v>54</v>
      </c>
      <c r="B62" s="114"/>
      <c r="C62" s="107"/>
      <c r="D62" s="128"/>
    </row>
    <row r="63" spans="1:4" s="25" customFormat="1" ht="28.35" customHeight="1" x14ac:dyDescent="0.25">
      <c r="A63" s="127" t="s">
        <v>10</v>
      </c>
      <c r="B63" s="5">
        <f>B59+B55+B50+B38+B25+B19+B5</f>
        <v>56259361</v>
      </c>
      <c r="C63" s="5">
        <f>C59+C55+C50+C38+C25+C19+C5</f>
        <v>77424488</v>
      </c>
      <c r="D63" s="5">
        <f>C63-B63</f>
        <v>21165127</v>
      </c>
    </row>
    <row r="64" spans="1:4" s="22" customFormat="1" ht="31.7" customHeight="1" x14ac:dyDescent="0.25">
      <c r="A64" s="136" t="s">
        <v>55</v>
      </c>
      <c r="B64" s="5">
        <f>SUM(B65:B66)</f>
        <v>35000000</v>
      </c>
      <c r="C64" s="128">
        <f t="shared" ref="C64" si="4">SUM(C65:C66)</f>
        <v>42792254</v>
      </c>
      <c r="D64" s="5">
        <f>C64-B64</f>
        <v>7792254</v>
      </c>
    </row>
    <row r="65" spans="1:4" s="22" customFormat="1" ht="31.7" customHeight="1" x14ac:dyDescent="0.25">
      <c r="A65" s="136" t="s">
        <v>269</v>
      </c>
      <c r="B65" s="115">
        <v>28135000</v>
      </c>
      <c r="C65" s="115">
        <f>28135000+7792254</f>
        <v>35927254</v>
      </c>
      <c r="D65" s="115">
        <f>C65-B65</f>
        <v>7792254</v>
      </c>
    </row>
    <row r="66" spans="1:4" s="22" customFormat="1" ht="36.75" customHeight="1" x14ac:dyDescent="0.25">
      <c r="A66" s="131" t="s">
        <v>56</v>
      </c>
      <c r="B66" s="114">
        <v>6865000</v>
      </c>
      <c r="C66" s="114">
        <v>6865000</v>
      </c>
      <c r="D66" s="114">
        <f>C66-B66</f>
        <v>0</v>
      </c>
    </row>
    <row r="67" spans="1:4" s="25" customFormat="1" ht="35.25" customHeight="1" x14ac:dyDescent="0.25">
      <c r="A67" s="136" t="s">
        <v>394</v>
      </c>
      <c r="B67" s="5">
        <f>B69+B68</f>
        <v>1044244</v>
      </c>
      <c r="C67" s="5">
        <f>C69+C68</f>
        <v>1044244</v>
      </c>
      <c r="D67" s="5">
        <f>D69+D68</f>
        <v>0</v>
      </c>
    </row>
    <row r="68" spans="1:4" s="25" customFormat="1" ht="22.5" customHeight="1" x14ac:dyDescent="0.25">
      <c r="A68" s="131" t="s">
        <v>254</v>
      </c>
      <c r="B68" s="114">
        <v>0</v>
      </c>
      <c r="C68" s="26">
        <v>0</v>
      </c>
      <c r="D68" s="128"/>
    </row>
    <row r="69" spans="1:4" s="25" customFormat="1" ht="23.25" customHeight="1" x14ac:dyDescent="0.25">
      <c r="A69" s="129" t="s">
        <v>255</v>
      </c>
      <c r="B69" s="114">
        <v>1044244</v>
      </c>
      <c r="C69" s="124">
        <v>1044244</v>
      </c>
      <c r="D69" s="107">
        <v>0</v>
      </c>
    </row>
    <row r="70" spans="1:4" s="25" customFormat="1" ht="22.5" customHeight="1" x14ac:dyDescent="0.25">
      <c r="A70" s="129" t="s">
        <v>265</v>
      </c>
      <c r="B70" s="114">
        <v>0</v>
      </c>
      <c r="C70" s="125">
        <v>0</v>
      </c>
      <c r="D70" s="128"/>
    </row>
    <row r="71" spans="1:4" s="22" customFormat="1" ht="27" customHeight="1" x14ac:dyDescent="0.25">
      <c r="A71" s="136" t="s">
        <v>11</v>
      </c>
      <c r="B71" s="5">
        <f>B67+B64</f>
        <v>36044244</v>
      </c>
      <c r="C71" s="5">
        <f t="shared" ref="C71:D71" si="5">C67+C64</f>
        <v>43836498</v>
      </c>
      <c r="D71" s="5">
        <f t="shared" si="5"/>
        <v>7792254</v>
      </c>
    </row>
    <row r="72" spans="1:4" s="22" customFormat="1" ht="28.35" customHeight="1" x14ac:dyDescent="0.25">
      <c r="A72" s="127" t="s">
        <v>57</v>
      </c>
      <c r="B72" s="5">
        <f>B63+B71</f>
        <v>92303605</v>
      </c>
      <c r="C72" s="5">
        <f t="shared" ref="C72:D72" si="6">C63+C71</f>
        <v>121260986</v>
      </c>
      <c r="D72" s="5">
        <f t="shared" si="6"/>
        <v>28957381</v>
      </c>
    </row>
    <row r="73" spans="1:4" s="22" customFormat="1" ht="18.600000000000001" customHeight="1" x14ac:dyDescent="0.25">
      <c r="A73" s="3" t="s">
        <v>201</v>
      </c>
      <c r="B73" s="114">
        <v>6</v>
      </c>
      <c r="C73" s="114">
        <v>6</v>
      </c>
      <c r="D73" s="107">
        <v>6</v>
      </c>
    </row>
    <row r="74" spans="1:4" s="22" customFormat="1" ht="18.600000000000001" customHeight="1" x14ac:dyDescent="0.25">
      <c r="A74" s="3" t="s">
        <v>58</v>
      </c>
      <c r="B74" s="114">
        <v>3</v>
      </c>
      <c r="C74" s="114">
        <v>3</v>
      </c>
      <c r="D74" s="107">
        <v>3</v>
      </c>
    </row>
    <row r="774" spans="1:4" x14ac:dyDescent="0.25">
      <c r="A774" s="3"/>
      <c r="B774" s="3"/>
      <c r="C774" s="3"/>
      <c r="D774" s="3"/>
    </row>
    <row r="775" spans="1:4" x14ac:dyDescent="0.25">
      <c r="A775" s="3"/>
      <c r="B775" s="3"/>
      <c r="C775" s="3"/>
      <c r="D775" s="3"/>
    </row>
    <row r="776" spans="1:4" x14ac:dyDescent="0.25">
      <c r="A776" s="3"/>
      <c r="B776" s="3"/>
      <c r="C776" s="3"/>
      <c r="D776" s="3"/>
    </row>
    <row r="777" spans="1:4" x14ac:dyDescent="0.25">
      <c r="A777" s="3"/>
      <c r="B777" s="3"/>
      <c r="C777" s="3"/>
      <c r="D777" s="3"/>
    </row>
    <row r="778" spans="1:4" x14ac:dyDescent="0.25">
      <c r="A778" s="3"/>
      <c r="B778" s="3"/>
      <c r="C778" s="3"/>
      <c r="D778" s="3"/>
    </row>
    <row r="779" spans="1:4" x14ac:dyDescent="0.25">
      <c r="A779" s="3"/>
      <c r="B779" s="3"/>
      <c r="C779" s="3"/>
      <c r="D779" s="3"/>
    </row>
    <row r="780" spans="1:4" x14ac:dyDescent="0.25">
      <c r="A780" s="3"/>
      <c r="B780" s="3"/>
      <c r="C780" s="3"/>
      <c r="D780" s="3"/>
    </row>
    <row r="781" spans="1:4" x14ac:dyDescent="0.25">
      <c r="A781" s="3"/>
      <c r="B781" s="3"/>
      <c r="C781" s="3"/>
      <c r="D781" s="3"/>
    </row>
    <row r="782" spans="1:4" x14ac:dyDescent="0.25">
      <c r="A782" s="3"/>
      <c r="B782" s="3"/>
      <c r="C782" s="3"/>
      <c r="D782" s="3"/>
    </row>
    <row r="783" spans="1:4" x14ac:dyDescent="0.25">
      <c r="A783" s="3"/>
      <c r="B783" s="3"/>
      <c r="C783" s="3"/>
      <c r="D783" s="3"/>
    </row>
    <row r="784" spans="1:4" x14ac:dyDescent="0.25">
      <c r="A784" s="3"/>
      <c r="B784" s="3"/>
      <c r="C784" s="3"/>
      <c r="D784" s="3"/>
    </row>
    <row r="785" spans="1:4" x14ac:dyDescent="0.25">
      <c r="A785" s="3"/>
      <c r="B785" s="3"/>
      <c r="C785" s="3"/>
      <c r="D785" s="3"/>
    </row>
    <row r="786" spans="1:4" x14ac:dyDescent="0.25">
      <c r="A786" s="3"/>
      <c r="B786" s="3"/>
      <c r="C786" s="3"/>
      <c r="D786" s="3"/>
    </row>
    <row r="787" spans="1:4" x14ac:dyDescent="0.25">
      <c r="A787" s="3"/>
      <c r="B787" s="3"/>
      <c r="C787" s="3"/>
      <c r="D787" s="3"/>
    </row>
    <row r="788" spans="1:4" x14ac:dyDescent="0.25">
      <c r="A788" s="3"/>
      <c r="B788" s="3"/>
      <c r="C788" s="3"/>
      <c r="D788" s="3"/>
    </row>
    <row r="789" spans="1:4" x14ac:dyDescent="0.25">
      <c r="A789" s="3"/>
      <c r="B789" s="3"/>
      <c r="C789" s="3"/>
      <c r="D789" s="3"/>
    </row>
    <row r="790" spans="1:4" x14ac:dyDescent="0.25">
      <c r="A790" s="3"/>
      <c r="B790" s="3"/>
      <c r="C790" s="3"/>
      <c r="D790" s="3"/>
    </row>
    <row r="791" spans="1:4" x14ac:dyDescent="0.25">
      <c r="A791" s="3"/>
      <c r="B791" s="3"/>
      <c r="C791" s="3"/>
      <c r="D791" s="3"/>
    </row>
    <row r="792" spans="1:4" x14ac:dyDescent="0.25">
      <c r="A792" s="3"/>
      <c r="B792" s="3"/>
      <c r="C792" s="3"/>
      <c r="D792" s="3"/>
    </row>
    <row r="793" spans="1:4" x14ac:dyDescent="0.25">
      <c r="A793" s="3"/>
      <c r="B793" s="3"/>
      <c r="C793" s="3"/>
      <c r="D793" s="3"/>
    </row>
    <row r="794" spans="1:4" x14ac:dyDescent="0.25">
      <c r="A794" s="3"/>
      <c r="B794" s="3"/>
      <c r="C794" s="3"/>
      <c r="D794" s="3"/>
    </row>
    <row r="795" spans="1:4" x14ac:dyDescent="0.25">
      <c r="A795" s="3"/>
      <c r="B795" s="3"/>
      <c r="C795" s="3"/>
      <c r="D795" s="3"/>
    </row>
    <row r="796" spans="1:4" x14ac:dyDescent="0.25">
      <c r="A796" s="3"/>
      <c r="B796" s="3"/>
      <c r="C796" s="3"/>
      <c r="D796" s="3"/>
    </row>
    <row r="797" spans="1:4" x14ac:dyDescent="0.25">
      <c r="A797" s="3"/>
      <c r="B797" s="3"/>
      <c r="C797" s="3"/>
      <c r="D797" s="3"/>
    </row>
    <row r="798" spans="1:4" x14ac:dyDescent="0.25">
      <c r="A798" s="3"/>
      <c r="B798" s="3"/>
      <c r="C798" s="3"/>
      <c r="D798" s="3"/>
    </row>
    <row r="799" spans="1:4" x14ac:dyDescent="0.25">
      <c r="A799" s="3"/>
      <c r="B799" s="3"/>
      <c r="C799" s="3"/>
      <c r="D799" s="3"/>
    </row>
    <row r="800" spans="1:4" x14ac:dyDescent="0.25">
      <c r="A800" s="3"/>
      <c r="B800" s="3"/>
      <c r="C800" s="3"/>
      <c r="D800" s="3"/>
    </row>
    <row r="801" spans="1:4" x14ac:dyDescent="0.25">
      <c r="A801" s="3"/>
      <c r="B801" s="3"/>
      <c r="C801" s="3"/>
      <c r="D801" s="3"/>
    </row>
    <row r="802" spans="1:4" x14ac:dyDescent="0.25">
      <c r="A802" s="3"/>
      <c r="B802" s="3"/>
      <c r="C802" s="3"/>
      <c r="D802" s="3"/>
    </row>
    <row r="803" spans="1:4" x14ac:dyDescent="0.25">
      <c r="A803" s="3"/>
      <c r="B803" s="3"/>
      <c r="C803" s="3"/>
      <c r="D803" s="3"/>
    </row>
    <row r="804" spans="1:4" x14ac:dyDescent="0.25">
      <c r="A804" s="3"/>
      <c r="B804" s="3"/>
      <c r="C804" s="3"/>
      <c r="D804" s="3"/>
    </row>
    <row r="805" spans="1:4" x14ac:dyDescent="0.25">
      <c r="A805" s="3"/>
      <c r="B805" s="3"/>
      <c r="C805" s="3"/>
      <c r="D805" s="3"/>
    </row>
    <row r="806" spans="1:4" x14ac:dyDescent="0.25">
      <c r="A806" s="3"/>
      <c r="B806" s="3"/>
      <c r="C806" s="3"/>
      <c r="D806" s="3"/>
    </row>
    <row r="807" spans="1:4" x14ac:dyDescent="0.25">
      <c r="A807" s="3"/>
      <c r="B807" s="3"/>
      <c r="C807" s="3"/>
      <c r="D807" s="3"/>
    </row>
    <row r="808" spans="1:4" x14ac:dyDescent="0.25">
      <c r="A808" s="3"/>
      <c r="B808" s="3"/>
      <c r="C808" s="3"/>
      <c r="D808" s="3"/>
    </row>
    <row r="809" spans="1:4" x14ac:dyDescent="0.25">
      <c r="A809" s="3"/>
      <c r="B809" s="3"/>
      <c r="C809" s="3"/>
      <c r="D809" s="3"/>
    </row>
    <row r="810" spans="1:4" x14ac:dyDescent="0.25">
      <c r="A810" s="3"/>
      <c r="B810" s="3"/>
      <c r="C810" s="3"/>
      <c r="D810" s="3"/>
    </row>
    <row r="811" spans="1:4" x14ac:dyDescent="0.25">
      <c r="A811" s="3"/>
      <c r="B811" s="3"/>
      <c r="C811" s="3"/>
      <c r="D811" s="3"/>
    </row>
    <row r="812" spans="1:4" x14ac:dyDescent="0.25">
      <c r="A812" s="3"/>
      <c r="B812" s="3"/>
      <c r="C812" s="3"/>
      <c r="D812" s="3"/>
    </row>
    <row r="813" spans="1:4" x14ac:dyDescent="0.25">
      <c r="A813" s="3"/>
      <c r="B813" s="3"/>
      <c r="C813" s="3"/>
      <c r="D813" s="3"/>
    </row>
    <row r="814" spans="1:4" x14ac:dyDescent="0.25">
      <c r="A814" s="3"/>
      <c r="B814" s="3"/>
      <c r="C814" s="3"/>
      <c r="D814" s="3"/>
    </row>
    <row r="815" spans="1:4" x14ac:dyDescent="0.25">
      <c r="A815" s="3"/>
      <c r="B815" s="3"/>
      <c r="C815" s="3"/>
      <c r="D815" s="3"/>
    </row>
    <row r="816" spans="1:4" x14ac:dyDescent="0.25">
      <c r="A816" s="3"/>
      <c r="B816" s="3"/>
      <c r="C816" s="3"/>
      <c r="D816" s="3"/>
    </row>
    <row r="817" spans="1:4" x14ac:dyDescent="0.25">
      <c r="A817" s="3"/>
      <c r="B817" s="3"/>
      <c r="C817" s="3"/>
      <c r="D817" s="3"/>
    </row>
    <row r="818" spans="1:4" x14ac:dyDescent="0.25">
      <c r="A818" s="3"/>
      <c r="B818" s="3"/>
      <c r="C818" s="3"/>
      <c r="D818" s="3"/>
    </row>
    <row r="819" spans="1:4" x14ac:dyDescent="0.25">
      <c r="A819" s="3"/>
      <c r="B819" s="3"/>
      <c r="C819" s="3"/>
      <c r="D819" s="3"/>
    </row>
    <row r="820" spans="1:4" x14ac:dyDescent="0.25">
      <c r="A820" s="3"/>
      <c r="B820" s="3"/>
      <c r="C820" s="3"/>
      <c r="D820" s="3"/>
    </row>
    <row r="821" spans="1:4" x14ac:dyDescent="0.25">
      <c r="A821" s="3"/>
      <c r="B821" s="3"/>
      <c r="C821" s="3"/>
      <c r="D821" s="3"/>
    </row>
    <row r="822" spans="1:4" x14ac:dyDescent="0.25">
      <c r="A822" s="3"/>
      <c r="B822" s="3"/>
      <c r="C822" s="3"/>
      <c r="D822" s="3"/>
    </row>
    <row r="823" spans="1:4" x14ac:dyDescent="0.25">
      <c r="A823" s="3"/>
      <c r="B823" s="3"/>
      <c r="C823" s="3"/>
      <c r="D823" s="3"/>
    </row>
    <row r="824" spans="1:4" x14ac:dyDescent="0.25">
      <c r="A824" s="3"/>
      <c r="B824" s="3"/>
      <c r="C824" s="3"/>
      <c r="D824" s="3"/>
    </row>
    <row r="825" spans="1:4" x14ac:dyDescent="0.25">
      <c r="A825" s="3"/>
      <c r="B825" s="3"/>
      <c r="C825" s="3"/>
      <c r="D825" s="3"/>
    </row>
    <row r="826" spans="1:4" x14ac:dyDescent="0.25">
      <c r="A826" s="3"/>
      <c r="B826" s="3"/>
      <c r="C826" s="3"/>
      <c r="D826" s="3"/>
    </row>
    <row r="827" spans="1:4" x14ac:dyDescent="0.25">
      <c r="A827" s="3"/>
      <c r="B827" s="3"/>
      <c r="C827" s="3"/>
      <c r="D827" s="3"/>
    </row>
    <row r="828" spans="1:4" x14ac:dyDescent="0.25">
      <c r="A828" s="3"/>
      <c r="B828" s="3"/>
      <c r="C828" s="3"/>
      <c r="D828" s="3"/>
    </row>
    <row r="829" spans="1:4" x14ac:dyDescent="0.25">
      <c r="A829" s="3"/>
      <c r="B829" s="3"/>
      <c r="C829" s="3"/>
      <c r="D829" s="3"/>
    </row>
    <row r="830" spans="1:4" x14ac:dyDescent="0.25">
      <c r="A830" s="3"/>
      <c r="B830" s="3"/>
      <c r="C830" s="3"/>
      <c r="D830" s="3"/>
    </row>
    <row r="831" spans="1:4" x14ac:dyDescent="0.25">
      <c r="A831" s="3"/>
      <c r="B831" s="3"/>
      <c r="C831" s="3"/>
      <c r="D831" s="3"/>
    </row>
    <row r="832" spans="1:4" x14ac:dyDescent="0.25">
      <c r="A832" s="3"/>
      <c r="B832" s="3"/>
      <c r="C832" s="3"/>
      <c r="D832" s="3"/>
    </row>
    <row r="833" spans="1:4" x14ac:dyDescent="0.25">
      <c r="A833" s="3"/>
      <c r="B833" s="3"/>
      <c r="C833" s="3"/>
      <c r="D833" s="3"/>
    </row>
  </sheetData>
  <sheetProtection selectLockedCells="1" selectUnlockedCells="1"/>
  <mergeCells count="1">
    <mergeCell ref="A3:D3"/>
  </mergeCells>
  <phoneticPr fontId="21" type="noConversion"/>
  <printOptions horizontalCentered="1" gridLines="1"/>
  <pageMargins left="0.13541666666666666" right="0.43307086614173229" top="1.1811023622047245" bottom="0.23622047244094491" header="0.27559055118110237" footer="0.51181102362204722"/>
  <pageSetup paperSize="9" firstPageNumber="0" fitToHeight="0" orientation="portrait" r:id="rId1"/>
  <headerFooter alignWithMargins="0">
    <oddHeader xml:space="preserve">&amp;L&amp;"Times New Roman,Normál"&amp;12Balatonszőlős Község Önkormányzata&amp;C&amp;"Times New Roman,Normál"&amp;12 2. melléklet 
az önkormányzat 2019. évi költségvetéséről szóló 2/2019. (II. 15.) önkormányzati rendelethez: 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50"/>
  <sheetViews>
    <sheetView view="pageLayout" zoomScale="80" zoomScaleNormal="100" zoomScalePageLayoutView="80" workbookViewId="0">
      <selection activeCell="A2" sqref="A2:G2"/>
    </sheetView>
  </sheetViews>
  <sheetFormatPr defaultRowHeight="15.75" x14ac:dyDescent="0.25"/>
  <cols>
    <col min="1" max="1" width="90.7109375" style="83" customWidth="1"/>
    <col min="2" max="2" width="11.7109375" style="83" bestFit="1" customWidth="1"/>
    <col min="3" max="3" width="11" style="83" bestFit="1" customWidth="1"/>
    <col min="4" max="4" width="13.140625" style="83" bestFit="1" customWidth="1"/>
    <col min="5" max="5" width="22.85546875" style="83" customWidth="1"/>
    <col min="6" max="6" width="17.42578125" style="83" customWidth="1"/>
    <col min="7" max="7" width="14" style="83" customWidth="1"/>
    <col min="8" max="254" width="9.140625" style="83"/>
    <col min="255" max="255" width="77.5703125" style="83" customWidth="1"/>
    <col min="256" max="256" width="8.42578125" style="83" customWidth="1"/>
    <col min="257" max="257" width="9.140625" style="83"/>
    <col min="258" max="258" width="11" style="83" bestFit="1" customWidth="1"/>
    <col min="259" max="259" width="15.28515625" style="83" customWidth="1"/>
    <col min="260" max="510" width="9.140625" style="83"/>
    <col min="511" max="511" width="77.5703125" style="83" customWidth="1"/>
    <col min="512" max="512" width="8.42578125" style="83" customWidth="1"/>
    <col min="513" max="513" width="9.140625" style="83"/>
    <col min="514" max="514" width="11" style="83" bestFit="1" customWidth="1"/>
    <col min="515" max="515" width="15.28515625" style="83" customWidth="1"/>
    <col min="516" max="766" width="9.140625" style="83"/>
    <col min="767" max="767" width="77.5703125" style="83" customWidth="1"/>
    <col min="768" max="768" width="8.42578125" style="83" customWidth="1"/>
    <col min="769" max="769" width="9.140625" style="83"/>
    <col min="770" max="770" width="11" style="83" bestFit="1" customWidth="1"/>
    <col min="771" max="771" width="15.28515625" style="83" customWidth="1"/>
    <col min="772" max="1022" width="9.140625" style="83"/>
    <col min="1023" max="1023" width="77.5703125" style="83" customWidth="1"/>
    <col min="1024" max="1024" width="8.42578125" style="83" customWidth="1"/>
    <col min="1025" max="1025" width="9.140625" style="83"/>
    <col min="1026" max="1026" width="11" style="83" bestFit="1" customWidth="1"/>
    <col min="1027" max="1027" width="15.28515625" style="83" customWidth="1"/>
    <col min="1028" max="1278" width="9.140625" style="83"/>
    <col min="1279" max="1279" width="77.5703125" style="83" customWidth="1"/>
    <col min="1280" max="1280" width="8.42578125" style="83" customWidth="1"/>
    <col min="1281" max="1281" width="9.140625" style="83"/>
    <col min="1282" max="1282" width="11" style="83" bestFit="1" customWidth="1"/>
    <col min="1283" max="1283" width="15.28515625" style="83" customWidth="1"/>
    <col min="1284" max="1534" width="9.140625" style="83"/>
    <col min="1535" max="1535" width="77.5703125" style="83" customWidth="1"/>
    <col min="1536" max="1536" width="8.42578125" style="83" customWidth="1"/>
    <col min="1537" max="1537" width="9.140625" style="83"/>
    <col min="1538" max="1538" width="11" style="83" bestFit="1" customWidth="1"/>
    <col min="1539" max="1539" width="15.28515625" style="83" customWidth="1"/>
    <col min="1540" max="1790" width="9.140625" style="83"/>
    <col min="1791" max="1791" width="77.5703125" style="83" customWidth="1"/>
    <col min="1792" max="1792" width="8.42578125" style="83" customWidth="1"/>
    <col min="1793" max="1793" width="9.140625" style="83"/>
    <col min="1794" max="1794" width="11" style="83" bestFit="1" customWidth="1"/>
    <col min="1795" max="1795" width="15.28515625" style="83" customWidth="1"/>
    <col min="1796" max="2046" width="9.140625" style="83"/>
    <col min="2047" max="2047" width="77.5703125" style="83" customWidth="1"/>
    <col min="2048" max="2048" width="8.42578125" style="83" customWidth="1"/>
    <col min="2049" max="2049" width="9.140625" style="83"/>
    <col min="2050" max="2050" width="11" style="83" bestFit="1" customWidth="1"/>
    <col min="2051" max="2051" width="15.28515625" style="83" customWidth="1"/>
    <col min="2052" max="2302" width="9.140625" style="83"/>
    <col min="2303" max="2303" width="77.5703125" style="83" customWidth="1"/>
    <col min="2304" max="2304" width="8.42578125" style="83" customWidth="1"/>
    <col min="2305" max="2305" width="9.140625" style="83"/>
    <col min="2306" max="2306" width="11" style="83" bestFit="1" customWidth="1"/>
    <col min="2307" max="2307" width="15.28515625" style="83" customWidth="1"/>
    <col min="2308" max="2558" width="9.140625" style="83"/>
    <col min="2559" max="2559" width="77.5703125" style="83" customWidth="1"/>
    <col min="2560" max="2560" width="8.42578125" style="83" customWidth="1"/>
    <col min="2561" max="2561" width="9.140625" style="83"/>
    <col min="2562" max="2562" width="11" style="83" bestFit="1" customWidth="1"/>
    <col min="2563" max="2563" width="15.28515625" style="83" customWidth="1"/>
    <col min="2564" max="2814" width="9.140625" style="83"/>
    <col min="2815" max="2815" width="77.5703125" style="83" customWidth="1"/>
    <col min="2816" max="2816" width="8.42578125" style="83" customWidth="1"/>
    <col min="2817" max="2817" width="9.140625" style="83"/>
    <col min="2818" max="2818" width="11" style="83" bestFit="1" customWidth="1"/>
    <col min="2819" max="2819" width="15.28515625" style="83" customWidth="1"/>
    <col min="2820" max="3070" width="9.140625" style="83"/>
    <col min="3071" max="3071" width="77.5703125" style="83" customWidth="1"/>
    <col min="3072" max="3072" width="8.42578125" style="83" customWidth="1"/>
    <col min="3073" max="3073" width="9.140625" style="83"/>
    <col min="3074" max="3074" width="11" style="83" bestFit="1" customWidth="1"/>
    <col min="3075" max="3075" width="15.28515625" style="83" customWidth="1"/>
    <col min="3076" max="3326" width="9.140625" style="83"/>
    <col min="3327" max="3327" width="77.5703125" style="83" customWidth="1"/>
    <col min="3328" max="3328" width="8.42578125" style="83" customWidth="1"/>
    <col min="3329" max="3329" width="9.140625" style="83"/>
    <col min="3330" max="3330" width="11" style="83" bestFit="1" customWidth="1"/>
    <col min="3331" max="3331" width="15.28515625" style="83" customWidth="1"/>
    <col min="3332" max="3582" width="9.140625" style="83"/>
    <col min="3583" max="3583" width="77.5703125" style="83" customWidth="1"/>
    <col min="3584" max="3584" width="8.42578125" style="83" customWidth="1"/>
    <col min="3585" max="3585" width="9.140625" style="83"/>
    <col min="3586" max="3586" width="11" style="83" bestFit="1" customWidth="1"/>
    <col min="3587" max="3587" width="15.28515625" style="83" customWidth="1"/>
    <col min="3588" max="3838" width="9.140625" style="83"/>
    <col min="3839" max="3839" width="77.5703125" style="83" customWidth="1"/>
    <col min="3840" max="3840" width="8.42578125" style="83" customWidth="1"/>
    <col min="3841" max="3841" width="9.140625" style="83"/>
    <col min="3842" max="3842" width="11" style="83" bestFit="1" customWidth="1"/>
    <col min="3843" max="3843" width="15.28515625" style="83" customWidth="1"/>
    <col min="3844" max="4094" width="9.140625" style="83"/>
    <col min="4095" max="4095" width="77.5703125" style="83" customWidth="1"/>
    <col min="4096" max="4096" width="8.42578125" style="83" customWidth="1"/>
    <col min="4097" max="4097" width="9.140625" style="83"/>
    <col min="4098" max="4098" width="11" style="83" bestFit="1" customWidth="1"/>
    <col min="4099" max="4099" width="15.28515625" style="83" customWidth="1"/>
    <col min="4100" max="4350" width="9.140625" style="83"/>
    <col min="4351" max="4351" width="77.5703125" style="83" customWidth="1"/>
    <col min="4352" max="4352" width="8.42578125" style="83" customWidth="1"/>
    <col min="4353" max="4353" width="9.140625" style="83"/>
    <col min="4354" max="4354" width="11" style="83" bestFit="1" customWidth="1"/>
    <col min="4355" max="4355" width="15.28515625" style="83" customWidth="1"/>
    <col min="4356" max="4606" width="9.140625" style="83"/>
    <col min="4607" max="4607" width="77.5703125" style="83" customWidth="1"/>
    <col min="4608" max="4608" width="8.42578125" style="83" customWidth="1"/>
    <col min="4609" max="4609" width="9.140625" style="83"/>
    <col min="4610" max="4610" width="11" style="83" bestFit="1" customWidth="1"/>
    <col min="4611" max="4611" width="15.28515625" style="83" customWidth="1"/>
    <col min="4612" max="4862" width="9.140625" style="83"/>
    <col min="4863" max="4863" width="77.5703125" style="83" customWidth="1"/>
    <col min="4864" max="4864" width="8.42578125" style="83" customWidth="1"/>
    <col min="4865" max="4865" width="9.140625" style="83"/>
    <col min="4866" max="4866" width="11" style="83" bestFit="1" customWidth="1"/>
    <col min="4867" max="4867" width="15.28515625" style="83" customWidth="1"/>
    <col min="4868" max="5118" width="9.140625" style="83"/>
    <col min="5119" max="5119" width="77.5703125" style="83" customWidth="1"/>
    <col min="5120" max="5120" width="8.42578125" style="83" customWidth="1"/>
    <col min="5121" max="5121" width="9.140625" style="83"/>
    <col min="5122" max="5122" width="11" style="83" bestFit="1" customWidth="1"/>
    <col min="5123" max="5123" width="15.28515625" style="83" customWidth="1"/>
    <col min="5124" max="5374" width="9.140625" style="83"/>
    <col min="5375" max="5375" width="77.5703125" style="83" customWidth="1"/>
    <col min="5376" max="5376" width="8.42578125" style="83" customWidth="1"/>
    <col min="5377" max="5377" width="9.140625" style="83"/>
    <col min="5378" max="5378" width="11" style="83" bestFit="1" customWidth="1"/>
    <col min="5379" max="5379" width="15.28515625" style="83" customWidth="1"/>
    <col min="5380" max="5630" width="9.140625" style="83"/>
    <col min="5631" max="5631" width="77.5703125" style="83" customWidth="1"/>
    <col min="5632" max="5632" width="8.42578125" style="83" customWidth="1"/>
    <col min="5633" max="5633" width="9.140625" style="83"/>
    <col min="5634" max="5634" width="11" style="83" bestFit="1" customWidth="1"/>
    <col min="5635" max="5635" width="15.28515625" style="83" customWidth="1"/>
    <col min="5636" max="5886" width="9.140625" style="83"/>
    <col min="5887" max="5887" width="77.5703125" style="83" customWidth="1"/>
    <col min="5888" max="5888" width="8.42578125" style="83" customWidth="1"/>
    <col min="5889" max="5889" width="9.140625" style="83"/>
    <col min="5890" max="5890" width="11" style="83" bestFit="1" customWidth="1"/>
    <col min="5891" max="5891" width="15.28515625" style="83" customWidth="1"/>
    <col min="5892" max="6142" width="9.140625" style="83"/>
    <col min="6143" max="6143" width="77.5703125" style="83" customWidth="1"/>
    <col min="6144" max="6144" width="8.42578125" style="83" customWidth="1"/>
    <col min="6145" max="6145" width="9.140625" style="83"/>
    <col min="6146" max="6146" width="11" style="83" bestFit="1" customWidth="1"/>
    <col min="6147" max="6147" width="15.28515625" style="83" customWidth="1"/>
    <col min="6148" max="6398" width="9.140625" style="83"/>
    <col min="6399" max="6399" width="77.5703125" style="83" customWidth="1"/>
    <col min="6400" max="6400" width="8.42578125" style="83" customWidth="1"/>
    <col min="6401" max="6401" width="9.140625" style="83"/>
    <col min="6402" max="6402" width="11" style="83" bestFit="1" customWidth="1"/>
    <col min="6403" max="6403" width="15.28515625" style="83" customWidth="1"/>
    <col min="6404" max="6654" width="9.140625" style="83"/>
    <col min="6655" max="6655" width="77.5703125" style="83" customWidth="1"/>
    <col min="6656" max="6656" width="8.42578125" style="83" customWidth="1"/>
    <col min="6657" max="6657" width="9.140625" style="83"/>
    <col min="6658" max="6658" width="11" style="83" bestFit="1" customWidth="1"/>
    <col min="6659" max="6659" width="15.28515625" style="83" customWidth="1"/>
    <col min="6660" max="6910" width="9.140625" style="83"/>
    <col min="6911" max="6911" width="77.5703125" style="83" customWidth="1"/>
    <col min="6912" max="6912" width="8.42578125" style="83" customWidth="1"/>
    <col min="6913" max="6913" width="9.140625" style="83"/>
    <col min="6914" max="6914" width="11" style="83" bestFit="1" customWidth="1"/>
    <col min="6915" max="6915" width="15.28515625" style="83" customWidth="1"/>
    <col min="6916" max="7166" width="9.140625" style="83"/>
    <col min="7167" max="7167" width="77.5703125" style="83" customWidth="1"/>
    <col min="7168" max="7168" width="8.42578125" style="83" customWidth="1"/>
    <col min="7169" max="7169" width="9.140625" style="83"/>
    <col min="7170" max="7170" width="11" style="83" bestFit="1" customWidth="1"/>
    <col min="7171" max="7171" width="15.28515625" style="83" customWidth="1"/>
    <col min="7172" max="7422" width="9.140625" style="83"/>
    <col min="7423" max="7423" width="77.5703125" style="83" customWidth="1"/>
    <col min="7424" max="7424" width="8.42578125" style="83" customWidth="1"/>
    <col min="7425" max="7425" width="9.140625" style="83"/>
    <col min="7426" max="7426" width="11" style="83" bestFit="1" customWidth="1"/>
    <col min="7427" max="7427" width="15.28515625" style="83" customWidth="1"/>
    <col min="7428" max="7678" width="9.140625" style="83"/>
    <col min="7679" max="7679" width="77.5703125" style="83" customWidth="1"/>
    <col min="7680" max="7680" width="8.42578125" style="83" customWidth="1"/>
    <col min="7681" max="7681" width="9.140625" style="83"/>
    <col min="7682" max="7682" width="11" style="83" bestFit="1" customWidth="1"/>
    <col min="7683" max="7683" width="15.28515625" style="83" customWidth="1"/>
    <col min="7684" max="7934" width="9.140625" style="83"/>
    <col min="7935" max="7935" width="77.5703125" style="83" customWidth="1"/>
    <col min="7936" max="7936" width="8.42578125" style="83" customWidth="1"/>
    <col min="7937" max="7937" width="9.140625" style="83"/>
    <col min="7938" max="7938" width="11" style="83" bestFit="1" customWidth="1"/>
    <col min="7939" max="7939" width="15.28515625" style="83" customWidth="1"/>
    <col min="7940" max="8190" width="9.140625" style="83"/>
    <col min="8191" max="8191" width="77.5703125" style="83" customWidth="1"/>
    <col min="8192" max="8192" width="8.42578125" style="83" customWidth="1"/>
    <col min="8193" max="8193" width="9.140625" style="83"/>
    <col min="8194" max="8194" width="11" style="83" bestFit="1" customWidth="1"/>
    <col min="8195" max="8195" width="15.28515625" style="83" customWidth="1"/>
    <col min="8196" max="8446" width="9.140625" style="83"/>
    <col min="8447" max="8447" width="77.5703125" style="83" customWidth="1"/>
    <col min="8448" max="8448" width="8.42578125" style="83" customWidth="1"/>
    <col min="8449" max="8449" width="9.140625" style="83"/>
    <col min="8450" max="8450" width="11" style="83" bestFit="1" customWidth="1"/>
    <col min="8451" max="8451" width="15.28515625" style="83" customWidth="1"/>
    <col min="8452" max="8702" width="9.140625" style="83"/>
    <col min="8703" max="8703" width="77.5703125" style="83" customWidth="1"/>
    <col min="8704" max="8704" width="8.42578125" style="83" customWidth="1"/>
    <col min="8705" max="8705" width="9.140625" style="83"/>
    <col min="8706" max="8706" width="11" style="83" bestFit="1" customWidth="1"/>
    <col min="8707" max="8707" width="15.28515625" style="83" customWidth="1"/>
    <col min="8708" max="8958" width="9.140625" style="83"/>
    <col min="8959" max="8959" width="77.5703125" style="83" customWidth="1"/>
    <col min="8960" max="8960" width="8.42578125" style="83" customWidth="1"/>
    <col min="8961" max="8961" width="9.140625" style="83"/>
    <col min="8962" max="8962" width="11" style="83" bestFit="1" customWidth="1"/>
    <col min="8963" max="8963" width="15.28515625" style="83" customWidth="1"/>
    <col min="8964" max="9214" width="9.140625" style="83"/>
    <col min="9215" max="9215" width="77.5703125" style="83" customWidth="1"/>
    <col min="9216" max="9216" width="8.42578125" style="83" customWidth="1"/>
    <col min="9217" max="9217" width="9.140625" style="83"/>
    <col min="9218" max="9218" width="11" style="83" bestFit="1" customWidth="1"/>
    <col min="9219" max="9219" width="15.28515625" style="83" customWidth="1"/>
    <col min="9220" max="9470" width="9.140625" style="83"/>
    <col min="9471" max="9471" width="77.5703125" style="83" customWidth="1"/>
    <col min="9472" max="9472" width="8.42578125" style="83" customWidth="1"/>
    <col min="9473" max="9473" width="9.140625" style="83"/>
    <col min="9474" max="9474" width="11" style="83" bestFit="1" customWidth="1"/>
    <col min="9475" max="9475" width="15.28515625" style="83" customWidth="1"/>
    <col min="9476" max="9726" width="9.140625" style="83"/>
    <col min="9727" max="9727" width="77.5703125" style="83" customWidth="1"/>
    <col min="9728" max="9728" width="8.42578125" style="83" customWidth="1"/>
    <col min="9729" max="9729" width="9.140625" style="83"/>
    <col min="9730" max="9730" width="11" style="83" bestFit="1" customWidth="1"/>
    <col min="9731" max="9731" width="15.28515625" style="83" customWidth="1"/>
    <col min="9732" max="9982" width="9.140625" style="83"/>
    <col min="9983" max="9983" width="77.5703125" style="83" customWidth="1"/>
    <col min="9984" max="9984" width="8.42578125" style="83" customWidth="1"/>
    <col min="9985" max="9985" width="9.140625" style="83"/>
    <col min="9986" max="9986" width="11" style="83" bestFit="1" customWidth="1"/>
    <col min="9987" max="9987" width="15.28515625" style="83" customWidth="1"/>
    <col min="9988" max="10238" width="9.140625" style="83"/>
    <col min="10239" max="10239" width="77.5703125" style="83" customWidth="1"/>
    <col min="10240" max="10240" width="8.42578125" style="83" customWidth="1"/>
    <col min="10241" max="10241" width="9.140625" style="83"/>
    <col min="10242" max="10242" width="11" style="83" bestFit="1" customWidth="1"/>
    <col min="10243" max="10243" width="15.28515625" style="83" customWidth="1"/>
    <col min="10244" max="10494" width="9.140625" style="83"/>
    <col min="10495" max="10495" width="77.5703125" style="83" customWidth="1"/>
    <col min="10496" max="10496" width="8.42578125" style="83" customWidth="1"/>
    <col min="10497" max="10497" width="9.140625" style="83"/>
    <col min="10498" max="10498" width="11" style="83" bestFit="1" customWidth="1"/>
    <col min="10499" max="10499" width="15.28515625" style="83" customWidth="1"/>
    <col min="10500" max="10750" width="9.140625" style="83"/>
    <col min="10751" max="10751" width="77.5703125" style="83" customWidth="1"/>
    <col min="10752" max="10752" width="8.42578125" style="83" customWidth="1"/>
    <col min="10753" max="10753" width="9.140625" style="83"/>
    <col min="10754" max="10754" width="11" style="83" bestFit="1" customWidth="1"/>
    <col min="10755" max="10755" width="15.28515625" style="83" customWidth="1"/>
    <col min="10756" max="11006" width="9.140625" style="83"/>
    <col min="11007" max="11007" width="77.5703125" style="83" customWidth="1"/>
    <col min="11008" max="11008" width="8.42578125" style="83" customWidth="1"/>
    <col min="11009" max="11009" width="9.140625" style="83"/>
    <col min="11010" max="11010" width="11" style="83" bestFit="1" customWidth="1"/>
    <col min="11011" max="11011" width="15.28515625" style="83" customWidth="1"/>
    <col min="11012" max="11262" width="9.140625" style="83"/>
    <col min="11263" max="11263" width="77.5703125" style="83" customWidth="1"/>
    <col min="11264" max="11264" width="8.42578125" style="83" customWidth="1"/>
    <col min="11265" max="11265" width="9.140625" style="83"/>
    <col min="11266" max="11266" width="11" style="83" bestFit="1" customWidth="1"/>
    <col min="11267" max="11267" width="15.28515625" style="83" customWidth="1"/>
    <col min="11268" max="11518" width="9.140625" style="83"/>
    <col min="11519" max="11519" width="77.5703125" style="83" customWidth="1"/>
    <col min="11520" max="11520" width="8.42578125" style="83" customWidth="1"/>
    <col min="11521" max="11521" width="9.140625" style="83"/>
    <col min="11522" max="11522" width="11" style="83" bestFit="1" customWidth="1"/>
    <col min="11523" max="11523" width="15.28515625" style="83" customWidth="1"/>
    <col min="11524" max="11774" width="9.140625" style="83"/>
    <col min="11775" max="11775" width="77.5703125" style="83" customWidth="1"/>
    <col min="11776" max="11776" width="8.42578125" style="83" customWidth="1"/>
    <col min="11777" max="11777" width="9.140625" style="83"/>
    <col min="11778" max="11778" width="11" style="83" bestFit="1" customWidth="1"/>
    <col min="11779" max="11779" width="15.28515625" style="83" customWidth="1"/>
    <col min="11780" max="12030" width="9.140625" style="83"/>
    <col min="12031" max="12031" width="77.5703125" style="83" customWidth="1"/>
    <col min="12032" max="12032" width="8.42578125" style="83" customWidth="1"/>
    <col min="12033" max="12033" width="9.140625" style="83"/>
    <col min="12034" max="12034" width="11" style="83" bestFit="1" customWidth="1"/>
    <col min="12035" max="12035" width="15.28515625" style="83" customWidth="1"/>
    <col min="12036" max="12286" width="9.140625" style="83"/>
    <col min="12287" max="12287" width="77.5703125" style="83" customWidth="1"/>
    <col min="12288" max="12288" width="8.42578125" style="83" customWidth="1"/>
    <col min="12289" max="12289" width="9.140625" style="83"/>
    <col min="12290" max="12290" width="11" style="83" bestFit="1" customWidth="1"/>
    <col min="12291" max="12291" width="15.28515625" style="83" customWidth="1"/>
    <col min="12292" max="12542" width="9.140625" style="83"/>
    <col min="12543" max="12543" width="77.5703125" style="83" customWidth="1"/>
    <col min="12544" max="12544" width="8.42578125" style="83" customWidth="1"/>
    <col min="12545" max="12545" width="9.140625" style="83"/>
    <col min="12546" max="12546" width="11" style="83" bestFit="1" customWidth="1"/>
    <col min="12547" max="12547" width="15.28515625" style="83" customWidth="1"/>
    <col min="12548" max="12798" width="9.140625" style="83"/>
    <col min="12799" max="12799" width="77.5703125" style="83" customWidth="1"/>
    <col min="12800" max="12800" width="8.42578125" style="83" customWidth="1"/>
    <col min="12801" max="12801" width="9.140625" style="83"/>
    <col min="12802" max="12802" width="11" style="83" bestFit="1" customWidth="1"/>
    <col min="12803" max="12803" width="15.28515625" style="83" customWidth="1"/>
    <col min="12804" max="13054" width="9.140625" style="83"/>
    <col min="13055" max="13055" width="77.5703125" style="83" customWidth="1"/>
    <col min="13056" max="13056" width="8.42578125" style="83" customWidth="1"/>
    <col min="13057" max="13057" width="9.140625" style="83"/>
    <col min="13058" max="13058" width="11" style="83" bestFit="1" customWidth="1"/>
    <col min="13059" max="13059" width="15.28515625" style="83" customWidth="1"/>
    <col min="13060" max="13310" width="9.140625" style="83"/>
    <col min="13311" max="13311" width="77.5703125" style="83" customWidth="1"/>
    <col min="13312" max="13312" width="8.42578125" style="83" customWidth="1"/>
    <col min="13313" max="13313" width="9.140625" style="83"/>
    <col min="13314" max="13314" width="11" style="83" bestFit="1" customWidth="1"/>
    <col min="13315" max="13315" width="15.28515625" style="83" customWidth="1"/>
    <col min="13316" max="13566" width="9.140625" style="83"/>
    <col min="13567" max="13567" width="77.5703125" style="83" customWidth="1"/>
    <col min="13568" max="13568" width="8.42578125" style="83" customWidth="1"/>
    <col min="13569" max="13569" width="9.140625" style="83"/>
    <col min="13570" max="13570" width="11" style="83" bestFit="1" customWidth="1"/>
    <col min="13571" max="13571" width="15.28515625" style="83" customWidth="1"/>
    <col min="13572" max="13822" width="9.140625" style="83"/>
    <col min="13823" max="13823" width="77.5703125" style="83" customWidth="1"/>
    <col min="13824" max="13824" width="8.42578125" style="83" customWidth="1"/>
    <col min="13825" max="13825" width="9.140625" style="83"/>
    <col min="13826" max="13826" width="11" style="83" bestFit="1" customWidth="1"/>
    <col min="13827" max="13827" width="15.28515625" style="83" customWidth="1"/>
    <col min="13828" max="14078" width="9.140625" style="83"/>
    <col min="14079" max="14079" width="77.5703125" style="83" customWidth="1"/>
    <col min="14080" max="14080" width="8.42578125" style="83" customWidth="1"/>
    <col min="14081" max="14081" width="9.140625" style="83"/>
    <col min="14082" max="14082" width="11" style="83" bestFit="1" customWidth="1"/>
    <col min="14083" max="14083" width="15.28515625" style="83" customWidth="1"/>
    <col min="14084" max="14334" width="9.140625" style="83"/>
    <col min="14335" max="14335" width="77.5703125" style="83" customWidth="1"/>
    <col min="14336" max="14336" width="8.42578125" style="83" customWidth="1"/>
    <col min="14337" max="14337" width="9.140625" style="83"/>
    <col min="14338" max="14338" width="11" style="83" bestFit="1" customWidth="1"/>
    <col min="14339" max="14339" width="15.28515625" style="83" customWidth="1"/>
    <col min="14340" max="14590" width="9.140625" style="83"/>
    <col min="14591" max="14591" width="77.5703125" style="83" customWidth="1"/>
    <col min="14592" max="14592" width="8.42578125" style="83" customWidth="1"/>
    <col min="14593" max="14593" width="9.140625" style="83"/>
    <col min="14594" max="14594" width="11" style="83" bestFit="1" customWidth="1"/>
    <col min="14595" max="14595" width="15.28515625" style="83" customWidth="1"/>
    <col min="14596" max="14846" width="9.140625" style="83"/>
    <col min="14847" max="14847" width="77.5703125" style="83" customWidth="1"/>
    <col min="14848" max="14848" width="8.42578125" style="83" customWidth="1"/>
    <col min="14849" max="14849" width="9.140625" style="83"/>
    <col min="14850" max="14850" width="11" style="83" bestFit="1" customWidth="1"/>
    <col min="14851" max="14851" width="15.28515625" style="83" customWidth="1"/>
    <col min="14852" max="15102" width="9.140625" style="83"/>
    <col min="15103" max="15103" width="77.5703125" style="83" customWidth="1"/>
    <col min="15104" max="15104" width="8.42578125" style="83" customWidth="1"/>
    <col min="15105" max="15105" width="9.140625" style="83"/>
    <col min="15106" max="15106" width="11" style="83" bestFit="1" customWidth="1"/>
    <col min="15107" max="15107" width="15.28515625" style="83" customWidth="1"/>
    <col min="15108" max="15358" width="9.140625" style="83"/>
    <col min="15359" max="15359" width="77.5703125" style="83" customWidth="1"/>
    <col min="15360" max="15360" width="8.42578125" style="83" customWidth="1"/>
    <col min="15361" max="15361" width="9.140625" style="83"/>
    <col min="15362" max="15362" width="11" style="83" bestFit="1" customWidth="1"/>
    <col min="15363" max="15363" width="15.28515625" style="83" customWidth="1"/>
    <col min="15364" max="15614" width="9.140625" style="83"/>
    <col min="15615" max="15615" width="77.5703125" style="83" customWidth="1"/>
    <col min="15616" max="15616" width="8.42578125" style="83" customWidth="1"/>
    <col min="15617" max="15617" width="9.140625" style="83"/>
    <col min="15618" max="15618" width="11" style="83" bestFit="1" customWidth="1"/>
    <col min="15619" max="15619" width="15.28515625" style="83" customWidth="1"/>
    <col min="15620" max="15870" width="9.140625" style="83"/>
    <col min="15871" max="15871" width="77.5703125" style="83" customWidth="1"/>
    <col min="15872" max="15872" width="8.42578125" style="83" customWidth="1"/>
    <col min="15873" max="15873" width="9.140625" style="83"/>
    <col min="15874" max="15874" width="11" style="83" bestFit="1" customWidth="1"/>
    <col min="15875" max="15875" width="15.28515625" style="83" customWidth="1"/>
    <col min="15876" max="16126" width="9.140625" style="83"/>
    <col min="16127" max="16127" width="77.5703125" style="83" customWidth="1"/>
    <col min="16128" max="16128" width="8.42578125" style="83" customWidth="1"/>
    <col min="16129" max="16129" width="9.140625" style="83"/>
    <col min="16130" max="16130" width="11" style="83" bestFit="1" customWidth="1"/>
    <col min="16131" max="16131" width="15.28515625" style="83" customWidth="1"/>
    <col min="16132" max="16384" width="9.140625" style="83"/>
  </cols>
  <sheetData>
    <row r="2" spans="1:7" ht="27" customHeight="1" x14ac:dyDescent="0.25">
      <c r="A2" s="293" t="s">
        <v>363</v>
      </c>
      <c r="B2" s="293"/>
      <c r="C2" s="293"/>
      <c r="D2" s="293"/>
      <c r="E2" s="293"/>
      <c r="F2" s="293"/>
      <c r="G2" s="293"/>
    </row>
    <row r="3" spans="1:7" ht="15.75" customHeight="1" x14ac:dyDescent="0.25">
      <c r="A3" s="294" t="s">
        <v>192</v>
      </c>
      <c r="B3" s="295" t="s">
        <v>59</v>
      </c>
      <c r="C3" s="294" t="s">
        <v>60</v>
      </c>
      <c r="D3" s="292" t="s">
        <v>61</v>
      </c>
      <c r="E3" s="292" t="s">
        <v>111</v>
      </c>
      <c r="F3" s="292" t="s">
        <v>370</v>
      </c>
      <c r="G3" s="292" t="s">
        <v>371</v>
      </c>
    </row>
    <row r="4" spans="1:7" x14ac:dyDescent="0.25">
      <c r="A4" s="294"/>
      <c r="B4" s="295"/>
      <c r="C4" s="294"/>
      <c r="D4" s="292"/>
      <c r="E4" s="292"/>
      <c r="F4" s="292"/>
      <c r="G4" s="292"/>
    </row>
    <row r="5" spans="1:7" x14ac:dyDescent="0.25">
      <c r="A5" s="110" t="s">
        <v>377</v>
      </c>
      <c r="B5" s="110"/>
      <c r="C5" s="111"/>
      <c r="D5" s="112"/>
      <c r="E5" s="90">
        <f>E6</f>
        <v>24101266</v>
      </c>
      <c r="F5" s="90">
        <f>F6</f>
        <v>24101266</v>
      </c>
      <c r="G5" s="90">
        <f>F5-E5</f>
        <v>0</v>
      </c>
    </row>
    <row r="6" spans="1:7" x14ac:dyDescent="0.25">
      <c r="A6" s="110" t="s">
        <v>2</v>
      </c>
      <c r="B6" s="110"/>
      <c r="C6" s="111"/>
      <c r="D6" s="112"/>
      <c r="E6" s="90">
        <f>E7</f>
        <v>24101266</v>
      </c>
      <c r="F6" s="90">
        <f>F7</f>
        <v>24101266</v>
      </c>
      <c r="G6" s="90">
        <f t="shared" ref="G6:G7" si="0">F6-E6</f>
        <v>0</v>
      </c>
    </row>
    <row r="7" spans="1:7" x14ac:dyDescent="0.25">
      <c r="A7" s="110" t="s">
        <v>62</v>
      </c>
      <c r="B7" s="110"/>
      <c r="C7" s="91"/>
      <c r="D7" s="112"/>
      <c r="E7" s="92">
        <f>E10+E19+E22+E25+E28+E30</f>
        <v>24101266</v>
      </c>
      <c r="F7" s="92">
        <f>F10+F19+F22+F25+F28+F30</f>
        <v>24101266</v>
      </c>
      <c r="G7" s="90">
        <f t="shared" si="0"/>
        <v>0</v>
      </c>
    </row>
    <row r="8" spans="1:7" x14ac:dyDescent="0.25">
      <c r="A8" s="97" t="s">
        <v>63</v>
      </c>
      <c r="B8" s="110"/>
      <c r="C8" s="93"/>
      <c r="D8" s="94"/>
      <c r="E8" s="95">
        <f>C8*D8</f>
        <v>0</v>
      </c>
      <c r="F8" s="95">
        <f t="shared" ref="F8" si="1">D8*E8</f>
        <v>0</v>
      </c>
      <c r="G8" s="95">
        <f>F8-E8</f>
        <v>0</v>
      </c>
    </row>
    <row r="9" spans="1:7" x14ac:dyDescent="0.25">
      <c r="A9" s="97" t="s">
        <v>64</v>
      </c>
      <c r="B9" s="110"/>
      <c r="C9" s="91"/>
      <c r="D9" s="112"/>
      <c r="E9" s="96">
        <v>0</v>
      </c>
      <c r="F9" s="96">
        <v>0</v>
      </c>
      <c r="G9" s="95">
        <f>F9-E9</f>
        <v>0</v>
      </c>
    </row>
    <row r="10" spans="1:7" x14ac:dyDescent="0.25">
      <c r="A10" s="177" t="s">
        <v>385</v>
      </c>
      <c r="B10" s="110"/>
      <c r="C10" s="91"/>
      <c r="D10" s="112"/>
      <c r="E10" s="92">
        <f>E11+E12+E13+E14+E15+E16+E17+E18</f>
        <v>10594400</v>
      </c>
      <c r="F10" s="92">
        <f t="shared" ref="F10" si="2">F11+F12+F13+F14+F15+F16+F17+F18</f>
        <v>10594400</v>
      </c>
      <c r="G10" s="92">
        <f>F10-E10</f>
        <v>0</v>
      </c>
    </row>
    <row r="11" spans="1:7" x14ac:dyDescent="0.25">
      <c r="A11" s="178" t="s">
        <v>386</v>
      </c>
      <c r="B11" s="110"/>
      <c r="C11" s="91"/>
      <c r="D11" s="94">
        <v>22300</v>
      </c>
      <c r="E11" s="95">
        <v>985660</v>
      </c>
      <c r="F11" s="95">
        <v>985660</v>
      </c>
      <c r="G11" s="95">
        <f>F11-E11</f>
        <v>0</v>
      </c>
    </row>
    <row r="12" spans="1:7" x14ac:dyDescent="0.25">
      <c r="A12" s="178" t="s">
        <v>64</v>
      </c>
      <c r="B12" s="110"/>
      <c r="C12" s="91"/>
      <c r="D12" s="112"/>
      <c r="E12" s="96"/>
      <c r="F12" s="96"/>
      <c r="G12" s="95"/>
    </row>
    <row r="13" spans="1:7" x14ac:dyDescent="0.25">
      <c r="A13" s="178" t="s">
        <v>65</v>
      </c>
      <c r="B13" s="110"/>
      <c r="C13" s="111"/>
      <c r="D13" s="112"/>
      <c r="E13" s="95">
        <v>4928000</v>
      </c>
      <c r="F13" s="95">
        <v>4928000</v>
      </c>
      <c r="G13" s="95">
        <f t="shared" ref="G13:G17" si="3">F13-E13</f>
        <v>0</v>
      </c>
    </row>
    <row r="14" spans="1:7" x14ac:dyDescent="0.25">
      <c r="A14" s="178" t="s">
        <v>64</v>
      </c>
      <c r="B14" s="110"/>
      <c r="C14" s="111"/>
      <c r="D14" s="112"/>
      <c r="E14" s="96"/>
      <c r="F14" s="96"/>
      <c r="G14" s="95"/>
    </row>
    <row r="15" spans="1:7" x14ac:dyDescent="0.25">
      <c r="A15" s="178" t="s">
        <v>66</v>
      </c>
      <c r="B15" s="110"/>
      <c r="C15" s="111"/>
      <c r="D15" s="112"/>
      <c r="E15" s="95">
        <v>0</v>
      </c>
      <c r="F15" s="95">
        <v>0</v>
      </c>
      <c r="G15" s="95">
        <f t="shared" si="3"/>
        <v>0</v>
      </c>
    </row>
    <row r="16" spans="1:7" x14ac:dyDescent="0.25">
      <c r="A16" s="178" t="s">
        <v>64</v>
      </c>
      <c r="B16" s="110"/>
      <c r="C16" s="111"/>
      <c r="D16" s="112"/>
      <c r="E16" s="96"/>
      <c r="F16" s="96"/>
      <c r="G16" s="95"/>
    </row>
    <row r="17" spans="1:7" x14ac:dyDescent="0.25">
      <c r="A17" s="178" t="s">
        <v>67</v>
      </c>
      <c r="B17" s="110"/>
      <c r="C17" s="111"/>
      <c r="D17" s="112"/>
      <c r="E17" s="95">
        <v>4680740</v>
      </c>
      <c r="F17" s="95">
        <v>4680740</v>
      </c>
      <c r="G17" s="95">
        <f t="shared" si="3"/>
        <v>0</v>
      </c>
    </row>
    <row r="18" spans="1:7" x14ac:dyDescent="0.25">
      <c r="A18" s="178" t="s">
        <v>64</v>
      </c>
      <c r="B18" s="110"/>
      <c r="C18" s="111"/>
      <c r="D18" s="112"/>
      <c r="E18" s="96"/>
      <c r="F18" s="96"/>
      <c r="G18" s="95"/>
    </row>
    <row r="19" spans="1:7" x14ac:dyDescent="0.25">
      <c r="A19" s="110" t="s">
        <v>213</v>
      </c>
      <c r="B19" s="110"/>
      <c r="C19" s="111"/>
      <c r="D19" s="112"/>
      <c r="E19" s="90">
        <f>E20+E21</f>
        <v>5000000</v>
      </c>
      <c r="F19" s="90">
        <f t="shared" ref="F19" si="4">F20+F21</f>
        <v>5000000</v>
      </c>
      <c r="G19" s="90">
        <f>F19-E19</f>
        <v>0</v>
      </c>
    </row>
    <row r="20" spans="1:7" x14ac:dyDescent="0.25">
      <c r="A20" s="97" t="s">
        <v>195</v>
      </c>
      <c r="B20" s="97"/>
      <c r="C20" s="97"/>
      <c r="D20" s="94">
        <v>2700</v>
      </c>
      <c r="E20" s="95">
        <v>5000000</v>
      </c>
      <c r="F20" s="95">
        <v>5000000</v>
      </c>
      <c r="G20" s="95">
        <f>F20-E20</f>
        <v>0</v>
      </c>
    </row>
    <row r="21" spans="1:7" x14ac:dyDescent="0.25">
      <c r="A21" s="178" t="s">
        <v>64</v>
      </c>
      <c r="B21" s="110"/>
      <c r="C21" s="98"/>
      <c r="D21" s="94"/>
      <c r="E21" s="95"/>
      <c r="F21" s="95"/>
      <c r="G21" s="95"/>
    </row>
    <row r="22" spans="1:7" x14ac:dyDescent="0.25">
      <c r="A22" s="110" t="s">
        <v>214</v>
      </c>
      <c r="B22" s="110"/>
      <c r="C22" s="98"/>
      <c r="D22" s="94"/>
      <c r="E22" s="92">
        <f>E23+E24</f>
        <v>114750</v>
      </c>
      <c r="F22" s="92">
        <f t="shared" ref="F22:G22" si="5">F23+F24</f>
        <v>114750</v>
      </c>
      <c r="G22" s="92">
        <f t="shared" si="5"/>
        <v>0</v>
      </c>
    </row>
    <row r="23" spans="1:7" x14ac:dyDescent="0.25">
      <c r="A23" s="97" t="s">
        <v>68</v>
      </c>
      <c r="B23" s="110"/>
      <c r="C23" s="98"/>
      <c r="D23" s="99">
        <v>2550</v>
      </c>
      <c r="E23" s="100">
        <v>114750</v>
      </c>
      <c r="F23" s="100">
        <v>114750</v>
      </c>
      <c r="G23" s="100">
        <f>F23-E23</f>
        <v>0</v>
      </c>
    </row>
    <row r="24" spans="1:7" x14ac:dyDescent="0.25">
      <c r="A24" s="178" t="s">
        <v>64</v>
      </c>
      <c r="B24" s="110"/>
      <c r="C24" s="111"/>
      <c r="D24" s="101"/>
      <c r="E24" s="98"/>
      <c r="F24" s="98"/>
      <c r="G24" s="98"/>
    </row>
    <row r="25" spans="1:7" x14ac:dyDescent="0.25">
      <c r="A25" s="179" t="s">
        <v>215</v>
      </c>
      <c r="B25" s="110"/>
      <c r="C25" s="98"/>
      <c r="D25" s="94"/>
      <c r="E25" s="102">
        <f>E26</f>
        <v>99600</v>
      </c>
      <c r="F25" s="102">
        <f t="shared" ref="F25:G25" si="6">F26</f>
        <v>99600</v>
      </c>
      <c r="G25" s="102">
        <f t="shared" si="6"/>
        <v>0</v>
      </c>
    </row>
    <row r="26" spans="1:7" x14ac:dyDescent="0.25">
      <c r="A26" s="180" t="s">
        <v>216</v>
      </c>
      <c r="B26" s="110"/>
      <c r="C26" s="98"/>
      <c r="D26" s="94"/>
      <c r="E26" s="29">
        <v>99600</v>
      </c>
      <c r="F26" s="29">
        <v>99600</v>
      </c>
      <c r="G26" s="29">
        <f>F26-E26</f>
        <v>0</v>
      </c>
    </row>
    <row r="27" spans="1:7" x14ac:dyDescent="0.25">
      <c r="A27" s="178" t="s">
        <v>64</v>
      </c>
      <c r="B27" s="110"/>
      <c r="C27" s="98"/>
      <c r="D27" s="94"/>
      <c r="E27" s="95"/>
      <c r="F27" s="95"/>
      <c r="G27" s="95"/>
    </row>
    <row r="28" spans="1:7" s="109" customFormat="1" x14ac:dyDescent="0.25">
      <c r="A28" s="178" t="s">
        <v>380</v>
      </c>
      <c r="B28" s="110"/>
      <c r="C28" s="98"/>
      <c r="D28" s="94"/>
      <c r="E28" s="95">
        <v>7172016</v>
      </c>
      <c r="F28" s="95">
        <v>7172016</v>
      </c>
      <c r="G28" s="95">
        <f>F28-E28</f>
        <v>0</v>
      </c>
    </row>
    <row r="29" spans="1:7" x14ac:dyDescent="0.25">
      <c r="A29" s="177" t="s">
        <v>378</v>
      </c>
      <c r="B29" s="110"/>
      <c r="C29" s="111"/>
      <c r="D29" s="112"/>
      <c r="E29" s="92">
        <v>0</v>
      </c>
      <c r="F29" s="92">
        <v>0</v>
      </c>
      <c r="G29" s="92">
        <v>0</v>
      </c>
    </row>
    <row r="30" spans="1:7" s="109" customFormat="1" x14ac:dyDescent="0.25">
      <c r="A30" s="177" t="s">
        <v>379</v>
      </c>
      <c r="B30" s="110"/>
      <c r="C30" s="111"/>
      <c r="D30" s="112"/>
      <c r="E30" s="92">
        <v>1120500</v>
      </c>
      <c r="F30" s="92">
        <v>1120500</v>
      </c>
      <c r="G30" s="92">
        <f>F30-E30</f>
        <v>0</v>
      </c>
    </row>
    <row r="31" spans="1:7" x14ac:dyDescent="0.25">
      <c r="A31" s="178"/>
      <c r="B31" s="110"/>
      <c r="C31" s="98"/>
      <c r="D31" s="94"/>
      <c r="E31" s="138"/>
      <c r="F31" s="138"/>
      <c r="G31" s="138"/>
    </row>
    <row r="32" spans="1:7" ht="21" customHeight="1" x14ac:dyDescent="0.25">
      <c r="A32" s="110" t="s">
        <v>217</v>
      </c>
      <c r="B32" s="110"/>
      <c r="C32" s="98"/>
      <c r="D32" s="94"/>
      <c r="E32" s="112">
        <v>0</v>
      </c>
      <c r="F32" s="112">
        <v>0</v>
      </c>
      <c r="G32" s="112">
        <v>0</v>
      </c>
    </row>
    <row r="33" spans="1:7" x14ac:dyDescent="0.25">
      <c r="A33" s="180"/>
      <c r="B33" s="97"/>
      <c r="C33" s="97"/>
      <c r="D33" s="94"/>
      <c r="E33" s="100"/>
      <c r="F33" s="100"/>
      <c r="G33" s="100"/>
    </row>
    <row r="34" spans="1:7" x14ac:dyDescent="0.25">
      <c r="A34" s="110" t="s">
        <v>197</v>
      </c>
      <c r="B34" s="110"/>
      <c r="C34" s="98"/>
      <c r="D34" s="94"/>
      <c r="E34" s="112">
        <f>E35+E38+E39+E36</f>
        <v>5148500</v>
      </c>
      <c r="F34" s="112">
        <f t="shared" ref="F34:G34" si="7">F35+F38+F39+F36</f>
        <v>5194625</v>
      </c>
      <c r="G34" s="112">
        <f t="shared" si="7"/>
        <v>46125</v>
      </c>
    </row>
    <row r="35" spans="1:7" x14ac:dyDescent="0.25">
      <c r="A35" s="110" t="s">
        <v>384</v>
      </c>
      <c r="B35" s="110"/>
      <c r="C35" s="98"/>
      <c r="D35" s="94"/>
      <c r="E35" s="112">
        <v>0</v>
      </c>
      <c r="F35" s="112">
        <v>46125</v>
      </c>
      <c r="G35" s="112">
        <f t="shared" ref="G35:G38" si="8">F35-E35</f>
        <v>46125</v>
      </c>
    </row>
    <row r="36" spans="1:7" x14ac:dyDescent="0.25">
      <c r="A36" s="110" t="s">
        <v>381</v>
      </c>
      <c r="B36" s="110"/>
      <c r="C36" s="98"/>
      <c r="D36" s="94"/>
      <c r="E36" s="112">
        <v>2048500</v>
      </c>
      <c r="F36" s="112">
        <v>2048500</v>
      </c>
      <c r="G36" s="112">
        <f t="shared" si="8"/>
        <v>0</v>
      </c>
    </row>
    <row r="37" spans="1:7" x14ac:dyDescent="0.25">
      <c r="A37" s="110" t="s">
        <v>382</v>
      </c>
      <c r="B37" s="110"/>
      <c r="C37" s="98"/>
      <c r="D37" s="94"/>
      <c r="E37" s="112">
        <v>3100000</v>
      </c>
      <c r="F37" s="112">
        <v>3100000</v>
      </c>
      <c r="G37" s="112">
        <f t="shared" si="8"/>
        <v>0</v>
      </c>
    </row>
    <row r="38" spans="1:7" x14ac:dyDescent="0.25">
      <c r="A38" s="181" t="s">
        <v>383</v>
      </c>
      <c r="B38" s="97"/>
      <c r="C38" s="98"/>
      <c r="D38" s="94"/>
      <c r="E38" s="94">
        <v>3100000</v>
      </c>
      <c r="F38" s="94">
        <v>3100000</v>
      </c>
      <c r="G38" s="94">
        <f t="shared" si="8"/>
        <v>0</v>
      </c>
    </row>
    <row r="39" spans="1:7" s="104" customFormat="1" x14ac:dyDescent="0.25">
      <c r="A39" s="110"/>
      <c r="B39" s="110"/>
      <c r="C39" s="103"/>
      <c r="D39" s="111"/>
      <c r="E39" s="111"/>
      <c r="F39" s="111"/>
      <c r="G39" s="111"/>
    </row>
    <row r="40" spans="1:7" x14ac:dyDescent="0.25">
      <c r="A40" s="111" t="s">
        <v>303</v>
      </c>
      <c r="B40" s="97"/>
      <c r="C40" s="97"/>
      <c r="D40" s="94"/>
      <c r="E40" s="105"/>
      <c r="F40" s="105"/>
      <c r="G40" s="105"/>
    </row>
    <row r="41" spans="1:7" x14ac:dyDescent="0.25">
      <c r="A41" s="98" t="s">
        <v>387</v>
      </c>
      <c r="B41" s="106"/>
      <c r="C41" s="106"/>
      <c r="D41" s="106"/>
      <c r="E41" s="102">
        <f>E42</f>
        <v>1800000</v>
      </c>
      <c r="F41" s="102">
        <f t="shared" ref="F41" si="9">F42</f>
        <v>1800000</v>
      </c>
      <c r="G41" s="102">
        <f>F41-E41</f>
        <v>0</v>
      </c>
    </row>
    <row r="42" spans="1:7" x14ac:dyDescent="0.25">
      <c r="A42" s="98"/>
      <c r="B42" s="98"/>
      <c r="C42" s="98"/>
      <c r="D42" s="94"/>
      <c r="E42" s="100">
        <v>1800000</v>
      </c>
      <c r="F42" s="100">
        <v>1800000</v>
      </c>
      <c r="G42" s="100">
        <f>F42-E42</f>
        <v>0</v>
      </c>
    </row>
    <row r="43" spans="1:7" s="109" customFormat="1" x14ac:dyDescent="0.25">
      <c r="A43" s="98"/>
      <c r="B43" s="98"/>
      <c r="C43" s="98"/>
      <c r="D43" s="94"/>
      <c r="E43" s="100"/>
      <c r="F43" s="100"/>
      <c r="G43" s="100"/>
    </row>
    <row r="44" spans="1:7" s="109" customFormat="1" x14ac:dyDescent="0.25">
      <c r="A44" s="111" t="s">
        <v>388</v>
      </c>
      <c r="B44" s="98"/>
      <c r="C44" s="98"/>
      <c r="D44" s="94"/>
      <c r="E44" s="102">
        <v>0</v>
      </c>
      <c r="F44" s="102">
        <v>1150000</v>
      </c>
      <c r="G44" s="102">
        <f>F44-E44</f>
        <v>1150000</v>
      </c>
    </row>
    <row r="45" spans="1:7" s="109" customFormat="1" x14ac:dyDescent="0.25">
      <c r="A45" s="98" t="s">
        <v>389</v>
      </c>
      <c r="B45" s="98"/>
      <c r="C45" s="98"/>
      <c r="D45" s="94"/>
      <c r="E45" s="100">
        <v>0</v>
      </c>
      <c r="F45" s="100">
        <v>1150000</v>
      </c>
      <c r="G45" s="100">
        <f>F45-E45</f>
        <v>1150000</v>
      </c>
    </row>
    <row r="46" spans="1:7" x14ac:dyDescent="0.25">
      <c r="A46" s="98"/>
      <c r="B46" s="98"/>
      <c r="C46" s="98"/>
      <c r="D46" s="94"/>
      <c r="E46" s="100"/>
      <c r="F46" s="100"/>
      <c r="G46" s="100"/>
    </row>
    <row r="47" spans="1:7" x14ac:dyDescent="0.25">
      <c r="A47" s="110" t="s">
        <v>69</v>
      </c>
      <c r="B47" s="105"/>
      <c r="C47" s="105"/>
      <c r="D47" s="105"/>
      <c r="E47" s="102">
        <f>E41+E34+E32+E5</f>
        <v>31049766</v>
      </c>
      <c r="F47" s="102">
        <f>F41+F34+F32+F5+F44</f>
        <v>32245891</v>
      </c>
      <c r="G47" s="102">
        <f>G41+G34+G32+G5+G44</f>
        <v>1196125</v>
      </c>
    </row>
    <row r="50" spans="5:5" x14ac:dyDescent="0.25">
      <c r="E50" s="84"/>
    </row>
  </sheetData>
  <mergeCells count="8">
    <mergeCell ref="F3:F4"/>
    <mergeCell ref="G3:G4"/>
    <mergeCell ref="A2:G2"/>
    <mergeCell ref="A3:A4"/>
    <mergeCell ref="B3:B4"/>
    <mergeCell ref="C3:C4"/>
    <mergeCell ref="D3:D4"/>
    <mergeCell ref="E3:E4"/>
  </mergeCells>
  <printOptions horizontalCentered="1"/>
  <pageMargins left="0.11811023622047245" right="0.11811023622047245" top="0.4" bottom="0" header="0.11811023622047245" footer="0.31496062992125984"/>
  <pageSetup paperSize="9" scale="75" orientation="landscape" r:id="rId1"/>
  <headerFooter>
    <oddHeader xml:space="preserve">&amp;L&amp;"Times New Roman,Normál"&amp;12Balatonszőlős Község Önkormányzata&amp;C&amp;"Times New Roman,Normál"&amp;12 2/a melléklet
az önkormányzat 2019. évi költségvetéséről szóló 2/2019. (II. 15.) önkormányzati rendelethez: 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1:H35"/>
  <sheetViews>
    <sheetView view="pageLayout" zoomScaleNormal="75" zoomScaleSheetLayoutView="80" workbookViewId="0">
      <selection sqref="A1:D1"/>
    </sheetView>
  </sheetViews>
  <sheetFormatPr defaultColWidth="9" defaultRowHeight="15.75" x14ac:dyDescent="0.25"/>
  <cols>
    <col min="1" max="1" width="44.28515625" style="70" customWidth="1"/>
    <col min="2" max="2" width="17.5703125" style="70" customWidth="1"/>
    <col min="3" max="3" width="14" style="70" customWidth="1"/>
    <col min="4" max="4" width="15.28515625" style="70" customWidth="1"/>
    <col min="5" max="5" width="12.7109375" style="70" bestFit="1" customWidth="1"/>
    <col min="6" max="16384" width="9" style="70"/>
  </cols>
  <sheetData>
    <row r="1" spans="1:4" ht="31.7" customHeight="1" x14ac:dyDescent="0.25">
      <c r="A1" s="296" t="s">
        <v>304</v>
      </c>
      <c r="B1" s="296"/>
      <c r="C1" s="296"/>
      <c r="D1" s="296"/>
    </row>
    <row r="2" spans="1:4" ht="42" customHeight="1" x14ac:dyDescent="0.25">
      <c r="A2" s="182" t="s">
        <v>192</v>
      </c>
      <c r="B2" s="81" t="str">
        <f>'1.tábla '!B5</f>
        <v>2019. évi eredeti előirányzat</v>
      </c>
      <c r="C2" s="81" t="str">
        <f>'1.tábla '!C5</f>
        <v>I. Módosítás</v>
      </c>
      <c r="D2" s="81" t="str">
        <f>'1.tábla '!D5</f>
        <v>Eltérés</v>
      </c>
    </row>
    <row r="3" spans="1:4" ht="25.5" customHeight="1" x14ac:dyDescent="0.25">
      <c r="A3" s="183" t="s">
        <v>226</v>
      </c>
      <c r="B3" s="28"/>
      <c r="C3" s="184"/>
      <c r="D3" s="184"/>
    </row>
    <row r="4" spans="1:4" s="71" customFormat="1" ht="24" customHeight="1" x14ac:dyDescent="0.25">
      <c r="A4" s="185" t="s">
        <v>75</v>
      </c>
      <c r="B4" s="116">
        <f>SUM(B5:B6)</f>
        <v>22269078</v>
      </c>
      <c r="C4" s="116">
        <f>SUM(C5:C6)</f>
        <v>23819078</v>
      </c>
      <c r="D4" s="40">
        <f t="shared" ref="D4:D9" si="0">C4-B4</f>
        <v>1550000</v>
      </c>
    </row>
    <row r="5" spans="1:4" s="71" customFormat="1" ht="21.75" customHeight="1" x14ac:dyDescent="0.25">
      <c r="A5" s="186" t="s">
        <v>366</v>
      </c>
      <c r="B5" s="115">
        <v>17195238</v>
      </c>
      <c r="C5" s="119">
        <f>17195238+1550000</f>
        <v>18745238</v>
      </c>
      <c r="D5" s="119">
        <f t="shared" si="0"/>
        <v>1550000</v>
      </c>
    </row>
    <row r="6" spans="1:4" s="71" customFormat="1" ht="21.75" customHeight="1" x14ac:dyDescent="0.25">
      <c r="A6" s="186" t="s">
        <v>395</v>
      </c>
      <c r="B6" s="115">
        <v>5073840</v>
      </c>
      <c r="C6" s="119">
        <v>5073840</v>
      </c>
      <c r="D6" s="119">
        <f t="shared" si="0"/>
        <v>0</v>
      </c>
    </row>
    <row r="7" spans="1:4" s="71" customFormat="1" ht="21" customHeight="1" x14ac:dyDescent="0.25">
      <c r="A7" s="185" t="s">
        <v>72</v>
      </c>
      <c r="B7" s="116">
        <f>B8+B9</f>
        <v>3645209</v>
      </c>
      <c r="C7" s="116">
        <f>C8+C9</f>
        <v>3645209</v>
      </c>
      <c r="D7" s="40">
        <f t="shared" si="0"/>
        <v>0</v>
      </c>
    </row>
    <row r="8" spans="1:4" s="71" customFormat="1" ht="21.75" customHeight="1" x14ac:dyDescent="0.25">
      <c r="A8" s="186" t="s">
        <v>396</v>
      </c>
      <c r="B8" s="115">
        <v>2985209</v>
      </c>
      <c r="C8" s="29">
        <v>2985209</v>
      </c>
      <c r="D8" s="119">
        <f t="shared" si="0"/>
        <v>0</v>
      </c>
    </row>
    <row r="9" spans="1:4" s="71" customFormat="1" ht="21.75" customHeight="1" x14ac:dyDescent="0.25">
      <c r="A9" s="186" t="s">
        <v>397</v>
      </c>
      <c r="B9" s="115">
        <v>660000</v>
      </c>
      <c r="C9" s="29">
        <v>660000</v>
      </c>
      <c r="D9" s="119">
        <f t="shared" si="0"/>
        <v>0</v>
      </c>
    </row>
    <row r="10" spans="1:4" s="71" customFormat="1" ht="18.95" customHeight="1" x14ac:dyDescent="0.25">
      <c r="A10" s="185" t="s">
        <v>73</v>
      </c>
      <c r="B10" s="116">
        <f>SUM(B11:B28)</f>
        <v>22864333</v>
      </c>
      <c r="C10" s="116">
        <f>SUM(C11:C28)</f>
        <v>23084673</v>
      </c>
      <c r="D10" s="116">
        <f>SUM(D11:D28)</f>
        <v>220340</v>
      </c>
    </row>
    <row r="11" spans="1:4" ht="19.7" customHeight="1" x14ac:dyDescent="0.25">
      <c r="A11" s="187" t="s">
        <v>235</v>
      </c>
      <c r="B11" s="115">
        <v>570000</v>
      </c>
      <c r="C11" s="115">
        <f>35000+10000</f>
        <v>45000</v>
      </c>
      <c r="D11" s="115">
        <f>C11-B11</f>
        <v>-525000</v>
      </c>
    </row>
    <row r="12" spans="1:4" ht="19.7" customHeight="1" x14ac:dyDescent="0.25">
      <c r="A12" s="187" t="s">
        <v>236</v>
      </c>
      <c r="B12" s="115">
        <v>2000000</v>
      </c>
      <c r="C12" s="115">
        <v>2000000</v>
      </c>
      <c r="D12" s="115">
        <f t="shared" ref="D12:D28" si="1">C12-B12</f>
        <v>0</v>
      </c>
    </row>
    <row r="13" spans="1:4" ht="19.5" customHeight="1" x14ac:dyDescent="0.25">
      <c r="A13" s="186" t="s">
        <v>372</v>
      </c>
      <c r="B13" s="115">
        <v>0</v>
      </c>
      <c r="C13" s="115">
        <v>421260</v>
      </c>
      <c r="D13" s="115">
        <f t="shared" si="1"/>
        <v>421260</v>
      </c>
    </row>
    <row r="14" spans="1:4" ht="19.5" customHeight="1" x14ac:dyDescent="0.25">
      <c r="A14" s="186" t="s">
        <v>219</v>
      </c>
      <c r="B14" s="115">
        <v>550000</v>
      </c>
      <c r="C14" s="115">
        <v>550000</v>
      </c>
      <c r="D14" s="115">
        <f t="shared" si="1"/>
        <v>0</v>
      </c>
    </row>
    <row r="15" spans="1:4" ht="19.7" customHeight="1" x14ac:dyDescent="0.25">
      <c r="A15" s="186" t="s">
        <v>220</v>
      </c>
      <c r="B15" s="115">
        <v>650000</v>
      </c>
      <c r="C15" s="115">
        <v>650000</v>
      </c>
      <c r="D15" s="115">
        <f t="shared" si="1"/>
        <v>0</v>
      </c>
    </row>
    <row r="16" spans="1:4" ht="19.7" customHeight="1" x14ac:dyDescent="0.25">
      <c r="A16" s="186" t="s">
        <v>221</v>
      </c>
      <c r="B16" s="115">
        <v>2000000</v>
      </c>
      <c r="C16" s="115">
        <v>2000000</v>
      </c>
      <c r="D16" s="115">
        <f t="shared" si="1"/>
        <v>0</v>
      </c>
    </row>
    <row r="17" spans="1:8" ht="19.7" customHeight="1" x14ac:dyDescent="0.25">
      <c r="A17" s="186" t="s">
        <v>222</v>
      </c>
      <c r="B17" s="115">
        <v>20000</v>
      </c>
      <c r="C17" s="115">
        <v>20000</v>
      </c>
      <c r="D17" s="115">
        <f t="shared" si="1"/>
        <v>0</v>
      </c>
    </row>
    <row r="18" spans="1:8" ht="19.7" customHeight="1" x14ac:dyDescent="0.25">
      <c r="A18" s="186" t="s">
        <v>261</v>
      </c>
      <c r="B18" s="115">
        <v>480000</v>
      </c>
      <c r="C18" s="115">
        <f>B18+30000</f>
        <v>510000</v>
      </c>
      <c r="D18" s="115">
        <f t="shared" si="1"/>
        <v>30000</v>
      </c>
    </row>
    <row r="19" spans="1:8" ht="31.5" x14ac:dyDescent="0.25">
      <c r="A19" s="186" t="s">
        <v>376</v>
      </c>
      <c r="B19" s="115">
        <v>400000</v>
      </c>
      <c r="C19" s="115">
        <f>400000+142000</f>
        <v>542000</v>
      </c>
      <c r="D19" s="115">
        <f t="shared" si="1"/>
        <v>142000</v>
      </c>
    </row>
    <row r="20" spans="1:8" ht="19.7" customHeight="1" x14ac:dyDescent="0.25">
      <c r="A20" s="186" t="s">
        <v>262</v>
      </c>
      <c r="B20" s="115">
        <v>200000</v>
      </c>
      <c r="C20" s="115">
        <v>200000</v>
      </c>
      <c r="D20" s="115">
        <f t="shared" si="1"/>
        <v>0</v>
      </c>
    </row>
    <row r="21" spans="1:8" ht="19.5" customHeight="1" x14ac:dyDescent="0.25">
      <c r="A21" s="186" t="s">
        <v>223</v>
      </c>
      <c r="B21" s="115">
        <v>1800000</v>
      </c>
      <c r="C21" s="115">
        <v>1800000</v>
      </c>
      <c r="D21" s="115">
        <f t="shared" si="1"/>
        <v>0</v>
      </c>
    </row>
    <row r="22" spans="1:8" ht="19.7" customHeight="1" x14ac:dyDescent="0.25">
      <c r="A22" s="186" t="s">
        <v>225</v>
      </c>
      <c r="B22" s="115">
        <v>3500000</v>
      </c>
      <c r="C22" s="115">
        <v>3500000</v>
      </c>
      <c r="D22" s="115">
        <f t="shared" si="1"/>
        <v>0</v>
      </c>
    </row>
    <row r="23" spans="1:8" ht="19.5" customHeight="1" x14ac:dyDescent="0.25">
      <c r="A23" s="186" t="s">
        <v>374</v>
      </c>
      <c r="B23" s="115">
        <v>5954333</v>
      </c>
      <c r="C23" s="115">
        <v>4688451</v>
      </c>
      <c r="D23" s="115">
        <f t="shared" si="1"/>
        <v>-1265882</v>
      </c>
    </row>
    <row r="24" spans="1:8" ht="19.7" customHeight="1" x14ac:dyDescent="0.25">
      <c r="A24" s="186" t="s">
        <v>398</v>
      </c>
      <c r="B24" s="115">
        <v>40000</v>
      </c>
      <c r="C24" s="115">
        <v>40000</v>
      </c>
      <c r="D24" s="115">
        <f t="shared" si="1"/>
        <v>0</v>
      </c>
    </row>
    <row r="25" spans="1:8" ht="31.5" x14ac:dyDescent="0.25">
      <c r="A25" s="186" t="s">
        <v>399</v>
      </c>
      <c r="B25" s="115">
        <v>2700000</v>
      </c>
      <c r="C25" s="115">
        <f>2700000+38340</f>
        <v>2738340</v>
      </c>
      <c r="D25" s="115">
        <f t="shared" si="1"/>
        <v>38340</v>
      </c>
    </row>
    <row r="26" spans="1:8" ht="31.5" x14ac:dyDescent="0.25">
      <c r="A26" s="186" t="s">
        <v>373</v>
      </c>
      <c r="B26" s="115">
        <v>0</v>
      </c>
      <c r="C26" s="115">
        <f>113740+1265882</f>
        <v>1379622</v>
      </c>
      <c r="D26" s="115">
        <f t="shared" si="1"/>
        <v>1379622</v>
      </c>
    </row>
    <row r="27" spans="1:8" ht="19.7" customHeight="1" x14ac:dyDescent="0.25">
      <c r="A27" s="186" t="s">
        <v>400</v>
      </c>
      <c r="B27" s="115">
        <v>750000</v>
      </c>
      <c r="C27" s="115">
        <v>750000</v>
      </c>
      <c r="D27" s="115">
        <f t="shared" si="1"/>
        <v>0</v>
      </c>
    </row>
    <row r="28" spans="1:8" ht="19.5" customHeight="1" x14ac:dyDescent="0.25">
      <c r="A28" s="186" t="s">
        <v>224</v>
      </c>
      <c r="B28" s="115">
        <v>1250000</v>
      </c>
      <c r="C28" s="115">
        <v>1250000</v>
      </c>
      <c r="D28" s="115">
        <f t="shared" si="1"/>
        <v>0</v>
      </c>
    </row>
    <row r="29" spans="1:8" ht="19.7" customHeight="1" x14ac:dyDescent="0.25">
      <c r="A29" s="185" t="s">
        <v>238</v>
      </c>
      <c r="B29" s="116">
        <f>B30</f>
        <v>2048500</v>
      </c>
      <c r="C29" s="116">
        <f t="shared" ref="C29:D29" si="2">C30</f>
        <v>2048500</v>
      </c>
      <c r="D29" s="116">
        <f t="shared" si="2"/>
        <v>0</v>
      </c>
    </row>
    <row r="30" spans="1:8" s="71" customFormat="1" ht="19.5" customHeight="1" x14ac:dyDescent="0.25">
      <c r="A30" s="186" t="s">
        <v>253</v>
      </c>
      <c r="B30" s="115">
        <v>2048500</v>
      </c>
      <c r="C30" s="29">
        <v>2048500</v>
      </c>
      <c r="D30" s="119">
        <f>B30-C30</f>
        <v>0</v>
      </c>
      <c r="E30" s="88"/>
      <c r="F30" s="72"/>
      <c r="G30" s="72"/>
      <c r="H30" s="72"/>
    </row>
    <row r="31" spans="1:8" ht="19.5" customHeight="1" x14ac:dyDescent="0.25">
      <c r="A31" s="185" t="s">
        <v>74</v>
      </c>
      <c r="B31" s="116">
        <f>'4.tábla'!B15+B34</f>
        <v>14231349</v>
      </c>
      <c r="C31" s="116">
        <f>'4.tábla'!C15+C34</f>
        <v>14252878</v>
      </c>
      <c r="D31" s="116">
        <f>C31-B31</f>
        <v>21529</v>
      </c>
      <c r="E31" s="88"/>
      <c r="F31" s="73"/>
      <c r="G31" s="73"/>
      <c r="H31" s="73"/>
    </row>
    <row r="32" spans="1:8" ht="31.5" x14ac:dyDescent="0.25">
      <c r="A32" s="188" t="s">
        <v>401</v>
      </c>
      <c r="B32" s="115">
        <f>'4.tábla'!B3</f>
        <v>13371349</v>
      </c>
      <c r="C32" s="115">
        <f>'4.tábla'!C3</f>
        <v>13371349</v>
      </c>
      <c r="D32" s="115">
        <f>'4.tábla'!D3</f>
        <v>0</v>
      </c>
      <c r="E32" s="89"/>
      <c r="F32" s="69"/>
      <c r="G32" s="69"/>
      <c r="H32" s="69"/>
    </row>
    <row r="33" spans="1:8" ht="31.5" x14ac:dyDescent="0.25">
      <c r="A33" s="188" t="s">
        <v>402</v>
      </c>
      <c r="B33" s="115">
        <f>'4.tábla'!B8</f>
        <v>860000</v>
      </c>
      <c r="C33" s="115">
        <f>'4.tábla'!C8</f>
        <v>860000</v>
      </c>
      <c r="D33" s="115">
        <f>'4.tábla'!D8</f>
        <v>0</v>
      </c>
      <c r="E33" s="89"/>
      <c r="F33" s="69"/>
      <c r="G33" s="69"/>
      <c r="H33" s="69"/>
    </row>
    <row r="34" spans="1:8" ht="36" customHeight="1" x14ac:dyDescent="0.25">
      <c r="A34" s="188" t="s">
        <v>403</v>
      </c>
      <c r="B34" s="115">
        <v>0</v>
      </c>
      <c r="C34" s="115">
        <v>21529</v>
      </c>
      <c r="D34" s="115">
        <f>C34-B34</f>
        <v>21529</v>
      </c>
      <c r="E34" s="89"/>
      <c r="F34" s="69"/>
      <c r="G34" s="69"/>
      <c r="H34" s="69"/>
    </row>
    <row r="35" spans="1:8" ht="31.5" x14ac:dyDescent="0.25">
      <c r="A35" s="183" t="s">
        <v>77</v>
      </c>
      <c r="B35" s="40">
        <f>B4+B7+B10+B29+B31</f>
        <v>65058469</v>
      </c>
      <c r="C35" s="40">
        <f>C4+C7+C10+C29+C31</f>
        <v>66850338</v>
      </c>
      <c r="D35" s="40">
        <f t="shared" ref="D35" si="3">D4+D7+D10+D29+D31</f>
        <v>1791869</v>
      </c>
    </row>
  </sheetData>
  <sheetProtection selectLockedCells="1" selectUnlockedCells="1"/>
  <mergeCells count="1">
    <mergeCell ref="A1:D1"/>
  </mergeCells>
  <phoneticPr fontId="21" type="noConversion"/>
  <printOptions horizontalCentered="1"/>
  <pageMargins left="0.15748031496062992" right="0.15748031496062992" top="1.1811023622047245" bottom="0.19685039370078741" header="0.31496062992125984" footer="0.51181102362204722"/>
  <pageSetup paperSize="9" scale="92" firstPageNumber="0" orientation="portrait" r:id="rId1"/>
  <headerFooter alignWithMargins="0">
    <oddHeader xml:space="preserve">&amp;L&amp;"Times New Roman,Normál"&amp;12Balatonszőlős Község Önkormányzata
&amp;C&amp;"Times New Roman,Normál"&amp;12 3. melléklet 
az önkormányzat 2019. évi költségvetéséről szóló 2/2019. (II. 15.) önkormányzati rendelethez: 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1:E24"/>
  <sheetViews>
    <sheetView view="pageLayout" zoomScale="115" zoomScaleNormal="90" zoomScalePageLayoutView="115" workbookViewId="0">
      <selection sqref="A1:D1"/>
    </sheetView>
  </sheetViews>
  <sheetFormatPr defaultColWidth="9" defaultRowHeight="15.75" x14ac:dyDescent="0.25"/>
  <cols>
    <col min="1" max="1" width="36.28515625" style="82" customWidth="1"/>
    <col min="2" max="2" width="17.28515625" style="82" customWidth="1"/>
    <col min="3" max="3" width="16" style="109" customWidth="1"/>
    <col min="4" max="5" width="15.28515625" style="83" customWidth="1"/>
    <col min="6" max="16384" width="9" style="83"/>
  </cols>
  <sheetData>
    <row r="1" spans="1:5" ht="27.75" customHeight="1" x14ac:dyDescent="0.25">
      <c r="A1" s="296" t="s">
        <v>304</v>
      </c>
      <c r="B1" s="296"/>
      <c r="C1" s="296"/>
      <c r="D1" s="296"/>
    </row>
    <row r="2" spans="1:5" ht="31.5" x14ac:dyDescent="0.25">
      <c r="A2" s="189" t="s">
        <v>70</v>
      </c>
      <c r="B2" s="81" t="str">
        <f>'1.tábla '!B5</f>
        <v>2019. évi eredeti előirányzat</v>
      </c>
      <c r="C2" s="81" t="str">
        <f>'1.tábla '!C5</f>
        <v>I. Módosítás</v>
      </c>
      <c r="D2" s="81" t="str">
        <f>'1.tábla '!D5</f>
        <v>Eltérés</v>
      </c>
    </row>
    <row r="3" spans="1:5" ht="31.5" customHeight="1" x14ac:dyDescent="0.25">
      <c r="A3" s="190" t="s">
        <v>227</v>
      </c>
      <c r="B3" s="172">
        <f>SUM(B4:B7)</f>
        <v>13371349</v>
      </c>
      <c r="C3" s="172">
        <f>SUM(C4:C7)</f>
        <v>13371349</v>
      </c>
      <c r="D3" s="172">
        <f>C3-B3</f>
        <v>0</v>
      </c>
    </row>
    <row r="4" spans="1:5" ht="47.25" x14ac:dyDescent="0.25">
      <c r="A4" s="191" t="s">
        <v>405</v>
      </c>
      <c r="B4" s="173">
        <v>5178174</v>
      </c>
      <c r="C4" s="173">
        <v>5178174</v>
      </c>
      <c r="D4" s="173">
        <f>C4-B4</f>
        <v>0</v>
      </c>
    </row>
    <row r="5" spans="1:5" ht="31.5" x14ac:dyDescent="0.25">
      <c r="A5" s="191" t="s">
        <v>404</v>
      </c>
      <c r="B5" s="173">
        <v>6988286</v>
      </c>
      <c r="C5" s="173">
        <v>6988286</v>
      </c>
      <c r="D5" s="173">
        <f t="shared" ref="D5:D7" si="0">C5-B5</f>
        <v>0</v>
      </c>
      <c r="E5" s="84"/>
    </row>
    <row r="6" spans="1:5" ht="21" customHeight="1" x14ac:dyDescent="0.25">
      <c r="A6" s="191" t="s">
        <v>406</v>
      </c>
      <c r="B6" s="173">
        <v>954889</v>
      </c>
      <c r="C6" s="173">
        <v>954889</v>
      </c>
      <c r="D6" s="173">
        <f t="shared" si="0"/>
        <v>0</v>
      </c>
    </row>
    <row r="7" spans="1:5" ht="31.5" x14ac:dyDescent="0.25">
      <c r="A7" s="192" t="s">
        <v>228</v>
      </c>
      <c r="B7" s="173">
        <v>250000</v>
      </c>
      <c r="C7" s="173">
        <v>250000</v>
      </c>
      <c r="D7" s="173">
        <f t="shared" si="0"/>
        <v>0</v>
      </c>
    </row>
    <row r="8" spans="1:5" ht="31.5" x14ac:dyDescent="0.25">
      <c r="A8" s="190" t="s">
        <v>229</v>
      </c>
      <c r="B8" s="172">
        <f>SUM(B9:B13)</f>
        <v>860000</v>
      </c>
      <c r="C8" s="172">
        <f>SUM(C9:C13)</f>
        <v>860000</v>
      </c>
      <c r="D8" s="172">
        <f>C8-B8</f>
        <v>0</v>
      </c>
    </row>
    <row r="9" spans="1:5" ht="28.5" customHeight="1" x14ac:dyDescent="0.25">
      <c r="A9" s="193" t="s">
        <v>429</v>
      </c>
      <c r="B9" s="173">
        <v>150000</v>
      </c>
      <c r="C9" s="173">
        <v>150000</v>
      </c>
      <c r="D9" s="173">
        <f>C9-B9</f>
        <v>0</v>
      </c>
    </row>
    <row r="10" spans="1:5" ht="28.5" customHeight="1" x14ac:dyDescent="0.25">
      <c r="A10" s="193" t="s">
        <v>428</v>
      </c>
      <c r="B10" s="173">
        <v>500000</v>
      </c>
      <c r="C10" s="173">
        <v>500000</v>
      </c>
      <c r="D10" s="173">
        <f>C10-B10</f>
        <v>0</v>
      </c>
    </row>
    <row r="11" spans="1:5" ht="28.5" customHeight="1" x14ac:dyDescent="0.25">
      <c r="A11" s="193" t="s">
        <v>264</v>
      </c>
      <c r="B11" s="173">
        <v>100000</v>
      </c>
      <c r="C11" s="173">
        <v>100000</v>
      </c>
      <c r="D11" s="173">
        <f t="shared" ref="D11:D13" si="1">C11-B11</f>
        <v>0</v>
      </c>
    </row>
    <row r="12" spans="1:5" ht="28.5" customHeight="1" x14ac:dyDescent="0.25">
      <c r="A12" s="193" t="s">
        <v>270</v>
      </c>
      <c r="B12" s="173">
        <v>10000</v>
      </c>
      <c r="C12" s="173">
        <v>10000</v>
      </c>
      <c r="D12" s="173">
        <f t="shared" si="1"/>
        <v>0</v>
      </c>
    </row>
    <row r="13" spans="1:5" s="109" customFormat="1" ht="28.5" customHeight="1" x14ac:dyDescent="0.25">
      <c r="A13" s="193" t="s">
        <v>433</v>
      </c>
      <c r="B13" s="173">
        <v>100000</v>
      </c>
      <c r="C13" s="173">
        <v>100000</v>
      </c>
      <c r="D13" s="173">
        <f t="shared" si="1"/>
        <v>0</v>
      </c>
    </row>
    <row r="14" spans="1:5" ht="47.25" x14ac:dyDescent="0.25">
      <c r="A14" s="190" t="s">
        <v>230</v>
      </c>
      <c r="B14" s="174">
        <v>0</v>
      </c>
      <c r="C14" s="174">
        <v>0</v>
      </c>
      <c r="D14" s="174">
        <v>0</v>
      </c>
    </row>
    <row r="15" spans="1:5" x14ac:dyDescent="0.25">
      <c r="A15" s="194" t="s">
        <v>71</v>
      </c>
      <c r="B15" s="195">
        <f>B8+B3</f>
        <v>14231349</v>
      </c>
      <c r="C15" s="195">
        <f>C8+C3</f>
        <v>14231349</v>
      </c>
      <c r="D15" s="195">
        <f>D8+D3</f>
        <v>0</v>
      </c>
      <c r="E15" s="84"/>
    </row>
    <row r="16" spans="1:5" x14ac:dyDescent="0.25">
      <c r="A16" s="85"/>
    </row>
    <row r="17" spans="2:2" x14ac:dyDescent="0.25">
      <c r="B17" s="86"/>
    </row>
    <row r="22" spans="2:2" x14ac:dyDescent="0.25">
      <c r="B22" s="87"/>
    </row>
    <row r="23" spans="2:2" x14ac:dyDescent="0.25">
      <c r="B23" s="87"/>
    </row>
    <row r="24" spans="2:2" x14ac:dyDescent="0.25">
      <c r="B24" s="87"/>
    </row>
  </sheetData>
  <mergeCells count="1">
    <mergeCell ref="A1:D1"/>
  </mergeCells>
  <pageMargins left="0.94488188976377963" right="0.70866141732283472" top="1.5354330708661419" bottom="0.74803149606299213" header="0.31496062992125984" footer="0.31496062992125984"/>
  <pageSetup paperSize="9" orientation="portrait" r:id="rId1"/>
  <headerFooter>
    <oddHeader xml:space="preserve">&amp;L&amp;"Times New Roman,Normál"&amp;12Balatonszőlős Község Önkormányzata&amp;C&amp;"Times New Roman,Normál"&amp;12 4. melléklet
az önkormányzat 2019. évi költségvetéséről szóló 2/2019. (II. 15.) önkormányzati rendelethez:
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1:E28"/>
  <sheetViews>
    <sheetView view="pageLayout" zoomScaleNormal="80" zoomScaleSheetLayoutView="80" workbookViewId="0">
      <selection sqref="A1:D1"/>
    </sheetView>
  </sheetViews>
  <sheetFormatPr defaultColWidth="9" defaultRowHeight="18" customHeight="1" x14ac:dyDescent="0.25"/>
  <cols>
    <col min="1" max="1" width="43.5703125" style="60" customWidth="1"/>
    <col min="2" max="2" width="17.42578125" style="61" customWidth="1"/>
    <col min="3" max="3" width="13.7109375" style="61" customWidth="1"/>
    <col min="4" max="4" width="15.28515625" style="61" customWidth="1"/>
    <col min="5" max="5" width="15.28515625" style="62" customWidth="1"/>
    <col min="6" max="6" width="23.85546875" style="61" customWidth="1"/>
    <col min="7" max="16384" width="9" style="61"/>
  </cols>
  <sheetData>
    <row r="1" spans="1:5" ht="29.25" customHeight="1" x14ac:dyDescent="0.25">
      <c r="A1" s="297" t="s">
        <v>407</v>
      </c>
      <c r="B1" s="298"/>
      <c r="C1" s="298"/>
      <c r="D1" s="299"/>
    </row>
    <row r="2" spans="1:5" ht="31.5" x14ac:dyDescent="0.25">
      <c r="A2" s="207" t="s">
        <v>70</v>
      </c>
      <c r="B2" s="81" t="str">
        <f>'1.tábla '!B5</f>
        <v>2019. évi eredeti előirányzat</v>
      </c>
      <c r="C2" s="81" t="str">
        <f>'1.tábla '!C5</f>
        <v>I. Módosítás</v>
      </c>
      <c r="D2" s="81" t="str">
        <f>'1.tábla '!D5</f>
        <v>Eltérés</v>
      </c>
    </row>
    <row r="3" spans="1:5" s="80" customFormat="1" ht="24.75" customHeight="1" x14ac:dyDescent="0.25">
      <c r="A3" s="199" t="s">
        <v>231</v>
      </c>
      <c r="B3" s="169">
        <f>B4+B6+B12+B10</f>
        <v>8604620</v>
      </c>
      <c r="C3" s="169">
        <f>C4+C6+C12+C10</f>
        <v>31354282</v>
      </c>
      <c r="D3" s="169">
        <f t="shared" ref="D3:D13" si="0">C3-B3</f>
        <v>22749662</v>
      </c>
      <c r="E3" s="79"/>
    </row>
    <row r="4" spans="1:5" s="80" customFormat="1" ht="24.75" customHeight="1" x14ac:dyDescent="0.25">
      <c r="A4" s="206" t="s">
        <v>281</v>
      </c>
      <c r="B4" s="168">
        <f>SUM(B5:B5)</f>
        <v>2500000</v>
      </c>
      <c r="C4" s="168">
        <f>SUM(C5:C5)</f>
        <v>2500000</v>
      </c>
      <c r="D4" s="168">
        <f t="shared" si="0"/>
        <v>0</v>
      </c>
      <c r="E4" s="79"/>
    </row>
    <row r="5" spans="1:5" s="80" customFormat="1" ht="19.5" customHeight="1" x14ac:dyDescent="0.25">
      <c r="A5" s="196" t="s">
        <v>410</v>
      </c>
      <c r="B5" s="137">
        <v>2500000</v>
      </c>
      <c r="C5" s="137">
        <v>2500000</v>
      </c>
      <c r="D5" s="137">
        <f t="shared" si="0"/>
        <v>0</v>
      </c>
      <c r="E5" s="79"/>
    </row>
    <row r="6" spans="1:5" s="58" customFormat="1" ht="24.75" customHeight="1" x14ac:dyDescent="0.25">
      <c r="A6" s="132" t="s">
        <v>256</v>
      </c>
      <c r="B6" s="168">
        <f>B7+B8+B9</f>
        <v>4004620</v>
      </c>
      <c r="C6" s="168">
        <f t="shared" ref="C6" si="1">C7+C8+C9</f>
        <v>24004620</v>
      </c>
      <c r="D6" s="168">
        <f t="shared" si="0"/>
        <v>20000000</v>
      </c>
      <c r="E6" s="63"/>
    </row>
    <row r="7" spans="1:5" s="58" customFormat="1" ht="33.75" customHeight="1" x14ac:dyDescent="0.25">
      <c r="A7" s="197" t="s">
        <v>375</v>
      </c>
      <c r="B7" s="137">
        <v>0</v>
      </c>
      <c r="C7" s="137">
        <v>20000000</v>
      </c>
      <c r="D7" s="137">
        <f t="shared" si="0"/>
        <v>20000000</v>
      </c>
      <c r="E7" s="63"/>
    </row>
    <row r="8" spans="1:5" s="58" customFormat="1" ht="31.5" x14ac:dyDescent="0.25">
      <c r="A8" s="197" t="s">
        <v>408</v>
      </c>
      <c r="B8" s="137">
        <v>1004620</v>
      </c>
      <c r="C8" s="137">
        <v>1004620</v>
      </c>
      <c r="D8" s="137">
        <f t="shared" si="0"/>
        <v>0</v>
      </c>
      <c r="E8" s="63"/>
    </row>
    <row r="9" spans="1:5" s="58" customFormat="1" ht="31.5" x14ac:dyDescent="0.25">
      <c r="A9" s="197" t="s">
        <v>409</v>
      </c>
      <c r="B9" s="137">
        <v>3000000</v>
      </c>
      <c r="C9" s="137">
        <v>3000000</v>
      </c>
      <c r="D9" s="137">
        <f t="shared" si="0"/>
        <v>0</v>
      </c>
      <c r="E9" s="63"/>
    </row>
    <row r="10" spans="1:5" s="58" customFormat="1" ht="24.75" customHeight="1" x14ac:dyDescent="0.25">
      <c r="A10" s="132" t="s">
        <v>257</v>
      </c>
      <c r="B10" s="175">
        <v>50000</v>
      </c>
      <c r="C10" s="176">
        <f>50000+C11</f>
        <v>250000</v>
      </c>
      <c r="D10" s="168">
        <f t="shared" si="0"/>
        <v>200000</v>
      </c>
      <c r="E10" s="63"/>
    </row>
    <row r="11" spans="1:5" s="58" customFormat="1" ht="24.75" customHeight="1" x14ac:dyDescent="0.25">
      <c r="A11" s="197" t="s">
        <v>425</v>
      </c>
      <c r="B11" s="212">
        <v>0</v>
      </c>
      <c r="C11" s="213">
        <v>200000</v>
      </c>
      <c r="D11" s="137">
        <f t="shared" si="0"/>
        <v>200000</v>
      </c>
      <c r="E11" s="63"/>
    </row>
    <row r="12" spans="1:5" s="58" customFormat="1" ht="24.75" customHeight="1" x14ac:dyDescent="0.25">
      <c r="A12" s="132" t="s">
        <v>258</v>
      </c>
      <c r="B12" s="168">
        <f>B13+B14+B15</f>
        <v>2050000</v>
      </c>
      <c r="C12" s="168">
        <f>SUM(C13:C17)</f>
        <v>4599662</v>
      </c>
      <c r="D12" s="168">
        <f t="shared" si="0"/>
        <v>2549662</v>
      </c>
      <c r="E12" s="63"/>
    </row>
    <row r="13" spans="1:5" s="58" customFormat="1" ht="19.5" customHeight="1" x14ac:dyDescent="0.25">
      <c r="A13" s="197" t="s">
        <v>430</v>
      </c>
      <c r="B13" s="137">
        <v>250000</v>
      </c>
      <c r="C13" s="137">
        <v>250000</v>
      </c>
      <c r="D13" s="137">
        <f t="shared" si="0"/>
        <v>0</v>
      </c>
      <c r="E13" s="63"/>
    </row>
    <row r="14" spans="1:5" s="58" customFormat="1" ht="19.5" customHeight="1" x14ac:dyDescent="0.25">
      <c r="A14" s="197" t="s">
        <v>412</v>
      </c>
      <c r="B14" s="137">
        <v>300000</v>
      </c>
      <c r="C14" s="137">
        <v>300000</v>
      </c>
      <c r="D14" s="137">
        <f t="shared" ref="D14:D17" si="2">C14-B14</f>
        <v>0</v>
      </c>
      <c r="E14" s="63"/>
    </row>
    <row r="15" spans="1:5" s="59" customFormat="1" ht="19.5" customHeight="1" x14ac:dyDescent="0.25">
      <c r="A15" s="198" t="s">
        <v>413</v>
      </c>
      <c r="B15" s="171">
        <v>1500000</v>
      </c>
      <c r="C15" s="171">
        <v>1500000</v>
      </c>
      <c r="D15" s="137">
        <f t="shared" si="2"/>
        <v>0</v>
      </c>
      <c r="E15" s="64"/>
    </row>
    <row r="16" spans="1:5" s="58" customFormat="1" ht="19.5" customHeight="1" x14ac:dyDescent="0.25">
      <c r="A16" s="198" t="s">
        <v>411</v>
      </c>
      <c r="B16" s="137">
        <v>0</v>
      </c>
      <c r="C16" s="137">
        <v>1000000</v>
      </c>
      <c r="D16" s="137">
        <f t="shared" si="2"/>
        <v>1000000</v>
      </c>
      <c r="E16" s="63"/>
    </row>
    <row r="17" spans="1:5" s="58" customFormat="1" ht="19.5" customHeight="1" x14ac:dyDescent="0.25">
      <c r="A17" s="198" t="s">
        <v>431</v>
      </c>
      <c r="B17" s="137">
        <v>0</v>
      </c>
      <c r="C17" s="137">
        <v>1549662</v>
      </c>
      <c r="D17" s="137">
        <f t="shared" si="2"/>
        <v>1549662</v>
      </c>
      <c r="E17" s="63"/>
    </row>
    <row r="18" spans="1:5" s="59" customFormat="1" ht="22.7" customHeight="1" x14ac:dyDescent="0.25">
      <c r="A18" s="199" t="s">
        <v>232</v>
      </c>
      <c r="B18" s="30">
        <f>B19</f>
        <v>10537476</v>
      </c>
      <c r="C18" s="30">
        <f t="shared" ref="C18" si="3">C19</f>
        <v>10537476</v>
      </c>
      <c r="D18" s="30">
        <f>C18-B18</f>
        <v>0</v>
      </c>
      <c r="E18" s="64"/>
    </row>
    <row r="19" spans="1:5" s="59" customFormat="1" ht="19.5" customHeight="1" x14ac:dyDescent="0.25">
      <c r="A19" s="133" t="s">
        <v>259</v>
      </c>
      <c r="B19" s="32">
        <f>B20+B21</f>
        <v>10537476</v>
      </c>
      <c r="C19" s="32">
        <f>SUM(C20:C21)</f>
        <v>10537476</v>
      </c>
      <c r="D19" s="32">
        <f>C19-B19</f>
        <v>0</v>
      </c>
      <c r="E19" s="64"/>
    </row>
    <row r="20" spans="1:5" s="59" customFormat="1" ht="26.25" customHeight="1" x14ac:dyDescent="0.25">
      <c r="A20" s="208" t="s">
        <v>415</v>
      </c>
      <c r="B20" s="31">
        <v>1580622</v>
      </c>
      <c r="C20" s="31">
        <v>1580622</v>
      </c>
      <c r="D20" s="137">
        <f>C20-B20</f>
        <v>0</v>
      </c>
      <c r="E20" s="64"/>
    </row>
    <row r="21" spans="1:5" s="59" customFormat="1" ht="30.75" customHeight="1" x14ac:dyDescent="0.25">
      <c r="A21" s="200" t="s">
        <v>414</v>
      </c>
      <c r="B21" s="31">
        <v>8956854</v>
      </c>
      <c r="C21" s="31">
        <v>8956854</v>
      </c>
      <c r="D21" s="137">
        <f t="shared" ref="D21" si="4">C21-B21</f>
        <v>0</v>
      </c>
      <c r="E21" s="64"/>
    </row>
    <row r="22" spans="1:5" s="59" customFormat="1" ht="22.5" customHeight="1" x14ac:dyDescent="0.25">
      <c r="A22" s="199" t="s">
        <v>233</v>
      </c>
      <c r="B22" s="33">
        <f>B23</f>
        <v>42855</v>
      </c>
      <c r="C22" s="33">
        <f t="shared" ref="C22:D22" si="5">C23</f>
        <v>42855</v>
      </c>
      <c r="D22" s="33">
        <f t="shared" si="5"/>
        <v>0</v>
      </c>
      <c r="E22" s="64"/>
    </row>
    <row r="23" spans="1:5" s="59" customFormat="1" ht="27" customHeight="1" x14ac:dyDescent="0.25">
      <c r="A23" s="200" t="s">
        <v>234</v>
      </c>
      <c r="B23" s="34">
        <v>42855</v>
      </c>
      <c r="C23" s="34">
        <v>42855</v>
      </c>
      <c r="D23" s="137">
        <f>C23-B23</f>
        <v>0</v>
      </c>
      <c r="E23" s="64"/>
    </row>
    <row r="24" spans="1:5" s="67" customFormat="1" ht="18" customHeight="1" x14ac:dyDescent="0.25">
      <c r="A24" s="201" t="s">
        <v>432</v>
      </c>
      <c r="B24" s="35">
        <f>B25+B26+B27</f>
        <v>2286235</v>
      </c>
      <c r="C24" s="35">
        <f>C25+C26+C27</f>
        <v>2286235</v>
      </c>
      <c r="D24" s="35">
        <f>D25+D26+D27</f>
        <v>0</v>
      </c>
      <c r="E24" s="65"/>
    </row>
    <row r="25" spans="1:5" s="68" customFormat="1" ht="21" customHeight="1" x14ac:dyDescent="0.25">
      <c r="A25" s="202" t="s">
        <v>266</v>
      </c>
      <c r="B25" s="36"/>
      <c r="C25" s="203"/>
      <c r="D25" s="137"/>
      <c r="E25" s="66"/>
    </row>
    <row r="26" spans="1:5" s="68" customFormat="1" ht="19.5" customHeight="1" x14ac:dyDescent="0.25">
      <c r="A26" s="202" t="s">
        <v>78</v>
      </c>
      <c r="B26" s="36"/>
      <c r="C26" s="203"/>
      <c r="D26" s="137"/>
      <c r="E26" s="66"/>
    </row>
    <row r="27" spans="1:5" s="68" customFormat="1" ht="15.75" x14ac:dyDescent="0.25">
      <c r="A27" s="202" t="s">
        <v>202</v>
      </c>
      <c r="B27" s="36">
        <v>2286235</v>
      </c>
      <c r="C27" s="170">
        <v>2286235</v>
      </c>
      <c r="D27" s="137">
        <f>B27-C27</f>
        <v>0</v>
      </c>
      <c r="E27" s="66"/>
    </row>
    <row r="28" spans="1:5" s="78" customFormat="1" ht="31.7" customHeight="1" x14ac:dyDescent="0.25">
      <c r="A28" s="204" t="s">
        <v>79</v>
      </c>
      <c r="B28" s="205">
        <f>B3+B18+B24+B22</f>
        <v>21471186</v>
      </c>
      <c r="C28" s="205">
        <f>C3+C18+C24+C22</f>
        <v>44220848</v>
      </c>
      <c r="D28" s="205">
        <f>D3+D18+D24+D22</f>
        <v>22749662</v>
      </c>
      <c r="E28" s="77"/>
    </row>
  </sheetData>
  <sheetProtection selectLockedCells="1" selectUnlockedCells="1"/>
  <mergeCells count="1">
    <mergeCell ref="A1:D1"/>
  </mergeCells>
  <phoneticPr fontId="21" type="noConversion"/>
  <printOptions horizontalCentered="1"/>
  <pageMargins left="6.25E-2" right="0.23622047244094491" top="1.0615384615384615" bottom="0.11811023622047245" header="0.19685039370078741" footer="0.51181102362204722"/>
  <pageSetup paperSize="9" firstPageNumber="0" orientation="portrait" r:id="rId1"/>
  <headerFooter alignWithMargins="0">
    <oddHeader xml:space="preserve">&amp;L&amp;"Times New Roman,Normál"&amp;12Balatonszőlős Község Önkormányzata&amp;C&amp;"Times New Roman,Normál"&amp;12 5. melléklet 
az önkormányzat 2019. évi költségvetéséről szóló 2/2019. (II. 15.) önkormányzati rendelethez: 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2:H61"/>
  <sheetViews>
    <sheetView view="pageLayout" zoomScaleNormal="100" zoomScaleSheetLayoutView="89" workbookViewId="0">
      <selection activeCell="A2" sqref="A2:H2"/>
    </sheetView>
  </sheetViews>
  <sheetFormatPr defaultColWidth="9.140625" defaultRowHeight="15.75" x14ac:dyDescent="0.25"/>
  <cols>
    <col min="1" max="1" width="29.28515625" style="38" customWidth="1"/>
    <col min="2" max="2" width="19.5703125" style="37" customWidth="1"/>
    <col min="3" max="3" width="18.85546875" style="37" customWidth="1"/>
    <col min="4" max="4" width="21.42578125" style="37" customWidth="1"/>
    <col min="5" max="5" width="29.5703125" style="38" customWidth="1"/>
    <col min="6" max="6" width="18.140625" style="37" customWidth="1"/>
    <col min="7" max="7" width="19.140625" style="37" customWidth="1"/>
    <col min="8" max="8" width="20.28515625" style="37" customWidth="1"/>
    <col min="9" max="9" width="9.140625" style="37"/>
    <col min="10" max="10" width="12.28515625" style="37" customWidth="1"/>
    <col min="11" max="16384" width="9.140625" style="37"/>
  </cols>
  <sheetData>
    <row r="2" spans="1:8" ht="15.75" customHeight="1" x14ac:dyDescent="0.25">
      <c r="A2" s="300" t="s">
        <v>421</v>
      </c>
      <c r="B2" s="300"/>
      <c r="C2" s="300"/>
      <c r="D2" s="300"/>
      <c r="E2" s="300"/>
      <c r="F2" s="300"/>
      <c r="G2" s="300"/>
      <c r="H2" s="300"/>
    </row>
    <row r="4" spans="1:8" s="38" customFormat="1" ht="39.75" customHeight="1" x14ac:dyDescent="0.25">
      <c r="A4" s="209" t="s">
        <v>80</v>
      </c>
      <c r="B4" s="81" t="str">
        <f>'1.tábla '!B5</f>
        <v>2019. évi eredeti előirányzat</v>
      </c>
      <c r="C4" s="81" t="str">
        <f>'1.tábla '!C5</f>
        <v>I. Módosítás</v>
      </c>
      <c r="D4" s="81" t="str">
        <f>'1.tábla '!D5</f>
        <v>Eltérés</v>
      </c>
      <c r="E4" s="209" t="s">
        <v>81</v>
      </c>
      <c r="F4" s="81" t="str">
        <f>B4</f>
        <v>2019. évi eredeti előirányzat</v>
      </c>
      <c r="G4" s="81" t="str">
        <f t="shared" ref="G4:H4" si="0">C4</f>
        <v>I. Módosítás</v>
      </c>
      <c r="H4" s="81" t="str">
        <f t="shared" si="0"/>
        <v>Eltérés</v>
      </c>
    </row>
    <row r="5" spans="1:8" ht="29.25" customHeight="1" x14ac:dyDescent="0.25">
      <c r="A5" s="210" t="s">
        <v>82</v>
      </c>
      <c r="B5" s="119">
        <f>'1.tábla '!B6</f>
        <v>41568251</v>
      </c>
      <c r="C5" s="119">
        <f>'1.tábla '!C6</f>
        <v>42733378</v>
      </c>
      <c r="D5" s="119">
        <f>'1.tábla '!D6</f>
        <v>1165127</v>
      </c>
      <c r="E5" s="39" t="s">
        <v>75</v>
      </c>
      <c r="F5" s="119">
        <f>'3.tábla '!B4</f>
        <v>22269078</v>
      </c>
      <c r="G5" s="119">
        <f>'3.tábla '!C4</f>
        <v>23819078</v>
      </c>
      <c r="H5" s="119">
        <f>'3.tábla '!D4</f>
        <v>1550000</v>
      </c>
    </row>
    <row r="6" spans="1:8" ht="24.75" customHeight="1" x14ac:dyDescent="0.25">
      <c r="A6" s="210" t="s">
        <v>83</v>
      </c>
      <c r="B6" s="119">
        <f>'1.tábla '!B8</f>
        <v>11383000</v>
      </c>
      <c r="C6" s="119">
        <f>'1.tábla '!C8</f>
        <v>11383000</v>
      </c>
      <c r="D6" s="119">
        <f>'1.tábla '!D8</f>
        <v>0</v>
      </c>
      <c r="E6" s="39" t="s">
        <v>272</v>
      </c>
      <c r="F6" s="39">
        <f>'3.tábla '!B7</f>
        <v>3645209</v>
      </c>
      <c r="G6" s="39">
        <f>'3.tábla '!C7</f>
        <v>3645209</v>
      </c>
      <c r="H6" s="39">
        <f>'3.tábla '!D7</f>
        <v>0</v>
      </c>
    </row>
    <row r="7" spans="1:8" ht="24.75" customHeight="1" x14ac:dyDescent="0.25">
      <c r="A7" s="39" t="s">
        <v>84</v>
      </c>
      <c r="B7" s="119">
        <f>'1.tábla '!B9</f>
        <v>3308110</v>
      </c>
      <c r="C7" s="119">
        <f>'1.tábla '!C9</f>
        <v>3308110</v>
      </c>
      <c r="D7" s="119">
        <f>'1.tábla '!D9</f>
        <v>0</v>
      </c>
      <c r="E7" s="39" t="s">
        <v>85</v>
      </c>
      <c r="F7" s="119">
        <f>'3.tábla '!B10</f>
        <v>22864333</v>
      </c>
      <c r="G7" s="119">
        <f>'3.tábla '!C10</f>
        <v>23084673</v>
      </c>
      <c r="H7" s="119">
        <f>'3.tábla '!D10</f>
        <v>220340</v>
      </c>
    </row>
    <row r="8" spans="1:8" ht="47.25" x14ac:dyDescent="0.25">
      <c r="A8" s="210" t="s">
        <v>86</v>
      </c>
      <c r="B8" s="119">
        <v>0</v>
      </c>
      <c r="C8" s="119">
        <v>0</v>
      </c>
      <c r="D8" s="119">
        <v>0</v>
      </c>
      <c r="E8" s="39" t="s">
        <v>76</v>
      </c>
      <c r="F8" s="119">
        <f>'3.tábla '!B30</f>
        <v>2048500</v>
      </c>
      <c r="G8" s="119">
        <f>'3.tábla '!C30</f>
        <v>2048500</v>
      </c>
      <c r="H8" s="119">
        <f>'3.tábla '!D30</f>
        <v>0</v>
      </c>
    </row>
    <row r="9" spans="1:8" ht="31.5" x14ac:dyDescent="0.25">
      <c r="A9" s="39"/>
      <c r="B9" s="119"/>
      <c r="C9" s="119"/>
      <c r="D9" s="119"/>
      <c r="E9" s="39" t="s">
        <v>74</v>
      </c>
      <c r="F9" s="119">
        <f>F10+F11+F12+F13</f>
        <v>14231349</v>
      </c>
      <c r="G9" s="119">
        <f t="shared" ref="G9:H9" si="1">G10+G11+G12+G13</f>
        <v>14252878</v>
      </c>
      <c r="H9" s="119">
        <f t="shared" si="1"/>
        <v>21529</v>
      </c>
    </row>
    <row r="10" spans="1:8" x14ac:dyDescent="0.25">
      <c r="A10" s="39"/>
      <c r="B10" s="119"/>
      <c r="C10" s="119"/>
      <c r="D10" s="119"/>
      <c r="E10" s="39" t="s">
        <v>203</v>
      </c>
      <c r="F10" s="119"/>
      <c r="G10" s="119"/>
      <c r="H10" s="119"/>
    </row>
    <row r="11" spans="1:8" ht="31.5" x14ac:dyDescent="0.25">
      <c r="A11" s="210"/>
      <c r="B11" s="119"/>
      <c r="C11" s="119"/>
      <c r="D11" s="119"/>
      <c r="E11" s="39" t="s">
        <v>273</v>
      </c>
      <c r="F11" s="119">
        <f>'4.tábla'!B3</f>
        <v>13371349</v>
      </c>
      <c r="G11" s="119">
        <f>'4.tábla'!C3</f>
        <v>13371349</v>
      </c>
      <c r="H11" s="119">
        <f>'4.tábla'!D3</f>
        <v>0</v>
      </c>
    </row>
    <row r="12" spans="1:8" ht="31.5" x14ac:dyDescent="0.25">
      <c r="A12" s="211"/>
      <c r="B12" s="119"/>
      <c r="C12" s="119"/>
      <c r="D12" s="119"/>
      <c r="E12" s="39" t="s">
        <v>274</v>
      </c>
      <c r="F12" s="39">
        <f>'4.tábla'!B8</f>
        <v>860000</v>
      </c>
      <c r="G12" s="39">
        <f>'4.tábla'!C8</f>
        <v>860000</v>
      </c>
      <c r="H12" s="39">
        <f>'4.tábla'!D8</f>
        <v>0</v>
      </c>
    </row>
    <row r="13" spans="1:8" ht="31.5" x14ac:dyDescent="0.25">
      <c r="A13" s="210"/>
      <c r="B13" s="119"/>
      <c r="C13" s="119"/>
      <c r="D13" s="119"/>
      <c r="E13" s="39" t="s">
        <v>423</v>
      </c>
      <c r="F13" s="119">
        <f>'3.tábla '!B34</f>
        <v>0</v>
      </c>
      <c r="G13" s="119">
        <f>'3.tábla '!C34</f>
        <v>21529</v>
      </c>
      <c r="H13" s="119">
        <f>'3.tábla '!D34</f>
        <v>21529</v>
      </c>
    </row>
    <row r="14" spans="1:8" ht="18.75" customHeight="1" x14ac:dyDescent="0.25">
      <c r="A14" s="39"/>
      <c r="B14" s="119"/>
      <c r="C14" s="119"/>
      <c r="D14" s="119"/>
      <c r="E14" s="39" t="s">
        <v>198</v>
      </c>
      <c r="F14" s="119">
        <f>'1.tábla '!B26</f>
        <v>5773950</v>
      </c>
      <c r="G14" s="119">
        <f>'1.tábla '!C26</f>
        <v>10189800</v>
      </c>
      <c r="H14" s="119">
        <f>'1.tábla '!D26</f>
        <v>4415850</v>
      </c>
    </row>
    <row r="15" spans="1:8" s="43" customFormat="1" ht="31.5" x14ac:dyDescent="0.25">
      <c r="A15" s="41" t="s">
        <v>87</v>
      </c>
      <c r="B15" s="40">
        <f>SUM(B5:B14)</f>
        <v>56259361</v>
      </c>
      <c r="C15" s="40">
        <f>SUM(C5:C14)</f>
        <v>57424488</v>
      </c>
      <c r="D15" s="40">
        <f>SUM(D5:D14)</f>
        <v>1165127</v>
      </c>
      <c r="E15" s="41" t="s">
        <v>88</v>
      </c>
      <c r="F15" s="40">
        <f>F5+F6+F7+F8+F9+F14</f>
        <v>70832419</v>
      </c>
      <c r="G15" s="40">
        <f t="shared" ref="G15:H15" si="2">G5+G6+G7+G8+G9+G14</f>
        <v>77040138</v>
      </c>
      <c r="H15" s="40">
        <f t="shared" si="2"/>
        <v>6207719</v>
      </c>
    </row>
    <row r="16" spans="1:8" s="43" customFormat="1" x14ac:dyDescent="0.25">
      <c r="A16" s="41" t="s">
        <v>89</v>
      </c>
      <c r="B16" s="40"/>
      <c r="C16" s="40"/>
      <c r="D16" s="119"/>
      <c r="E16" s="41" t="s">
        <v>90</v>
      </c>
      <c r="F16" s="40">
        <f>F15-B15</f>
        <v>14573058</v>
      </c>
      <c r="G16" s="40">
        <f t="shared" ref="G16:H16" si="3">G15-C15</f>
        <v>19615650</v>
      </c>
      <c r="H16" s="40">
        <f t="shared" si="3"/>
        <v>5042592</v>
      </c>
    </row>
    <row r="17" spans="1:8" s="43" customFormat="1" ht="47.25" x14ac:dyDescent="0.25">
      <c r="A17" s="41" t="s">
        <v>91</v>
      </c>
      <c r="B17" s="40">
        <f>SUM(B18)</f>
        <v>28135000</v>
      </c>
      <c r="C17" s="40">
        <f>SUM(C18)</f>
        <v>35927254</v>
      </c>
      <c r="D17" s="40">
        <f>SUM(D18)</f>
        <v>7792254</v>
      </c>
      <c r="E17" s="41" t="s">
        <v>92</v>
      </c>
      <c r="F17" s="40">
        <f>F18+F19+F20+F21</f>
        <v>2286235</v>
      </c>
      <c r="G17" s="40">
        <f t="shared" ref="G17:H17" si="4">G18+G19+G20+G21</f>
        <v>2286235</v>
      </c>
      <c r="H17" s="40">
        <f t="shared" si="4"/>
        <v>0</v>
      </c>
    </row>
    <row r="18" spans="1:8" ht="31.5" x14ac:dyDescent="0.25">
      <c r="A18" s="39" t="s">
        <v>93</v>
      </c>
      <c r="B18" s="119">
        <f>'2.tábla'!B65</f>
        <v>28135000</v>
      </c>
      <c r="C18" s="119">
        <f>'2.tábla'!C65</f>
        <v>35927254</v>
      </c>
      <c r="D18" s="119">
        <f>'2.tábla'!D65</f>
        <v>7792254</v>
      </c>
      <c r="E18" s="39" t="s">
        <v>208</v>
      </c>
      <c r="F18" s="119">
        <f>'5.tábla'!B27</f>
        <v>2286235</v>
      </c>
      <c r="G18" s="119">
        <f>'5.tábla'!C27</f>
        <v>2286235</v>
      </c>
      <c r="H18" s="119">
        <f>'5.tábla'!D27</f>
        <v>0</v>
      </c>
    </row>
    <row r="19" spans="1:8" s="43" customFormat="1" ht="31.5" x14ac:dyDescent="0.25">
      <c r="A19" s="41" t="s">
        <v>94</v>
      </c>
      <c r="B19" s="41">
        <f>SUM(B20:B22)</f>
        <v>1044244</v>
      </c>
      <c r="C19" s="41">
        <f t="shared" ref="C19:D19" si="5">SUM(C20:C22)</f>
        <v>1044244</v>
      </c>
      <c r="D19" s="41">
        <f t="shared" si="5"/>
        <v>0</v>
      </c>
      <c r="E19" s="39" t="s">
        <v>268</v>
      </c>
      <c r="F19" s="119"/>
      <c r="G19" s="40"/>
      <c r="H19" s="119"/>
    </row>
    <row r="20" spans="1:8" x14ac:dyDescent="0.25">
      <c r="A20" s="39" t="s">
        <v>260</v>
      </c>
      <c r="B20" s="119">
        <f>'2.tábla'!B68</f>
        <v>0</v>
      </c>
      <c r="C20" s="119">
        <f>'2.tábla'!C68</f>
        <v>0</v>
      </c>
      <c r="D20" s="119"/>
      <c r="E20" s="39" t="s">
        <v>210</v>
      </c>
      <c r="F20" s="119"/>
      <c r="G20" s="119"/>
      <c r="H20" s="119"/>
    </row>
    <row r="21" spans="1:8" ht="31.5" x14ac:dyDescent="0.25">
      <c r="A21" s="39" t="s">
        <v>267</v>
      </c>
      <c r="B21" s="119"/>
      <c r="C21" s="119"/>
      <c r="D21" s="119"/>
      <c r="E21" s="39" t="s">
        <v>424</v>
      </c>
      <c r="F21" s="39"/>
      <c r="G21" s="119"/>
      <c r="H21" s="119"/>
    </row>
    <row r="22" spans="1:8" ht="31.5" x14ac:dyDescent="0.25">
      <c r="A22" s="39" t="s">
        <v>209</v>
      </c>
      <c r="B22" s="119">
        <f>'2.tábla'!B69</f>
        <v>1044244</v>
      </c>
      <c r="C22" s="119">
        <f>'2.tábla'!C69</f>
        <v>1044244</v>
      </c>
      <c r="D22" s="119">
        <f>'2.tábla'!D69</f>
        <v>0</v>
      </c>
      <c r="E22" s="39"/>
      <c r="F22" s="119"/>
      <c r="G22" s="119"/>
      <c r="H22" s="119"/>
    </row>
    <row r="23" spans="1:8" x14ac:dyDescent="0.25">
      <c r="A23" s="41" t="s">
        <v>95</v>
      </c>
      <c r="B23" s="40">
        <f>B15+B17+B19</f>
        <v>85438605</v>
      </c>
      <c r="C23" s="40">
        <f t="shared" ref="C23:D23" si="6">C15+C17+C19</f>
        <v>94395986</v>
      </c>
      <c r="D23" s="40">
        <f t="shared" si="6"/>
        <v>8957381</v>
      </c>
      <c r="E23" s="41" t="s">
        <v>96</v>
      </c>
      <c r="F23" s="40">
        <f>F17+F15</f>
        <v>73118654</v>
      </c>
      <c r="G23" s="40">
        <f t="shared" ref="G23:H23" si="7">G17+G15</f>
        <v>79326373</v>
      </c>
      <c r="H23" s="40">
        <f t="shared" si="7"/>
        <v>6207719</v>
      </c>
    </row>
    <row r="24" spans="1:8" x14ac:dyDescent="0.25">
      <c r="C24" s="38"/>
    </row>
    <row r="25" spans="1:8" ht="15.75" customHeight="1" x14ac:dyDescent="0.25">
      <c r="A25" s="300" t="s">
        <v>420</v>
      </c>
      <c r="B25" s="300"/>
      <c r="C25" s="300"/>
      <c r="D25" s="300"/>
      <c r="E25" s="300"/>
      <c r="F25" s="300"/>
      <c r="G25" s="300"/>
      <c r="H25" s="300"/>
    </row>
    <row r="27" spans="1:8" s="38" customFormat="1" ht="31.5" x14ac:dyDescent="0.25">
      <c r="A27" s="41" t="s">
        <v>97</v>
      </c>
      <c r="B27" s="81" t="str">
        <f>B4</f>
        <v>2019. évi eredeti előirányzat</v>
      </c>
      <c r="C27" s="81" t="str">
        <f t="shared" ref="C27:D27" si="8">C4</f>
        <v>I. Módosítás</v>
      </c>
      <c r="D27" s="81" t="str">
        <f t="shared" si="8"/>
        <v>Eltérés</v>
      </c>
      <c r="E27" s="41" t="s">
        <v>98</v>
      </c>
      <c r="F27" s="81" t="str">
        <f>B27</f>
        <v>2019. évi eredeti előirányzat</v>
      </c>
      <c r="G27" s="81" t="str">
        <f t="shared" ref="G27:H27" si="9">C27</f>
        <v>I. Módosítás</v>
      </c>
      <c r="H27" s="81" t="str">
        <f t="shared" si="9"/>
        <v>Eltérés</v>
      </c>
    </row>
    <row r="28" spans="1:8" ht="47.25" x14ac:dyDescent="0.25">
      <c r="A28" s="210" t="s">
        <v>99</v>
      </c>
      <c r="B28" s="119">
        <f>'2.tábla'!B19</f>
        <v>0</v>
      </c>
      <c r="C28" s="119">
        <f>'2.tábla'!C19</f>
        <v>20000000</v>
      </c>
      <c r="D28" s="119">
        <f>'2.tábla'!D19</f>
        <v>20000000</v>
      </c>
      <c r="E28" s="39" t="s">
        <v>100</v>
      </c>
      <c r="F28" s="119">
        <f>'5.tábla'!B3</f>
        <v>8604620</v>
      </c>
      <c r="G28" s="119">
        <f>'5.tábla'!C3</f>
        <v>31354282</v>
      </c>
      <c r="H28" s="119">
        <f>'5.tábla'!D3</f>
        <v>22749662</v>
      </c>
    </row>
    <row r="29" spans="1:8" ht="31.5" x14ac:dyDescent="0.25">
      <c r="A29" s="39" t="s">
        <v>422</v>
      </c>
      <c r="B29" s="119">
        <f>'2.tábla'!B50</f>
        <v>0</v>
      </c>
      <c r="C29" s="119">
        <f>'2.tábla'!C50</f>
        <v>0</v>
      </c>
      <c r="D29" s="119">
        <f>'2.tábla'!D50</f>
        <v>0</v>
      </c>
      <c r="E29" s="39" t="s">
        <v>101</v>
      </c>
      <c r="F29" s="119"/>
      <c r="G29" s="119"/>
      <c r="H29" s="119"/>
    </row>
    <row r="30" spans="1:8" ht="31.5" x14ac:dyDescent="0.25">
      <c r="A30" s="39" t="s">
        <v>102</v>
      </c>
      <c r="B30" s="119">
        <f>'2.tábla'!B59</f>
        <v>0</v>
      </c>
      <c r="C30" s="119">
        <f>'2.tábla'!C59</f>
        <v>0</v>
      </c>
      <c r="D30" s="119">
        <f>'2.tábla'!D59</f>
        <v>0</v>
      </c>
      <c r="E30" s="39" t="s">
        <v>103</v>
      </c>
      <c r="F30" s="119">
        <f>'5.tábla'!B18</f>
        <v>10537476</v>
      </c>
      <c r="G30" s="119">
        <f>'5.tábla'!C18</f>
        <v>10537476</v>
      </c>
      <c r="H30" s="119">
        <f>'5.tábla'!D18</f>
        <v>0</v>
      </c>
    </row>
    <row r="31" spans="1:8" x14ac:dyDescent="0.25">
      <c r="A31" s="39"/>
      <c r="B31" s="119"/>
      <c r="C31" s="119"/>
      <c r="D31" s="119"/>
      <c r="E31" s="39" t="s">
        <v>104</v>
      </c>
      <c r="F31" s="119">
        <f>F32+F33+F35+F36</f>
        <v>42855</v>
      </c>
      <c r="G31" s="119">
        <f t="shared" ref="G31:H31" si="10">G32+G33+G35+G36</f>
        <v>42855</v>
      </c>
      <c r="H31" s="119">
        <f t="shared" si="10"/>
        <v>0</v>
      </c>
    </row>
    <row r="32" spans="1:8" ht="31.5" x14ac:dyDescent="0.25">
      <c r="A32" s="39"/>
      <c r="B32" s="119"/>
      <c r="C32" s="119"/>
      <c r="D32" s="119"/>
      <c r="E32" s="39" t="s">
        <v>105</v>
      </c>
      <c r="F32" s="119"/>
      <c r="G32" s="119"/>
      <c r="H32" s="119"/>
    </row>
    <row r="33" spans="1:8" ht="31.5" x14ac:dyDescent="0.25">
      <c r="A33" s="39"/>
      <c r="B33" s="119"/>
      <c r="C33" s="119"/>
      <c r="D33" s="119"/>
      <c r="E33" s="44" t="s">
        <v>106</v>
      </c>
      <c r="F33" s="119">
        <f>'5.tábla'!B23</f>
        <v>42855</v>
      </c>
      <c r="G33" s="119">
        <f>'5.tábla'!C23</f>
        <v>42855</v>
      </c>
      <c r="H33" s="119">
        <f>'5.tábla'!D23</f>
        <v>0</v>
      </c>
    </row>
    <row r="34" spans="1:8" x14ac:dyDescent="0.25">
      <c r="A34" s="39"/>
      <c r="B34" s="119"/>
      <c r="C34" s="119"/>
      <c r="D34" s="119"/>
      <c r="E34" s="44"/>
      <c r="F34" s="119"/>
      <c r="G34" s="119"/>
      <c r="H34" s="119"/>
    </row>
    <row r="35" spans="1:8" ht="47.25" x14ac:dyDescent="0.25">
      <c r="A35" s="39"/>
      <c r="B35" s="119"/>
      <c r="C35" s="119"/>
      <c r="D35" s="119"/>
      <c r="E35" s="39" t="s">
        <v>211</v>
      </c>
      <c r="F35" s="119"/>
      <c r="G35" s="119"/>
      <c r="H35" s="119"/>
    </row>
    <row r="36" spans="1:8" ht="47.25" x14ac:dyDescent="0.25">
      <c r="A36" s="39"/>
      <c r="B36" s="119"/>
      <c r="C36" s="119"/>
      <c r="D36" s="119"/>
      <c r="E36" s="39" t="s">
        <v>107</v>
      </c>
      <c r="F36" s="119"/>
      <c r="G36" s="119"/>
      <c r="H36" s="119"/>
    </row>
    <row r="37" spans="1:8" s="43" customFormat="1" ht="31.5" x14ac:dyDescent="0.25">
      <c r="A37" s="41" t="s">
        <v>108</v>
      </c>
      <c r="B37" s="40">
        <f>SUM(B28:B35)</f>
        <v>0</v>
      </c>
      <c r="C37" s="40">
        <f t="shared" ref="C37:D37" si="11">SUM(C28:C35)</f>
        <v>20000000</v>
      </c>
      <c r="D37" s="40">
        <f t="shared" si="11"/>
        <v>20000000</v>
      </c>
      <c r="E37" s="41" t="s">
        <v>109</v>
      </c>
      <c r="F37" s="40">
        <f>SUM(F28:F31)</f>
        <v>19184951</v>
      </c>
      <c r="G37" s="40">
        <f t="shared" ref="G37:H37" si="12">SUM(G28:G31)</f>
        <v>41934613</v>
      </c>
      <c r="H37" s="40">
        <f t="shared" si="12"/>
        <v>22749662</v>
      </c>
    </row>
    <row r="38" spans="1:8" s="43" customFormat="1" x14ac:dyDescent="0.25">
      <c r="A38" s="41" t="s">
        <v>110</v>
      </c>
      <c r="B38" s="40">
        <v>-9466956</v>
      </c>
      <c r="C38" s="40">
        <v>-9466956</v>
      </c>
      <c r="D38" s="40">
        <v>-9466956</v>
      </c>
      <c r="E38" s="41" t="s">
        <v>112</v>
      </c>
      <c r="F38" s="40">
        <f>F37-B37</f>
        <v>19184951</v>
      </c>
      <c r="G38" s="40">
        <f t="shared" ref="G38:H38" si="13">G37-C37</f>
        <v>21934613</v>
      </c>
      <c r="H38" s="40">
        <f t="shared" si="13"/>
        <v>2749662</v>
      </c>
    </row>
    <row r="39" spans="1:8" s="43" customFormat="1" ht="47.25" x14ac:dyDescent="0.25">
      <c r="A39" s="41" t="s">
        <v>113</v>
      </c>
      <c r="B39" s="40">
        <f>SUM(B40)</f>
        <v>6865000</v>
      </c>
      <c r="C39" s="40">
        <f t="shared" ref="C39:D39" si="14">SUM(C40)</f>
        <v>6865000</v>
      </c>
      <c r="D39" s="40">
        <f t="shared" si="14"/>
        <v>0</v>
      </c>
      <c r="E39" s="41" t="s">
        <v>114</v>
      </c>
      <c r="F39" s="40">
        <f>SUM(F40:F42)</f>
        <v>0</v>
      </c>
      <c r="G39" s="40">
        <f t="shared" ref="G39:H39" si="15">SUM(G40:G42)</f>
        <v>0</v>
      </c>
      <c r="H39" s="40">
        <f t="shared" si="15"/>
        <v>0</v>
      </c>
    </row>
    <row r="40" spans="1:8" x14ac:dyDescent="0.25">
      <c r="A40" s="39" t="s">
        <v>115</v>
      </c>
      <c r="B40" s="119">
        <f>'2.tábla'!B66</f>
        <v>6865000</v>
      </c>
      <c r="C40" s="119">
        <f>'2.tábla'!C66</f>
        <v>6865000</v>
      </c>
      <c r="D40" s="119">
        <f>'2.tábla'!D66</f>
        <v>0</v>
      </c>
      <c r="E40" s="39" t="s">
        <v>116</v>
      </c>
      <c r="F40" s="119"/>
      <c r="G40" s="119"/>
      <c r="H40" s="119"/>
    </row>
    <row r="41" spans="1:8" ht="47.25" x14ac:dyDescent="0.25">
      <c r="A41" s="41" t="s">
        <v>117</v>
      </c>
      <c r="B41" s="40">
        <f>SUM(B42:B43)</f>
        <v>0</v>
      </c>
      <c r="C41" s="40">
        <f t="shared" ref="C41:D41" si="16">SUM(C42:C43)</f>
        <v>0</v>
      </c>
      <c r="D41" s="40">
        <f t="shared" si="16"/>
        <v>0</v>
      </c>
      <c r="E41" s="39" t="s">
        <v>118</v>
      </c>
      <c r="F41" s="119"/>
      <c r="G41" s="119"/>
      <c r="H41" s="119"/>
    </row>
    <row r="42" spans="1:8" ht="31.5" x14ac:dyDescent="0.25">
      <c r="A42" s="39" t="s">
        <v>119</v>
      </c>
      <c r="B42" s="119"/>
      <c r="C42" s="119"/>
      <c r="D42" s="119"/>
      <c r="E42" s="39" t="s">
        <v>207</v>
      </c>
      <c r="F42" s="119"/>
      <c r="G42" s="119"/>
      <c r="H42" s="119"/>
    </row>
    <row r="43" spans="1:8" x14ac:dyDescent="0.25">
      <c r="A43" s="39" t="s">
        <v>120</v>
      </c>
      <c r="B43" s="119"/>
      <c r="C43" s="119"/>
      <c r="D43" s="119"/>
      <c r="E43" s="39"/>
      <c r="F43" s="119"/>
      <c r="G43" s="119"/>
      <c r="H43" s="119"/>
    </row>
    <row r="44" spans="1:8" s="43" customFormat="1" x14ac:dyDescent="0.25">
      <c r="A44" s="41" t="s">
        <v>121</v>
      </c>
      <c r="B44" s="40">
        <f>B37+B39+B41</f>
        <v>6865000</v>
      </c>
      <c r="C44" s="40">
        <f t="shared" ref="C44:D44" si="17">C37+C39+C41</f>
        <v>26865000</v>
      </c>
      <c r="D44" s="40">
        <f t="shared" si="17"/>
        <v>20000000</v>
      </c>
      <c r="E44" s="41" t="s">
        <v>122</v>
      </c>
      <c r="F44" s="40">
        <f>F37+F39</f>
        <v>19184951</v>
      </c>
      <c r="G44" s="40">
        <f t="shared" ref="G44:H44" si="18">G37+G39</f>
        <v>41934613</v>
      </c>
      <c r="H44" s="40">
        <f t="shared" si="18"/>
        <v>22749662</v>
      </c>
    </row>
    <row r="45" spans="1:8" x14ac:dyDescent="0.25">
      <c r="A45" s="45"/>
      <c r="B45" s="46"/>
      <c r="C45" s="46"/>
      <c r="D45" s="46"/>
      <c r="E45" s="45"/>
      <c r="F45" s="46"/>
    </row>
    <row r="46" spans="1:8" x14ac:dyDescent="0.25">
      <c r="A46" s="45"/>
      <c r="B46" s="46"/>
      <c r="C46" s="46"/>
      <c r="D46" s="46"/>
      <c r="E46" s="45"/>
      <c r="F46" s="46"/>
    </row>
    <row r="47" spans="1:8" ht="15.75" customHeight="1" x14ac:dyDescent="0.25">
      <c r="A47" s="300" t="s">
        <v>419</v>
      </c>
      <c r="B47" s="300"/>
      <c r="C47" s="300"/>
      <c r="D47" s="300"/>
      <c r="E47" s="300"/>
      <c r="F47" s="300"/>
      <c r="G47" s="300"/>
      <c r="H47" s="300"/>
    </row>
    <row r="49" spans="1:8" s="38" customFormat="1" ht="31.5" x14ac:dyDescent="0.25">
      <c r="A49" s="41" t="s">
        <v>123</v>
      </c>
      <c r="B49" s="81" t="str">
        <f>B4</f>
        <v>2019. évi eredeti előirányzat</v>
      </c>
      <c r="C49" s="81" t="str">
        <f t="shared" ref="C49:D49" si="19">C4</f>
        <v>I. Módosítás</v>
      </c>
      <c r="D49" s="81" t="str">
        <f t="shared" si="19"/>
        <v>Eltérés</v>
      </c>
      <c r="E49" s="41" t="s">
        <v>124</v>
      </c>
      <c r="F49" s="81" t="str">
        <f>B49</f>
        <v>2019. évi eredeti előirányzat</v>
      </c>
      <c r="G49" s="81" t="str">
        <f t="shared" ref="G49:H49" si="20">C49</f>
        <v>I. Módosítás</v>
      </c>
      <c r="H49" s="81" t="str">
        <f t="shared" si="20"/>
        <v>Eltérés</v>
      </c>
    </row>
    <row r="50" spans="1:8" ht="31.5" x14ac:dyDescent="0.25">
      <c r="A50" s="39" t="s">
        <v>125</v>
      </c>
      <c r="B50" s="119">
        <f>B15</f>
        <v>56259361</v>
      </c>
      <c r="C50" s="119">
        <f t="shared" ref="C50:D50" si="21">C15</f>
        <v>57424488</v>
      </c>
      <c r="D50" s="119">
        <f t="shared" si="21"/>
        <v>1165127</v>
      </c>
      <c r="E50" s="39" t="s">
        <v>126</v>
      </c>
      <c r="F50" s="119">
        <f>F15</f>
        <v>70832419</v>
      </c>
      <c r="G50" s="119">
        <f t="shared" ref="G50:H50" si="22">G15</f>
        <v>77040138</v>
      </c>
      <c r="H50" s="119">
        <f t="shared" si="22"/>
        <v>6207719</v>
      </c>
    </row>
    <row r="51" spans="1:8" ht="31.5" x14ac:dyDescent="0.25">
      <c r="A51" s="39" t="s">
        <v>127</v>
      </c>
      <c r="B51" s="119">
        <f>B37</f>
        <v>0</v>
      </c>
      <c r="C51" s="119">
        <f t="shared" ref="C51:D51" si="23">C37</f>
        <v>20000000</v>
      </c>
      <c r="D51" s="119">
        <f t="shared" si="23"/>
        <v>20000000</v>
      </c>
      <c r="E51" s="39" t="s">
        <v>128</v>
      </c>
      <c r="F51" s="119">
        <f>F37</f>
        <v>19184951</v>
      </c>
      <c r="G51" s="119">
        <f t="shared" ref="G51:H51" si="24">G37</f>
        <v>41934613</v>
      </c>
      <c r="H51" s="119">
        <f t="shared" si="24"/>
        <v>22749662</v>
      </c>
    </row>
    <row r="52" spans="1:8" s="43" customFormat="1" ht="31.5" x14ac:dyDescent="0.25">
      <c r="A52" s="41" t="s">
        <v>10</v>
      </c>
      <c r="B52" s="40">
        <f>SUM(B50:B51)</f>
        <v>56259361</v>
      </c>
      <c r="C52" s="40">
        <f t="shared" ref="C52:D52" si="25">SUM(C50:C51)</f>
        <v>77424488</v>
      </c>
      <c r="D52" s="40">
        <f t="shared" si="25"/>
        <v>21165127</v>
      </c>
      <c r="E52" s="41" t="s">
        <v>19</v>
      </c>
      <c r="F52" s="40">
        <f>SUM(F50:F51)</f>
        <v>90017370</v>
      </c>
      <c r="G52" s="40">
        <f t="shared" ref="G52:H52" si="26">SUM(G50:G51)</f>
        <v>118974751</v>
      </c>
      <c r="H52" s="40">
        <f t="shared" si="26"/>
        <v>28957381</v>
      </c>
    </row>
    <row r="53" spans="1:8" s="43" customFormat="1" x14ac:dyDescent="0.25">
      <c r="A53" s="41" t="s">
        <v>129</v>
      </c>
      <c r="B53" s="40"/>
      <c r="C53" s="40"/>
      <c r="D53" s="40"/>
      <c r="E53" s="41" t="s">
        <v>130</v>
      </c>
      <c r="F53" s="40">
        <f>F52-B52</f>
        <v>33758009</v>
      </c>
      <c r="G53" s="40">
        <f t="shared" ref="G53:H53" si="27">G52-C52</f>
        <v>41550263</v>
      </c>
      <c r="H53" s="40">
        <f t="shared" si="27"/>
        <v>7792254</v>
      </c>
    </row>
    <row r="54" spans="1:8" s="43" customFormat="1" ht="47.25" x14ac:dyDescent="0.25">
      <c r="A54" s="41" t="s">
        <v>131</v>
      </c>
      <c r="B54" s="40">
        <f>SUM(B55:B56)</f>
        <v>35000000</v>
      </c>
      <c r="C54" s="40">
        <f t="shared" ref="C54:D54" si="28">SUM(C55:C56)</f>
        <v>42792254</v>
      </c>
      <c r="D54" s="40">
        <f t="shared" si="28"/>
        <v>7792254</v>
      </c>
      <c r="E54" s="41" t="s">
        <v>132</v>
      </c>
      <c r="F54" s="40">
        <f>SUM(F55:F56)</f>
        <v>2286235</v>
      </c>
      <c r="G54" s="40">
        <f t="shared" ref="G54:H54" si="29">SUM(G55:G56)</f>
        <v>2286235</v>
      </c>
      <c r="H54" s="40">
        <f t="shared" si="29"/>
        <v>0</v>
      </c>
    </row>
    <row r="55" spans="1:8" ht="31.5" x14ac:dyDescent="0.25">
      <c r="A55" s="39" t="s">
        <v>91</v>
      </c>
      <c r="B55" s="119">
        <f>B17</f>
        <v>28135000</v>
      </c>
      <c r="C55" s="119">
        <f t="shared" ref="C55:D55" si="30">C17</f>
        <v>35927254</v>
      </c>
      <c r="D55" s="119">
        <f t="shared" si="30"/>
        <v>7792254</v>
      </c>
      <c r="E55" s="39" t="s">
        <v>133</v>
      </c>
      <c r="F55" s="119">
        <f>F17</f>
        <v>2286235</v>
      </c>
      <c r="G55" s="119">
        <f t="shared" ref="G55:H55" si="31">G17</f>
        <v>2286235</v>
      </c>
      <c r="H55" s="119">
        <f t="shared" si="31"/>
        <v>0</v>
      </c>
    </row>
    <row r="56" spans="1:8" ht="31.5" x14ac:dyDescent="0.25">
      <c r="A56" s="39" t="s">
        <v>113</v>
      </c>
      <c r="B56" s="119">
        <f>B39</f>
        <v>6865000</v>
      </c>
      <c r="C56" s="119">
        <f t="shared" ref="C56:D56" si="32">C39</f>
        <v>6865000</v>
      </c>
      <c r="D56" s="119">
        <f t="shared" si="32"/>
        <v>0</v>
      </c>
      <c r="E56" s="39" t="s">
        <v>134</v>
      </c>
      <c r="F56" s="119">
        <f>F39</f>
        <v>0</v>
      </c>
      <c r="G56" s="119">
        <f>G39</f>
        <v>0</v>
      </c>
      <c r="H56" s="119">
        <f>H39</f>
        <v>0</v>
      </c>
    </row>
    <row r="57" spans="1:8" s="43" customFormat="1" ht="31.5" x14ac:dyDescent="0.25">
      <c r="A57" s="41" t="s">
        <v>135</v>
      </c>
      <c r="B57" s="40">
        <f>SUM(B58:B59)</f>
        <v>1044244</v>
      </c>
      <c r="C57" s="40">
        <f t="shared" ref="C57:D57" si="33">SUM(C58:C59)</f>
        <v>1044244</v>
      </c>
      <c r="D57" s="40">
        <f t="shared" si="33"/>
        <v>0</v>
      </c>
      <c r="E57" s="41"/>
      <c r="F57" s="41"/>
      <c r="G57" s="40"/>
      <c r="H57" s="119"/>
    </row>
    <row r="58" spans="1:8" ht="31.5" x14ac:dyDescent="0.25">
      <c r="A58" s="39" t="s">
        <v>94</v>
      </c>
      <c r="B58" s="119">
        <f>B19</f>
        <v>1044244</v>
      </c>
      <c r="C58" s="119">
        <f t="shared" ref="C58:D58" si="34">C19</f>
        <v>1044244</v>
      </c>
      <c r="D58" s="119">
        <f t="shared" si="34"/>
        <v>0</v>
      </c>
      <c r="E58" s="39"/>
      <c r="F58" s="119"/>
      <c r="G58" s="119"/>
      <c r="H58" s="119"/>
    </row>
    <row r="59" spans="1:8" ht="31.5" x14ac:dyDescent="0.25">
      <c r="A59" s="39" t="s">
        <v>117</v>
      </c>
      <c r="B59" s="119">
        <f>B41</f>
        <v>0</v>
      </c>
      <c r="C59" s="119">
        <f t="shared" ref="C59:D59" si="35">C41</f>
        <v>0</v>
      </c>
      <c r="D59" s="119">
        <f t="shared" si="35"/>
        <v>0</v>
      </c>
      <c r="E59" s="41"/>
      <c r="F59" s="40"/>
      <c r="G59" s="119"/>
      <c r="H59" s="119"/>
    </row>
    <row r="60" spans="1:8" s="43" customFormat="1" x14ac:dyDescent="0.25">
      <c r="A60" s="41" t="s">
        <v>57</v>
      </c>
      <c r="B60" s="40">
        <f>B52+B54+B57</f>
        <v>92303605</v>
      </c>
      <c r="C60" s="40">
        <f t="shared" ref="C60:D60" si="36">C52+C54+C57</f>
        <v>121260986</v>
      </c>
      <c r="D60" s="40">
        <f t="shared" si="36"/>
        <v>28957381</v>
      </c>
      <c r="E60" s="41" t="s">
        <v>136</v>
      </c>
      <c r="F60" s="40">
        <f>F52+F54</f>
        <v>92303605</v>
      </c>
      <c r="G60" s="40">
        <f>G52+G54</f>
        <v>121260986</v>
      </c>
      <c r="H60" s="40">
        <f t="shared" ref="H60" si="37">H52+H54</f>
        <v>28957381</v>
      </c>
    </row>
    <row r="61" spans="1:8" x14ac:dyDescent="0.25">
      <c r="A61" s="38" t="s">
        <v>137</v>
      </c>
    </row>
  </sheetData>
  <sheetProtection selectLockedCells="1" selectUnlockedCells="1"/>
  <mergeCells count="3">
    <mergeCell ref="A2:H2"/>
    <mergeCell ref="A25:H25"/>
    <mergeCell ref="A47:H47"/>
  </mergeCells>
  <phoneticPr fontId="21" type="noConversion"/>
  <printOptions horizontalCentered="1" verticalCentered="1"/>
  <pageMargins left="0.15748031496062992" right="0.15748031496062992" top="0.39370078740157483" bottom="0.59055118110236227" header="0.31496062992125984" footer="0.51181102362204722"/>
  <pageSetup paperSize="9" scale="69" firstPageNumber="0" orientation="landscape" r:id="rId1"/>
  <headerFooter alignWithMargins="0">
    <oddHeader xml:space="preserve">&amp;L&amp;"Times New Roman,Normál"&amp;12Balatonszőlős Község Önkormányzata&amp;C&amp;"Times New Roman,Normál"&amp;12 6. melléklet 
az önkormányzat 2019. évi költségvetéséről szóló 2/2019. (II. 15.) önkormányzati rendelethez: </oddHeader>
  </headerFooter>
  <rowBreaks count="3" manualBreakCount="3">
    <brk id="23" max="7" man="1"/>
    <brk id="45" max="7" man="1"/>
    <brk id="61" max="9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1:H84"/>
  <sheetViews>
    <sheetView showWhiteSpace="0" view="pageBreakPreview" zoomScale="89" zoomScaleNormal="100" zoomScaleSheetLayoutView="89" workbookViewId="0">
      <selection activeCell="B17" sqref="B17"/>
    </sheetView>
  </sheetViews>
  <sheetFormatPr defaultColWidth="9.140625" defaultRowHeight="15.75" x14ac:dyDescent="0.25"/>
  <cols>
    <col min="1" max="1" width="29.5703125" style="47" customWidth="1"/>
    <col min="2" max="2" width="17.140625" style="48" bestFit="1" customWidth="1"/>
    <col min="3" max="3" width="15.28515625" style="48" customWidth="1"/>
    <col min="4" max="4" width="13.42578125" style="48" customWidth="1"/>
    <col min="5" max="5" width="30.5703125" style="48" customWidth="1"/>
    <col min="6" max="6" width="17.7109375" style="48" customWidth="1"/>
    <col min="7" max="7" width="14.85546875" style="48" customWidth="1"/>
    <col min="8" max="8" width="12.85546875" style="48" customWidth="1"/>
    <col min="9" max="9" width="11" style="48" bestFit="1" customWidth="1"/>
    <col min="10" max="16384" width="9.140625" style="48"/>
  </cols>
  <sheetData>
    <row r="1" spans="1:8" ht="15.75" customHeight="1" x14ac:dyDescent="0.25">
      <c r="A1" s="301" t="s">
        <v>305</v>
      </c>
      <c r="B1" s="301"/>
      <c r="C1" s="301"/>
      <c r="D1" s="301"/>
      <c r="E1" s="301"/>
      <c r="F1" s="301"/>
      <c r="G1" s="301"/>
      <c r="H1" s="301"/>
    </row>
    <row r="2" spans="1:8" s="47" customFormat="1" ht="33.75" customHeight="1" x14ac:dyDescent="0.25">
      <c r="A2" s="50" t="s">
        <v>80</v>
      </c>
      <c r="B2" s="81" t="str">
        <f>'1.tábla '!B5</f>
        <v>2019. évi eredeti előirányzat</v>
      </c>
      <c r="C2" s="81" t="str">
        <f>'1.tábla '!C5</f>
        <v>I. Módosítás</v>
      </c>
      <c r="D2" s="81" t="str">
        <f>'1.tábla '!D5</f>
        <v>Eltérés</v>
      </c>
      <c r="E2" s="50" t="s">
        <v>81</v>
      </c>
      <c r="F2" s="81" t="str">
        <f>B2</f>
        <v>2019. évi eredeti előirányzat</v>
      </c>
      <c r="G2" s="81" t="str">
        <f t="shared" ref="G2:H2" si="0">C2</f>
        <v>I. Módosítás</v>
      </c>
      <c r="H2" s="81" t="str">
        <f t="shared" si="0"/>
        <v>Eltérés</v>
      </c>
    </row>
    <row r="3" spans="1:8" s="47" customFormat="1" x14ac:dyDescent="0.25">
      <c r="A3" s="50" t="s">
        <v>138</v>
      </c>
      <c r="B3" s="49"/>
      <c r="C3" s="49"/>
      <c r="D3" s="49"/>
      <c r="E3" s="50" t="s">
        <v>14</v>
      </c>
      <c r="F3" s="56"/>
      <c r="G3" s="56"/>
      <c r="H3" s="56"/>
    </row>
    <row r="4" spans="1:8" ht="31.5" x14ac:dyDescent="0.25">
      <c r="A4" s="214" t="s">
        <v>139</v>
      </c>
      <c r="B4" s="51">
        <f>'6.tábla '!B5</f>
        <v>41568251</v>
      </c>
      <c r="C4" s="51">
        <f>'6.tábla '!C5</f>
        <v>42733378</v>
      </c>
      <c r="D4" s="51">
        <f>'6.tábla '!D5</f>
        <v>1165127</v>
      </c>
      <c r="E4" s="52" t="s">
        <v>75</v>
      </c>
      <c r="F4" s="51">
        <f>'6.tábla '!F5</f>
        <v>22269078</v>
      </c>
      <c r="G4" s="51">
        <f>'6.tábla '!G5</f>
        <v>23819078</v>
      </c>
      <c r="H4" s="51">
        <f>'6.tábla '!H5</f>
        <v>1550000</v>
      </c>
    </row>
    <row r="5" spans="1:8" ht="17.45" customHeight="1" x14ac:dyDescent="0.25">
      <c r="A5" s="52" t="s">
        <v>83</v>
      </c>
      <c r="B5" s="119">
        <f>'6.tábla '!B6</f>
        <v>11383000</v>
      </c>
      <c r="C5" s="119">
        <f>'6.tábla '!C6</f>
        <v>11383000</v>
      </c>
      <c r="D5" s="119">
        <f>'6.tábla '!D6</f>
        <v>0</v>
      </c>
      <c r="E5" s="52" t="s">
        <v>72</v>
      </c>
      <c r="F5" s="51">
        <f>'6.tábla '!F6</f>
        <v>3645209</v>
      </c>
      <c r="G5" s="51">
        <f>'6.tábla '!G6</f>
        <v>3645209</v>
      </c>
      <c r="H5" s="51">
        <f>'6.tábla '!H6</f>
        <v>0</v>
      </c>
    </row>
    <row r="6" spans="1:8" x14ac:dyDescent="0.25">
      <c r="A6" s="52" t="s">
        <v>84</v>
      </c>
      <c r="B6" s="51">
        <f>'6.tábla '!B7-B34</f>
        <v>3308110</v>
      </c>
      <c r="C6" s="51">
        <f>'6.tábla '!C7-C34</f>
        <v>3308110</v>
      </c>
      <c r="D6" s="51">
        <f>'6.tábla '!D7-D34</f>
        <v>0</v>
      </c>
      <c r="E6" s="52" t="s">
        <v>73</v>
      </c>
      <c r="F6" s="51">
        <f>'6.tábla '!F7-F34</f>
        <v>22864333</v>
      </c>
      <c r="G6" s="51">
        <f>'6.tábla '!G7-G34</f>
        <v>23084673</v>
      </c>
      <c r="H6" s="51">
        <f>'6.tábla '!H7-H34</f>
        <v>220340</v>
      </c>
    </row>
    <row r="7" spans="1:8" ht="31.5" x14ac:dyDescent="0.25">
      <c r="A7" s="210" t="s">
        <v>278</v>
      </c>
      <c r="B7" s="51">
        <f>'6.tábla '!B8</f>
        <v>0</v>
      </c>
      <c r="C7" s="51">
        <f>'6.tábla '!C8</f>
        <v>0</v>
      </c>
      <c r="D7" s="51"/>
      <c r="E7" s="52" t="s">
        <v>76</v>
      </c>
      <c r="F7" s="51">
        <f>'6.tábla '!F8</f>
        <v>2048500</v>
      </c>
      <c r="G7" s="51">
        <f>'6.tábla '!G8</f>
        <v>2048500</v>
      </c>
      <c r="H7" s="51">
        <f>'6.tábla '!H8</f>
        <v>0</v>
      </c>
    </row>
    <row r="8" spans="1:8" ht="31.5" x14ac:dyDescent="0.25">
      <c r="A8" s="52"/>
      <c r="B8" s="51"/>
      <c r="C8" s="51"/>
      <c r="D8" s="51"/>
      <c r="E8" s="52" t="s">
        <v>74</v>
      </c>
      <c r="F8" s="51">
        <f>F10+F11+F12</f>
        <v>13371349</v>
      </c>
      <c r="G8" s="51">
        <f t="shared" ref="G8:H8" si="1">G10+G11+G12</f>
        <v>13392878</v>
      </c>
      <c r="H8" s="51">
        <f t="shared" si="1"/>
        <v>21529</v>
      </c>
    </row>
    <row r="9" spans="1:8" x14ac:dyDescent="0.25">
      <c r="A9" s="52"/>
      <c r="B9" s="51"/>
      <c r="C9" s="51"/>
      <c r="D9" s="51"/>
      <c r="E9" s="39" t="s">
        <v>203</v>
      </c>
      <c r="F9" s="51">
        <f>'6.tábla '!F10</f>
        <v>0</v>
      </c>
      <c r="G9" s="51">
        <f>'6.tábla '!G10</f>
        <v>0</v>
      </c>
      <c r="H9" s="51">
        <f>'6.tábla '!H10</f>
        <v>0</v>
      </c>
    </row>
    <row r="10" spans="1:8" ht="31.5" x14ac:dyDescent="0.25">
      <c r="A10" s="52"/>
      <c r="B10" s="51"/>
      <c r="C10" s="51"/>
      <c r="D10" s="51"/>
      <c r="E10" s="39" t="s">
        <v>204</v>
      </c>
      <c r="F10" s="51">
        <f>'6.tábla '!F11</f>
        <v>13371349</v>
      </c>
      <c r="G10" s="51">
        <f>'6.tábla '!G11</f>
        <v>13371349</v>
      </c>
      <c r="H10" s="51">
        <f>'6.tábla '!H11</f>
        <v>0</v>
      </c>
    </row>
    <row r="11" spans="1:8" ht="31.5" x14ac:dyDescent="0.25">
      <c r="A11" s="214"/>
      <c r="B11" s="53"/>
      <c r="C11" s="53"/>
      <c r="D11" s="51"/>
      <c r="E11" s="39" t="s">
        <v>205</v>
      </c>
      <c r="F11" s="51">
        <f>'6.tábla '!F12-F40</f>
        <v>0</v>
      </c>
      <c r="G11" s="51">
        <f>'6.tábla '!G12-G40</f>
        <v>0</v>
      </c>
      <c r="H11" s="51">
        <f>'6.tábla '!H12-H40</f>
        <v>0</v>
      </c>
    </row>
    <row r="12" spans="1:8" ht="30.75" customHeight="1" x14ac:dyDescent="0.25">
      <c r="A12" s="210"/>
      <c r="B12" s="51"/>
      <c r="C12" s="51"/>
      <c r="D12" s="51"/>
      <c r="E12" s="39" t="s">
        <v>206</v>
      </c>
      <c r="F12" s="51">
        <f>'6.tábla '!F13</f>
        <v>0</v>
      </c>
      <c r="G12" s="51">
        <f>'6.tábla '!G13</f>
        <v>21529</v>
      </c>
      <c r="H12" s="51">
        <f>'6.tábla '!H13</f>
        <v>21529</v>
      </c>
    </row>
    <row r="13" spans="1:8" ht="31.5" x14ac:dyDescent="0.25">
      <c r="A13" s="52"/>
      <c r="B13" s="51"/>
      <c r="C13" s="51"/>
      <c r="D13" s="51"/>
      <c r="E13" s="39" t="s">
        <v>198</v>
      </c>
      <c r="F13" s="51">
        <f>'6.tábla '!F14</f>
        <v>5773950</v>
      </c>
      <c r="G13" s="51">
        <f>'6.tábla '!G14</f>
        <v>10189800</v>
      </c>
      <c r="H13" s="51">
        <f>'6.tábla '!H14</f>
        <v>4415850</v>
      </c>
    </row>
    <row r="14" spans="1:8" s="55" customFormat="1" ht="47.25" x14ac:dyDescent="0.25">
      <c r="A14" s="50" t="s">
        <v>140</v>
      </c>
      <c r="B14" s="54">
        <f>SUM(B4:B13)</f>
        <v>56259361</v>
      </c>
      <c r="C14" s="54">
        <f t="shared" ref="C14:D14" si="2">SUM(C4:C13)</f>
        <v>57424488</v>
      </c>
      <c r="D14" s="54">
        <f t="shared" si="2"/>
        <v>1165127</v>
      </c>
      <c r="E14" s="50" t="s">
        <v>141</v>
      </c>
      <c r="F14" s="54">
        <f>F4+F5+F6+F7+F8+F13</f>
        <v>69972419</v>
      </c>
      <c r="G14" s="54">
        <f t="shared" ref="G14:H14" si="3">G4+G5+G6+G7+G8+G13</f>
        <v>76180138</v>
      </c>
      <c r="H14" s="54">
        <f t="shared" si="3"/>
        <v>6207719</v>
      </c>
    </row>
    <row r="15" spans="1:8" x14ac:dyDescent="0.25">
      <c r="A15" s="56" t="s">
        <v>142</v>
      </c>
      <c r="B15" s="51">
        <f>'6.tábla '!B54</f>
        <v>35000000</v>
      </c>
      <c r="C15" s="51">
        <f>'6.tábla '!C54</f>
        <v>42792254</v>
      </c>
      <c r="D15" s="51">
        <f>'6.tábla '!D54</f>
        <v>7792254</v>
      </c>
      <c r="E15" s="56" t="s">
        <v>143</v>
      </c>
      <c r="F15" s="51">
        <f>'6.tábla '!F17-F55</f>
        <v>2286235</v>
      </c>
      <c r="G15" s="51">
        <f>'6.tábla '!G17-G55</f>
        <v>2286235</v>
      </c>
      <c r="H15" s="51">
        <f>'6.tábla '!H17-H55</f>
        <v>0</v>
      </c>
    </row>
    <row r="16" spans="1:8" ht="47.25" x14ac:dyDescent="0.25">
      <c r="A16" s="50" t="s">
        <v>144</v>
      </c>
      <c r="B16" s="54">
        <f>B14+B15</f>
        <v>91259361</v>
      </c>
      <c r="C16" s="54">
        <f t="shared" ref="C16:D16" si="4">C14+C15</f>
        <v>100216742</v>
      </c>
      <c r="D16" s="54">
        <f t="shared" si="4"/>
        <v>8957381</v>
      </c>
      <c r="E16" s="50" t="s">
        <v>145</v>
      </c>
      <c r="F16" s="54">
        <f>F14+F15</f>
        <v>72258654</v>
      </c>
      <c r="G16" s="54">
        <f t="shared" ref="G16:H16" si="5">G14+G15</f>
        <v>78466373</v>
      </c>
      <c r="H16" s="54">
        <f t="shared" si="5"/>
        <v>6207719</v>
      </c>
    </row>
    <row r="17" spans="1:8" x14ac:dyDescent="0.25">
      <c r="A17" s="50" t="s">
        <v>146</v>
      </c>
      <c r="B17" s="54"/>
      <c r="C17" s="54"/>
      <c r="D17" s="51"/>
      <c r="E17" s="54" t="s">
        <v>15</v>
      </c>
      <c r="F17" s="51"/>
      <c r="G17" s="51"/>
      <c r="H17" s="51"/>
    </row>
    <row r="18" spans="1:8" ht="31.5" x14ac:dyDescent="0.25">
      <c r="A18" s="210" t="s">
        <v>275</v>
      </c>
      <c r="B18" s="51">
        <f>'1.tábla '!B7</f>
        <v>0</v>
      </c>
      <c r="C18" s="51">
        <f>'1.tábla '!C7</f>
        <v>20000000</v>
      </c>
      <c r="D18" s="51">
        <f>'1.tábla '!D7</f>
        <v>20000000</v>
      </c>
      <c r="E18" s="52" t="s">
        <v>100</v>
      </c>
      <c r="F18" s="51">
        <f>'6.tábla '!F28-F46</f>
        <v>8604620</v>
      </c>
      <c r="G18" s="51">
        <f>'6.tábla '!G28-G46</f>
        <v>31354282</v>
      </c>
      <c r="H18" s="51">
        <f>'6.tábla '!H28-H46</f>
        <v>22749662</v>
      </c>
    </row>
    <row r="19" spans="1:8" ht="31.5" x14ac:dyDescent="0.25">
      <c r="A19" s="39" t="s">
        <v>147</v>
      </c>
      <c r="B19" s="51">
        <f>'6.tábla '!B29-B47</f>
        <v>0</v>
      </c>
      <c r="C19" s="51"/>
      <c r="D19" s="51"/>
      <c r="E19" s="52" t="s">
        <v>101</v>
      </c>
      <c r="F19" s="51"/>
      <c r="G19" s="51"/>
      <c r="H19" s="51"/>
    </row>
    <row r="20" spans="1:8" ht="31.5" x14ac:dyDescent="0.25">
      <c r="A20" s="39" t="s">
        <v>276</v>
      </c>
      <c r="B20" s="51">
        <f>'6.tábla '!B30-B48</f>
        <v>0</v>
      </c>
      <c r="C20" s="51">
        <f>'6.tábla '!C30</f>
        <v>0</v>
      </c>
      <c r="D20" s="51">
        <f>'6.tábla '!D30</f>
        <v>0</v>
      </c>
      <c r="E20" s="52" t="s">
        <v>103</v>
      </c>
      <c r="F20" s="51">
        <f>'6.tábla '!F30</f>
        <v>10537476</v>
      </c>
      <c r="G20" s="51">
        <f>'6.tábla '!G30</f>
        <v>10537476</v>
      </c>
      <c r="H20" s="51">
        <f>'6.tábla '!H30</f>
        <v>0</v>
      </c>
    </row>
    <row r="21" spans="1:8" ht="31.5" x14ac:dyDescent="0.25">
      <c r="A21" s="52"/>
      <c r="B21" s="51"/>
      <c r="C21" s="51"/>
      <c r="D21" s="51"/>
      <c r="E21" s="52" t="s">
        <v>149</v>
      </c>
      <c r="F21" s="51">
        <f>'6.tábla '!F31</f>
        <v>42855</v>
      </c>
      <c r="G21" s="51">
        <f>'6.tábla '!G31</f>
        <v>42855</v>
      </c>
      <c r="H21" s="51">
        <f>'6.tábla '!H31</f>
        <v>0</v>
      </c>
    </row>
    <row r="22" spans="1:8" ht="31.5" x14ac:dyDescent="0.25">
      <c r="A22" s="52"/>
      <c r="B22" s="51"/>
      <c r="C22" s="51"/>
      <c r="D22" s="51"/>
      <c r="E22" s="52" t="s">
        <v>277</v>
      </c>
      <c r="F22" s="51"/>
      <c r="G22" s="51"/>
      <c r="H22" s="51"/>
    </row>
    <row r="23" spans="1:8" ht="31.5" x14ac:dyDescent="0.25">
      <c r="A23" s="52"/>
      <c r="B23" s="51"/>
      <c r="C23" s="51"/>
      <c r="D23" s="51"/>
      <c r="E23" s="57" t="s">
        <v>151</v>
      </c>
      <c r="F23" s="51"/>
      <c r="G23" s="51"/>
      <c r="H23" s="51"/>
    </row>
    <row r="24" spans="1:8" ht="30.75" customHeight="1" x14ac:dyDescent="0.25">
      <c r="A24" s="56"/>
      <c r="B24" s="51"/>
      <c r="C24" s="51"/>
      <c r="D24" s="51"/>
      <c r="E24" s="52" t="s">
        <v>152</v>
      </c>
      <c r="F24" s="51"/>
      <c r="G24" s="51"/>
      <c r="H24" s="51"/>
    </row>
    <row r="25" spans="1:8" s="55" customFormat="1" ht="47.25" x14ac:dyDescent="0.25">
      <c r="A25" s="50" t="s">
        <v>153</v>
      </c>
      <c r="B25" s="54">
        <f>SUM(B18:B24)</f>
        <v>0</v>
      </c>
      <c r="C25" s="54">
        <f t="shared" ref="C25:D25" si="6">SUM(C18:C24)</f>
        <v>20000000</v>
      </c>
      <c r="D25" s="54">
        <f t="shared" si="6"/>
        <v>20000000</v>
      </c>
      <c r="E25" s="50" t="s">
        <v>141</v>
      </c>
      <c r="F25" s="54">
        <f>SUM(F18:F24)</f>
        <v>19184951</v>
      </c>
      <c r="G25" s="54">
        <f t="shared" ref="G25:H25" si="7">SUM(G18:G24)</f>
        <v>41934613</v>
      </c>
      <c r="H25" s="54">
        <f t="shared" si="7"/>
        <v>22749662</v>
      </c>
    </row>
    <row r="26" spans="1:8" ht="15" customHeight="1" x14ac:dyDescent="0.25">
      <c r="A26" s="56" t="s">
        <v>142</v>
      </c>
      <c r="B26" s="51">
        <f>'6.tábla '!B19-B55</f>
        <v>1044244</v>
      </c>
      <c r="C26" s="51">
        <f>'6.tábla '!C19-C55</f>
        <v>1044244</v>
      </c>
      <c r="D26" s="51">
        <f>'6.tábla '!D19-D55</f>
        <v>0</v>
      </c>
      <c r="E26" s="56" t="s">
        <v>143</v>
      </c>
      <c r="F26" s="51">
        <f>'6.tábla '!F39</f>
        <v>0</v>
      </c>
      <c r="G26" s="51">
        <f>'6.tábla '!G39</f>
        <v>0</v>
      </c>
      <c r="H26" s="51">
        <f>'6.tábla '!H39</f>
        <v>0</v>
      </c>
    </row>
    <row r="27" spans="1:8" ht="63" x14ac:dyDescent="0.25">
      <c r="A27" s="50" t="s">
        <v>154</v>
      </c>
      <c r="B27" s="54">
        <f>B25+B26</f>
        <v>1044244</v>
      </c>
      <c r="C27" s="54">
        <f t="shared" ref="C27:D27" si="8">C25+C26</f>
        <v>21044244</v>
      </c>
      <c r="D27" s="54">
        <f t="shared" si="8"/>
        <v>20000000</v>
      </c>
      <c r="E27" s="50" t="s">
        <v>155</v>
      </c>
      <c r="F27" s="54">
        <f>F25+F26</f>
        <v>19184951</v>
      </c>
      <c r="G27" s="54">
        <f t="shared" ref="G27:H27" si="9">G25+G26</f>
        <v>41934613</v>
      </c>
      <c r="H27" s="54">
        <f t="shared" si="9"/>
        <v>22749662</v>
      </c>
    </row>
    <row r="28" spans="1:8" x14ac:dyDescent="0.25">
      <c r="B28" s="48">
        <f>B27+B16</f>
        <v>92303605</v>
      </c>
      <c r="C28" s="48">
        <f t="shared" ref="C28:D28" si="10">C27+C16</f>
        <v>121260986</v>
      </c>
      <c r="D28" s="48">
        <f t="shared" si="10"/>
        <v>28957381</v>
      </c>
      <c r="F28" s="48">
        <f>F27+F16</f>
        <v>91443605</v>
      </c>
      <c r="G28" s="48">
        <f t="shared" ref="G28:H28" si="11">G27+G16</f>
        <v>120400986</v>
      </c>
      <c r="H28" s="48">
        <f t="shared" si="11"/>
        <v>28957381</v>
      </c>
    </row>
    <row r="29" spans="1:8" ht="15.75" customHeight="1" x14ac:dyDescent="0.25">
      <c r="A29" s="301" t="s">
        <v>426</v>
      </c>
      <c r="B29" s="301"/>
      <c r="C29" s="301"/>
      <c r="D29" s="301"/>
      <c r="E29" s="301"/>
      <c r="F29" s="301"/>
      <c r="G29" s="301"/>
      <c r="H29" s="301"/>
    </row>
    <row r="30" spans="1:8" s="47" customFormat="1" ht="31.5" x14ac:dyDescent="0.25">
      <c r="A30" s="50" t="s">
        <v>80</v>
      </c>
      <c r="B30" s="81" t="str">
        <f>B2</f>
        <v>2019. évi eredeti előirányzat</v>
      </c>
      <c r="C30" s="81" t="str">
        <f t="shared" ref="C30:D30" si="12">C2</f>
        <v>I. Módosítás</v>
      </c>
      <c r="D30" s="81" t="str">
        <f t="shared" si="12"/>
        <v>Eltérés</v>
      </c>
      <c r="E30" s="50" t="s">
        <v>81</v>
      </c>
      <c r="F30" s="81" t="str">
        <f>B30</f>
        <v>2019. évi eredeti előirányzat</v>
      </c>
      <c r="G30" s="81" t="str">
        <f t="shared" ref="G30:H30" si="13">C30</f>
        <v>I. Módosítás</v>
      </c>
      <c r="H30" s="81" t="str">
        <f t="shared" si="13"/>
        <v>Eltérés</v>
      </c>
    </row>
    <row r="31" spans="1:8" x14ac:dyDescent="0.25">
      <c r="A31" s="50" t="s">
        <v>138</v>
      </c>
      <c r="B31" s="49"/>
      <c r="C31" s="49"/>
      <c r="D31" s="49"/>
      <c r="E31" s="50" t="s">
        <v>14</v>
      </c>
      <c r="F31" s="51"/>
      <c r="G31" s="51"/>
      <c r="H31" s="51"/>
    </row>
    <row r="32" spans="1:8" ht="31.5" x14ac:dyDescent="0.25">
      <c r="A32" s="214" t="s">
        <v>139</v>
      </c>
      <c r="B32" s="51"/>
      <c r="C32" s="51"/>
      <c r="D32" s="51"/>
      <c r="E32" s="52" t="s">
        <v>75</v>
      </c>
      <c r="F32" s="51"/>
      <c r="G32" s="51"/>
      <c r="H32" s="51"/>
    </row>
    <row r="33" spans="1:8" x14ac:dyDescent="0.25">
      <c r="A33" s="52" t="s">
        <v>83</v>
      </c>
      <c r="B33" s="51"/>
      <c r="C33" s="51"/>
      <c r="D33" s="51"/>
      <c r="E33" s="52" t="s">
        <v>72</v>
      </c>
      <c r="F33" s="51"/>
      <c r="G33" s="51"/>
      <c r="H33" s="51"/>
    </row>
    <row r="34" spans="1:8" x14ac:dyDescent="0.25">
      <c r="A34" s="52" t="s">
        <v>84</v>
      </c>
      <c r="B34" s="51"/>
      <c r="C34" s="51"/>
      <c r="D34" s="51"/>
      <c r="E34" s="52" t="s">
        <v>73</v>
      </c>
      <c r="F34" s="51"/>
      <c r="G34" s="51"/>
      <c r="H34" s="51"/>
    </row>
    <row r="35" spans="1:8" ht="47.25" x14ac:dyDescent="0.25">
      <c r="A35" s="210" t="s">
        <v>86</v>
      </c>
      <c r="B35" s="51"/>
      <c r="C35" s="51"/>
      <c r="D35" s="51"/>
      <c r="E35" s="52" t="s">
        <v>76</v>
      </c>
      <c r="F35" s="51"/>
      <c r="G35" s="51"/>
      <c r="H35" s="51"/>
    </row>
    <row r="36" spans="1:8" ht="31.5" x14ac:dyDescent="0.25">
      <c r="A36" s="52"/>
      <c r="B36" s="51"/>
      <c r="C36" s="51"/>
      <c r="D36" s="51"/>
      <c r="E36" s="52" t="s">
        <v>74</v>
      </c>
      <c r="F36" s="51"/>
      <c r="G36" s="51"/>
      <c r="H36" s="51"/>
    </row>
    <row r="37" spans="1:8" x14ac:dyDescent="0.25">
      <c r="A37" s="52"/>
      <c r="B37" s="51"/>
      <c r="C37" s="51"/>
      <c r="D37" s="51"/>
      <c r="E37" s="39" t="s">
        <v>203</v>
      </c>
      <c r="F37" s="51"/>
      <c r="G37" s="51"/>
      <c r="H37" s="51"/>
    </row>
    <row r="38" spans="1:8" ht="31.5" x14ac:dyDescent="0.25">
      <c r="A38" s="52"/>
      <c r="B38" s="51"/>
      <c r="C38" s="51"/>
      <c r="D38" s="51"/>
      <c r="E38" s="39" t="s">
        <v>273</v>
      </c>
      <c r="F38" s="51"/>
      <c r="G38" s="51"/>
      <c r="H38" s="51"/>
    </row>
    <row r="39" spans="1:8" ht="31.5" x14ac:dyDescent="0.25">
      <c r="A39" s="214"/>
      <c r="B39" s="53"/>
      <c r="C39" s="53"/>
      <c r="D39" s="53"/>
      <c r="E39" s="39" t="s">
        <v>274</v>
      </c>
      <c r="F39" s="51"/>
      <c r="G39" s="51"/>
      <c r="H39" s="51"/>
    </row>
    <row r="40" spans="1:8" ht="30" customHeight="1" x14ac:dyDescent="0.25">
      <c r="A40" s="210"/>
      <c r="B40" s="51"/>
      <c r="C40" s="51"/>
      <c r="D40" s="51"/>
      <c r="E40" s="39" t="s">
        <v>206</v>
      </c>
      <c r="F40" s="51">
        <f>'4.tábla'!B8</f>
        <v>860000</v>
      </c>
      <c r="G40" s="51">
        <f>'4.tábla'!C8</f>
        <v>860000</v>
      </c>
      <c r="H40" s="51">
        <f>'4.tábla'!D8</f>
        <v>0</v>
      </c>
    </row>
    <row r="41" spans="1:8" ht="31.5" x14ac:dyDescent="0.25">
      <c r="A41" s="52"/>
      <c r="B41" s="51"/>
      <c r="C41" s="51"/>
      <c r="D41" s="51"/>
      <c r="E41" s="39" t="s">
        <v>198</v>
      </c>
      <c r="F41" s="51"/>
      <c r="G41" s="51"/>
      <c r="H41" s="51"/>
    </row>
    <row r="42" spans="1:8" ht="47.25" x14ac:dyDescent="0.25">
      <c r="A42" s="50" t="s">
        <v>156</v>
      </c>
      <c r="B42" s="54">
        <f>SUM(B32:B41)</f>
        <v>0</v>
      </c>
      <c r="C42" s="54"/>
      <c r="D42" s="54"/>
      <c r="E42" s="50" t="s">
        <v>157</v>
      </c>
      <c r="F42" s="54">
        <f>SUM(F32:F41)</f>
        <v>860000</v>
      </c>
      <c r="G42" s="54">
        <f t="shared" ref="G42:H42" si="14">SUM(G32:G41)</f>
        <v>860000</v>
      </c>
      <c r="H42" s="54">
        <f t="shared" si="14"/>
        <v>0</v>
      </c>
    </row>
    <row r="43" spans="1:8" x14ac:dyDescent="0.25">
      <c r="A43" s="56" t="s">
        <v>142</v>
      </c>
      <c r="B43" s="51"/>
      <c r="C43" s="51"/>
      <c r="D43" s="51"/>
      <c r="E43" s="56" t="s">
        <v>143</v>
      </c>
      <c r="F43" s="51"/>
      <c r="G43" s="51"/>
      <c r="H43" s="51"/>
    </row>
    <row r="44" spans="1:8" ht="63" x14ac:dyDescent="0.25">
      <c r="A44" s="50" t="s">
        <v>158</v>
      </c>
      <c r="B44" s="54">
        <f>B42+B43</f>
        <v>0</v>
      </c>
      <c r="C44" s="54"/>
      <c r="D44" s="54"/>
      <c r="E44" s="50" t="s">
        <v>159</v>
      </c>
      <c r="F44" s="54">
        <f>F42+F43</f>
        <v>860000</v>
      </c>
      <c r="G44" s="54">
        <f t="shared" ref="G44:H44" si="15">G42+G43</f>
        <v>860000</v>
      </c>
      <c r="H44" s="54">
        <f t="shared" si="15"/>
        <v>0</v>
      </c>
    </row>
    <row r="45" spans="1:8" x14ac:dyDescent="0.25">
      <c r="A45" s="50" t="s">
        <v>146</v>
      </c>
      <c r="B45" s="54"/>
      <c r="C45" s="54"/>
      <c r="D45" s="54"/>
      <c r="E45" s="54" t="s">
        <v>15</v>
      </c>
      <c r="F45" s="51"/>
      <c r="G45" s="51"/>
      <c r="H45" s="51"/>
    </row>
    <row r="46" spans="1:8" ht="47.25" x14ac:dyDescent="0.25">
      <c r="A46" s="210" t="s">
        <v>99</v>
      </c>
      <c r="B46" s="51"/>
      <c r="C46" s="51"/>
      <c r="D46" s="51"/>
      <c r="E46" s="52" t="s">
        <v>100</v>
      </c>
      <c r="F46" s="51"/>
      <c r="G46" s="51"/>
      <c r="H46" s="51"/>
    </row>
    <row r="47" spans="1:8" ht="31.5" x14ac:dyDescent="0.25">
      <c r="A47" s="39" t="s">
        <v>147</v>
      </c>
      <c r="B47" s="51">
        <f>'2.tábla'!B52</f>
        <v>0</v>
      </c>
      <c r="C47" s="51">
        <f>'2.tábla'!C52</f>
        <v>0</v>
      </c>
      <c r="D47" s="51">
        <f>'2.tábla'!D52</f>
        <v>0</v>
      </c>
      <c r="E47" s="52" t="s">
        <v>101</v>
      </c>
      <c r="F47" s="51"/>
      <c r="G47" s="51"/>
      <c r="H47" s="51"/>
    </row>
    <row r="48" spans="1:8" ht="31.5" x14ac:dyDescent="0.25">
      <c r="A48" s="39" t="s">
        <v>148</v>
      </c>
      <c r="B48" s="51">
        <f>'2.tábla'!B61</f>
        <v>0</v>
      </c>
      <c r="C48" s="51">
        <f>'2.tábla'!C61</f>
        <v>0</v>
      </c>
      <c r="D48" s="51">
        <f>'2.tábla'!D61</f>
        <v>0</v>
      </c>
      <c r="E48" s="52" t="s">
        <v>103</v>
      </c>
      <c r="F48" s="51"/>
      <c r="G48" s="51"/>
      <c r="H48" s="51"/>
    </row>
    <row r="49" spans="1:8" ht="31.5" x14ac:dyDescent="0.25">
      <c r="A49" s="52"/>
      <c r="B49" s="51"/>
      <c r="C49" s="51"/>
      <c r="D49" s="51"/>
      <c r="E49" s="52" t="s">
        <v>149</v>
      </c>
      <c r="F49" s="51"/>
      <c r="G49" s="51"/>
      <c r="H49" s="51"/>
    </row>
    <row r="50" spans="1:8" ht="31.5" x14ac:dyDescent="0.25">
      <c r="A50" s="52"/>
      <c r="B50" s="51"/>
      <c r="C50" s="51"/>
      <c r="D50" s="51"/>
      <c r="E50" s="52" t="s">
        <v>150</v>
      </c>
      <c r="F50" s="51"/>
      <c r="G50" s="51"/>
      <c r="H50" s="51"/>
    </row>
    <row r="51" spans="1:8" ht="31.5" x14ac:dyDescent="0.25">
      <c r="A51" s="52"/>
      <c r="B51" s="51"/>
      <c r="C51" s="51"/>
      <c r="D51" s="51"/>
      <c r="E51" s="57" t="s">
        <v>151</v>
      </c>
      <c r="F51" s="51"/>
      <c r="G51" s="51"/>
      <c r="H51" s="51"/>
    </row>
    <row r="52" spans="1:8" ht="28.5" customHeight="1" x14ac:dyDescent="0.25">
      <c r="A52" s="56"/>
      <c r="B52" s="51"/>
      <c r="C52" s="51"/>
      <c r="D52" s="51"/>
      <c r="E52" s="39" t="s">
        <v>211</v>
      </c>
      <c r="F52" s="51"/>
      <c r="G52" s="51"/>
      <c r="H52" s="51"/>
    </row>
    <row r="53" spans="1:8" ht="27" customHeight="1" x14ac:dyDescent="0.25">
      <c r="A53" s="56"/>
      <c r="B53" s="51"/>
      <c r="C53" s="51"/>
      <c r="D53" s="51"/>
      <c r="E53" s="39" t="s">
        <v>152</v>
      </c>
      <c r="F53" s="51"/>
      <c r="G53" s="51"/>
      <c r="H53" s="51"/>
    </row>
    <row r="54" spans="1:8" ht="47.25" x14ac:dyDescent="0.25">
      <c r="A54" s="50" t="s">
        <v>160</v>
      </c>
      <c r="B54" s="54">
        <f>SUM(B46:B52)</f>
        <v>0</v>
      </c>
      <c r="C54" s="54">
        <f t="shared" ref="C54:D54" si="16">SUM(C46:C52)</f>
        <v>0</v>
      </c>
      <c r="D54" s="54">
        <f t="shared" si="16"/>
        <v>0</v>
      </c>
      <c r="E54" s="50" t="s">
        <v>161</v>
      </c>
      <c r="F54" s="54">
        <f>SUM(F46:F53)</f>
        <v>0</v>
      </c>
      <c r="G54" s="54">
        <v>0</v>
      </c>
      <c r="H54" s="54">
        <v>0</v>
      </c>
    </row>
    <row r="55" spans="1:8" x14ac:dyDescent="0.25">
      <c r="A55" s="56" t="s">
        <v>142</v>
      </c>
      <c r="B55" s="51">
        <f>'2.tábla'!B68</f>
        <v>0</v>
      </c>
      <c r="C55" s="51"/>
      <c r="D55" s="51"/>
      <c r="E55" s="56" t="s">
        <v>143</v>
      </c>
      <c r="F55" s="51"/>
      <c r="G55" s="51"/>
      <c r="H55" s="51"/>
    </row>
    <row r="56" spans="1:8" ht="63" x14ac:dyDescent="0.25">
      <c r="A56" s="50" t="s">
        <v>162</v>
      </c>
      <c r="B56" s="54">
        <f>B54+B55</f>
        <v>0</v>
      </c>
      <c r="C56" s="54">
        <f t="shared" ref="C56:D56" si="17">C54+C55</f>
        <v>0</v>
      </c>
      <c r="D56" s="54">
        <f t="shared" si="17"/>
        <v>0</v>
      </c>
      <c r="E56" s="50" t="s">
        <v>163</v>
      </c>
      <c r="F56" s="54">
        <f>F44</f>
        <v>860000</v>
      </c>
      <c r="G56" s="54">
        <f t="shared" ref="G56:H56" si="18">G44</f>
        <v>860000</v>
      </c>
      <c r="H56" s="54">
        <f t="shared" si="18"/>
        <v>0</v>
      </c>
    </row>
    <row r="57" spans="1:8" ht="15.75" customHeight="1" x14ac:dyDescent="0.25">
      <c r="A57" s="301" t="s">
        <v>427</v>
      </c>
      <c r="B57" s="301"/>
      <c r="C57" s="301"/>
      <c r="D57" s="301"/>
      <c r="E57" s="301"/>
      <c r="F57" s="301"/>
      <c r="G57" s="301"/>
      <c r="H57" s="301"/>
    </row>
    <row r="58" spans="1:8" x14ac:dyDescent="0.25">
      <c r="A58" s="56"/>
      <c r="B58" s="51"/>
      <c r="C58" s="51"/>
      <c r="D58" s="51"/>
      <c r="E58" s="51"/>
      <c r="F58" s="51"/>
      <c r="G58" s="51"/>
      <c r="H58" s="51"/>
    </row>
    <row r="59" spans="1:8" s="47" customFormat="1" ht="31.5" x14ac:dyDescent="0.25">
      <c r="A59" s="50" t="s">
        <v>80</v>
      </c>
      <c r="B59" s="81" t="str">
        <f>B2</f>
        <v>2019. évi eredeti előirányzat</v>
      </c>
      <c r="C59" s="81" t="str">
        <f t="shared" ref="C59:D59" si="19">C2</f>
        <v>I. Módosítás</v>
      </c>
      <c r="D59" s="81" t="str">
        <f t="shared" si="19"/>
        <v>Eltérés</v>
      </c>
      <c r="E59" s="50" t="s">
        <v>81</v>
      </c>
      <c r="F59" s="81" t="str">
        <f>B59</f>
        <v>2019. évi eredeti előirányzat</v>
      </c>
      <c r="G59" s="81" t="str">
        <f t="shared" ref="G59:H59" si="20">C59</f>
        <v>I. Módosítás</v>
      </c>
      <c r="H59" s="81" t="str">
        <f t="shared" si="20"/>
        <v>Eltérés</v>
      </c>
    </row>
    <row r="60" spans="1:8" x14ac:dyDescent="0.25">
      <c r="A60" s="50" t="s">
        <v>138</v>
      </c>
      <c r="B60" s="49"/>
      <c r="C60" s="49"/>
      <c r="D60" s="49"/>
      <c r="E60" s="50"/>
      <c r="F60" s="51"/>
      <c r="G60" s="51"/>
      <c r="H60" s="51"/>
    </row>
    <row r="61" spans="1:8" ht="31.5" x14ac:dyDescent="0.25">
      <c r="A61" s="214" t="s">
        <v>139</v>
      </c>
      <c r="B61" s="51"/>
      <c r="C61" s="51"/>
      <c r="D61" s="49"/>
      <c r="E61" s="52" t="s">
        <v>75</v>
      </c>
      <c r="F61" s="51"/>
      <c r="G61" s="51"/>
      <c r="H61" s="51"/>
    </row>
    <row r="62" spans="1:8" x14ac:dyDescent="0.25">
      <c r="A62" s="52" t="s">
        <v>83</v>
      </c>
      <c r="B62" s="51"/>
      <c r="C62" s="51"/>
      <c r="D62" s="49"/>
      <c r="E62" s="52" t="s">
        <v>72</v>
      </c>
      <c r="F62" s="51"/>
      <c r="G62" s="51"/>
      <c r="H62" s="51"/>
    </row>
    <row r="63" spans="1:8" x14ac:dyDescent="0.25">
      <c r="A63" s="52" t="s">
        <v>84</v>
      </c>
      <c r="B63" s="51"/>
      <c r="C63" s="51"/>
      <c r="D63" s="49"/>
      <c r="E63" s="52" t="s">
        <v>85</v>
      </c>
      <c r="F63" s="51"/>
      <c r="G63" s="51"/>
      <c r="H63" s="51"/>
    </row>
    <row r="64" spans="1:8" ht="47.25" x14ac:dyDescent="0.25">
      <c r="A64" s="210" t="s">
        <v>86</v>
      </c>
      <c r="B64" s="51"/>
      <c r="C64" s="51"/>
      <c r="D64" s="49"/>
      <c r="E64" s="52" t="s">
        <v>76</v>
      </c>
      <c r="F64" s="51"/>
      <c r="G64" s="51"/>
      <c r="H64" s="51"/>
    </row>
    <row r="65" spans="1:8" ht="31.5" x14ac:dyDescent="0.25">
      <c r="A65" s="52"/>
      <c r="B65" s="51"/>
      <c r="C65" s="51"/>
      <c r="D65" s="49"/>
      <c r="E65" s="52" t="s">
        <v>74</v>
      </c>
      <c r="F65" s="51"/>
      <c r="G65" s="51"/>
      <c r="H65" s="51"/>
    </row>
    <row r="66" spans="1:8" x14ac:dyDescent="0.25">
      <c r="A66" s="52"/>
      <c r="B66" s="51"/>
      <c r="C66" s="51"/>
      <c r="D66" s="49"/>
      <c r="E66" s="39" t="s">
        <v>203</v>
      </c>
      <c r="F66" s="51"/>
      <c r="G66" s="51"/>
      <c r="H66" s="51"/>
    </row>
    <row r="67" spans="1:8" ht="31.5" x14ac:dyDescent="0.25">
      <c r="A67" s="52"/>
      <c r="B67" s="51"/>
      <c r="C67" s="51"/>
      <c r="D67" s="49"/>
      <c r="E67" s="39" t="s">
        <v>204</v>
      </c>
      <c r="F67" s="51"/>
      <c r="G67" s="51"/>
      <c r="H67" s="51"/>
    </row>
    <row r="68" spans="1:8" ht="31.5" x14ac:dyDescent="0.25">
      <c r="A68" s="214"/>
      <c r="B68" s="53"/>
      <c r="C68" s="53"/>
      <c r="D68" s="49"/>
      <c r="E68" s="39" t="s">
        <v>205</v>
      </c>
      <c r="F68" s="51"/>
      <c r="G68" s="51"/>
      <c r="H68" s="51"/>
    </row>
    <row r="69" spans="1:8" ht="47.25" x14ac:dyDescent="0.25">
      <c r="A69" s="210"/>
      <c r="B69" s="51"/>
      <c r="C69" s="51"/>
      <c r="D69" s="49"/>
      <c r="E69" s="39" t="s">
        <v>206</v>
      </c>
      <c r="F69" s="51"/>
      <c r="G69" s="51"/>
      <c r="H69" s="51"/>
    </row>
    <row r="70" spans="1:8" ht="31.5" x14ac:dyDescent="0.25">
      <c r="A70" s="52"/>
      <c r="B70" s="51"/>
      <c r="C70" s="51"/>
      <c r="D70" s="49"/>
      <c r="E70" s="39" t="s">
        <v>198</v>
      </c>
      <c r="F70" s="51"/>
      <c r="G70" s="51"/>
      <c r="H70" s="51"/>
    </row>
    <row r="71" spans="1:8" ht="63" x14ac:dyDescent="0.25">
      <c r="A71" s="50" t="s">
        <v>164</v>
      </c>
      <c r="B71" s="54"/>
      <c r="C71" s="54"/>
      <c r="D71" s="49"/>
      <c r="E71" s="50" t="s">
        <v>165</v>
      </c>
      <c r="F71" s="54"/>
      <c r="G71" s="51"/>
      <c r="H71" s="51"/>
    </row>
    <row r="72" spans="1:8" x14ac:dyDescent="0.25">
      <c r="A72" s="56" t="s">
        <v>142</v>
      </c>
      <c r="B72" s="51"/>
      <c r="C72" s="51"/>
      <c r="D72" s="49"/>
      <c r="E72" s="56" t="s">
        <v>143</v>
      </c>
      <c r="F72" s="51"/>
      <c r="G72" s="51"/>
      <c r="H72" s="51"/>
    </row>
    <row r="73" spans="1:8" ht="63" x14ac:dyDescent="0.25">
      <c r="A73" s="50" t="s">
        <v>166</v>
      </c>
      <c r="B73" s="54"/>
      <c r="C73" s="54"/>
      <c r="D73" s="49"/>
      <c r="E73" s="50" t="s">
        <v>167</v>
      </c>
      <c r="F73" s="54"/>
      <c r="G73" s="51"/>
      <c r="H73" s="51"/>
    </row>
    <row r="74" spans="1:8" x14ac:dyDescent="0.25">
      <c r="A74" s="50" t="s">
        <v>146</v>
      </c>
      <c r="B74" s="54"/>
      <c r="C74" s="54"/>
      <c r="D74" s="49"/>
      <c r="E74" s="54" t="s">
        <v>15</v>
      </c>
      <c r="F74" s="51"/>
      <c r="G74" s="51"/>
      <c r="H74" s="51"/>
    </row>
    <row r="75" spans="1:8" ht="47.25" x14ac:dyDescent="0.25">
      <c r="A75" s="210" t="s">
        <v>99</v>
      </c>
      <c r="B75" s="54"/>
      <c r="C75" s="54"/>
      <c r="D75" s="49"/>
      <c r="E75" s="52" t="s">
        <v>100</v>
      </c>
      <c r="F75" s="51"/>
      <c r="G75" s="51"/>
      <c r="H75" s="51"/>
    </row>
    <row r="76" spans="1:8" ht="31.5" x14ac:dyDescent="0.25">
      <c r="A76" s="39" t="s">
        <v>147</v>
      </c>
      <c r="B76" s="51"/>
      <c r="C76" s="51"/>
      <c r="D76" s="49"/>
      <c r="E76" s="52" t="s">
        <v>101</v>
      </c>
      <c r="F76" s="51"/>
      <c r="G76" s="51"/>
      <c r="H76" s="51"/>
    </row>
    <row r="77" spans="1:8" ht="31.5" x14ac:dyDescent="0.25">
      <c r="A77" s="39" t="s">
        <v>148</v>
      </c>
      <c r="B77" s="50"/>
      <c r="C77" s="50"/>
      <c r="D77" s="49"/>
      <c r="E77" s="52" t="s">
        <v>103</v>
      </c>
      <c r="F77" s="51"/>
      <c r="G77" s="51"/>
      <c r="H77" s="51"/>
    </row>
    <row r="78" spans="1:8" ht="31.5" x14ac:dyDescent="0.25">
      <c r="A78" s="52"/>
      <c r="B78" s="51"/>
      <c r="C78" s="51"/>
      <c r="D78" s="49"/>
      <c r="E78" s="52" t="s">
        <v>149</v>
      </c>
      <c r="F78" s="51"/>
      <c r="G78" s="51"/>
      <c r="H78" s="51"/>
    </row>
    <row r="79" spans="1:8" ht="47.25" x14ac:dyDescent="0.25">
      <c r="A79" s="50" t="s">
        <v>160</v>
      </c>
      <c r="B79" s="54"/>
      <c r="C79" s="54"/>
      <c r="D79" s="49"/>
      <c r="E79" s="52" t="s">
        <v>150</v>
      </c>
      <c r="F79" s="51"/>
      <c r="G79" s="51"/>
      <c r="H79" s="51"/>
    </row>
    <row r="80" spans="1:8" ht="31.5" x14ac:dyDescent="0.25">
      <c r="A80" s="56" t="s">
        <v>142</v>
      </c>
      <c r="B80" s="51"/>
      <c r="C80" s="51"/>
      <c r="D80" s="49"/>
      <c r="E80" s="57" t="s">
        <v>151</v>
      </c>
      <c r="F80" s="51"/>
      <c r="G80" s="51"/>
      <c r="H80" s="51"/>
    </row>
    <row r="81" spans="1:8" ht="47.25" x14ac:dyDescent="0.25">
      <c r="A81" s="56"/>
      <c r="B81" s="51"/>
      <c r="C81" s="51"/>
      <c r="D81" s="49"/>
      <c r="E81" s="39" t="s">
        <v>107</v>
      </c>
      <c r="F81" s="51"/>
      <c r="G81" s="51"/>
      <c r="H81" s="51"/>
    </row>
    <row r="82" spans="1:8" ht="63" x14ac:dyDescent="0.25">
      <c r="A82" s="50" t="s">
        <v>168</v>
      </c>
      <c r="B82" s="54">
        <v>0</v>
      </c>
      <c r="C82" s="54">
        <v>0</v>
      </c>
      <c r="D82" s="54">
        <v>0</v>
      </c>
      <c r="E82" s="50" t="s">
        <v>169</v>
      </c>
      <c r="F82" s="54">
        <f>SUM(F75:F81)</f>
        <v>0</v>
      </c>
      <c r="G82" s="54">
        <f t="shared" ref="G82:H82" si="21">SUM(G75:G81)</f>
        <v>0</v>
      </c>
      <c r="H82" s="54">
        <f t="shared" si="21"/>
        <v>0</v>
      </c>
    </row>
    <row r="83" spans="1:8" x14ac:dyDescent="0.25">
      <c r="B83" s="48">
        <f>B82+B73+B56+B44+B27+B16</f>
        <v>92303605</v>
      </c>
      <c r="C83" s="48">
        <f>C82+C73+C56+C44+C27+C16</f>
        <v>121260986</v>
      </c>
      <c r="D83" s="48">
        <f>D82+D73+D56+D44+D27+D16</f>
        <v>28957381</v>
      </c>
      <c r="F83" s="48">
        <f>F82+F73+F44+F27+F16</f>
        <v>92303605</v>
      </c>
      <c r="G83" s="48">
        <f>G82+G73+G56+G27+G16</f>
        <v>121260986</v>
      </c>
      <c r="H83" s="48">
        <f>H82+H73+H56+H44+H27+H16</f>
        <v>28957381</v>
      </c>
    </row>
    <row r="84" spans="1:8" x14ac:dyDescent="0.25">
      <c r="A84" s="47" t="s">
        <v>212</v>
      </c>
      <c r="B84" s="48">
        <f>F83-B83</f>
        <v>0</v>
      </c>
    </row>
  </sheetData>
  <sheetProtection selectLockedCells="1" selectUnlockedCells="1"/>
  <mergeCells count="3">
    <mergeCell ref="A1:H1"/>
    <mergeCell ref="A29:H29"/>
    <mergeCell ref="A57:H57"/>
  </mergeCells>
  <phoneticPr fontId="21" type="noConversion"/>
  <printOptions horizontalCentered="1"/>
  <pageMargins left="0.15748031496062992" right="0.15748031496062992" top="0.94488188976377963" bottom="0.19685039370078741" header="0.31496062992125984" footer="0.51181102362204722"/>
  <pageSetup paperSize="9" scale="54" firstPageNumber="0" orientation="landscape" r:id="rId1"/>
  <headerFooter alignWithMargins="0">
    <oddHeader xml:space="preserve">&amp;L&amp;"Times New Roman,Normál"&amp;12Balatonszőlős Község Önkormányzata&amp;C&amp;"Times New Roman,Normál"&amp;12 7. melléklet 
az önkormányzat 2019. évi költségvetéséről szóló 2/2019. (II. 15.) önkormányzati rendelethez: </oddHeader>
  </headerFooter>
  <rowBreaks count="2" manualBreakCount="2">
    <brk id="28" max="7" man="1"/>
    <brk id="56" max="7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8"/>
  <sheetViews>
    <sheetView view="pageLayout" zoomScale="89" zoomScaleNormal="84" zoomScalePageLayoutView="89" workbookViewId="0">
      <selection activeCell="A3" sqref="A3:N3"/>
    </sheetView>
  </sheetViews>
  <sheetFormatPr defaultRowHeight="12.75" x14ac:dyDescent="0.2"/>
  <cols>
    <col min="1" max="1" width="31.42578125" style="344" customWidth="1"/>
    <col min="2" max="2" width="11.42578125" style="316" customWidth="1"/>
    <col min="3" max="3" width="11.140625" style="316" bestFit="1" customWidth="1"/>
    <col min="4" max="4" width="11.42578125" style="316" customWidth="1"/>
    <col min="5" max="5" width="11.140625" style="316" bestFit="1" customWidth="1"/>
    <col min="6" max="6" width="11.5703125" style="316" customWidth="1"/>
    <col min="7" max="9" width="11.140625" style="316" bestFit="1" customWidth="1"/>
    <col min="10" max="10" width="12.5703125" style="316" customWidth="1"/>
    <col min="11" max="11" width="12.140625" style="316" customWidth="1"/>
    <col min="12" max="12" width="11.85546875" style="316" customWidth="1"/>
    <col min="13" max="13" width="11.42578125" style="316" customWidth="1"/>
    <col min="14" max="14" width="12.42578125" style="327" customWidth="1"/>
    <col min="15" max="15" width="18" style="316" customWidth="1"/>
    <col min="16" max="16" width="14.42578125" style="316" customWidth="1"/>
    <col min="17" max="17" width="11.7109375" style="316" bestFit="1" customWidth="1"/>
    <col min="18" max="256" width="9.140625" style="316"/>
    <col min="257" max="257" width="51" style="316" customWidth="1"/>
    <col min="258" max="259" width="11.85546875" style="316" bestFit="1" customWidth="1"/>
    <col min="260" max="265" width="13.28515625" style="316" bestFit="1" customWidth="1"/>
    <col min="266" max="266" width="16.140625" style="316" bestFit="1" customWidth="1"/>
    <col min="267" max="269" width="13.28515625" style="316" bestFit="1" customWidth="1"/>
    <col min="270" max="270" width="14.140625" style="316" bestFit="1" customWidth="1"/>
    <col min="271" max="512" width="9.140625" style="316"/>
    <col min="513" max="513" width="51" style="316" customWidth="1"/>
    <col min="514" max="515" width="11.85546875" style="316" bestFit="1" customWidth="1"/>
    <col min="516" max="521" width="13.28515625" style="316" bestFit="1" customWidth="1"/>
    <col min="522" max="522" width="16.140625" style="316" bestFit="1" customWidth="1"/>
    <col min="523" max="525" width="13.28515625" style="316" bestFit="1" customWidth="1"/>
    <col min="526" max="526" width="14.140625" style="316" bestFit="1" customWidth="1"/>
    <col min="527" max="768" width="9.140625" style="316"/>
    <col min="769" max="769" width="51" style="316" customWidth="1"/>
    <col min="770" max="771" width="11.85546875" style="316" bestFit="1" customWidth="1"/>
    <col min="772" max="777" width="13.28515625" style="316" bestFit="1" customWidth="1"/>
    <col min="778" max="778" width="16.140625" style="316" bestFit="1" customWidth="1"/>
    <col min="779" max="781" width="13.28515625" style="316" bestFit="1" customWidth="1"/>
    <col min="782" max="782" width="14.140625" style="316" bestFit="1" customWidth="1"/>
    <col min="783" max="1024" width="9.140625" style="316"/>
    <col min="1025" max="1025" width="51" style="316" customWidth="1"/>
    <col min="1026" max="1027" width="11.85546875" style="316" bestFit="1" customWidth="1"/>
    <col min="1028" max="1033" width="13.28515625" style="316" bestFit="1" customWidth="1"/>
    <col min="1034" max="1034" width="16.140625" style="316" bestFit="1" customWidth="1"/>
    <col min="1035" max="1037" width="13.28515625" style="316" bestFit="1" customWidth="1"/>
    <col min="1038" max="1038" width="14.140625" style="316" bestFit="1" customWidth="1"/>
    <col min="1039" max="1280" width="9.140625" style="316"/>
    <col min="1281" max="1281" width="51" style="316" customWidth="1"/>
    <col min="1282" max="1283" width="11.85546875" style="316" bestFit="1" customWidth="1"/>
    <col min="1284" max="1289" width="13.28515625" style="316" bestFit="1" customWidth="1"/>
    <col min="1290" max="1290" width="16.140625" style="316" bestFit="1" customWidth="1"/>
    <col min="1291" max="1293" width="13.28515625" style="316" bestFit="1" customWidth="1"/>
    <col min="1294" max="1294" width="14.140625" style="316" bestFit="1" customWidth="1"/>
    <col min="1295" max="1536" width="9.140625" style="316"/>
    <col min="1537" max="1537" width="51" style="316" customWidth="1"/>
    <col min="1538" max="1539" width="11.85546875" style="316" bestFit="1" customWidth="1"/>
    <col min="1540" max="1545" width="13.28515625" style="316" bestFit="1" customWidth="1"/>
    <col min="1546" max="1546" width="16.140625" style="316" bestFit="1" customWidth="1"/>
    <col min="1547" max="1549" width="13.28515625" style="316" bestFit="1" customWidth="1"/>
    <col min="1550" max="1550" width="14.140625" style="316" bestFit="1" customWidth="1"/>
    <col min="1551" max="1792" width="9.140625" style="316"/>
    <col min="1793" max="1793" width="51" style="316" customWidth="1"/>
    <col min="1794" max="1795" width="11.85546875" style="316" bestFit="1" customWidth="1"/>
    <col min="1796" max="1801" width="13.28515625" style="316" bestFit="1" customWidth="1"/>
    <col min="1802" max="1802" width="16.140625" style="316" bestFit="1" customWidth="1"/>
    <col min="1803" max="1805" width="13.28515625" style="316" bestFit="1" customWidth="1"/>
    <col min="1806" max="1806" width="14.140625" style="316" bestFit="1" customWidth="1"/>
    <col min="1807" max="2048" width="9.140625" style="316"/>
    <col min="2049" max="2049" width="51" style="316" customWidth="1"/>
    <col min="2050" max="2051" width="11.85546875" style="316" bestFit="1" customWidth="1"/>
    <col min="2052" max="2057" width="13.28515625" style="316" bestFit="1" customWidth="1"/>
    <col min="2058" max="2058" width="16.140625" style="316" bestFit="1" customWidth="1"/>
    <col min="2059" max="2061" width="13.28515625" style="316" bestFit="1" customWidth="1"/>
    <col min="2062" max="2062" width="14.140625" style="316" bestFit="1" customWidth="1"/>
    <col min="2063" max="2304" width="9.140625" style="316"/>
    <col min="2305" max="2305" width="51" style="316" customWidth="1"/>
    <col min="2306" max="2307" width="11.85546875" style="316" bestFit="1" customWidth="1"/>
    <col min="2308" max="2313" width="13.28515625" style="316" bestFit="1" customWidth="1"/>
    <col min="2314" max="2314" width="16.140625" style="316" bestFit="1" customWidth="1"/>
    <col min="2315" max="2317" width="13.28515625" style="316" bestFit="1" customWidth="1"/>
    <col min="2318" max="2318" width="14.140625" style="316" bestFit="1" customWidth="1"/>
    <col min="2319" max="2560" width="9.140625" style="316"/>
    <col min="2561" max="2561" width="51" style="316" customWidth="1"/>
    <col min="2562" max="2563" width="11.85546875" style="316" bestFit="1" customWidth="1"/>
    <col min="2564" max="2569" width="13.28515625" style="316" bestFit="1" customWidth="1"/>
    <col min="2570" max="2570" width="16.140625" style="316" bestFit="1" customWidth="1"/>
    <col min="2571" max="2573" width="13.28515625" style="316" bestFit="1" customWidth="1"/>
    <col min="2574" max="2574" width="14.140625" style="316" bestFit="1" customWidth="1"/>
    <col min="2575" max="2816" width="9.140625" style="316"/>
    <col min="2817" max="2817" width="51" style="316" customWidth="1"/>
    <col min="2818" max="2819" width="11.85546875" style="316" bestFit="1" customWidth="1"/>
    <col min="2820" max="2825" width="13.28515625" style="316" bestFit="1" customWidth="1"/>
    <col min="2826" max="2826" width="16.140625" style="316" bestFit="1" customWidth="1"/>
    <col min="2827" max="2829" width="13.28515625" style="316" bestFit="1" customWidth="1"/>
    <col min="2830" max="2830" width="14.140625" style="316" bestFit="1" customWidth="1"/>
    <col min="2831" max="3072" width="9.140625" style="316"/>
    <col min="3073" max="3073" width="51" style="316" customWidth="1"/>
    <col min="3074" max="3075" width="11.85546875" style="316" bestFit="1" customWidth="1"/>
    <col min="3076" max="3081" width="13.28515625" style="316" bestFit="1" customWidth="1"/>
    <col min="3082" max="3082" width="16.140625" style="316" bestFit="1" customWidth="1"/>
    <col min="3083" max="3085" width="13.28515625" style="316" bestFit="1" customWidth="1"/>
    <col min="3086" max="3086" width="14.140625" style="316" bestFit="1" customWidth="1"/>
    <col min="3087" max="3328" width="9.140625" style="316"/>
    <col min="3329" max="3329" width="51" style="316" customWidth="1"/>
    <col min="3330" max="3331" width="11.85546875" style="316" bestFit="1" customWidth="1"/>
    <col min="3332" max="3337" width="13.28515625" style="316" bestFit="1" customWidth="1"/>
    <col min="3338" max="3338" width="16.140625" style="316" bestFit="1" customWidth="1"/>
    <col min="3339" max="3341" width="13.28515625" style="316" bestFit="1" customWidth="1"/>
    <col min="3342" max="3342" width="14.140625" style="316" bestFit="1" customWidth="1"/>
    <col min="3343" max="3584" width="9.140625" style="316"/>
    <col min="3585" max="3585" width="51" style="316" customWidth="1"/>
    <col min="3586" max="3587" width="11.85546875" style="316" bestFit="1" customWidth="1"/>
    <col min="3588" max="3593" width="13.28515625" style="316" bestFit="1" customWidth="1"/>
    <col min="3594" max="3594" width="16.140625" style="316" bestFit="1" customWidth="1"/>
    <col min="3595" max="3597" width="13.28515625" style="316" bestFit="1" customWidth="1"/>
    <col min="3598" max="3598" width="14.140625" style="316" bestFit="1" customWidth="1"/>
    <col min="3599" max="3840" width="9.140625" style="316"/>
    <col min="3841" max="3841" width="51" style="316" customWidth="1"/>
    <col min="3842" max="3843" width="11.85546875" style="316" bestFit="1" customWidth="1"/>
    <col min="3844" max="3849" width="13.28515625" style="316" bestFit="1" customWidth="1"/>
    <col min="3850" max="3850" width="16.140625" style="316" bestFit="1" customWidth="1"/>
    <col min="3851" max="3853" width="13.28515625" style="316" bestFit="1" customWidth="1"/>
    <col min="3854" max="3854" width="14.140625" style="316" bestFit="1" customWidth="1"/>
    <col min="3855" max="4096" width="9.140625" style="316"/>
    <col min="4097" max="4097" width="51" style="316" customWidth="1"/>
    <col min="4098" max="4099" width="11.85546875" style="316" bestFit="1" customWidth="1"/>
    <col min="4100" max="4105" width="13.28515625" style="316" bestFit="1" customWidth="1"/>
    <col min="4106" max="4106" width="16.140625" style="316" bestFit="1" customWidth="1"/>
    <col min="4107" max="4109" width="13.28515625" style="316" bestFit="1" customWidth="1"/>
    <col min="4110" max="4110" width="14.140625" style="316" bestFit="1" customWidth="1"/>
    <col min="4111" max="4352" width="9.140625" style="316"/>
    <col min="4353" max="4353" width="51" style="316" customWidth="1"/>
    <col min="4354" max="4355" width="11.85546875" style="316" bestFit="1" customWidth="1"/>
    <col min="4356" max="4361" width="13.28515625" style="316" bestFit="1" customWidth="1"/>
    <col min="4362" max="4362" width="16.140625" style="316" bestFit="1" customWidth="1"/>
    <col min="4363" max="4365" width="13.28515625" style="316" bestFit="1" customWidth="1"/>
    <col min="4366" max="4366" width="14.140625" style="316" bestFit="1" customWidth="1"/>
    <col min="4367" max="4608" width="9.140625" style="316"/>
    <col min="4609" max="4609" width="51" style="316" customWidth="1"/>
    <col min="4610" max="4611" width="11.85546875" style="316" bestFit="1" customWidth="1"/>
    <col min="4612" max="4617" width="13.28515625" style="316" bestFit="1" customWidth="1"/>
    <col min="4618" max="4618" width="16.140625" style="316" bestFit="1" customWidth="1"/>
    <col min="4619" max="4621" width="13.28515625" style="316" bestFit="1" customWidth="1"/>
    <col min="4622" max="4622" width="14.140625" style="316" bestFit="1" customWidth="1"/>
    <col min="4623" max="4864" width="9.140625" style="316"/>
    <col min="4865" max="4865" width="51" style="316" customWidth="1"/>
    <col min="4866" max="4867" width="11.85546875" style="316" bestFit="1" customWidth="1"/>
    <col min="4868" max="4873" width="13.28515625" style="316" bestFit="1" customWidth="1"/>
    <col min="4874" max="4874" width="16.140625" style="316" bestFit="1" customWidth="1"/>
    <col min="4875" max="4877" width="13.28515625" style="316" bestFit="1" customWidth="1"/>
    <col min="4878" max="4878" width="14.140625" style="316" bestFit="1" customWidth="1"/>
    <col min="4879" max="5120" width="9.140625" style="316"/>
    <col min="5121" max="5121" width="51" style="316" customWidth="1"/>
    <col min="5122" max="5123" width="11.85546875" style="316" bestFit="1" customWidth="1"/>
    <col min="5124" max="5129" width="13.28515625" style="316" bestFit="1" customWidth="1"/>
    <col min="5130" max="5130" width="16.140625" style="316" bestFit="1" customWidth="1"/>
    <col min="5131" max="5133" width="13.28515625" style="316" bestFit="1" customWidth="1"/>
    <col min="5134" max="5134" width="14.140625" style="316" bestFit="1" customWidth="1"/>
    <col min="5135" max="5376" width="9.140625" style="316"/>
    <col min="5377" max="5377" width="51" style="316" customWidth="1"/>
    <col min="5378" max="5379" width="11.85546875" style="316" bestFit="1" customWidth="1"/>
    <col min="5380" max="5385" width="13.28515625" style="316" bestFit="1" customWidth="1"/>
    <col min="5386" max="5386" width="16.140625" style="316" bestFit="1" customWidth="1"/>
    <col min="5387" max="5389" width="13.28515625" style="316" bestFit="1" customWidth="1"/>
    <col min="5390" max="5390" width="14.140625" style="316" bestFit="1" customWidth="1"/>
    <col min="5391" max="5632" width="9.140625" style="316"/>
    <col min="5633" max="5633" width="51" style="316" customWidth="1"/>
    <col min="5634" max="5635" width="11.85546875" style="316" bestFit="1" customWidth="1"/>
    <col min="5636" max="5641" width="13.28515625" style="316" bestFit="1" customWidth="1"/>
    <col min="5642" max="5642" width="16.140625" style="316" bestFit="1" customWidth="1"/>
    <col min="5643" max="5645" width="13.28515625" style="316" bestFit="1" customWidth="1"/>
    <col min="5646" max="5646" width="14.140625" style="316" bestFit="1" customWidth="1"/>
    <col min="5647" max="5888" width="9.140625" style="316"/>
    <col min="5889" max="5889" width="51" style="316" customWidth="1"/>
    <col min="5890" max="5891" width="11.85546875" style="316" bestFit="1" customWidth="1"/>
    <col min="5892" max="5897" width="13.28515625" style="316" bestFit="1" customWidth="1"/>
    <col min="5898" max="5898" width="16.140625" style="316" bestFit="1" customWidth="1"/>
    <col min="5899" max="5901" width="13.28515625" style="316" bestFit="1" customWidth="1"/>
    <col min="5902" max="5902" width="14.140625" style="316" bestFit="1" customWidth="1"/>
    <col min="5903" max="6144" width="9.140625" style="316"/>
    <col min="6145" max="6145" width="51" style="316" customWidth="1"/>
    <col min="6146" max="6147" width="11.85546875" style="316" bestFit="1" customWidth="1"/>
    <col min="6148" max="6153" width="13.28515625" style="316" bestFit="1" customWidth="1"/>
    <col min="6154" max="6154" width="16.140625" style="316" bestFit="1" customWidth="1"/>
    <col min="6155" max="6157" width="13.28515625" style="316" bestFit="1" customWidth="1"/>
    <col min="6158" max="6158" width="14.140625" style="316" bestFit="1" customWidth="1"/>
    <col min="6159" max="6400" width="9.140625" style="316"/>
    <col min="6401" max="6401" width="51" style="316" customWidth="1"/>
    <col min="6402" max="6403" width="11.85546875" style="316" bestFit="1" customWidth="1"/>
    <col min="6404" max="6409" width="13.28515625" style="316" bestFit="1" customWidth="1"/>
    <col min="6410" max="6410" width="16.140625" style="316" bestFit="1" customWidth="1"/>
    <col min="6411" max="6413" width="13.28515625" style="316" bestFit="1" customWidth="1"/>
    <col min="6414" max="6414" width="14.140625" style="316" bestFit="1" customWidth="1"/>
    <col min="6415" max="6656" width="9.140625" style="316"/>
    <col min="6657" max="6657" width="51" style="316" customWidth="1"/>
    <col min="6658" max="6659" width="11.85546875" style="316" bestFit="1" customWidth="1"/>
    <col min="6660" max="6665" width="13.28515625" style="316" bestFit="1" customWidth="1"/>
    <col min="6666" max="6666" width="16.140625" style="316" bestFit="1" customWidth="1"/>
    <col min="6667" max="6669" width="13.28515625" style="316" bestFit="1" customWidth="1"/>
    <col min="6670" max="6670" width="14.140625" style="316" bestFit="1" customWidth="1"/>
    <col min="6671" max="6912" width="9.140625" style="316"/>
    <col min="6913" max="6913" width="51" style="316" customWidth="1"/>
    <col min="6914" max="6915" width="11.85546875" style="316" bestFit="1" customWidth="1"/>
    <col min="6916" max="6921" width="13.28515625" style="316" bestFit="1" customWidth="1"/>
    <col min="6922" max="6922" width="16.140625" style="316" bestFit="1" customWidth="1"/>
    <col min="6923" max="6925" width="13.28515625" style="316" bestFit="1" customWidth="1"/>
    <col min="6926" max="6926" width="14.140625" style="316" bestFit="1" customWidth="1"/>
    <col min="6927" max="7168" width="9.140625" style="316"/>
    <col min="7169" max="7169" width="51" style="316" customWidth="1"/>
    <col min="7170" max="7171" width="11.85546875" style="316" bestFit="1" customWidth="1"/>
    <col min="7172" max="7177" width="13.28515625" style="316" bestFit="1" customWidth="1"/>
    <col min="7178" max="7178" width="16.140625" style="316" bestFit="1" customWidth="1"/>
    <col min="7179" max="7181" width="13.28515625" style="316" bestFit="1" customWidth="1"/>
    <col min="7182" max="7182" width="14.140625" style="316" bestFit="1" customWidth="1"/>
    <col min="7183" max="7424" width="9.140625" style="316"/>
    <col min="7425" max="7425" width="51" style="316" customWidth="1"/>
    <col min="7426" max="7427" width="11.85546875" style="316" bestFit="1" customWidth="1"/>
    <col min="7428" max="7433" width="13.28515625" style="316" bestFit="1" customWidth="1"/>
    <col min="7434" max="7434" width="16.140625" style="316" bestFit="1" customWidth="1"/>
    <col min="7435" max="7437" width="13.28515625" style="316" bestFit="1" customWidth="1"/>
    <col min="7438" max="7438" width="14.140625" style="316" bestFit="1" customWidth="1"/>
    <col min="7439" max="7680" width="9.140625" style="316"/>
    <col min="7681" max="7681" width="51" style="316" customWidth="1"/>
    <col min="7682" max="7683" width="11.85546875" style="316" bestFit="1" customWidth="1"/>
    <col min="7684" max="7689" width="13.28515625" style="316" bestFit="1" customWidth="1"/>
    <col min="7690" max="7690" width="16.140625" style="316" bestFit="1" customWidth="1"/>
    <col min="7691" max="7693" width="13.28515625" style="316" bestFit="1" customWidth="1"/>
    <col min="7694" max="7694" width="14.140625" style="316" bestFit="1" customWidth="1"/>
    <col min="7695" max="7936" width="9.140625" style="316"/>
    <col min="7937" max="7937" width="51" style="316" customWidth="1"/>
    <col min="7938" max="7939" width="11.85546875" style="316" bestFit="1" customWidth="1"/>
    <col min="7940" max="7945" width="13.28515625" style="316" bestFit="1" customWidth="1"/>
    <col min="7946" max="7946" width="16.140625" style="316" bestFit="1" customWidth="1"/>
    <col min="7947" max="7949" width="13.28515625" style="316" bestFit="1" customWidth="1"/>
    <col min="7950" max="7950" width="14.140625" style="316" bestFit="1" customWidth="1"/>
    <col min="7951" max="8192" width="9.140625" style="316"/>
    <col min="8193" max="8193" width="51" style="316" customWidth="1"/>
    <col min="8194" max="8195" width="11.85546875" style="316" bestFit="1" customWidth="1"/>
    <col min="8196" max="8201" width="13.28515625" style="316" bestFit="1" customWidth="1"/>
    <col min="8202" max="8202" width="16.140625" style="316" bestFit="1" customWidth="1"/>
    <col min="8203" max="8205" width="13.28515625" style="316" bestFit="1" customWidth="1"/>
    <col min="8206" max="8206" width="14.140625" style="316" bestFit="1" customWidth="1"/>
    <col min="8207" max="8448" width="9.140625" style="316"/>
    <col min="8449" max="8449" width="51" style="316" customWidth="1"/>
    <col min="8450" max="8451" width="11.85546875" style="316" bestFit="1" customWidth="1"/>
    <col min="8452" max="8457" width="13.28515625" style="316" bestFit="1" customWidth="1"/>
    <col min="8458" max="8458" width="16.140625" style="316" bestFit="1" customWidth="1"/>
    <col min="8459" max="8461" width="13.28515625" style="316" bestFit="1" customWidth="1"/>
    <col min="8462" max="8462" width="14.140625" style="316" bestFit="1" customWidth="1"/>
    <col min="8463" max="8704" width="9.140625" style="316"/>
    <col min="8705" max="8705" width="51" style="316" customWidth="1"/>
    <col min="8706" max="8707" width="11.85546875" style="316" bestFit="1" customWidth="1"/>
    <col min="8708" max="8713" width="13.28515625" style="316" bestFit="1" customWidth="1"/>
    <col min="8714" max="8714" width="16.140625" style="316" bestFit="1" customWidth="1"/>
    <col min="8715" max="8717" width="13.28515625" style="316" bestFit="1" customWidth="1"/>
    <col min="8718" max="8718" width="14.140625" style="316" bestFit="1" customWidth="1"/>
    <col min="8719" max="8960" width="9.140625" style="316"/>
    <col min="8961" max="8961" width="51" style="316" customWidth="1"/>
    <col min="8962" max="8963" width="11.85546875" style="316" bestFit="1" customWidth="1"/>
    <col min="8964" max="8969" width="13.28515625" style="316" bestFit="1" customWidth="1"/>
    <col min="8970" max="8970" width="16.140625" style="316" bestFit="1" customWidth="1"/>
    <col min="8971" max="8973" width="13.28515625" style="316" bestFit="1" customWidth="1"/>
    <col min="8974" max="8974" width="14.140625" style="316" bestFit="1" customWidth="1"/>
    <col min="8975" max="9216" width="9.140625" style="316"/>
    <col min="9217" max="9217" width="51" style="316" customWidth="1"/>
    <col min="9218" max="9219" width="11.85546875" style="316" bestFit="1" customWidth="1"/>
    <col min="9220" max="9225" width="13.28515625" style="316" bestFit="1" customWidth="1"/>
    <col min="9226" max="9226" width="16.140625" style="316" bestFit="1" customWidth="1"/>
    <col min="9227" max="9229" width="13.28515625" style="316" bestFit="1" customWidth="1"/>
    <col min="9230" max="9230" width="14.140625" style="316" bestFit="1" customWidth="1"/>
    <col min="9231" max="9472" width="9.140625" style="316"/>
    <col min="9473" max="9473" width="51" style="316" customWidth="1"/>
    <col min="9474" max="9475" width="11.85546875" style="316" bestFit="1" customWidth="1"/>
    <col min="9476" max="9481" width="13.28515625" style="316" bestFit="1" customWidth="1"/>
    <col min="9482" max="9482" width="16.140625" style="316" bestFit="1" customWidth="1"/>
    <col min="9483" max="9485" width="13.28515625" style="316" bestFit="1" customWidth="1"/>
    <col min="9486" max="9486" width="14.140625" style="316" bestFit="1" customWidth="1"/>
    <col min="9487" max="9728" width="9.140625" style="316"/>
    <col min="9729" max="9729" width="51" style="316" customWidth="1"/>
    <col min="9730" max="9731" width="11.85546875" style="316" bestFit="1" customWidth="1"/>
    <col min="9732" max="9737" width="13.28515625" style="316" bestFit="1" customWidth="1"/>
    <col min="9738" max="9738" width="16.140625" style="316" bestFit="1" customWidth="1"/>
    <col min="9739" max="9741" width="13.28515625" style="316" bestFit="1" customWidth="1"/>
    <col min="9742" max="9742" width="14.140625" style="316" bestFit="1" customWidth="1"/>
    <col min="9743" max="9984" width="9.140625" style="316"/>
    <col min="9985" max="9985" width="51" style="316" customWidth="1"/>
    <col min="9986" max="9987" width="11.85546875" style="316" bestFit="1" customWidth="1"/>
    <col min="9988" max="9993" width="13.28515625" style="316" bestFit="1" customWidth="1"/>
    <col min="9994" max="9994" width="16.140625" style="316" bestFit="1" customWidth="1"/>
    <col min="9995" max="9997" width="13.28515625" style="316" bestFit="1" customWidth="1"/>
    <col min="9998" max="9998" width="14.140625" style="316" bestFit="1" customWidth="1"/>
    <col min="9999" max="10240" width="9.140625" style="316"/>
    <col min="10241" max="10241" width="51" style="316" customWidth="1"/>
    <col min="10242" max="10243" width="11.85546875" style="316" bestFit="1" customWidth="1"/>
    <col min="10244" max="10249" width="13.28515625" style="316" bestFit="1" customWidth="1"/>
    <col min="10250" max="10250" width="16.140625" style="316" bestFit="1" customWidth="1"/>
    <col min="10251" max="10253" width="13.28515625" style="316" bestFit="1" customWidth="1"/>
    <col min="10254" max="10254" width="14.140625" style="316" bestFit="1" customWidth="1"/>
    <col min="10255" max="10496" width="9.140625" style="316"/>
    <col min="10497" max="10497" width="51" style="316" customWidth="1"/>
    <col min="10498" max="10499" width="11.85546875" style="316" bestFit="1" customWidth="1"/>
    <col min="10500" max="10505" width="13.28515625" style="316" bestFit="1" customWidth="1"/>
    <col min="10506" max="10506" width="16.140625" style="316" bestFit="1" customWidth="1"/>
    <col min="10507" max="10509" width="13.28515625" style="316" bestFit="1" customWidth="1"/>
    <col min="10510" max="10510" width="14.140625" style="316" bestFit="1" customWidth="1"/>
    <col min="10511" max="10752" width="9.140625" style="316"/>
    <col min="10753" max="10753" width="51" style="316" customWidth="1"/>
    <col min="10754" max="10755" width="11.85546875" style="316" bestFit="1" customWidth="1"/>
    <col min="10756" max="10761" width="13.28515625" style="316" bestFit="1" customWidth="1"/>
    <col min="10762" max="10762" width="16.140625" style="316" bestFit="1" customWidth="1"/>
    <col min="10763" max="10765" width="13.28515625" style="316" bestFit="1" customWidth="1"/>
    <col min="10766" max="10766" width="14.140625" style="316" bestFit="1" customWidth="1"/>
    <col min="10767" max="11008" width="9.140625" style="316"/>
    <col min="11009" max="11009" width="51" style="316" customWidth="1"/>
    <col min="11010" max="11011" width="11.85546875" style="316" bestFit="1" customWidth="1"/>
    <col min="11012" max="11017" width="13.28515625" style="316" bestFit="1" customWidth="1"/>
    <col min="11018" max="11018" width="16.140625" style="316" bestFit="1" customWidth="1"/>
    <col min="11019" max="11021" width="13.28515625" style="316" bestFit="1" customWidth="1"/>
    <col min="11022" max="11022" width="14.140625" style="316" bestFit="1" customWidth="1"/>
    <col min="11023" max="11264" width="9.140625" style="316"/>
    <col min="11265" max="11265" width="51" style="316" customWidth="1"/>
    <col min="11266" max="11267" width="11.85546875" style="316" bestFit="1" customWidth="1"/>
    <col min="11268" max="11273" width="13.28515625" style="316" bestFit="1" customWidth="1"/>
    <col min="11274" max="11274" width="16.140625" style="316" bestFit="1" customWidth="1"/>
    <col min="11275" max="11277" width="13.28515625" style="316" bestFit="1" customWidth="1"/>
    <col min="11278" max="11278" width="14.140625" style="316" bestFit="1" customWidth="1"/>
    <col min="11279" max="11520" width="9.140625" style="316"/>
    <col min="11521" max="11521" width="51" style="316" customWidth="1"/>
    <col min="11522" max="11523" width="11.85546875" style="316" bestFit="1" customWidth="1"/>
    <col min="11524" max="11529" width="13.28515625" style="316" bestFit="1" customWidth="1"/>
    <col min="11530" max="11530" width="16.140625" style="316" bestFit="1" customWidth="1"/>
    <col min="11531" max="11533" width="13.28515625" style="316" bestFit="1" customWidth="1"/>
    <col min="11534" max="11534" width="14.140625" style="316" bestFit="1" customWidth="1"/>
    <col min="11535" max="11776" width="9.140625" style="316"/>
    <col min="11777" max="11777" width="51" style="316" customWidth="1"/>
    <col min="11778" max="11779" width="11.85546875" style="316" bestFit="1" customWidth="1"/>
    <col min="11780" max="11785" width="13.28515625" style="316" bestFit="1" customWidth="1"/>
    <col min="11786" max="11786" width="16.140625" style="316" bestFit="1" customWidth="1"/>
    <col min="11787" max="11789" width="13.28515625" style="316" bestFit="1" customWidth="1"/>
    <col min="11790" max="11790" width="14.140625" style="316" bestFit="1" customWidth="1"/>
    <col min="11791" max="12032" width="9.140625" style="316"/>
    <col min="12033" max="12033" width="51" style="316" customWidth="1"/>
    <col min="12034" max="12035" width="11.85546875" style="316" bestFit="1" customWidth="1"/>
    <col min="12036" max="12041" width="13.28515625" style="316" bestFit="1" customWidth="1"/>
    <col min="12042" max="12042" width="16.140625" style="316" bestFit="1" customWidth="1"/>
    <col min="12043" max="12045" width="13.28515625" style="316" bestFit="1" customWidth="1"/>
    <col min="12046" max="12046" width="14.140625" style="316" bestFit="1" customWidth="1"/>
    <col min="12047" max="12288" width="9.140625" style="316"/>
    <col min="12289" max="12289" width="51" style="316" customWidth="1"/>
    <col min="12290" max="12291" width="11.85546875" style="316" bestFit="1" customWidth="1"/>
    <col min="12292" max="12297" width="13.28515625" style="316" bestFit="1" customWidth="1"/>
    <col min="12298" max="12298" width="16.140625" style="316" bestFit="1" customWidth="1"/>
    <col min="12299" max="12301" width="13.28515625" style="316" bestFit="1" customWidth="1"/>
    <col min="12302" max="12302" width="14.140625" style="316" bestFit="1" customWidth="1"/>
    <col min="12303" max="12544" width="9.140625" style="316"/>
    <col min="12545" max="12545" width="51" style="316" customWidth="1"/>
    <col min="12546" max="12547" width="11.85546875" style="316" bestFit="1" customWidth="1"/>
    <col min="12548" max="12553" width="13.28515625" style="316" bestFit="1" customWidth="1"/>
    <col min="12554" max="12554" width="16.140625" style="316" bestFit="1" customWidth="1"/>
    <col min="12555" max="12557" width="13.28515625" style="316" bestFit="1" customWidth="1"/>
    <col min="12558" max="12558" width="14.140625" style="316" bestFit="1" customWidth="1"/>
    <col min="12559" max="12800" width="9.140625" style="316"/>
    <col min="12801" max="12801" width="51" style="316" customWidth="1"/>
    <col min="12802" max="12803" width="11.85546875" style="316" bestFit="1" customWidth="1"/>
    <col min="12804" max="12809" width="13.28515625" style="316" bestFit="1" customWidth="1"/>
    <col min="12810" max="12810" width="16.140625" style="316" bestFit="1" customWidth="1"/>
    <col min="12811" max="12813" width="13.28515625" style="316" bestFit="1" customWidth="1"/>
    <col min="12814" max="12814" width="14.140625" style="316" bestFit="1" customWidth="1"/>
    <col min="12815" max="13056" width="9.140625" style="316"/>
    <col min="13057" max="13057" width="51" style="316" customWidth="1"/>
    <col min="13058" max="13059" width="11.85546875" style="316" bestFit="1" customWidth="1"/>
    <col min="13060" max="13065" width="13.28515625" style="316" bestFit="1" customWidth="1"/>
    <col min="13066" max="13066" width="16.140625" style="316" bestFit="1" customWidth="1"/>
    <col min="13067" max="13069" width="13.28515625" style="316" bestFit="1" customWidth="1"/>
    <col min="13070" max="13070" width="14.140625" style="316" bestFit="1" customWidth="1"/>
    <col min="13071" max="13312" width="9.140625" style="316"/>
    <col min="13313" max="13313" width="51" style="316" customWidth="1"/>
    <col min="13314" max="13315" width="11.85546875" style="316" bestFit="1" customWidth="1"/>
    <col min="13316" max="13321" width="13.28515625" style="316" bestFit="1" customWidth="1"/>
    <col min="13322" max="13322" width="16.140625" style="316" bestFit="1" customWidth="1"/>
    <col min="13323" max="13325" width="13.28515625" style="316" bestFit="1" customWidth="1"/>
    <col min="13326" max="13326" width="14.140625" style="316" bestFit="1" customWidth="1"/>
    <col min="13327" max="13568" width="9.140625" style="316"/>
    <col min="13569" max="13569" width="51" style="316" customWidth="1"/>
    <col min="13570" max="13571" width="11.85546875" style="316" bestFit="1" customWidth="1"/>
    <col min="13572" max="13577" width="13.28515625" style="316" bestFit="1" customWidth="1"/>
    <col min="13578" max="13578" width="16.140625" style="316" bestFit="1" customWidth="1"/>
    <col min="13579" max="13581" width="13.28515625" style="316" bestFit="1" customWidth="1"/>
    <col min="13582" max="13582" width="14.140625" style="316" bestFit="1" customWidth="1"/>
    <col min="13583" max="13824" width="9.140625" style="316"/>
    <col min="13825" max="13825" width="51" style="316" customWidth="1"/>
    <col min="13826" max="13827" width="11.85546875" style="316" bestFit="1" customWidth="1"/>
    <col min="13828" max="13833" width="13.28515625" style="316" bestFit="1" customWidth="1"/>
    <col min="13834" max="13834" width="16.140625" style="316" bestFit="1" customWidth="1"/>
    <col min="13835" max="13837" width="13.28515625" style="316" bestFit="1" customWidth="1"/>
    <col min="13838" max="13838" width="14.140625" style="316" bestFit="1" customWidth="1"/>
    <col min="13839" max="14080" width="9.140625" style="316"/>
    <col min="14081" max="14081" width="51" style="316" customWidth="1"/>
    <col min="14082" max="14083" width="11.85546875" style="316" bestFit="1" customWidth="1"/>
    <col min="14084" max="14089" width="13.28515625" style="316" bestFit="1" customWidth="1"/>
    <col min="14090" max="14090" width="16.140625" style="316" bestFit="1" customWidth="1"/>
    <col min="14091" max="14093" width="13.28515625" style="316" bestFit="1" customWidth="1"/>
    <col min="14094" max="14094" width="14.140625" style="316" bestFit="1" customWidth="1"/>
    <col min="14095" max="14336" width="9.140625" style="316"/>
    <col min="14337" max="14337" width="51" style="316" customWidth="1"/>
    <col min="14338" max="14339" width="11.85546875" style="316" bestFit="1" customWidth="1"/>
    <col min="14340" max="14345" width="13.28515625" style="316" bestFit="1" customWidth="1"/>
    <col min="14346" max="14346" width="16.140625" style="316" bestFit="1" customWidth="1"/>
    <col min="14347" max="14349" width="13.28515625" style="316" bestFit="1" customWidth="1"/>
    <col min="14350" max="14350" width="14.140625" style="316" bestFit="1" customWidth="1"/>
    <col min="14351" max="14592" width="9.140625" style="316"/>
    <col min="14593" max="14593" width="51" style="316" customWidth="1"/>
    <col min="14594" max="14595" width="11.85546875" style="316" bestFit="1" customWidth="1"/>
    <col min="14596" max="14601" width="13.28515625" style="316" bestFit="1" customWidth="1"/>
    <col min="14602" max="14602" width="16.140625" style="316" bestFit="1" customWidth="1"/>
    <col min="14603" max="14605" width="13.28515625" style="316" bestFit="1" customWidth="1"/>
    <col min="14606" max="14606" width="14.140625" style="316" bestFit="1" customWidth="1"/>
    <col min="14607" max="14848" width="9.140625" style="316"/>
    <col min="14849" max="14849" width="51" style="316" customWidth="1"/>
    <col min="14850" max="14851" width="11.85546875" style="316" bestFit="1" customWidth="1"/>
    <col min="14852" max="14857" width="13.28515625" style="316" bestFit="1" customWidth="1"/>
    <col min="14858" max="14858" width="16.140625" style="316" bestFit="1" customWidth="1"/>
    <col min="14859" max="14861" width="13.28515625" style="316" bestFit="1" customWidth="1"/>
    <col min="14862" max="14862" width="14.140625" style="316" bestFit="1" customWidth="1"/>
    <col min="14863" max="15104" width="9.140625" style="316"/>
    <col min="15105" max="15105" width="51" style="316" customWidth="1"/>
    <col min="15106" max="15107" width="11.85546875" style="316" bestFit="1" customWidth="1"/>
    <col min="15108" max="15113" width="13.28515625" style="316" bestFit="1" customWidth="1"/>
    <col min="15114" max="15114" width="16.140625" style="316" bestFit="1" customWidth="1"/>
    <col min="15115" max="15117" width="13.28515625" style="316" bestFit="1" customWidth="1"/>
    <col min="15118" max="15118" width="14.140625" style="316" bestFit="1" customWidth="1"/>
    <col min="15119" max="15360" width="9.140625" style="316"/>
    <col min="15361" max="15361" width="51" style="316" customWidth="1"/>
    <col min="15362" max="15363" width="11.85546875" style="316" bestFit="1" customWidth="1"/>
    <col min="15364" max="15369" width="13.28515625" style="316" bestFit="1" customWidth="1"/>
    <col min="15370" max="15370" width="16.140625" style="316" bestFit="1" customWidth="1"/>
    <col min="15371" max="15373" width="13.28515625" style="316" bestFit="1" customWidth="1"/>
    <col min="15374" max="15374" width="14.140625" style="316" bestFit="1" customWidth="1"/>
    <col min="15375" max="15616" width="9.140625" style="316"/>
    <col min="15617" max="15617" width="51" style="316" customWidth="1"/>
    <col min="15618" max="15619" width="11.85546875" style="316" bestFit="1" customWidth="1"/>
    <col min="15620" max="15625" width="13.28515625" style="316" bestFit="1" customWidth="1"/>
    <col min="15626" max="15626" width="16.140625" style="316" bestFit="1" customWidth="1"/>
    <col min="15627" max="15629" width="13.28515625" style="316" bestFit="1" customWidth="1"/>
    <col min="15630" max="15630" width="14.140625" style="316" bestFit="1" customWidth="1"/>
    <col min="15631" max="15872" width="9.140625" style="316"/>
    <col min="15873" max="15873" width="51" style="316" customWidth="1"/>
    <col min="15874" max="15875" width="11.85546875" style="316" bestFit="1" customWidth="1"/>
    <col min="15876" max="15881" width="13.28515625" style="316" bestFit="1" customWidth="1"/>
    <col min="15882" max="15882" width="16.140625" style="316" bestFit="1" customWidth="1"/>
    <col min="15883" max="15885" width="13.28515625" style="316" bestFit="1" customWidth="1"/>
    <col min="15886" max="15886" width="14.140625" style="316" bestFit="1" customWidth="1"/>
    <col min="15887" max="16128" width="9.140625" style="316"/>
    <col min="16129" max="16129" width="51" style="316" customWidth="1"/>
    <col min="16130" max="16131" width="11.85546875" style="316" bestFit="1" customWidth="1"/>
    <col min="16132" max="16137" width="13.28515625" style="316" bestFit="1" customWidth="1"/>
    <col min="16138" max="16138" width="16.140625" style="316" bestFit="1" customWidth="1"/>
    <col min="16139" max="16141" width="13.28515625" style="316" bestFit="1" customWidth="1"/>
    <col min="16142" max="16142" width="14.140625" style="316" bestFit="1" customWidth="1"/>
    <col min="16143" max="16384" width="9.140625" style="316"/>
  </cols>
  <sheetData>
    <row r="1" spans="1:17" x14ac:dyDescent="0.2">
      <c r="A1" s="313"/>
      <c r="B1" s="314"/>
      <c r="C1" s="314"/>
      <c r="D1" s="314"/>
      <c r="E1" s="314"/>
      <c r="F1" s="314"/>
      <c r="G1" s="314"/>
      <c r="H1" s="314"/>
      <c r="I1" s="314"/>
      <c r="J1" s="314"/>
      <c r="K1" s="314"/>
      <c r="L1" s="314"/>
      <c r="M1" s="314"/>
      <c r="N1" s="315"/>
    </row>
    <row r="2" spans="1:17" ht="13.5" thickBot="1" x14ac:dyDescent="0.25">
      <c r="A2" s="313"/>
      <c r="B2" s="314"/>
      <c r="C2" s="314"/>
      <c r="D2" s="314"/>
      <c r="E2" s="314"/>
      <c r="F2" s="314"/>
      <c r="G2" s="314"/>
      <c r="H2" s="314"/>
      <c r="I2" s="314"/>
      <c r="J2" s="314"/>
      <c r="K2" s="314"/>
      <c r="L2" s="314"/>
      <c r="M2" s="317"/>
      <c r="N2" s="317"/>
    </row>
    <row r="3" spans="1:17" x14ac:dyDescent="0.2">
      <c r="A3" s="318" t="s">
        <v>438</v>
      </c>
      <c r="B3" s="319"/>
      <c r="C3" s="319"/>
      <c r="D3" s="319"/>
      <c r="E3" s="319"/>
      <c r="F3" s="319"/>
      <c r="G3" s="319"/>
      <c r="H3" s="319"/>
      <c r="I3" s="319"/>
      <c r="J3" s="319"/>
      <c r="K3" s="319"/>
      <c r="L3" s="319"/>
      <c r="M3" s="319"/>
      <c r="N3" s="320"/>
    </row>
    <row r="4" spans="1:17" x14ac:dyDescent="0.2">
      <c r="A4" s="321"/>
      <c r="B4" s="322"/>
      <c r="C4" s="322"/>
      <c r="D4" s="322"/>
      <c r="E4" s="322"/>
      <c r="F4" s="322"/>
      <c r="G4" s="322"/>
      <c r="H4" s="322"/>
      <c r="I4" s="322"/>
      <c r="J4" s="322"/>
      <c r="K4" s="322"/>
      <c r="L4" s="322"/>
      <c r="M4" s="322"/>
      <c r="N4" s="323"/>
    </row>
    <row r="5" spans="1:17" s="327" customFormat="1" ht="23.25" customHeight="1" x14ac:dyDescent="0.2">
      <c r="A5" s="324" t="s">
        <v>70</v>
      </c>
      <c r="B5" s="325" t="s">
        <v>170</v>
      </c>
      <c r="C5" s="325" t="s">
        <v>171</v>
      </c>
      <c r="D5" s="325" t="s">
        <v>172</v>
      </c>
      <c r="E5" s="325" t="s">
        <v>173</v>
      </c>
      <c r="F5" s="325" t="s">
        <v>174</v>
      </c>
      <c r="G5" s="325" t="s">
        <v>175</v>
      </c>
      <c r="H5" s="325" t="s">
        <v>176</v>
      </c>
      <c r="I5" s="325" t="s">
        <v>177</v>
      </c>
      <c r="J5" s="325" t="s">
        <v>239</v>
      </c>
      <c r="K5" s="325" t="s">
        <v>178</v>
      </c>
      <c r="L5" s="325" t="s">
        <v>179</v>
      </c>
      <c r="M5" s="325" t="s">
        <v>180</v>
      </c>
      <c r="N5" s="326" t="s">
        <v>69</v>
      </c>
    </row>
    <row r="6" spans="1:17" ht="15.75" x14ac:dyDescent="0.25">
      <c r="A6" s="324" t="s">
        <v>181</v>
      </c>
      <c r="B6" s="120">
        <v>42502993</v>
      </c>
      <c r="C6" s="328">
        <f t="shared" ref="C6:M6" si="0">B36</f>
        <v>35926752</v>
      </c>
      <c r="D6" s="328">
        <f t="shared" si="0"/>
        <v>34618390</v>
      </c>
      <c r="E6" s="328">
        <f t="shared" si="0"/>
        <v>28727437</v>
      </c>
      <c r="F6" s="328">
        <f t="shared" si="0"/>
        <v>28663082</v>
      </c>
      <c r="G6" s="328">
        <f t="shared" si="0"/>
        <v>50058937</v>
      </c>
      <c r="H6" s="328">
        <f t="shared" si="0"/>
        <v>45992986</v>
      </c>
      <c r="I6" s="328">
        <f t="shared" si="0"/>
        <v>43554617</v>
      </c>
      <c r="J6" s="328">
        <f t="shared" si="0"/>
        <v>37861628</v>
      </c>
      <c r="K6" s="328">
        <f t="shared" si="0"/>
        <v>32504650</v>
      </c>
      <c r="L6" s="328">
        <f t="shared" si="0"/>
        <v>29444561</v>
      </c>
      <c r="M6" s="328">
        <f t="shared" si="0"/>
        <v>27925155</v>
      </c>
      <c r="N6" s="329">
        <v>42502993</v>
      </c>
    </row>
    <row r="7" spans="1:17" ht="26.25" x14ac:dyDescent="0.25">
      <c r="A7" s="321" t="s">
        <v>240</v>
      </c>
      <c r="B7" s="121">
        <v>3733262</v>
      </c>
      <c r="C7" s="121">
        <v>2491748</v>
      </c>
      <c r="D7" s="121">
        <v>3464021</v>
      </c>
      <c r="E7" s="121">
        <v>2491748</v>
      </c>
      <c r="F7" s="121">
        <v>2491748</v>
      </c>
      <c r="G7" s="121">
        <v>2491748</v>
      </c>
      <c r="H7" s="121">
        <v>2491748</v>
      </c>
      <c r="I7" s="121">
        <v>2491748</v>
      </c>
      <c r="J7" s="121">
        <f>2491748+7824996</f>
        <v>10316744</v>
      </c>
      <c r="K7" s="121">
        <v>2491748</v>
      </c>
      <c r="L7" s="121">
        <v>2491748</v>
      </c>
      <c r="M7" s="121">
        <v>5285367</v>
      </c>
      <c r="N7" s="329">
        <f>SUM(B7:M7)</f>
        <v>42733378</v>
      </c>
      <c r="O7" s="330">
        <f>'1.tábla '!C6</f>
        <v>42733378</v>
      </c>
      <c r="P7" s="330">
        <f>N7-O7</f>
        <v>0</v>
      </c>
      <c r="Q7" s="330"/>
    </row>
    <row r="8" spans="1:17" ht="15.75" x14ac:dyDescent="0.25">
      <c r="A8" s="321" t="s">
        <v>138</v>
      </c>
      <c r="B8" s="117">
        <v>1557</v>
      </c>
      <c r="C8" s="117">
        <v>29793</v>
      </c>
      <c r="D8" s="117">
        <v>194663</v>
      </c>
      <c r="E8" s="117">
        <v>938</v>
      </c>
      <c r="F8" s="117">
        <v>15880</v>
      </c>
      <c r="G8" s="117">
        <v>275676</v>
      </c>
      <c r="H8" s="117">
        <v>275676</v>
      </c>
      <c r="I8" s="117">
        <v>275676</v>
      </c>
      <c r="J8" s="117">
        <v>275676</v>
      </c>
      <c r="K8" s="117">
        <v>700000</v>
      </c>
      <c r="L8" s="117">
        <v>350000</v>
      </c>
      <c r="M8" s="117">
        <v>912575</v>
      </c>
      <c r="N8" s="329">
        <f t="shared" ref="N8:N9" si="1">SUM(B8:M8)</f>
        <v>3308110</v>
      </c>
      <c r="O8" s="331">
        <f>'1.tábla '!C9</f>
        <v>3308110</v>
      </c>
      <c r="P8" s="330">
        <f t="shared" ref="P8:P34" si="2">N8-O8</f>
        <v>0</v>
      </c>
      <c r="Q8" s="330"/>
    </row>
    <row r="9" spans="1:17" ht="15.75" x14ac:dyDescent="0.25">
      <c r="A9" s="321" t="s">
        <v>182</v>
      </c>
      <c r="B9" s="117">
        <v>104535</v>
      </c>
      <c r="C9" s="117">
        <v>62366</v>
      </c>
      <c r="D9" s="117">
        <v>3118656</v>
      </c>
      <c r="E9" s="117">
        <v>1791626</v>
      </c>
      <c r="F9" s="117">
        <v>460083</v>
      </c>
      <c r="G9" s="117">
        <v>100000</v>
      </c>
      <c r="H9" s="117">
        <v>948583</v>
      </c>
      <c r="I9" s="117">
        <v>948583</v>
      </c>
      <c r="J9" s="117">
        <v>1002815</v>
      </c>
      <c r="K9" s="117">
        <v>948583</v>
      </c>
      <c r="L9" s="117">
        <v>948583</v>
      </c>
      <c r="M9" s="117">
        <v>948587</v>
      </c>
      <c r="N9" s="329">
        <f t="shared" si="1"/>
        <v>11383000</v>
      </c>
      <c r="O9" s="331">
        <f>'1.tábla '!C8</f>
        <v>11383000</v>
      </c>
      <c r="P9" s="330">
        <f t="shared" si="2"/>
        <v>0</v>
      </c>
      <c r="Q9" s="330"/>
    </row>
    <row r="10" spans="1:17" ht="26.25" x14ac:dyDescent="0.25">
      <c r="A10" s="321" t="s">
        <v>241</v>
      </c>
      <c r="B10" s="117"/>
      <c r="C10" s="117"/>
      <c r="D10" s="117"/>
      <c r="E10" s="117"/>
      <c r="F10" s="117"/>
      <c r="G10" s="117"/>
      <c r="H10" s="117"/>
      <c r="I10" s="117"/>
      <c r="J10" s="117"/>
      <c r="K10" s="117"/>
      <c r="L10" s="117"/>
      <c r="M10" s="117"/>
      <c r="N10" s="329">
        <f t="shared" ref="N10:N18" si="3">SUM(B10:M10)</f>
        <v>0</v>
      </c>
      <c r="O10" s="330"/>
      <c r="P10" s="330">
        <f t="shared" si="2"/>
        <v>0</v>
      </c>
      <c r="Q10" s="330"/>
    </row>
    <row r="11" spans="1:17" ht="15.75" x14ac:dyDescent="0.25">
      <c r="A11" s="332" t="s">
        <v>183</v>
      </c>
      <c r="B11" s="122">
        <f t="shared" ref="B11:M11" si="4">SUM(B7:B10)</f>
        <v>3839354</v>
      </c>
      <c r="C11" s="122">
        <f t="shared" si="4"/>
        <v>2583907</v>
      </c>
      <c r="D11" s="122">
        <f t="shared" si="4"/>
        <v>6777340</v>
      </c>
      <c r="E11" s="122">
        <f t="shared" si="4"/>
        <v>4284312</v>
      </c>
      <c r="F11" s="122">
        <f t="shared" si="4"/>
        <v>2967711</v>
      </c>
      <c r="G11" s="122">
        <f t="shared" si="4"/>
        <v>2867424</v>
      </c>
      <c r="H11" s="122">
        <f t="shared" si="4"/>
        <v>3716007</v>
      </c>
      <c r="I11" s="122">
        <f t="shared" si="4"/>
        <v>3716007</v>
      </c>
      <c r="J11" s="122">
        <f t="shared" si="4"/>
        <v>11595235</v>
      </c>
      <c r="K11" s="122">
        <f t="shared" si="4"/>
        <v>4140331</v>
      </c>
      <c r="L11" s="122">
        <f t="shared" si="4"/>
        <v>3790331</v>
      </c>
      <c r="M11" s="122">
        <f t="shared" si="4"/>
        <v>7146529</v>
      </c>
      <c r="N11" s="329">
        <f t="shared" si="3"/>
        <v>57424488</v>
      </c>
      <c r="O11" s="333">
        <f>SUM(O7:O10)</f>
        <v>57424488</v>
      </c>
      <c r="P11" s="330">
        <f t="shared" si="2"/>
        <v>0</v>
      </c>
      <c r="Q11" s="330"/>
    </row>
    <row r="12" spans="1:17" ht="26.25" x14ac:dyDescent="0.25">
      <c r="A12" s="321" t="s">
        <v>242</v>
      </c>
      <c r="B12" s="117"/>
      <c r="C12" s="117"/>
      <c r="D12" s="117"/>
      <c r="E12" s="117"/>
      <c r="F12" s="117"/>
      <c r="G12" s="117"/>
      <c r="H12" s="117"/>
      <c r="I12" s="117"/>
      <c r="J12" s="117"/>
      <c r="K12" s="117"/>
      <c r="L12" s="117"/>
      <c r="M12" s="117"/>
      <c r="N12" s="329">
        <f t="shared" si="3"/>
        <v>0</v>
      </c>
      <c r="O12" s="330"/>
      <c r="P12" s="330">
        <f t="shared" si="2"/>
        <v>0</v>
      </c>
      <c r="Q12" s="330"/>
    </row>
    <row r="13" spans="1:17" ht="15.75" x14ac:dyDescent="0.25">
      <c r="A13" s="321" t="s">
        <v>243</v>
      </c>
      <c r="B13" s="117"/>
      <c r="C13" s="117"/>
      <c r="D13" s="117"/>
      <c r="E13" s="117"/>
      <c r="F13" s="117">
        <v>20000000</v>
      </c>
      <c r="G13" s="117"/>
      <c r="H13" s="117"/>
      <c r="I13" s="117"/>
      <c r="J13" s="117"/>
      <c r="K13" s="117"/>
      <c r="L13" s="117"/>
      <c r="M13" s="117"/>
      <c r="N13" s="329">
        <f t="shared" si="3"/>
        <v>20000000</v>
      </c>
      <c r="O13" s="330">
        <f>'1.tábla '!C7</f>
        <v>20000000</v>
      </c>
      <c r="P13" s="330">
        <f t="shared" si="2"/>
        <v>0</v>
      </c>
      <c r="Q13" s="330"/>
    </row>
    <row r="14" spans="1:17" ht="26.25" x14ac:dyDescent="0.25">
      <c r="A14" s="321" t="s">
        <v>244</v>
      </c>
      <c r="B14" s="117"/>
      <c r="C14" s="117"/>
      <c r="D14" s="117"/>
      <c r="E14" s="117"/>
      <c r="F14" s="117"/>
      <c r="G14" s="117"/>
      <c r="H14" s="117"/>
      <c r="I14" s="117"/>
      <c r="J14" s="117"/>
      <c r="K14" s="117"/>
      <c r="L14" s="117"/>
      <c r="M14" s="117"/>
      <c r="N14" s="329">
        <f t="shared" si="3"/>
        <v>0</v>
      </c>
      <c r="O14" s="330">
        <v>0</v>
      </c>
      <c r="P14" s="330">
        <f t="shared" si="2"/>
        <v>0</v>
      </c>
      <c r="Q14" s="330"/>
    </row>
    <row r="15" spans="1:17" ht="15.75" x14ac:dyDescent="0.25">
      <c r="A15" s="332" t="s">
        <v>184</v>
      </c>
      <c r="B15" s="122">
        <f t="shared" ref="B15:M15" si="5">SUM(B12:B14)</f>
        <v>0</v>
      </c>
      <c r="C15" s="122">
        <f t="shared" si="5"/>
        <v>0</v>
      </c>
      <c r="D15" s="122">
        <f t="shared" si="5"/>
        <v>0</v>
      </c>
      <c r="E15" s="122">
        <f t="shared" si="5"/>
        <v>0</v>
      </c>
      <c r="F15" s="122">
        <f t="shared" si="5"/>
        <v>20000000</v>
      </c>
      <c r="G15" s="122">
        <f t="shared" si="5"/>
        <v>0</v>
      </c>
      <c r="H15" s="122">
        <f t="shared" si="5"/>
        <v>0</v>
      </c>
      <c r="I15" s="122">
        <f t="shared" si="5"/>
        <v>0</v>
      </c>
      <c r="J15" s="122">
        <f t="shared" si="5"/>
        <v>0</v>
      </c>
      <c r="K15" s="122">
        <f t="shared" si="5"/>
        <v>0</v>
      </c>
      <c r="L15" s="122">
        <f t="shared" si="5"/>
        <v>0</v>
      </c>
      <c r="M15" s="122">
        <f t="shared" si="5"/>
        <v>0</v>
      </c>
      <c r="N15" s="329">
        <f t="shared" si="3"/>
        <v>20000000</v>
      </c>
      <c r="O15" s="334">
        <f>SUM(O12:O14)</f>
        <v>20000000</v>
      </c>
      <c r="P15" s="330">
        <f t="shared" si="2"/>
        <v>0</v>
      </c>
      <c r="Q15" s="330"/>
    </row>
    <row r="16" spans="1:17" s="327" customFormat="1" x14ac:dyDescent="0.2">
      <c r="A16" s="324" t="s">
        <v>10</v>
      </c>
      <c r="B16" s="335">
        <f t="shared" ref="B16:M16" si="6">SUM(B11,B15)</f>
        <v>3839354</v>
      </c>
      <c r="C16" s="335">
        <f t="shared" si="6"/>
        <v>2583907</v>
      </c>
      <c r="D16" s="335">
        <f t="shared" si="6"/>
        <v>6777340</v>
      </c>
      <c r="E16" s="335">
        <f t="shared" si="6"/>
        <v>4284312</v>
      </c>
      <c r="F16" s="335">
        <f t="shared" si="6"/>
        <v>22967711</v>
      </c>
      <c r="G16" s="335">
        <f t="shared" si="6"/>
        <v>2867424</v>
      </c>
      <c r="H16" s="335">
        <f t="shared" si="6"/>
        <v>3716007</v>
      </c>
      <c r="I16" s="335">
        <f t="shared" si="6"/>
        <v>3716007</v>
      </c>
      <c r="J16" s="335">
        <f t="shared" si="6"/>
        <v>11595235</v>
      </c>
      <c r="K16" s="335">
        <f t="shared" si="6"/>
        <v>4140331</v>
      </c>
      <c r="L16" s="335">
        <f t="shared" si="6"/>
        <v>3790331</v>
      </c>
      <c r="M16" s="335">
        <f t="shared" si="6"/>
        <v>7146529</v>
      </c>
      <c r="N16" s="329">
        <f t="shared" si="3"/>
        <v>77424488</v>
      </c>
      <c r="O16" s="333">
        <f>O11+O15</f>
        <v>77424488</v>
      </c>
      <c r="P16" s="330">
        <f t="shared" si="2"/>
        <v>0</v>
      </c>
      <c r="Q16" s="330"/>
    </row>
    <row r="17" spans="1:17" ht="39" x14ac:dyDescent="0.25">
      <c r="A17" s="321" t="s">
        <v>252</v>
      </c>
      <c r="B17" s="117">
        <v>106063</v>
      </c>
      <c r="C17" s="117">
        <v>91159</v>
      </c>
      <c r="D17" s="117">
        <v>63216</v>
      </c>
      <c r="E17" s="117">
        <v>5781</v>
      </c>
      <c r="F17" s="117">
        <v>0</v>
      </c>
      <c r="G17" s="117">
        <v>111146</v>
      </c>
      <c r="H17" s="117">
        <v>111146</v>
      </c>
      <c r="I17" s="117">
        <v>111146</v>
      </c>
      <c r="J17" s="117">
        <v>111147</v>
      </c>
      <c r="K17" s="117">
        <v>111146</v>
      </c>
      <c r="L17" s="117">
        <v>111147</v>
      </c>
      <c r="M17" s="117">
        <v>111147</v>
      </c>
      <c r="N17" s="336">
        <f>SUM(B17:M17)</f>
        <v>1044244</v>
      </c>
      <c r="O17" s="330">
        <f>'1.tábla '!C15</f>
        <v>1044244</v>
      </c>
      <c r="P17" s="330">
        <f t="shared" si="2"/>
        <v>0</v>
      </c>
      <c r="Q17" s="330"/>
    </row>
    <row r="18" spans="1:17" ht="26.25" x14ac:dyDescent="0.25">
      <c r="A18" s="321" t="s">
        <v>245</v>
      </c>
      <c r="B18" s="117">
        <v>35000000</v>
      </c>
      <c r="C18" s="117"/>
      <c r="D18" s="117">
        <v>7792254</v>
      </c>
      <c r="E18" s="117"/>
      <c r="F18" s="117"/>
      <c r="G18" s="117"/>
      <c r="H18" s="117"/>
      <c r="I18" s="117"/>
      <c r="J18" s="117"/>
      <c r="K18" s="117"/>
      <c r="L18" s="117"/>
      <c r="M18" s="117"/>
      <c r="N18" s="329">
        <f t="shared" si="3"/>
        <v>42792254</v>
      </c>
      <c r="O18" s="330">
        <f>'1.tábla '!C14</f>
        <v>42792254</v>
      </c>
      <c r="P18" s="330">
        <f t="shared" si="2"/>
        <v>0</v>
      </c>
      <c r="Q18" s="330"/>
    </row>
    <row r="19" spans="1:17" x14ac:dyDescent="0.2">
      <c r="A19" s="324" t="s">
        <v>13</v>
      </c>
      <c r="B19" s="337">
        <f>SUM(B16:B18)</f>
        <v>38945417</v>
      </c>
      <c r="C19" s="337">
        <f t="shared" ref="C19:M19" si="7">SUM(C16:C18)</f>
        <v>2675066</v>
      </c>
      <c r="D19" s="337">
        <f t="shared" si="7"/>
        <v>14632810</v>
      </c>
      <c r="E19" s="337">
        <f t="shared" si="7"/>
        <v>4290093</v>
      </c>
      <c r="F19" s="337">
        <f t="shared" si="7"/>
        <v>22967711</v>
      </c>
      <c r="G19" s="337">
        <f t="shared" si="7"/>
        <v>2978570</v>
      </c>
      <c r="H19" s="337">
        <f t="shared" si="7"/>
        <v>3827153</v>
      </c>
      <c r="I19" s="337">
        <f t="shared" si="7"/>
        <v>3827153</v>
      </c>
      <c r="J19" s="337">
        <f t="shared" si="7"/>
        <v>11706382</v>
      </c>
      <c r="K19" s="337">
        <f t="shared" si="7"/>
        <v>4251477</v>
      </c>
      <c r="L19" s="337">
        <f t="shared" si="7"/>
        <v>3901478</v>
      </c>
      <c r="M19" s="337">
        <f t="shared" si="7"/>
        <v>7257676</v>
      </c>
      <c r="N19" s="338">
        <f>SUM(N16:N18)</f>
        <v>121260986</v>
      </c>
      <c r="O19" s="333">
        <f>O16+O17+O18</f>
        <v>121260986</v>
      </c>
      <c r="P19" s="330">
        <f t="shared" si="2"/>
        <v>0</v>
      </c>
      <c r="Q19" s="330"/>
    </row>
    <row r="20" spans="1:17" ht="15.75" x14ac:dyDescent="0.25">
      <c r="A20" s="321" t="s">
        <v>246</v>
      </c>
      <c r="B20" s="117">
        <v>1114215</v>
      </c>
      <c r="C20" s="117">
        <v>1124946</v>
      </c>
      <c r="D20" s="117">
        <v>1383045</v>
      </c>
      <c r="E20" s="117">
        <v>1285430</v>
      </c>
      <c r="F20" s="117">
        <v>1218764</v>
      </c>
      <c r="G20" s="117">
        <v>2355755</v>
      </c>
      <c r="H20" s="117">
        <v>2355755</v>
      </c>
      <c r="I20" s="117">
        <v>2355755</v>
      </c>
      <c r="J20" s="117">
        <v>1855755</v>
      </c>
      <c r="K20" s="117">
        <v>1855755</v>
      </c>
      <c r="L20" s="117">
        <v>1855755</v>
      </c>
      <c r="M20" s="117">
        <v>5058148</v>
      </c>
      <c r="N20" s="42">
        <f>SUM(B20:M20)</f>
        <v>23819078</v>
      </c>
      <c r="O20" s="339">
        <f>'3.tábla '!C4</f>
        <v>23819078</v>
      </c>
      <c r="P20" s="330">
        <f t="shared" si="2"/>
        <v>0</v>
      </c>
      <c r="Q20" s="330"/>
    </row>
    <row r="21" spans="1:17" ht="26.25" x14ac:dyDescent="0.25">
      <c r="A21" s="321" t="s">
        <v>247</v>
      </c>
      <c r="B21" s="117">
        <v>316010</v>
      </c>
      <c r="C21" s="117">
        <v>243751</v>
      </c>
      <c r="D21" s="117">
        <v>44025</v>
      </c>
      <c r="E21" s="117">
        <v>224924</v>
      </c>
      <c r="F21" s="117">
        <v>181625</v>
      </c>
      <c r="G21" s="117">
        <v>303767</v>
      </c>
      <c r="H21" s="117">
        <v>303767</v>
      </c>
      <c r="I21" s="117">
        <v>303767</v>
      </c>
      <c r="J21" s="117">
        <v>303767</v>
      </c>
      <c r="K21" s="117">
        <v>303767</v>
      </c>
      <c r="L21" s="117">
        <v>303767</v>
      </c>
      <c r="M21" s="117">
        <v>812272</v>
      </c>
      <c r="N21" s="42">
        <f t="shared" ref="N21:N32" si="8">SUM(B21:M21)</f>
        <v>3645209</v>
      </c>
      <c r="O21" s="339">
        <f>'3.tábla '!C7</f>
        <v>3645209</v>
      </c>
      <c r="P21" s="330">
        <f t="shared" si="2"/>
        <v>0</v>
      </c>
      <c r="Q21" s="330"/>
    </row>
    <row r="22" spans="1:17" ht="15.75" x14ac:dyDescent="0.25">
      <c r="A22" s="321" t="s">
        <v>248</v>
      </c>
      <c r="B22" s="117">
        <v>1656714</v>
      </c>
      <c r="C22" s="117">
        <v>1401404</v>
      </c>
      <c r="D22" s="117">
        <v>955324</v>
      </c>
      <c r="E22" s="117">
        <v>1167432</v>
      </c>
      <c r="F22" s="117">
        <v>1345183</v>
      </c>
      <c r="G22" s="117">
        <v>1905361</v>
      </c>
      <c r="H22" s="117">
        <v>2000000</v>
      </c>
      <c r="I22" s="117">
        <v>2500000</v>
      </c>
      <c r="J22" s="117">
        <v>1905361</v>
      </c>
      <c r="K22" s="117">
        <v>1905361</v>
      </c>
      <c r="L22" s="117">
        <v>1905361</v>
      </c>
      <c r="M22" s="117">
        <v>4437172</v>
      </c>
      <c r="N22" s="42">
        <f t="shared" si="8"/>
        <v>23084673</v>
      </c>
      <c r="O22" s="339">
        <f>'3.tábla '!C10</f>
        <v>23084673</v>
      </c>
      <c r="P22" s="330">
        <f t="shared" si="2"/>
        <v>0</v>
      </c>
      <c r="Q22" s="330"/>
    </row>
    <row r="23" spans="1:17" ht="15.75" x14ac:dyDescent="0.25">
      <c r="A23" s="321" t="s">
        <v>185</v>
      </c>
      <c r="B23" s="117">
        <v>80000</v>
      </c>
      <c r="C23" s="117">
        <v>60000</v>
      </c>
      <c r="D23" s="117">
        <v>50000</v>
      </c>
      <c r="E23" s="117">
        <v>0</v>
      </c>
      <c r="F23" s="117">
        <v>0</v>
      </c>
      <c r="G23" s="117">
        <v>50000</v>
      </c>
      <c r="H23" s="117">
        <v>0</v>
      </c>
      <c r="I23" s="117">
        <v>100000</v>
      </c>
      <c r="J23" s="117">
        <v>100000</v>
      </c>
      <c r="K23" s="117">
        <v>100000</v>
      </c>
      <c r="L23" s="117">
        <v>100000</v>
      </c>
      <c r="M23" s="117">
        <v>1408500</v>
      </c>
      <c r="N23" s="42">
        <f t="shared" si="8"/>
        <v>2048500</v>
      </c>
      <c r="O23" s="339">
        <f>'3.tábla '!C29</f>
        <v>2048500</v>
      </c>
      <c r="P23" s="330">
        <f t="shared" si="2"/>
        <v>0</v>
      </c>
      <c r="Q23" s="330"/>
    </row>
    <row r="24" spans="1:17" ht="26.25" x14ac:dyDescent="0.25">
      <c r="A24" s="321" t="s">
        <v>249</v>
      </c>
      <c r="B24" s="117">
        <v>0</v>
      </c>
      <c r="C24" s="117">
        <v>655000</v>
      </c>
      <c r="D24" s="117">
        <v>0</v>
      </c>
      <c r="E24" s="117">
        <v>0</v>
      </c>
      <c r="F24" s="117">
        <v>0</v>
      </c>
      <c r="G24" s="117">
        <v>0</v>
      </c>
      <c r="H24" s="117">
        <v>100000</v>
      </c>
      <c r="I24" s="117">
        <v>0</v>
      </c>
      <c r="J24" s="117">
        <v>105000</v>
      </c>
      <c r="K24" s="117">
        <v>0</v>
      </c>
      <c r="L24" s="117">
        <v>0</v>
      </c>
      <c r="M24" s="117">
        <v>0</v>
      </c>
      <c r="N24" s="42">
        <f t="shared" si="8"/>
        <v>860000</v>
      </c>
      <c r="O24" s="339">
        <f>'4.tábla'!C8</f>
        <v>860000</v>
      </c>
      <c r="P24" s="330">
        <f t="shared" si="2"/>
        <v>0</v>
      </c>
      <c r="Q24" s="330"/>
    </row>
    <row r="25" spans="1:17" ht="26.25" x14ac:dyDescent="0.25">
      <c r="A25" s="321" t="s">
        <v>250</v>
      </c>
      <c r="B25" s="117">
        <v>125000</v>
      </c>
      <c r="C25" s="117">
        <v>8982</v>
      </c>
      <c r="D25" s="117">
        <v>1917230</v>
      </c>
      <c r="E25" s="117"/>
      <c r="F25" s="117">
        <v>3352688</v>
      </c>
      <c r="G25" s="117">
        <v>1141283</v>
      </c>
      <c r="H25" s="117">
        <v>1141283</v>
      </c>
      <c r="I25" s="117">
        <v>1141282</v>
      </c>
      <c r="J25" s="117">
        <v>1141283</v>
      </c>
      <c r="K25" s="117">
        <v>1141282</v>
      </c>
      <c r="L25" s="117">
        <v>1141283</v>
      </c>
      <c r="M25" s="117">
        <v>1141282</v>
      </c>
      <c r="N25" s="42">
        <f t="shared" si="8"/>
        <v>13392878</v>
      </c>
      <c r="O25" s="339">
        <f>'3.tábla '!C32+'3.tábla '!C34</f>
        <v>13392878</v>
      </c>
      <c r="P25" s="330">
        <f t="shared" si="2"/>
        <v>0</v>
      </c>
      <c r="Q25" s="330"/>
    </row>
    <row r="26" spans="1:17" ht="15.75" x14ac:dyDescent="0.25">
      <c r="A26" s="321" t="s">
        <v>16</v>
      </c>
      <c r="B26" s="117">
        <v>5773950</v>
      </c>
      <c r="C26" s="117"/>
      <c r="D26" s="117">
        <v>7792254</v>
      </c>
      <c r="E26" s="117"/>
      <c r="F26" s="117">
        <v>-4526404</v>
      </c>
      <c r="G26" s="117">
        <v>1150000</v>
      </c>
      <c r="H26" s="117"/>
      <c r="I26" s="117"/>
      <c r="J26" s="117"/>
      <c r="K26" s="117"/>
      <c r="L26" s="117"/>
      <c r="M26" s="117"/>
      <c r="N26" s="42">
        <f t="shared" si="8"/>
        <v>10189800</v>
      </c>
      <c r="O26" s="339">
        <f>'1.tábla '!C26</f>
        <v>10189800</v>
      </c>
      <c r="P26" s="330">
        <f t="shared" si="2"/>
        <v>0</v>
      </c>
      <c r="Q26" s="330"/>
    </row>
    <row r="27" spans="1:17" ht="15.75" x14ac:dyDescent="0.25">
      <c r="A27" s="332" t="s">
        <v>186</v>
      </c>
      <c r="B27" s="122">
        <f>SUM(B20:B26)</f>
        <v>9065889</v>
      </c>
      <c r="C27" s="122">
        <f t="shared" ref="C27:M27" si="9">SUM(C20:C26)</f>
        <v>3494083</v>
      </c>
      <c r="D27" s="122">
        <f t="shared" si="9"/>
        <v>12141878</v>
      </c>
      <c r="E27" s="122">
        <f t="shared" si="9"/>
        <v>2677786</v>
      </c>
      <c r="F27" s="122">
        <f t="shared" si="9"/>
        <v>1571856</v>
      </c>
      <c r="G27" s="122">
        <f t="shared" si="9"/>
        <v>6906166</v>
      </c>
      <c r="H27" s="122">
        <f t="shared" si="9"/>
        <v>5900805</v>
      </c>
      <c r="I27" s="122">
        <f t="shared" si="9"/>
        <v>6400804</v>
      </c>
      <c r="J27" s="122">
        <f t="shared" si="9"/>
        <v>5411166</v>
      </c>
      <c r="K27" s="122">
        <f t="shared" si="9"/>
        <v>5306165</v>
      </c>
      <c r="L27" s="122">
        <f t="shared" si="9"/>
        <v>5306166</v>
      </c>
      <c r="M27" s="122">
        <f t="shared" si="9"/>
        <v>12857374</v>
      </c>
      <c r="N27" s="42">
        <f t="shared" si="8"/>
        <v>77040138</v>
      </c>
      <c r="O27" s="333">
        <f>SUM(O20:O26)</f>
        <v>77040138</v>
      </c>
      <c r="P27" s="330">
        <f t="shared" si="2"/>
        <v>0</v>
      </c>
      <c r="Q27" s="330"/>
    </row>
    <row r="28" spans="1:17" ht="15.75" x14ac:dyDescent="0.25">
      <c r="A28" s="321" t="s">
        <v>187</v>
      </c>
      <c r="B28" s="117">
        <v>107715</v>
      </c>
      <c r="C28" s="117">
        <v>398186</v>
      </c>
      <c r="D28" s="117">
        <v>526415</v>
      </c>
      <c r="E28" s="117">
        <f>127000+1549662</f>
        <v>1676662</v>
      </c>
      <c r="F28" s="117"/>
      <c r="G28" s="117"/>
      <c r="H28" s="117">
        <v>250000</v>
      </c>
      <c r="I28" s="117">
        <v>3004620</v>
      </c>
      <c r="J28" s="117">
        <v>1000000</v>
      </c>
      <c r="K28" s="117">
        <v>1890684</v>
      </c>
      <c r="L28" s="117"/>
      <c r="M28" s="117">
        <v>22500000</v>
      </c>
      <c r="N28" s="42">
        <f t="shared" si="8"/>
        <v>31354282</v>
      </c>
      <c r="O28" s="339">
        <f>'1.tábla '!C22</f>
        <v>31354282</v>
      </c>
      <c r="P28" s="330">
        <f t="shared" si="2"/>
        <v>0</v>
      </c>
      <c r="Q28" s="330"/>
    </row>
    <row r="29" spans="1:17" ht="15.75" x14ac:dyDescent="0.25">
      <c r="A29" s="321" t="s">
        <v>188</v>
      </c>
      <c r="B29" s="117"/>
      <c r="C29" s="117"/>
      <c r="D29" s="117"/>
      <c r="E29" s="117"/>
      <c r="F29" s="117"/>
      <c r="G29" s="117"/>
      <c r="H29" s="117"/>
      <c r="I29" s="117"/>
      <c r="J29" s="117">
        <f>1580622+8956854</f>
        <v>10537476</v>
      </c>
      <c r="K29" s="117"/>
      <c r="L29" s="117"/>
      <c r="M29" s="117"/>
      <c r="N29" s="42">
        <f t="shared" si="8"/>
        <v>10537476</v>
      </c>
      <c r="O29" s="339">
        <f>'1.tábla '!C23</f>
        <v>10537476</v>
      </c>
      <c r="P29" s="330">
        <f t="shared" si="2"/>
        <v>0</v>
      </c>
      <c r="Q29" s="330"/>
    </row>
    <row r="30" spans="1:17" ht="15.75" x14ac:dyDescent="0.25">
      <c r="A30" s="321" t="s">
        <v>234</v>
      </c>
      <c r="B30" s="117"/>
      <c r="C30" s="117"/>
      <c r="D30" s="117"/>
      <c r="E30" s="117"/>
      <c r="F30" s="117"/>
      <c r="G30" s="117">
        <v>21428</v>
      </c>
      <c r="H30" s="117">
        <v>3571</v>
      </c>
      <c r="I30" s="117">
        <v>3572</v>
      </c>
      <c r="J30" s="117">
        <v>3571</v>
      </c>
      <c r="K30" s="117">
        <v>3571</v>
      </c>
      <c r="L30" s="117">
        <v>3571</v>
      </c>
      <c r="M30" s="117">
        <v>3571</v>
      </c>
      <c r="N30" s="42">
        <f t="shared" si="8"/>
        <v>42855</v>
      </c>
      <c r="O30" s="339">
        <f>'5.tábla'!C23</f>
        <v>42855</v>
      </c>
      <c r="P30" s="330">
        <f t="shared" si="2"/>
        <v>0</v>
      </c>
      <c r="Q30" s="330"/>
    </row>
    <row r="31" spans="1:17" ht="15.75" x14ac:dyDescent="0.25">
      <c r="A31" s="332" t="s">
        <v>189</v>
      </c>
      <c r="B31" s="122">
        <f>B28+B29+B30</f>
        <v>107715</v>
      </c>
      <c r="C31" s="122">
        <f>C28+C29+C30</f>
        <v>398186</v>
      </c>
      <c r="D31" s="122">
        <f t="shared" ref="D31:M31" si="10">SUM(D28:D30)</f>
        <v>526415</v>
      </c>
      <c r="E31" s="122">
        <f t="shared" si="10"/>
        <v>1676662</v>
      </c>
      <c r="F31" s="122">
        <f t="shared" si="10"/>
        <v>0</v>
      </c>
      <c r="G31" s="122">
        <f t="shared" si="10"/>
        <v>21428</v>
      </c>
      <c r="H31" s="122">
        <f t="shared" si="10"/>
        <v>253571</v>
      </c>
      <c r="I31" s="122">
        <f t="shared" si="10"/>
        <v>3008192</v>
      </c>
      <c r="J31" s="122">
        <f t="shared" si="10"/>
        <v>11541047</v>
      </c>
      <c r="K31" s="122">
        <f t="shared" si="10"/>
        <v>1894255</v>
      </c>
      <c r="L31" s="122">
        <f t="shared" si="10"/>
        <v>3571</v>
      </c>
      <c r="M31" s="122">
        <f t="shared" si="10"/>
        <v>22503571</v>
      </c>
      <c r="N31" s="42">
        <f t="shared" si="8"/>
        <v>41934613</v>
      </c>
      <c r="O31" s="333">
        <f>SUM(O28:O30)</f>
        <v>41934613</v>
      </c>
      <c r="P31" s="330">
        <f t="shared" si="2"/>
        <v>0</v>
      </c>
      <c r="Q31" s="330"/>
    </row>
    <row r="32" spans="1:17" ht="15.75" x14ac:dyDescent="0.25">
      <c r="A32" s="324" t="s">
        <v>19</v>
      </c>
      <c r="B32" s="335">
        <f>SUM(B31,B27)</f>
        <v>9173604</v>
      </c>
      <c r="C32" s="335">
        <f t="shared" ref="C32:M32" si="11">SUM(C31,C27)</f>
        <v>3892269</v>
      </c>
      <c r="D32" s="335">
        <f t="shared" si="11"/>
        <v>12668293</v>
      </c>
      <c r="E32" s="335">
        <f t="shared" si="11"/>
        <v>4354448</v>
      </c>
      <c r="F32" s="335">
        <f t="shared" si="11"/>
        <v>1571856</v>
      </c>
      <c r="G32" s="335">
        <f t="shared" si="11"/>
        <v>6927594</v>
      </c>
      <c r="H32" s="335">
        <f t="shared" si="11"/>
        <v>6154376</v>
      </c>
      <c r="I32" s="335">
        <f t="shared" si="11"/>
        <v>9408996</v>
      </c>
      <c r="J32" s="335">
        <f t="shared" si="11"/>
        <v>16952213</v>
      </c>
      <c r="K32" s="335">
        <f t="shared" si="11"/>
        <v>7200420</v>
      </c>
      <c r="L32" s="335">
        <f t="shared" si="11"/>
        <v>5309737</v>
      </c>
      <c r="M32" s="335">
        <f t="shared" si="11"/>
        <v>35360945</v>
      </c>
      <c r="N32" s="42">
        <f t="shared" si="8"/>
        <v>118974751</v>
      </c>
      <c r="O32" s="333">
        <f>O27+O31</f>
        <v>118974751</v>
      </c>
      <c r="P32" s="330">
        <f t="shared" si="2"/>
        <v>0</v>
      </c>
      <c r="Q32" s="330"/>
    </row>
    <row r="33" spans="1:17" ht="26.25" x14ac:dyDescent="0.25">
      <c r="A33" s="324" t="s">
        <v>190</v>
      </c>
      <c r="B33" s="118">
        <v>1348054</v>
      </c>
      <c r="C33" s="118">
        <v>91159</v>
      </c>
      <c r="D33" s="118">
        <v>63216</v>
      </c>
      <c r="E33" s="118"/>
      <c r="F33" s="118"/>
      <c r="G33" s="118">
        <f>111146+5781</f>
        <v>116927</v>
      </c>
      <c r="H33" s="118">
        <v>111146</v>
      </c>
      <c r="I33" s="118">
        <v>111146</v>
      </c>
      <c r="J33" s="118">
        <v>111147</v>
      </c>
      <c r="K33" s="118">
        <v>111146</v>
      </c>
      <c r="L33" s="118">
        <v>111147</v>
      </c>
      <c r="M33" s="118">
        <v>111147</v>
      </c>
      <c r="N33" s="42">
        <f>SUM(B33:M33)</f>
        <v>2286235</v>
      </c>
      <c r="O33" s="339">
        <f>'1.tábla '!C30</f>
        <v>2286235</v>
      </c>
      <c r="P33" s="330">
        <f t="shared" si="2"/>
        <v>0</v>
      </c>
      <c r="Q33" s="330"/>
    </row>
    <row r="34" spans="1:17" x14ac:dyDescent="0.2">
      <c r="A34" s="324" t="s">
        <v>21</v>
      </c>
      <c r="B34" s="335">
        <f>SUM(B32:B33)</f>
        <v>10521658</v>
      </c>
      <c r="C34" s="335">
        <f t="shared" ref="C34:M34" si="12">SUM(C32:C33)</f>
        <v>3983428</v>
      </c>
      <c r="D34" s="335">
        <f t="shared" si="12"/>
        <v>12731509</v>
      </c>
      <c r="E34" s="335">
        <f t="shared" si="12"/>
        <v>4354448</v>
      </c>
      <c r="F34" s="335">
        <f t="shared" si="12"/>
        <v>1571856</v>
      </c>
      <c r="G34" s="335">
        <f t="shared" si="12"/>
        <v>7044521</v>
      </c>
      <c r="H34" s="335">
        <f t="shared" si="12"/>
        <v>6265522</v>
      </c>
      <c r="I34" s="335">
        <f t="shared" si="12"/>
        <v>9520142</v>
      </c>
      <c r="J34" s="335">
        <f t="shared" si="12"/>
        <v>17063360</v>
      </c>
      <c r="K34" s="335">
        <f t="shared" si="12"/>
        <v>7311566</v>
      </c>
      <c r="L34" s="335">
        <f t="shared" si="12"/>
        <v>5420884</v>
      </c>
      <c r="M34" s="335">
        <f t="shared" si="12"/>
        <v>35472092</v>
      </c>
      <c r="N34" s="340">
        <f>SUM(B34:M34)</f>
        <v>121260986</v>
      </c>
      <c r="O34" s="333">
        <f>O32+O33</f>
        <v>121260986</v>
      </c>
      <c r="P34" s="330">
        <f t="shared" si="2"/>
        <v>0</v>
      </c>
      <c r="Q34" s="330"/>
    </row>
    <row r="35" spans="1:17" x14ac:dyDescent="0.2">
      <c r="A35" s="324" t="s">
        <v>251</v>
      </c>
      <c r="B35" s="335"/>
      <c r="C35" s="335"/>
      <c r="D35" s="335"/>
      <c r="E35" s="335"/>
      <c r="F35" s="335"/>
      <c r="G35" s="335"/>
      <c r="H35" s="335"/>
      <c r="I35" s="335"/>
      <c r="J35" s="335"/>
      <c r="K35" s="335"/>
      <c r="L35" s="335"/>
      <c r="M35" s="335"/>
      <c r="N35" s="340"/>
    </row>
    <row r="36" spans="1:17" ht="13.5" thickBot="1" x14ac:dyDescent="0.25">
      <c r="A36" s="341" t="s">
        <v>191</v>
      </c>
      <c r="B36" s="342">
        <f>B6+B16+B17-B34</f>
        <v>35926752</v>
      </c>
      <c r="C36" s="342">
        <f t="shared" ref="C36:N36" si="13">C6+C16+C17-C34</f>
        <v>34618390</v>
      </c>
      <c r="D36" s="342">
        <f t="shared" si="13"/>
        <v>28727437</v>
      </c>
      <c r="E36" s="342">
        <f t="shared" si="13"/>
        <v>28663082</v>
      </c>
      <c r="F36" s="342">
        <f t="shared" si="13"/>
        <v>50058937</v>
      </c>
      <c r="G36" s="342">
        <f t="shared" si="13"/>
        <v>45992986</v>
      </c>
      <c r="H36" s="342">
        <f t="shared" si="13"/>
        <v>43554617</v>
      </c>
      <c r="I36" s="342">
        <f t="shared" si="13"/>
        <v>37861628</v>
      </c>
      <c r="J36" s="342">
        <f t="shared" si="13"/>
        <v>32504650</v>
      </c>
      <c r="K36" s="342">
        <f t="shared" si="13"/>
        <v>29444561</v>
      </c>
      <c r="L36" s="342">
        <f t="shared" si="13"/>
        <v>27925155</v>
      </c>
      <c r="M36" s="342">
        <f t="shared" si="13"/>
        <v>-289261</v>
      </c>
      <c r="N36" s="343">
        <f t="shared" si="13"/>
        <v>-289261</v>
      </c>
      <c r="O36" s="330"/>
    </row>
    <row r="38" spans="1:17" x14ac:dyDescent="0.2">
      <c r="N38" s="333"/>
    </row>
  </sheetData>
  <mergeCells count="2">
    <mergeCell ref="M2:N2"/>
    <mergeCell ref="A3:N3"/>
  </mergeCells>
  <printOptions horizontalCentered="1" verticalCentered="1"/>
  <pageMargins left="0.31496062992125984" right="0.31496062992125984" top="0.74803149606299213" bottom="0.74803149606299213" header="0.31496062992125984" footer="0.31496062992125984"/>
  <pageSetup paperSize="9" scale="71" orientation="landscape" r:id="rId1"/>
  <headerFooter>
    <oddHeader xml:space="preserve">&amp;L&amp;"Times New Roman,Normál"&amp;12Balatonszőlős Község Önkormányzata&amp;C&amp;"Times New Roman,Normál"&amp;12 8. melléklet 
az önkormányzat 2019. évi költségvetéséről szóló 2/2019. (II. 15.) önkormányzati rendelethez: 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2"/>
  <sheetViews>
    <sheetView view="pageLayout" zoomScaleNormal="100" workbookViewId="0">
      <selection activeCell="A4" sqref="A4:F4"/>
    </sheetView>
  </sheetViews>
  <sheetFormatPr defaultRowHeight="12.75" x14ac:dyDescent="0.2"/>
  <cols>
    <col min="1" max="1" width="49.5703125" style="139" customWidth="1"/>
    <col min="2" max="2" width="9.140625" style="140" customWidth="1"/>
    <col min="3" max="6" width="12" style="140" bestFit="1" customWidth="1"/>
    <col min="7" max="7" width="18" style="140" customWidth="1"/>
    <col min="8" max="256" width="9.140625" style="140"/>
    <col min="257" max="257" width="60.85546875" style="140" customWidth="1"/>
    <col min="258" max="258" width="13.42578125" style="140" customWidth="1"/>
    <col min="259" max="259" width="12.140625" style="140" customWidth="1"/>
    <col min="260" max="260" width="11.140625" style="140" customWidth="1"/>
    <col min="261" max="261" width="11.28515625" style="140" customWidth="1"/>
    <col min="262" max="262" width="12.28515625" style="140" customWidth="1"/>
    <col min="263" max="263" width="18" style="140" customWidth="1"/>
    <col min="264" max="512" width="9.140625" style="140"/>
    <col min="513" max="513" width="60.85546875" style="140" customWidth="1"/>
    <col min="514" max="514" width="13.42578125" style="140" customWidth="1"/>
    <col min="515" max="515" width="12.140625" style="140" customWidth="1"/>
    <col min="516" max="516" width="11.140625" style="140" customWidth="1"/>
    <col min="517" max="517" width="11.28515625" style="140" customWidth="1"/>
    <col min="518" max="518" width="12.28515625" style="140" customWidth="1"/>
    <col min="519" max="519" width="18" style="140" customWidth="1"/>
    <col min="520" max="768" width="9.140625" style="140"/>
    <col min="769" max="769" width="60.85546875" style="140" customWidth="1"/>
    <col min="770" max="770" width="13.42578125" style="140" customWidth="1"/>
    <col min="771" max="771" width="12.140625" style="140" customWidth="1"/>
    <col min="772" max="772" width="11.140625" style="140" customWidth="1"/>
    <col min="773" max="773" width="11.28515625" style="140" customWidth="1"/>
    <col min="774" max="774" width="12.28515625" style="140" customWidth="1"/>
    <col min="775" max="775" width="18" style="140" customWidth="1"/>
    <col min="776" max="1024" width="9.140625" style="140"/>
    <col min="1025" max="1025" width="60.85546875" style="140" customWidth="1"/>
    <col min="1026" max="1026" width="13.42578125" style="140" customWidth="1"/>
    <col min="1027" max="1027" width="12.140625" style="140" customWidth="1"/>
    <col min="1028" max="1028" width="11.140625" style="140" customWidth="1"/>
    <col min="1029" max="1029" width="11.28515625" style="140" customWidth="1"/>
    <col min="1030" max="1030" width="12.28515625" style="140" customWidth="1"/>
    <col min="1031" max="1031" width="18" style="140" customWidth="1"/>
    <col min="1032" max="1280" width="9.140625" style="140"/>
    <col min="1281" max="1281" width="60.85546875" style="140" customWidth="1"/>
    <col min="1282" max="1282" width="13.42578125" style="140" customWidth="1"/>
    <col min="1283" max="1283" width="12.140625" style="140" customWidth="1"/>
    <col min="1284" max="1284" width="11.140625" style="140" customWidth="1"/>
    <col min="1285" max="1285" width="11.28515625" style="140" customWidth="1"/>
    <col min="1286" max="1286" width="12.28515625" style="140" customWidth="1"/>
    <col min="1287" max="1287" width="18" style="140" customWidth="1"/>
    <col min="1288" max="1536" width="9.140625" style="140"/>
    <col min="1537" max="1537" width="60.85546875" style="140" customWidth="1"/>
    <col min="1538" max="1538" width="13.42578125" style="140" customWidth="1"/>
    <col min="1539" max="1539" width="12.140625" style="140" customWidth="1"/>
    <col min="1540" max="1540" width="11.140625" style="140" customWidth="1"/>
    <col min="1541" max="1541" width="11.28515625" style="140" customWidth="1"/>
    <col min="1542" max="1542" width="12.28515625" style="140" customWidth="1"/>
    <col min="1543" max="1543" width="18" style="140" customWidth="1"/>
    <col min="1544" max="1792" width="9.140625" style="140"/>
    <col min="1793" max="1793" width="60.85546875" style="140" customWidth="1"/>
    <col min="1794" max="1794" width="13.42578125" style="140" customWidth="1"/>
    <col min="1795" max="1795" width="12.140625" style="140" customWidth="1"/>
    <col min="1796" max="1796" width="11.140625" style="140" customWidth="1"/>
    <col min="1797" max="1797" width="11.28515625" style="140" customWidth="1"/>
    <col min="1798" max="1798" width="12.28515625" style="140" customWidth="1"/>
    <col min="1799" max="1799" width="18" style="140" customWidth="1"/>
    <col min="1800" max="2048" width="9.140625" style="140"/>
    <col min="2049" max="2049" width="60.85546875" style="140" customWidth="1"/>
    <col min="2050" max="2050" width="13.42578125" style="140" customWidth="1"/>
    <col min="2051" max="2051" width="12.140625" style="140" customWidth="1"/>
    <col min="2052" max="2052" width="11.140625" style="140" customWidth="1"/>
    <col min="2053" max="2053" width="11.28515625" style="140" customWidth="1"/>
    <col min="2054" max="2054" width="12.28515625" style="140" customWidth="1"/>
    <col min="2055" max="2055" width="18" style="140" customWidth="1"/>
    <col min="2056" max="2304" width="9.140625" style="140"/>
    <col min="2305" max="2305" width="60.85546875" style="140" customWidth="1"/>
    <col min="2306" max="2306" width="13.42578125" style="140" customWidth="1"/>
    <col min="2307" max="2307" width="12.140625" style="140" customWidth="1"/>
    <col min="2308" max="2308" width="11.140625" style="140" customWidth="1"/>
    <col min="2309" max="2309" width="11.28515625" style="140" customWidth="1"/>
    <col min="2310" max="2310" width="12.28515625" style="140" customWidth="1"/>
    <col min="2311" max="2311" width="18" style="140" customWidth="1"/>
    <col min="2312" max="2560" width="9.140625" style="140"/>
    <col min="2561" max="2561" width="60.85546875" style="140" customWidth="1"/>
    <col min="2562" max="2562" width="13.42578125" style="140" customWidth="1"/>
    <col min="2563" max="2563" width="12.140625" style="140" customWidth="1"/>
    <col min="2564" max="2564" width="11.140625" style="140" customWidth="1"/>
    <col min="2565" max="2565" width="11.28515625" style="140" customWidth="1"/>
    <col min="2566" max="2566" width="12.28515625" style="140" customWidth="1"/>
    <col min="2567" max="2567" width="18" style="140" customWidth="1"/>
    <col min="2568" max="2816" width="9.140625" style="140"/>
    <col min="2817" max="2817" width="60.85546875" style="140" customWidth="1"/>
    <col min="2818" max="2818" width="13.42578125" style="140" customWidth="1"/>
    <col min="2819" max="2819" width="12.140625" style="140" customWidth="1"/>
    <col min="2820" max="2820" width="11.140625" style="140" customWidth="1"/>
    <col min="2821" max="2821" width="11.28515625" style="140" customWidth="1"/>
    <col min="2822" max="2822" width="12.28515625" style="140" customWidth="1"/>
    <col min="2823" max="2823" width="18" style="140" customWidth="1"/>
    <col min="2824" max="3072" width="9.140625" style="140"/>
    <col min="3073" max="3073" width="60.85546875" style="140" customWidth="1"/>
    <col min="3074" max="3074" width="13.42578125" style="140" customWidth="1"/>
    <col min="3075" max="3075" width="12.140625" style="140" customWidth="1"/>
    <col min="3076" max="3076" width="11.140625" style="140" customWidth="1"/>
    <col min="3077" max="3077" width="11.28515625" style="140" customWidth="1"/>
    <col min="3078" max="3078" width="12.28515625" style="140" customWidth="1"/>
    <col min="3079" max="3079" width="18" style="140" customWidth="1"/>
    <col min="3080" max="3328" width="9.140625" style="140"/>
    <col min="3329" max="3329" width="60.85546875" style="140" customWidth="1"/>
    <col min="3330" max="3330" width="13.42578125" style="140" customWidth="1"/>
    <col min="3331" max="3331" width="12.140625" style="140" customWidth="1"/>
    <col min="3332" max="3332" width="11.140625" style="140" customWidth="1"/>
    <col min="3333" max="3333" width="11.28515625" style="140" customWidth="1"/>
    <col min="3334" max="3334" width="12.28515625" style="140" customWidth="1"/>
    <col min="3335" max="3335" width="18" style="140" customWidth="1"/>
    <col min="3336" max="3584" width="9.140625" style="140"/>
    <col min="3585" max="3585" width="60.85546875" style="140" customWidth="1"/>
    <col min="3586" max="3586" width="13.42578125" style="140" customWidth="1"/>
    <col min="3587" max="3587" width="12.140625" style="140" customWidth="1"/>
    <col min="3588" max="3588" width="11.140625" style="140" customWidth="1"/>
    <col min="3589" max="3589" width="11.28515625" style="140" customWidth="1"/>
    <col min="3590" max="3590" width="12.28515625" style="140" customWidth="1"/>
    <col min="3591" max="3591" width="18" style="140" customWidth="1"/>
    <col min="3592" max="3840" width="9.140625" style="140"/>
    <col min="3841" max="3841" width="60.85546875" style="140" customWidth="1"/>
    <col min="3842" max="3842" width="13.42578125" style="140" customWidth="1"/>
    <col min="3843" max="3843" width="12.140625" style="140" customWidth="1"/>
    <col min="3844" max="3844" width="11.140625" style="140" customWidth="1"/>
    <col min="3845" max="3845" width="11.28515625" style="140" customWidth="1"/>
    <col min="3846" max="3846" width="12.28515625" style="140" customWidth="1"/>
    <col min="3847" max="3847" width="18" style="140" customWidth="1"/>
    <col min="3848" max="4096" width="9.140625" style="140"/>
    <col min="4097" max="4097" width="60.85546875" style="140" customWidth="1"/>
    <col min="4098" max="4098" width="13.42578125" style="140" customWidth="1"/>
    <col min="4099" max="4099" width="12.140625" style="140" customWidth="1"/>
    <col min="4100" max="4100" width="11.140625" style="140" customWidth="1"/>
    <col min="4101" max="4101" width="11.28515625" style="140" customWidth="1"/>
    <col min="4102" max="4102" width="12.28515625" style="140" customWidth="1"/>
    <col min="4103" max="4103" width="18" style="140" customWidth="1"/>
    <col min="4104" max="4352" width="9.140625" style="140"/>
    <col min="4353" max="4353" width="60.85546875" style="140" customWidth="1"/>
    <col min="4354" max="4354" width="13.42578125" style="140" customWidth="1"/>
    <col min="4355" max="4355" width="12.140625" style="140" customWidth="1"/>
    <col min="4356" max="4356" width="11.140625" style="140" customWidth="1"/>
    <col min="4357" max="4357" width="11.28515625" style="140" customWidth="1"/>
    <col min="4358" max="4358" width="12.28515625" style="140" customWidth="1"/>
    <col min="4359" max="4359" width="18" style="140" customWidth="1"/>
    <col min="4360" max="4608" width="9.140625" style="140"/>
    <col min="4609" max="4609" width="60.85546875" style="140" customWidth="1"/>
    <col min="4610" max="4610" width="13.42578125" style="140" customWidth="1"/>
    <col min="4611" max="4611" width="12.140625" style="140" customWidth="1"/>
    <col min="4612" max="4612" width="11.140625" style="140" customWidth="1"/>
    <col min="4613" max="4613" width="11.28515625" style="140" customWidth="1"/>
    <col min="4614" max="4614" width="12.28515625" style="140" customWidth="1"/>
    <col min="4615" max="4615" width="18" style="140" customWidth="1"/>
    <col min="4616" max="4864" width="9.140625" style="140"/>
    <col min="4865" max="4865" width="60.85546875" style="140" customWidth="1"/>
    <col min="4866" max="4866" width="13.42578125" style="140" customWidth="1"/>
    <col min="4867" max="4867" width="12.140625" style="140" customWidth="1"/>
    <col min="4868" max="4868" width="11.140625" style="140" customWidth="1"/>
    <col min="4869" max="4869" width="11.28515625" style="140" customWidth="1"/>
    <col min="4870" max="4870" width="12.28515625" style="140" customWidth="1"/>
    <col min="4871" max="4871" width="18" style="140" customWidth="1"/>
    <col min="4872" max="5120" width="9.140625" style="140"/>
    <col min="5121" max="5121" width="60.85546875" style="140" customWidth="1"/>
    <col min="5122" max="5122" width="13.42578125" style="140" customWidth="1"/>
    <col min="5123" max="5123" width="12.140625" style="140" customWidth="1"/>
    <col min="5124" max="5124" width="11.140625" style="140" customWidth="1"/>
    <col min="5125" max="5125" width="11.28515625" style="140" customWidth="1"/>
    <col min="5126" max="5126" width="12.28515625" style="140" customWidth="1"/>
    <col min="5127" max="5127" width="18" style="140" customWidth="1"/>
    <col min="5128" max="5376" width="9.140625" style="140"/>
    <col min="5377" max="5377" width="60.85546875" style="140" customWidth="1"/>
    <col min="5378" max="5378" width="13.42578125" style="140" customWidth="1"/>
    <col min="5379" max="5379" width="12.140625" style="140" customWidth="1"/>
    <col min="5380" max="5380" width="11.140625" style="140" customWidth="1"/>
    <col min="5381" max="5381" width="11.28515625" style="140" customWidth="1"/>
    <col min="5382" max="5382" width="12.28515625" style="140" customWidth="1"/>
    <col min="5383" max="5383" width="18" style="140" customWidth="1"/>
    <col min="5384" max="5632" width="9.140625" style="140"/>
    <col min="5633" max="5633" width="60.85546875" style="140" customWidth="1"/>
    <col min="5634" max="5634" width="13.42578125" style="140" customWidth="1"/>
    <col min="5635" max="5635" width="12.140625" style="140" customWidth="1"/>
    <col min="5636" max="5636" width="11.140625" style="140" customWidth="1"/>
    <col min="5637" max="5637" width="11.28515625" style="140" customWidth="1"/>
    <col min="5638" max="5638" width="12.28515625" style="140" customWidth="1"/>
    <col min="5639" max="5639" width="18" style="140" customWidth="1"/>
    <col min="5640" max="5888" width="9.140625" style="140"/>
    <col min="5889" max="5889" width="60.85546875" style="140" customWidth="1"/>
    <col min="5890" max="5890" width="13.42578125" style="140" customWidth="1"/>
    <col min="5891" max="5891" width="12.140625" style="140" customWidth="1"/>
    <col min="5892" max="5892" width="11.140625" style="140" customWidth="1"/>
    <col min="5893" max="5893" width="11.28515625" style="140" customWidth="1"/>
    <col min="5894" max="5894" width="12.28515625" style="140" customWidth="1"/>
    <col min="5895" max="5895" width="18" style="140" customWidth="1"/>
    <col min="5896" max="6144" width="9.140625" style="140"/>
    <col min="6145" max="6145" width="60.85546875" style="140" customWidth="1"/>
    <col min="6146" max="6146" width="13.42578125" style="140" customWidth="1"/>
    <col min="6147" max="6147" width="12.140625" style="140" customWidth="1"/>
    <col min="6148" max="6148" width="11.140625" style="140" customWidth="1"/>
    <col min="6149" max="6149" width="11.28515625" style="140" customWidth="1"/>
    <col min="6150" max="6150" width="12.28515625" style="140" customWidth="1"/>
    <col min="6151" max="6151" width="18" style="140" customWidth="1"/>
    <col min="6152" max="6400" width="9.140625" style="140"/>
    <col min="6401" max="6401" width="60.85546875" style="140" customWidth="1"/>
    <col min="6402" max="6402" width="13.42578125" style="140" customWidth="1"/>
    <col min="6403" max="6403" width="12.140625" style="140" customWidth="1"/>
    <col min="6404" max="6404" width="11.140625" style="140" customWidth="1"/>
    <col min="6405" max="6405" width="11.28515625" style="140" customWidth="1"/>
    <col min="6406" max="6406" width="12.28515625" style="140" customWidth="1"/>
    <col min="6407" max="6407" width="18" style="140" customWidth="1"/>
    <col min="6408" max="6656" width="9.140625" style="140"/>
    <col min="6657" max="6657" width="60.85546875" style="140" customWidth="1"/>
    <col min="6658" max="6658" width="13.42578125" style="140" customWidth="1"/>
    <col min="6659" max="6659" width="12.140625" style="140" customWidth="1"/>
    <col min="6660" max="6660" width="11.140625" style="140" customWidth="1"/>
    <col min="6661" max="6661" width="11.28515625" style="140" customWidth="1"/>
    <col min="6662" max="6662" width="12.28515625" style="140" customWidth="1"/>
    <col min="6663" max="6663" width="18" style="140" customWidth="1"/>
    <col min="6664" max="6912" width="9.140625" style="140"/>
    <col min="6913" max="6913" width="60.85546875" style="140" customWidth="1"/>
    <col min="6914" max="6914" width="13.42578125" style="140" customWidth="1"/>
    <col min="6915" max="6915" width="12.140625" style="140" customWidth="1"/>
    <col min="6916" max="6916" width="11.140625" style="140" customWidth="1"/>
    <col min="6917" max="6917" width="11.28515625" style="140" customWidth="1"/>
    <col min="6918" max="6918" width="12.28515625" style="140" customWidth="1"/>
    <col min="6919" max="6919" width="18" style="140" customWidth="1"/>
    <col min="6920" max="7168" width="9.140625" style="140"/>
    <col min="7169" max="7169" width="60.85546875" style="140" customWidth="1"/>
    <col min="7170" max="7170" width="13.42578125" style="140" customWidth="1"/>
    <col min="7171" max="7171" width="12.140625" style="140" customWidth="1"/>
    <col min="7172" max="7172" width="11.140625" style="140" customWidth="1"/>
    <col min="7173" max="7173" width="11.28515625" style="140" customWidth="1"/>
    <col min="7174" max="7174" width="12.28515625" style="140" customWidth="1"/>
    <col min="7175" max="7175" width="18" style="140" customWidth="1"/>
    <col min="7176" max="7424" width="9.140625" style="140"/>
    <col min="7425" max="7425" width="60.85546875" style="140" customWidth="1"/>
    <col min="7426" max="7426" width="13.42578125" style="140" customWidth="1"/>
    <col min="7427" max="7427" width="12.140625" style="140" customWidth="1"/>
    <col min="7428" max="7428" width="11.140625" style="140" customWidth="1"/>
    <col min="7429" max="7429" width="11.28515625" style="140" customWidth="1"/>
    <col min="7430" max="7430" width="12.28515625" style="140" customWidth="1"/>
    <col min="7431" max="7431" width="18" style="140" customWidth="1"/>
    <col min="7432" max="7680" width="9.140625" style="140"/>
    <col min="7681" max="7681" width="60.85546875" style="140" customWidth="1"/>
    <col min="7682" max="7682" width="13.42578125" style="140" customWidth="1"/>
    <col min="7683" max="7683" width="12.140625" style="140" customWidth="1"/>
    <col min="7684" max="7684" width="11.140625" style="140" customWidth="1"/>
    <col min="7685" max="7685" width="11.28515625" style="140" customWidth="1"/>
    <col min="7686" max="7686" width="12.28515625" style="140" customWidth="1"/>
    <col min="7687" max="7687" width="18" style="140" customWidth="1"/>
    <col min="7688" max="7936" width="9.140625" style="140"/>
    <col min="7937" max="7937" width="60.85546875" style="140" customWidth="1"/>
    <col min="7938" max="7938" width="13.42578125" style="140" customWidth="1"/>
    <col min="7939" max="7939" width="12.140625" style="140" customWidth="1"/>
    <col min="7940" max="7940" width="11.140625" style="140" customWidth="1"/>
    <col min="7941" max="7941" width="11.28515625" style="140" customWidth="1"/>
    <col min="7942" max="7942" width="12.28515625" style="140" customWidth="1"/>
    <col min="7943" max="7943" width="18" style="140" customWidth="1"/>
    <col min="7944" max="8192" width="9.140625" style="140"/>
    <col min="8193" max="8193" width="60.85546875" style="140" customWidth="1"/>
    <col min="8194" max="8194" width="13.42578125" style="140" customWidth="1"/>
    <col min="8195" max="8195" width="12.140625" style="140" customWidth="1"/>
    <col min="8196" max="8196" width="11.140625" style="140" customWidth="1"/>
    <col min="8197" max="8197" width="11.28515625" style="140" customWidth="1"/>
    <col min="8198" max="8198" width="12.28515625" style="140" customWidth="1"/>
    <col min="8199" max="8199" width="18" style="140" customWidth="1"/>
    <col min="8200" max="8448" width="9.140625" style="140"/>
    <col min="8449" max="8449" width="60.85546875" style="140" customWidth="1"/>
    <col min="8450" max="8450" width="13.42578125" style="140" customWidth="1"/>
    <col min="8451" max="8451" width="12.140625" style="140" customWidth="1"/>
    <col min="8452" max="8452" width="11.140625" style="140" customWidth="1"/>
    <col min="8453" max="8453" width="11.28515625" style="140" customWidth="1"/>
    <col min="8454" max="8454" width="12.28515625" style="140" customWidth="1"/>
    <col min="8455" max="8455" width="18" style="140" customWidth="1"/>
    <col min="8456" max="8704" width="9.140625" style="140"/>
    <col min="8705" max="8705" width="60.85546875" style="140" customWidth="1"/>
    <col min="8706" max="8706" width="13.42578125" style="140" customWidth="1"/>
    <col min="8707" max="8707" width="12.140625" style="140" customWidth="1"/>
    <col min="8708" max="8708" width="11.140625" style="140" customWidth="1"/>
    <col min="8709" max="8709" width="11.28515625" style="140" customWidth="1"/>
    <col min="8710" max="8710" width="12.28515625" style="140" customWidth="1"/>
    <col min="8711" max="8711" width="18" style="140" customWidth="1"/>
    <col min="8712" max="8960" width="9.140625" style="140"/>
    <col min="8961" max="8961" width="60.85546875" style="140" customWidth="1"/>
    <col min="8962" max="8962" width="13.42578125" style="140" customWidth="1"/>
    <col min="8963" max="8963" width="12.140625" style="140" customWidth="1"/>
    <col min="8964" max="8964" width="11.140625" style="140" customWidth="1"/>
    <col min="8965" max="8965" width="11.28515625" style="140" customWidth="1"/>
    <col min="8966" max="8966" width="12.28515625" style="140" customWidth="1"/>
    <col min="8967" max="8967" width="18" style="140" customWidth="1"/>
    <col min="8968" max="9216" width="9.140625" style="140"/>
    <col min="9217" max="9217" width="60.85546875" style="140" customWidth="1"/>
    <col min="9218" max="9218" width="13.42578125" style="140" customWidth="1"/>
    <col min="9219" max="9219" width="12.140625" style="140" customWidth="1"/>
    <col min="9220" max="9220" width="11.140625" style="140" customWidth="1"/>
    <col min="9221" max="9221" width="11.28515625" style="140" customWidth="1"/>
    <col min="9222" max="9222" width="12.28515625" style="140" customWidth="1"/>
    <col min="9223" max="9223" width="18" style="140" customWidth="1"/>
    <col min="9224" max="9472" width="9.140625" style="140"/>
    <col min="9473" max="9473" width="60.85546875" style="140" customWidth="1"/>
    <col min="9474" max="9474" width="13.42578125" style="140" customWidth="1"/>
    <col min="9475" max="9475" width="12.140625" style="140" customWidth="1"/>
    <col min="9476" max="9476" width="11.140625" style="140" customWidth="1"/>
    <col min="9477" max="9477" width="11.28515625" style="140" customWidth="1"/>
    <col min="9478" max="9478" width="12.28515625" style="140" customWidth="1"/>
    <col min="9479" max="9479" width="18" style="140" customWidth="1"/>
    <col min="9480" max="9728" width="9.140625" style="140"/>
    <col min="9729" max="9729" width="60.85546875" style="140" customWidth="1"/>
    <col min="9730" max="9730" width="13.42578125" style="140" customWidth="1"/>
    <col min="9731" max="9731" width="12.140625" style="140" customWidth="1"/>
    <col min="9732" max="9732" width="11.140625" style="140" customWidth="1"/>
    <col min="9733" max="9733" width="11.28515625" style="140" customWidth="1"/>
    <col min="9734" max="9734" width="12.28515625" style="140" customWidth="1"/>
    <col min="9735" max="9735" width="18" style="140" customWidth="1"/>
    <col min="9736" max="9984" width="9.140625" style="140"/>
    <col min="9985" max="9985" width="60.85546875" style="140" customWidth="1"/>
    <col min="9986" max="9986" width="13.42578125" style="140" customWidth="1"/>
    <col min="9987" max="9987" width="12.140625" style="140" customWidth="1"/>
    <col min="9988" max="9988" width="11.140625" style="140" customWidth="1"/>
    <col min="9989" max="9989" width="11.28515625" style="140" customWidth="1"/>
    <col min="9990" max="9990" width="12.28515625" style="140" customWidth="1"/>
    <col min="9991" max="9991" width="18" style="140" customWidth="1"/>
    <col min="9992" max="10240" width="9.140625" style="140"/>
    <col min="10241" max="10241" width="60.85546875" style="140" customWidth="1"/>
    <col min="10242" max="10242" width="13.42578125" style="140" customWidth="1"/>
    <col min="10243" max="10243" width="12.140625" style="140" customWidth="1"/>
    <col min="10244" max="10244" width="11.140625" style="140" customWidth="1"/>
    <col min="10245" max="10245" width="11.28515625" style="140" customWidth="1"/>
    <col min="10246" max="10246" width="12.28515625" style="140" customWidth="1"/>
    <col min="10247" max="10247" width="18" style="140" customWidth="1"/>
    <col min="10248" max="10496" width="9.140625" style="140"/>
    <col min="10497" max="10497" width="60.85546875" style="140" customWidth="1"/>
    <col min="10498" max="10498" width="13.42578125" style="140" customWidth="1"/>
    <col min="10499" max="10499" width="12.140625" style="140" customWidth="1"/>
    <col min="10500" max="10500" width="11.140625" style="140" customWidth="1"/>
    <col min="10501" max="10501" width="11.28515625" style="140" customWidth="1"/>
    <col min="10502" max="10502" width="12.28515625" style="140" customWidth="1"/>
    <col min="10503" max="10503" width="18" style="140" customWidth="1"/>
    <col min="10504" max="10752" width="9.140625" style="140"/>
    <col min="10753" max="10753" width="60.85546875" style="140" customWidth="1"/>
    <col min="10754" max="10754" width="13.42578125" style="140" customWidth="1"/>
    <col min="10755" max="10755" width="12.140625" style="140" customWidth="1"/>
    <col min="10756" max="10756" width="11.140625" style="140" customWidth="1"/>
    <col min="10757" max="10757" width="11.28515625" style="140" customWidth="1"/>
    <col min="10758" max="10758" width="12.28515625" style="140" customWidth="1"/>
    <col min="10759" max="10759" width="18" style="140" customWidth="1"/>
    <col min="10760" max="11008" width="9.140625" style="140"/>
    <col min="11009" max="11009" width="60.85546875" style="140" customWidth="1"/>
    <col min="11010" max="11010" width="13.42578125" style="140" customWidth="1"/>
    <col min="11011" max="11011" width="12.140625" style="140" customWidth="1"/>
    <col min="11012" max="11012" width="11.140625" style="140" customWidth="1"/>
    <col min="11013" max="11013" width="11.28515625" style="140" customWidth="1"/>
    <col min="11014" max="11014" width="12.28515625" style="140" customWidth="1"/>
    <col min="11015" max="11015" width="18" style="140" customWidth="1"/>
    <col min="11016" max="11264" width="9.140625" style="140"/>
    <col min="11265" max="11265" width="60.85546875" style="140" customWidth="1"/>
    <col min="11266" max="11266" width="13.42578125" style="140" customWidth="1"/>
    <col min="11267" max="11267" width="12.140625" style="140" customWidth="1"/>
    <col min="11268" max="11268" width="11.140625" style="140" customWidth="1"/>
    <col min="11269" max="11269" width="11.28515625" style="140" customWidth="1"/>
    <col min="11270" max="11270" width="12.28515625" style="140" customWidth="1"/>
    <col min="11271" max="11271" width="18" style="140" customWidth="1"/>
    <col min="11272" max="11520" width="9.140625" style="140"/>
    <col min="11521" max="11521" width="60.85546875" style="140" customWidth="1"/>
    <col min="11522" max="11522" width="13.42578125" style="140" customWidth="1"/>
    <col min="11523" max="11523" width="12.140625" style="140" customWidth="1"/>
    <col min="11524" max="11524" width="11.140625" style="140" customWidth="1"/>
    <col min="11525" max="11525" width="11.28515625" style="140" customWidth="1"/>
    <col min="11526" max="11526" width="12.28515625" style="140" customWidth="1"/>
    <col min="11527" max="11527" width="18" style="140" customWidth="1"/>
    <col min="11528" max="11776" width="9.140625" style="140"/>
    <col min="11777" max="11777" width="60.85546875" style="140" customWidth="1"/>
    <col min="11778" max="11778" width="13.42578125" style="140" customWidth="1"/>
    <col min="11779" max="11779" width="12.140625" style="140" customWidth="1"/>
    <col min="11780" max="11780" width="11.140625" style="140" customWidth="1"/>
    <col min="11781" max="11781" width="11.28515625" style="140" customWidth="1"/>
    <col min="11782" max="11782" width="12.28515625" style="140" customWidth="1"/>
    <col min="11783" max="11783" width="18" style="140" customWidth="1"/>
    <col min="11784" max="12032" width="9.140625" style="140"/>
    <col min="12033" max="12033" width="60.85546875" style="140" customWidth="1"/>
    <col min="12034" max="12034" width="13.42578125" style="140" customWidth="1"/>
    <col min="12035" max="12035" width="12.140625" style="140" customWidth="1"/>
    <col min="12036" max="12036" width="11.140625" style="140" customWidth="1"/>
    <col min="12037" max="12037" width="11.28515625" style="140" customWidth="1"/>
    <col min="12038" max="12038" width="12.28515625" style="140" customWidth="1"/>
    <col min="12039" max="12039" width="18" style="140" customWidth="1"/>
    <col min="12040" max="12288" width="9.140625" style="140"/>
    <col min="12289" max="12289" width="60.85546875" style="140" customWidth="1"/>
    <col min="12290" max="12290" width="13.42578125" style="140" customWidth="1"/>
    <col min="12291" max="12291" width="12.140625" style="140" customWidth="1"/>
    <col min="12292" max="12292" width="11.140625" style="140" customWidth="1"/>
    <col min="12293" max="12293" width="11.28515625" style="140" customWidth="1"/>
    <col min="12294" max="12294" width="12.28515625" style="140" customWidth="1"/>
    <col min="12295" max="12295" width="18" style="140" customWidth="1"/>
    <col min="12296" max="12544" width="9.140625" style="140"/>
    <col min="12545" max="12545" width="60.85546875" style="140" customWidth="1"/>
    <col min="12546" max="12546" width="13.42578125" style="140" customWidth="1"/>
    <col min="12547" max="12547" width="12.140625" style="140" customWidth="1"/>
    <col min="12548" max="12548" width="11.140625" style="140" customWidth="1"/>
    <col min="12549" max="12549" width="11.28515625" style="140" customWidth="1"/>
    <col min="12550" max="12550" width="12.28515625" style="140" customWidth="1"/>
    <col min="12551" max="12551" width="18" style="140" customWidth="1"/>
    <col min="12552" max="12800" width="9.140625" style="140"/>
    <col min="12801" max="12801" width="60.85546875" style="140" customWidth="1"/>
    <col min="12802" max="12802" width="13.42578125" style="140" customWidth="1"/>
    <col min="12803" max="12803" width="12.140625" style="140" customWidth="1"/>
    <col min="12804" max="12804" width="11.140625" style="140" customWidth="1"/>
    <col min="12805" max="12805" width="11.28515625" style="140" customWidth="1"/>
    <col min="12806" max="12806" width="12.28515625" style="140" customWidth="1"/>
    <col min="12807" max="12807" width="18" style="140" customWidth="1"/>
    <col min="12808" max="13056" width="9.140625" style="140"/>
    <col min="13057" max="13057" width="60.85546875" style="140" customWidth="1"/>
    <col min="13058" max="13058" width="13.42578125" style="140" customWidth="1"/>
    <col min="13059" max="13059" width="12.140625" style="140" customWidth="1"/>
    <col min="13060" max="13060" width="11.140625" style="140" customWidth="1"/>
    <col min="13061" max="13061" width="11.28515625" style="140" customWidth="1"/>
    <col min="13062" max="13062" width="12.28515625" style="140" customWidth="1"/>
    <col min="13063" max="13063" width="18" style="140" customWidth="1"/>
    <col min="13064" max="13312" width="9.140625" style="140"/>
    <col min="13313" max="13313" width="60.85546875" style="140" customWidth="1"/>
    <col min="13314" max="13314" width="13.42578125" style="140" customWidth="1"/>
    <col min="13315" max="13315" width="12.140625" style="140" customWidth="1"/>
    <col min="13316" max="13316" width="11.140625" style="140" customWidth="1"/>
    <col min="13317" max="13317" width="11.28515625" style="140" customWidth="1"/>
    <col min="13318" max="13318" width="12.28515625" style="140" customWidth="1"/>
    <col min="13319" max="13319" width="18" style="140" customWidth="1"/>
    <col min="13320" max="13568" width="9.140625" style="140"/>
    <col min="13569" max="13569" width="60.85546875" style="140" customWidth="1"/>
    <col min="13570" max="13570" width="13.42578125" style="140" customWidth="1"/>
    <col min="13571" max="13571" width="12.140625" style="140" customWidth="1"/>
    <col min="13572" max="13572" width="11.140625" style="140" customWidth="1"/>
    <col min="13573" max="13573" width="11.28515625" style="140" customWidth="1"/>
    <col min="13574" max="13574" width="12.28515625" style="140" customWidth="1"/>
    <col min="13575" max="13575" width="18" style="140" customWidth="1"/>
    <col min="13576" max="13824" width="9.140625" style="140"/>
    <col min="13825" max="13825" width="60.85546875" style="140" customWidth="1"/>
    <col min="13826" max="13826" width="13.42578125" style="140" customWidth="1"/>
    <col min="13827" max="13827" width="12.140625" style="140" customWidth="1"/>
    <col min="13828" max="13828" width="11.140625" style="140" customWidth="1"/>
    <col min="13829" max="13829" width="11.28515625" style="140" customWidth="1"/>
    <col min="13830" max="13830" width="12.28515625" style="140" customWidth="1"/>
    <col min="13831" max="13831" width="18" style="140" customWidth="1"/>
    <col min="13832" max="14080" width="9.140625" style="140"/>
    <col min="14081" max="14081" width="60.85546875" style="140" customWidth="1"/>
    <col min="14082" max="14082" width="13.42578125" style="140" customWidth="1"/>
    <col min="14083" max="14083" width="12.140625" style="140" customWidth="1"/>
    <col min="14084" max="14084" width="11.140625" style="140" customWidth="1"/>
    <col min="14085" max="14085" width="11.28515625" style="140" customWidth="1"/>
    <col min="14086" max="14086" width="12.28515625" style="140" customWidth="1"/>
    <col min="14087" max="14087" width="18" style="140" customWidth="1"/>
    <col min="14088" max="14336" width="9.140625" style="140"/>
    <col min="14337" max="14337" width="60.85546875" style="140" customWidth="1"/>
    <col min="14338" max="14338" width="13.42578125" style="140" customWidth="1"/>
    <col min="14339" max="14339" width="12.140625" style="140" customWidth="1"/>
    <col min="14340" max="14340" width="11.140625" style="140" customWidth="1"/>
    <col min="14341" max="14341" width="11.28515625" style="140" customWidth="1"/>
    <col min="14342" max="14342" width="12.28515625" style="140" customWidth="1"/>
    <col min="14343" max="14343" width="18" style="140" customWidth="1"/>
    <col min="14344" max="14592" width="9.140625" style="140"/>
    <col min="14593" max="14593" width="60.85546875" style="140" customWidth="1"/>
    <col min="14594" max="14594" width="13.42578125" style="140" customWidth="1"/>
    <col min="14595" max="14595" width="12.140625" style="140" customWidth="1"/>
    <col min="14596" max="14596" width="11.140625" style="140" customWidth="1"/>
    <col min="14597" max="14597" width="11.28515625" style="140" customWidth="1"/>
    <col min="14598" max="14598" width="12.28515625" style="140" customWidth="1"/>
    <col min="14599" max="14599" width="18" style="140" customWidth="1"/>
    <col min="14600" max="14848" width="9.140625" style="140"/>
    <col min="14849" max="14849" width="60.85546875" style="140" customWidth="1"/>
    <col min="14850" max="14850" width="13.42578125" style="140" customWidth="1"/>
    <col min="14851" max="14851" width="12.140625" style="140" customWidth="1"/>
    <col min="14852" max="14852" width="11.140625" style="140" customWidth="1"/>
    <col min="14853" max="14853" width="11.28515625" style="140" customWidth="1"/>
    <col min="14854" max="14854" width="12.28515625" style="140" customWidth="1"/>
    <col min="14855" max="14855" width="18" style="140" customWidth="1"/>
    <col min="14856" max="15104" width="9.140625" style="140"/>
    <col min="15105" max="15105" width="60.85546875" style="140" customWidth="1"/>
    <col min="15106" max="15106" width="13.42578125" style="140" customWidth="1"/>
    <col min="15107" max="15107" width="12.140625" style="140" customWidth="1"/>
    <col min="15108" max="15108" width="11.140625" style="140" customWidth="1"/>
    <col min="15109" max="15109" width="11.28515625" style="140" customWidth="1"/>
    <col min="15110" max="15110" width="12.28515625" style="140" customWidth="1"/>
    <col min="15111" max="15111" width="18" style="140" customWidth="1"/>
    <col min="15112" max="15360" width="9.140625" style="140"/>
    <col min="15361" max="15361" width="60.85546875" style="140" customWidth="1"/>
    <col min="15362" max="15362" width="13.42578125" style="140" customWidth="1"/>
    <col min="15363" max="15363" width="12.140625" style="140" customWidth="1"/>
    <col min="15364" max="15364" width="11.140625" style="140" customWidth="1"/>
    <col min="15365" max="15365" width="11.28515625" style="140" customWidth="1"/>
    <col min="15366" max="15366" width="12.28515625" style="140" customWidth="1"/>
    <col min="15367" max="15367" width="18" style="140" customWidth="1"/>
    <col min="15368" max="15616" width="9.140625" style="140"/>
    <col min="15617" max="15617" width="60.85546875" style="140" customWidth="1"/>
    <col min="15618" max="15618" width="13.42578125" style="140" customWidth="1"/>
    <col min="15619" max="15619" width="12.140625" style="140" customWidth="1"/>
    <col min="15620" max="15620" width="11.140625" style="140" customWidth="1"/>
    <col min="15621" max="15621" width="11.28515625" style="140" customWidth="1"/>
    <col min="15622" max="15622" width="12.28515625" style="140" customWidth="1"/>
    <col min="15623" max="15623" width="18" style="140" customWidth="1"/>
    <col min="15624" max="15872" width="9.140625" style="140"/>
    <col min="15873" max="15873" width="60.85546875" style="140" customWidth="1"/>
    <col min="15874" max="15874" width="13.42578125" style="140" customWidth="1"/>
    <col min="15875" max="15875" width="12.140625" style="140" customWidth="1"/>
    <col min="15876" max="15876" width="11.140625" style="140" customWidth="1"/>
    <col min="15877" max="15877" width="11.28515625" style="140" customWidth="1"/>
    <col min="15878" max="15878" width="12.28515625" style="140" customWidth="1"/>
    <col min="15879" max="15879" width="18" style="140" customWidth="1"/>
    <col min="15880" max="16128" width="9.140625" style="140"/>
    <col min="16129" max="16129" width="60.85546875" style="140" customWidth="1"/>
    <col min="16130" max="16130" width="13.42578125" style="140" customWidth="1"/>
    <col min="16131" max="16131" width="12.140625" style="140" customWidth="1"/>
    <col min="16132" max="16132" width="11.140625" style="140" customWidth="1"/>
    <col min="16133" max="16133" width="11.28515625" style="140" customWidth="1"/>
    <col min="16134" max="16134" width="12.28515625" style="140" customWidth="1"/>
    <col min="16135" max="16135" width="18" style="140" customWidth="1"/>
    <col min="16136" max="16384" width="9.140625" style="140"/>
  </cols>
  <sheetData>
    <row r="1" spans="1:7" ht="19.5" customHeight="1" x14ac:dyDescent="0.2"/>
    <row r="2" spans="1:7" ht="17.25" customHeight="1" x14ac:dyDescent="0.2"/>
    <row r="3" spans="1:7" ht="36" customHeight="1" x14ac:dyDescent="0.2"/>
    <row r="4" spans="1:7" ht="45.75" customHeight="1" x14ac:dyDescent="0.25">
      <c r="A4" s="302" t="s">
        <v>306</v>
      </c>
      <c r="B4" s="302"/>
      <c r="C4" s="302"/>
      <c r="D4" s="302"/>
      <c r="E4" s="302"/>
      <c r="F4" s="302"/>
      <c r="G4" s="220"/>
    </row>
    <row r="5" spans="1:7" ht="15.75" x14ac:dyDescent="0.25">
      <c r="A5" s="141"/>
      <c r="B5" s="142"/>
      <c r="C5" s="142"/>
      <c r="D5" s="142"/>
      <c r="E5" s="142"/>
      <c r="F5" s="142"/>
      <c r="G5" s="143"/>
    </row>
    <row r="6" spans="1:7" ht="25.5" customHeight="1" x14ac:dyDescent="0.2">
      <c r="A6" s="142"/>
      <c r="B6" s="143"/>
      <c r="C6" s="143"/>
      <c r="D6" s="143"/>
      <c r="E6" s="143"/>
      <c r="F6" s="143"/>
      <c r="G6" s="143"/>
    </row>
    <row r="7" spans="1:7" ht="15" x14ac:dyDescent="0.25">
      <c r="A7" s="221" t="s">
        <v>307</v>
      </c>
      <c r="B7" s="222"/>
      <c r="C7" s="223">
        <v>2019</v>
      </c>
      <c r="D7" s="223" t="s">
        <v>434</v>
      </c>
      <c r="E7" s="223" t="s">
        <v>435</v>
      </c>
      <c r="F7" s="223" t="s">
        <v>436</v>
      </c>
      <c r="G7" s="143"/>
    </row>
    <row r="8" spans="1:7" ht="15" x14ac:dyDescent="0.25">
      <c r="A8" s="224" t="s">
        <v>308</v>
      </c>
      <c r="B8" s="225"/>
      <c r="C8" s="144">
        <v>11283000</v>
      </c>
      <c r="D8" s="144">
        <v>11000000</v>
      </c>
      <c r="E8" s="144">
        <v>11000000</v>
      </c>
      <c r="F8" s="144">
        <v>11000000</v>
      </c>
      <c r="G8" s="143"/>
    </row>
    <row r="9" spans="1:7" ht="30" x14ac:dyDescent="0.25">
      <c r="A9" s="224" t="s">
        <v>309</v>
      </c>
      <c r="B9" s="225"/>
      <c r="C9" s="144">
        <f>'[2]2.sz.tábla'!D53</f>
        <v>0</v>
      </c>
      <c r="D9" s="144"/>
      <c r="E9" s="144"/>
      <c r="F9" s="144"/>
      <c r="G9" s="143"/>
    </row>
    <row r="10" spans="1:7" ht="15" x14ac:dyDescent="0.25">
      <c r="A10" s="224" t="s">
        <v>310</v>
      </c>
      <c r="B10" s="225"/>
      <c r="C10" s="144"/>
      <c r="D10" s="144"/>
      <c r="E10" s="144"/>
      <c r="F10" s="144"/>
      <c r="G10" s="143"/>
    </row>
    <row r="11" spans="1:7" ht="45" x14ac:dyDescent="0.25">
      <c r="A11" s="224" t="s">
        <v>311</v>
      </c>
      <c r="B11" s="225"/>
      <c r="C11" s="144"/>
      <c r="D11" s="144"/>
      <c r="E11" s="144"/>
      <c r="F11" s="144"/>
      <c r="G11" s="143"/>
    </row>
    <row r="12" spans="1:7" ht="15" x14ac:dyDescent="0.25">
      <c r="A12" s="224" t="s">
        <v>312</v>
      </c>
      <c r="B12" s="225"/>
      <c r="C12" s="144">
        <f>'[2]2.sz.tábla'!D40</f>
        <v>100000</v>
      </c>
      <c r="D12" s="144">
        <v>100000</v>
      </c>
      <c r="E12" s="144">
        <v>100000</v>
      </c>
      <c r="F12" s="144">
        <v>100000</v>
      </c>
      <c r="G12" s="143"/>
    </row>
    <row r="13" spans="1:7" ht="15" x14ac:dyDescent="0.25">
      <c r="A13" s="224" t="s">
        <v>313</v>
      </c>
      <c r="B13" s="225"/>
      <c r="C13" s="144"/>
      <c r="D13" s="144"/>
      <c r="E13" s="144"/>
      <c r="F13" s="144"/>
      <c r="G13" s="143"/>
    </row>
    <row r="14" spans="1:7" ht="15" x14ac:dyDescent="0.25">
      <c r="A14" s="224" t="s">
        <v>71</v>
      </c>
      <c r="B14" s="225"/>
      <c r="C14" s="144">
        <f>SUM(C8:C13)</f>
        <v>11383000</v>
      </c>
      <c r="D14" s="144">
        <f>SUM(D8:D13)</f>
        <v>11100000</v>
      </c>
      <c r="E14" s="144">
        <f>SUM(E8:E13)</f>
        <v>11100000</v>
      </c>
      <c r="F14" s="144">
        <f>SUM(F8:F13)</f>
        <v>11100000</v>
      </c>
      <c r="G14" s="143">
        <f>'[2]2.sz.tábla'!D30-'[2]2.sz.tábla'!D37</f>
        <v>9533000</v>
      </c>
    </row>
    <row r="15" spans="1:7" s="146" customFormat="1" ht="28.5" x14ac:dyDescent="0.2">
      <c r="A15" s="226" t="s">
        <v>314</v>
      </c>
      <c r="B15" s="227"/>
      <c r="C15" s="228">
        <f>C14*0.5</f>
        <v>5691500</v>
      </c>
      <c r="D15" s="228">
        <f>D14*0.5</f>
        <v>5550000</v>
      </c>
      <c r="E15" s="228">
        <f>E14*0.5</f>
        <v>5550000</v>
      </c>
      <c r="F15" s="228">
        <f>F14*0.5</f>
        <v>5550000</v>
      </c>
      <c r="G15" s="145"/>
    </row>
    <row r="16" spans="1:7" ht="15" x14ac:dyDescent="0.25">
      <c r="A16" s="224"/>
      <c r="B16" s="144"/>
      <c r="C16" s="144"/>
      <c r="D16" s="144"/>
      <c r="E16" s="144"/>
      <c r="F16" s="144"/>
      <c r="G16" s="143"/>
    </row>
    <row r="17" spans="1:7" ht="28.5" x14ac:dyDescent="0.2">
      <c r="A17" s="226" t="s">
        <v>315</v>
      </c>
      <c r="B17" s="229" t="s">
        <v>316</v>
      </c>
      <c r="C17" s="230">
        <v>2019</v>
      </c>
      <c r="D17" s="230">
        <v>2020</v>
      </c>
      <c r="E17" s="230">
        <v>2021</v>
      </c>
      <c r="F17" s="230">
        <v>2022</v>
      </c>
      <c r="G17" s="143"/>
    </row>
    <row r="18" spans="1:7" ht="14.25" x14ac:dyDescent="0.2">
      <c r="A18" s="226" t="s">
        <v>71</v>
      </c>
      <c r="B18" s="231"/>
      <c r="C18" s="228">
        <v>0</v>
      </c>
      <c r="D18" s="228">
        <v>0</v>
      </c>
      <c r="E18" s="228">
        <v>0</v>
      </c>
      <c r="F18" s="228">
        <v>0</v>
      </c>
      <c r="G18" s="143"/>
    </row>
    <row r="19" spans="1:7" x14ac:dyDescent="0.2">
      <c r="A19" s="142"/>
      <c r="B19" s="143"/>
      <c r="C19" s="143"/>
      <c r="D19" s="143"/>
      <c r="E19" s="143"/>
      <c r="F19" s="143"/>
      <c r="G19" s="143"/>
    </row>
    <row r="33" spans="1:1" x14ac:dyDescent="0.2">
      <c r="A33" s="140"/>
    </row>
    <row r="34" spans="1:1" x14ac:dyDescent="0.2">
      <c r="A34" s="140"/>
    </row>
    <row r="35" spans="1:1" x14ac:dyDescent="0.2">
      <c r="A35" s="140"/>
    </row>
    <row r="36" spans="1:1" x14ac:dyDescent="0.2">
      <c r="A36" s="140"/>
    </row>
    <row r="37" spans="1:1" x14ac:dyDescent="0.2">
      <c r="A37" s="140"/>
    </row>
    <row r="38" spans="1:1" x14ac:dyDescent="0.2">
      <c r="A38" s="140"/>
    </row>
    <row r="39" spans="1:1" x14ac:dyDescent="0.2">
      <c r="A39" s="140"/>
    </row>
    <row r="40" spans="1:1" x14ac:dyDescent="0.2">
      <c r="A40" s="140"/>
    </row>
    <row r="41" spans="1:1" x14ac:dyDescent="0.2">
      <c r="A41" s="140"/>
    </row>
    <row r="42" spans="1:1" x14ac:dyDescent="0.2">
      <c r="A42" s="140"/>
    </row>
    <row r="43" spans="1:1" x14ac:dyDescent="0.2">
      <c r="A43" s="140"/>
    </row>
    <row r="44" spans="1:1" x14ac:dyDescent="0.2">
      <c r="A44" s="140"/>
    </row>
    <row r="45" spans="1:1" x14ac:dyDescent="0.2">
      <c r="A45" s="140"/>
    </row>
    <row r="47" spans="1:1" x14ac:dyDescent="0.2">
      <c r="A47" s="140"/>
    </row>
    <row r="48" spans="1:1" x14ac:dyDescent="0.2">
      <c r="A48" s="140"/>
    </row>
    <row r="49" spans="1:1" x14ac:dyDescent="0.2">
      <c r="A49" s="140"/>
    </row>
    <row r="50" spans="1:1" x14ac:dyDescent="0.2">
      <c r="A50" s="140"/>
    </row>
    <row r="51" spans="1:1" x14ac:dyDescent="0.2">
      <c r="A51" s="140"/>
    </row>
    <row r="52" spans="1:1" x14ac:dyDescent="0.2">
      <c r="A52" s="140"/>
    </row>
    <row r="53" spans="1:1" x14ac:dyDescent="0.2">
      <c r="A53" s="140"/>
    </row>
    <row r="54" spans="1:1" x14ac:dyDescent="0.2">
      <c r="A54" s="140"/>
    </row>
    <row r="55" spans="1:1" x14ac:dyDescent="0.2">
      <c r="A55" s="140"/>
    </row>
    <row r="56" spans="1:1" x14ac:dyDescent="0.2">
      <c r="A56" s="140"/>
    </row>
    <row r="57" spans="1:1" x14ac:dyDescent="0.2">
      <c r="A57" s="140"/>
    </row>
    <row r="58" spans="1:1" x14ac:dyDescent="0.2">
      <c r="A58" s="140"/>
    </row>
    <row r="59" spans="1:1" x14ac:dyDescent="0.2">
      <c r="A59" s="140"/>
    </row>
    <row r="60" spans="1:1" x14ac:dyDescent="0.2">
      <c r="A60" s="140"/>
    </row>
    <row r="61" spans="1:1" x14ac:dyDescent="0.2">
      <c r="A61" s="140"/>
    </row>
    <row r="62" spans="1:1" x14ac:dyDescent="0.2">
      <c r="A62" s="140"/>
    </row>
    <row r="63" spans="1:1" x14ac:dyDescent="0.2">
      <c r="A63" s="140"/>
    </row>
    <row r="64" spans="1:1" x14ac:dyDescent="0.2">
      <c r="A64" s="140"/>
    </row>
    <row r="66" spans="1:1" x14ac:dyDescent="0.2">
      <c r="A66" s="140"/>
    </row>
    <row r="67" spans="1:1" x14ac:dyDescent="0.2">
      <c r="A67" s="140"/>
    </row>
    <row r="68" spans="1:1" x14ac:dyDescent="0.2">
      <c r="A68" s="140"/>
    </row>
    <row r="69" spans="1:1" x14ac:dyDescent="0.2">
      <c r="A69" s="140"/>
    </row>
    <row r="70" spans="1:1" x14ac:dyDescent="0.2">
      <c r="A70" s="140"/>
    </row>
    <row r="71" spans="1:1" x14ac:dyDescent="0.2">
      <c r="A71" s="140"/>
    </row>
    <row r="72" spans="1:1" x14ac:dyDescent="0.2">
      <c r="A72" s="140"/>
    </row>
    <row r="73" spans="1:1" x14ac:dyDescent="0.2">
      <c r="A73" s="140"/>
    </row>
    <row r="74" spans="1:1" x14ac:dyDescent="0.2">
      <c r="A74" s="140"/>
    </row>
    <row r="75" spans="1:1" x14ac:dyDescent="0.2">
      <c r="A75" s="140"/>
    </row>
    <row r="76" spans="1:1" x14ac:dyDescent="0.2">
      <c r="A76" s="140"/>
    </row>
    <row r="77" spans="1:1" x14ac:dyDescent="0.2">
      <c r="A77" s="140"/>
    </row>
    <row r="78" spans="1:1" x14ac:dyDescent="0.2">
      <c r="A78" s="140"/>
    </row>
    <row r="79" spans="1:1" x14ac:dyDescent="0.2">
      <c r="A79" s="140"/>
    </row>
    <row r="80" spans="1:1" x14ac:dyDescent="0.2">
      <c r="A80" s="140"/>
    </row>
    <row r="81" spans="1:1" x14ac:dyDescent="0.2">
      <c r="A81" s="140"/>
    </row>
    <row r="82" spans="1:1" x14ac:dyDescent="0.2">
      <c r="A82" s="140"/>
    </row>
    <row r="83" spans="1:1" x14ac:dyDescent="0.2">
      <c r="A83" s="140"/>
    </row>
    <row r="84" spans="1:1" x14ac:dyDescent="0.2">
      <c r="A84" s="140"/>
    </row>
    <row r="85" spans="1:1" x14ac:dyDescent="0.2">
      <c r="A85" s="140"/>
    </row>
    <row r="86" spans="1:1" x14ac:dyDescent="0.2">
      <c r="A86" s="140"/>
    </row>
    <row r="87" spans="1:1" x14ac:dyDescent="0.2">
      <c r="A87" s="140"/>
    </row>
    <row r="88" spans="1:1" x14ac:dyDescent="0.2">
      <c r="A88" s="140"/>
    </row>
    <row r="89" spans="1:1" x14ac:dyDescent="0.2">
      <c r="A89" s="140"/>
    </row>
    <row r="90" spans="1:1" x14ac:dyDescent="0.2">
      <c r="A90" s="140"/>
    </row>
    <row r="91" spans="1:1" x14ac:dyDescent="0.2">
      <c r="A91" s="140"/>
    </row>
    <row r="92" spans="1:1" x14ac:dyDescent="0.2">
      <c r="A92" s="140"/>
    </row>
    <row r="93" spans="1:1" x14ac:dyDescent="0.2">
      <c r="A93" s="140"/>
    </row>
    <row r="94" spans="1:1" x14ac:dyDescent="0.2">
      <c r="A94" s="140"/>
    </row>
    <row r="95" spans="1:1" x14ac:dyDescent="0.2">
      <c r="A95" s="140"/>
    </row>
    <row r="96" spans="1:1" x14ac:dyDescent="0.2">
      <c r="A96" s="140"/>
    </row>
    <row r="97" spans="1:1" x14ac:dyDescent="0.2">
      <c r="A97" s="140"/>
    </row>
    <row r="98" spans="1:1" x14ac:dyDescent="0.2">
      <c r="A98" s="140"/>
    </row>
    <row r="99" spans="1:1" x14ac:dyDescent="0.2">
      <c r="A99" s="140"/>
    </row>
    <row r="100" spans="1:1" x14ac:dyDescent="0.2">
      <c r="A100" s="140"/>
    </row>
    <row r="101" spans="1:1" x14ac:dyDescent="0.2">
      <c r="A101" s="140"/>
    </row>
    <row r="102" spans="1:1" x14ac:dyDescent="0.2">
      <c r="A102" s="140"/>
    </row>
    <row r="103" spans="1:1" x14ac:dyDescent="0.2">
      <c r="A103" s="140"/>
    </row>
    <row r="104" spans="1:1" x14ac:dyDescent="0.2">
      <c r="A104" s="140"/>
    </row>
    <row r="105" spans="1:1" x14ac:dyDescent="0.2">
      <c r="A105" s="140"/>
    </row>
    <row r="106" spans="1:1" x14ac:dyDescent="0.2">
      <c r="A106" s="140"/>
    </row>
    <row r="107" spans="1:1" x14ac:dyDescent="0.2">
      <c r="A107" s="140"/>
    </row>
    <row r="108" spans="1:1" x14ac:dyDescent="0.2">
      <c r="A108" s="140"/>
    </row>
    <row r="109" spans="1:1" x14ac:dyDescent="0.2">
      <c r="A109" s="140"/>
    </row>
    <row r="110" spans="1:1" x14ac:dyDescent="0.2">
      <c r="A110" s="140"/>
    </row>
    <row r="111" spans="1:1" x14ac:dyDescent="0.2">
      <c r="A111" s="140"/>
    </row>
    <row r="112" spans="1:1" x14ac:dyDescent="0.2">
      <c r="A112" s="140"/>
    </row>
    <row r="113" spans="1:1" x14ac:dyDescent="0.2">
      <c r="A113" s="140"/>
    </row>
    <row r="114" spans="1:1" x14ac:dyDescent="0.2">
      <c r="A114" s="140"/>
    </row>
    <row r="115" spans="1:1" x14ac:dyDescent="0.2">
      <c r="A115" s="140"/>
    </row>
    <row r="116" spans="1:1" x14ac:dyDescent="0.2">
      <c r="A116" s="140"/>
    </row>
    <row r="117" spans="1:1" x14ac:dyDescent="0.2">
      <c r="A117" s="140"/>
    </row>
    <row r="118" spans="1:1" x14ac:dyDescent="0.2">
      <c r="A118" s="140"/>
    </row>
    <row r="119" spans="1:1" x14ac:dyDescent="0.2">
      <c r="A119" s="140"/>
    </row>
    <row r="120" spans="1:1" x14ac:dyDescent="0.2">
      <c r="A120" s="140"/>
    </row>
    <row r="121" spans="1:1" x14ac:dyDescent="0.2">
      <c r="A121" s="140"/>
    </row>
    <row r="122" spans="1:1" x14ac:dyDescent="0.2">
      <c r="A122" s="140"/>
    </row>
    <row r="123" spans="1:1" x14ac:dyDescent="0.2">
      <c r="A123" s="140"/>
    </row>
    <row r="124" spans="1:1" x14ac:dyDescent="0.2">
      <c r="A124" s="140"/>
    </row>
    <row r="125" spans="1:1" x14ac:dyDescent="0.2">
      <c r="A125" s="140"/>
    </row>
    <row r="126" spans="1:1" x14ac:dyDescent="0.2">
      <c r="A126" s="140"/>
    </row>
    <row r="127" spans="1:1" x14ac:dyDescent="0.2">
      <c r="A127" s="140"/>
    </row>
    <row r="128" spans="1:1" x14ac:dyDescent="0.2">
      <c r="A128" s="140"/>
    </row>
    <row r="129" spans="1:1" x14ac:dyDescent="0.2">
      <c r="A129" s="140"/>
    </row>
    <row r="130" spans="1:1" x14ac:dyDescent="0.2">
      <c r="A130" s="140"/>
    </row>
    <row r="131" spans="1:1" x14ac:dyDescent="0.2">
      <c r="A131" s="140"/>
    </row>
    <row r="132" spans="1:1" x14ac:dyDescent="0.2">
      <c r="A132" s="140"/>
    </row>
    <row r="133" spans="1:1" x14ac:dyDescent="0.2">
      <c r="A133" s="140"/>
    </row>
    <row r="134" spans="1:1" x14ac:dyDescent="0.2">
      <c r="A134" s="140"/>
    </row>
    <row r="135" spans="1:1" x14ac:dyDescent="0.2">
      <c r="A135" s="140"/>
    </row>
    <row r="136" spans="1:1" x14ac:dyDescent="0.2">
      <c r="A136" s="140"/>
    </row>
    <row r="137" spans="1:1" x14ac:dyDescent="0.2">
      <c r="A137" s="140"/>
    </row>
    <row r="138" spans="1:1" x14ac:dyDescent="0.2">
      <c r="A138" s="140"/>
    </row>
    <row r="139" spans="1:1" x14ac:dyDescent="0.2">
      <c r="A139" s="140"/>
    </row>
    <row r="140" spans="1:1" x14ac:dyDescent="0.2">
      <c r="A140" s="140"/>
    </row>
    <row r="141" spans="1:1" x14ac:dyDescent="0.2">
      <c r="A141" s="140"/>
    </row>
    <row r="142" spans="1:1" x14ac:dyDescent="0.2">
      <c r="A142" s="140"/>
    </row>
    <row r="143" spans="1:1" x14ac:dyDescent="0.2">
      <c r="A143" s="140"/>
    </row>
    <row r="144" spans="1:1" x14ac:dyDescent="0.2">
      <c r="A144" s="140"/>
    </row>
    <row r="145" spans="1:1" x14ac:dyDescent="0.2">
      <c r="A145" s="140"/>
    </row>
    <row r="146" spans="1:1" x14ac:dyDescent="0.2">
      <c r="A146" s="140"/>
    </row>
    <row r="147" spans="1:1" x14ac:dyDescent="0.2">
      <c r="A147" s="140"/>
    </row>
    <row r="148" spans="1:1" x14ac:dyDescent="0.2">
      <c r="A148" s="140"/>
    </row>
    <row r="149" spans="1:1" x14ac:dyDescent="0.2">
      <c r="A149" s="140"/>
    </row>
    <row r="150" spans="1:1" x14ac:dyDescent="0.2">
      <c r="A150" s="140"/>
    </row>
    <row r="151" spans="1:1" x14ac:dyDescent="0.2">
      <c r="A151" s="140"/>
    </row>
    <row r="152" spans="1:1" x14ac:dyDescent="0.2">
      <c r="A152" s="140"/>
    </row>
    <row r="153" spans="1:1" x14ac:dyDescent="0.2">
      <c r="A153" s="140"/>
    </row>
    <row r="154" spans="1:1" x14ac:dyDescent="0.2">
      <c r="A154" s="140"/>
    </row>
    <row r="155" spans="1:1" x14ac:dyDescent="0.2">
      <c r="A155" s="140"/>
    </row>
    <row r="156" spans="1:1" x14ac:dyDescent="0.2">
      <c r="A156" s="140"/>
    </row>
    <row r="157" spans="1:1" x14ac:dyDescent="0.2">
      <c r="A157" s="140"/>
    </row>
    <row r="158" spans="1:1" x14ac:dyDescent="0.2">
      <c r="A158" s="140"/>
    </row>
    <row r="159" spans="1:1" x14ac:dyDescent="0.2">
      <c r="A159" s="140"/>
    </row>
    <row r="160" spans="1:1" x14ac:dyDescent="0.2">
      <c r="A160" s="140"/>
    </row>
    <row r="161" spans="1:1" x14ac:dyDescent="0.2">
      <c r="A161" s="140"/>
    </row>
    <row r="162" spans="1:1" x14ac:dyDescent="0.2">
      <c r="A162" s="140"/>
    </row>
    <row r="163" spans="1:1" x14ac:dyDescent="0.2">
      <c r="A163" s="140"/>
    </row>
    <row r="164" spans="1:1" x14ac:dyDescent="0.2">
      <c r="A164" s="140"/>
    </row>
    <row r="165" spans="1:1" x14ac:dyDescent="0.2">
      <c r="A165" s="140"/>
    </row>
    <row r="166" spans="1:1" x14ac:dyDescent="0.2">
      <c r="A166" s="140"/>
    </row>
    <row r="167" spans="1:1" x14ac:dyDescent="0.2">
      <c r="A167" s="140"/>
    </row>
    <row r="168" spans="1:1" x14ac:dyDescent="0.2">
      <c r="A168" s="140"/>
    </row>
    <row r="169" spans="1:1" x14ac:dyDescent="0.2">
      <c r="A169" s="140"/>
    </row>
    <row r="170" spans="1:1" x14ac:dyDescent="0.2">
      <c r="A170" s="140"/>
    </row>
    <row r="171" spans="1:1" x14ac:dyDescent="0.2">
      <c r="A171" s="140"/>
    </row>
    <row r="172" spans="1:1" x14ac:dyDescent="0.2">
      <c r="A172" s="140"/>
    </row>
    <row r="173" spans="1:1" x14ac:dyDescent="0.2">
      <c r="A173" s="140"/>
    </row>
    <row r="174" spans="1:1" x14ac:dyDescent="0.2">
      <c r="A174" s="140"/>
    </row>
    <row r="175" spans="1:1" x14ac:dyDescent="0.2">
      <c r="A175" s="140"/>
    </row>
    <row r="176" spans="1:1" x14ac:dyDescent="0.2">
      <c r="A176" s="140"/>
    </row>
    <row r="177" spans="1:1" x14ac:dyDescent="0.2">
      <c r="A177" s="140"/>
    </row>
    <row r="178" spans="1:1" x14ac:dyDescent="0.2">
      <c r="A178" s="140"/>
    </row>
    <row r="179" spans="1:1" x14ac:dyDescent="0.2">
      <c r="A179" s="140"/>
    </row>
    <row r="180" spans="1:1" x14ac:dyDescent="0.2">
      <c r="A180" s="140"/>
    </row>
    <row r="181" spans="1:1" x14ac:dyDescent="0.2">
      <c r="A181" s="140"/>
    </row>
    <row r="182" spans="1:1" x14ac:dyDescent="0.2">
      <c r="A182" s="140"/>
    </row>
    <row r="183" spans="1:1" x14ac:dyDescent="0.2">
      <c r="A183" s="140"/>
    </row>
    <row r="184" spans="1:1" x14ac:dyDescent="0.2">
      <c r="A184" s="140"/>
    </row>
    <row r="185" spans="1:1" x14ac:dyDescent="0.2">
      <c r="A185" s="140"/>
    </row>
    <row r="186" spans="1:1" x14ac:dyDescent="0.2">
      <c r="A186" s="140"/>
    </row>
    <row r="187" spans="1:1" x14ac:dyDescent="0.2">
      <c r="A187" s="140"/>
    </row>
    <row r="188" spans="1:1" x14ac:dyDescent="0.2">
      <c r="A188" s="140"/>
    </row>
    <row r="189" spans="1:1" x14ac:dyDescent="0.2">
      <c r="A189" s="140"/>
    </row>
    <row r="190" spans="1:1" x14ac:dyDescent="0.2">
      <c r="A190" s="140"/>
    </row>
    <row r="191" spans="1:1" x14ac:dyDescent="0.2">
      <c r="A191" s="140"/>
    </row>
    <row r="192" spans="1:1" x14ac:dyDescent="0.2">
      <c r="A192" s="140"/>
    </row>
    <row r="193" spans="1:1" x14ac:dyDescent="0.2">
      <c r="A193" s="140"/>
    </row>
    <row r="194" spans="1:1" x14ac:dyDescent="0.2">
      <c r="A194" s="140"/>
    </row>
    <row r="195" spans="1:1" x14ac:dyDescent="0.2">
      <c r="A195" s="140"/>
    </row>
    <row r="196" spans="1:1" x14ac:dyDescent="0.2">
      <c r="A196" s="140"/>
    </row>
    <row r="197" spans="1:1" x14ac:dyDescent="0.2">
      <c r="A197" s="140"/>
    </row>
    <row r="198" spans="1:1" x14ac:dyDescent="0.2">
      <c r="A198" s="140"/>
    </row>
    <row r="199" spans="1:1" x14ac:dyDescent="0.2">
      <c r="A199" s="140"/>
    </row>
    <row r="200" spans="1:1" x14ac:dyDescent="0.2">
      <c r="A200" s="140"/>
    </row>
    <row r="201" spans="1:1" x14ac:dyDescent="0.2">
      <c r="A201" s="140"/>
    </row>
    <row r="202" spans="1:1" x14ac:dyDescent="0.2">
      <c r="A202" s="140"/>
    </row>
    <row r="203" spans="1:1" x14ac:dyDescent="0.2">
      <c r="A203" s="140"/>
    </row>
    <row r="204" spans="1:1" x14ac:dyDescent="0.2">
      <c r="A204" s="140"/>
    </row>
    <row r="205" spans="1:1" x14ac:dyDescent="0.2">
      <c r="A205" s="140"/>
    </row>
    <row r="206" spans="1:1" x14ac:dyDescent="0.2">
      <c r="A206" s="140"/>
    </row>
    <row r="207" spans="1:1" x14ac:dyDescent="0.2">
      <c r="A207" s="140"/>
    </row>
    <row r="208" spans="1:1" x14ac:dyDescent="0.2">
      <c r="A208" s="140"/>
    </row>
    <row r="209" spans="1:1" x14ac:dyDescent="0.2">
      <c r="A209" s="140"/>
    </row>
    <row r="210" spans="1:1" x14ac:dyDescent="0.2">
      <c r="A210" s="140"/>
    </row>
    <row r="211" spans="1:1" x14ac:dyDescent="0.2">
      <c r="A211" s="140"/>
    </row>
    <row r="212" spans="1:1" x14ac:dyDescent="0.2">
      <c r="A212" s="140"/>
    </row>
    <row r="213" spans="1:1" x14ac:dyDescent="0.2">
      <c r="A213" s="140"/>
    </row>
    <row r="214" spans="1:1" x14ac:dyDescent="0.2">
      <c r="A214" s="140"/>
    </row>
    <row r="215" spans="1:1" x14ac:dyDescent="0.2">
      <c r="A215" s="140"/>
    </row>
    <row r="216" spans="1:1" x14ac:dyDescent="0.2">
      <c r="A216" s="140"/>
    </row>
    <row r="217" spans="1:1" x14ac:dyDescent="0.2">
      <c r="A217" s="140"/>
    </row>
    <row r="218" spans="1:1" x14ac:dyDescent="0.2">
      <c r="A218" s="140"/>
    </row>
    <row r="219" spans="1:1" x14ac:dyDescent="0.2">
      <c r="A219" s="140"/>
    </row>
    <row r="220" spans="1:1" x14ac:dyDescent="0.2">
      <c r="A220" s="140"/>
    </row>
    <row r="221" spans="1:1" x14ac:dyDescent="0.2">
      <c r="A221" s="140"/>
    </row>
    <row r="222" spans="1:1" x14ac:dyDescent="0.2">
      <c r="A222" s="140"/>
    </row>
    <row r="223" spans="1:1" x14ac:dyDescent="0.2">
      <c r="A223" s="140"/>
    </row>
    <row r="224" spans="1:1" x14ac:dyDescent="0.2">
      <c r="A224" s="140"/>
    </row>
    <row r="225" spans="1:1" x14ac:dyDescent="0.2">
      <c r="A225" s="140"/>
    </row>
    <row r="226" spans="1:1" x14ac:dyDescent="0.2">
      <c r="A226" s="140"/>
    </row>
    <row r="227" spans="1:1" x14ac:dyDescent="0.2">
      <c r="A227" s="140"/>
    </row>
    <row r="228" spans="1:1" x14ac:dyDescent="0.2">
      <c r="A228" s="140"/>
    </row>
    <row r="229" spans="1:1" x14ac:dyDescent="0.2">
      <c r="A229" s="140"/>
    </row>
    <row r="230" spans="1:1" x14ac:dyDescent="0.2">
      <c r="A230" s="140"/>
    </row>
    <row r="231" spans="1:1" x14ac:dyDescent="0.2">
      <c r="A231" s="140"/>
    </row>
    <row r="232" spans="1:1" x14ac:dyDescent="0.2">
      <c r="A232" s="140"/>
    </row>
    <row r="233" spans="1:1" x14ac:dyDescent="0.2">
      <c r="A233" s="140"/>
    </row>
    <row r="234" spans="1:1" x14ac:dyDescent="0.2">
      <c r="A234" s="140"/>
    </row>
    <row r="235" spans="1:1" x14ac:dyDescent="0.2">
      <c r="A235" s="140"/>
    </row>
    <row r="236" spans="1:1" x14ac:dyDescent="0.2">
      <c r="A236" s="140"/>
    </row>
    <row r="237" spans="1:1" x14ac:dyDescent="0.2">
      <c r="A237" s="140"/>
    </row>
    <row r="238" spans="1:1" x14ac:dyDescent="0.2">
      <c r="A238" s="140"/>
    </row>
    <row r="239" spans="1:1" x14ac:dyDescent="0.2">
      <c r="A239" s="140"/>
    </row>
    <row r="240" spans="1:1" x14ac:dyDescent="0.2">
      <c r="A240" s="140"/>
    </row>
    <row r="241" spans="1:1" x14ac:dyDescent="0.2">
      <c r="A241" s="140"/>
    </row>
    <row r="242" spans="1:1" x14ac:dyDescent="0.2">
      <c r="A242" s="140"/>
    </row>
    <row r="243" spans="1:1" x14ac:dyDescent="0.2">
      <c r="A243" s="140"/>
    </row>
    <row r="244" spans="1:1" x14ac:dyDescent="0.2">
      <c r="A244" s="140"/>
    </row>
    <row r="245" spans="1:1" x14ac:dyDescent="0.2">
      <c r="A245" s="140"/>
    </row>
    <row r="246" spans="1:1" x14ac:dyDescent="0.2">
      <c r="A246" s="140"/>
    </row>
    <row r="247" spans="1:1" x14ac:dyDescent="0.2">
      <c r="A247" s="140"/>
    </row>
    <row r="248" spans="1:1" x14ac:dyDescent="0.2">
      <c r="A248" s="140"/>
    </row>
    <row r="249" spans="1:1" x14ac:dyDescent="0.2">
      <c r="A249" s="140"/>
    </row>
    <row r="250" spans="1:1" x14ac:dyDescent="0.2">
      <c r="A250" s="140"/>
    </row>
    <row r="251" spans="1:1" x14ac:dyDescent="0.2">
      <c r="A251" s="140"/>
    </row>
    <row r="252" spans="1:1" x14ac:dyDescent="0.2">
      <c r="A252" s="140"/>
    </row>
    <row r="253" spans="1:1" x14ac:dyDescent="0.2">
      <c r="A253" s="140"/>
    </row>
    <row r="254" spans="1:1" x14ac:dyDescent="0.2">
      <c r="A254" s="140"/>
    </row>
    <row r="255" spans="1:1" x14ac:dyDescent="0.2">
      <c r="A255" s="140"/>
    </row>
    <row r="256" spans="1:1" x14ac:dyDescent="0.2">
      <c r="A256" s="140"/>
    </row>
    <row r="257" spans="1:1" x14ac:dyDescent="0.2">
      <c r="A257" s="140"/>
    </row>
    <row r="258" spans="1:1" x14ac:dyDescent="0.2">
      <c r="A258" s="140"/>
    </row>
    <row r="259" spans="1:1" x14ac:dyDescent="0.2">
      <c r="A259" s="140"/>
    </row>
    <row r="260" spans="1:1" x14ac:dyDescent="0.2">
      <c r="A260" s="140"/>
    </row>
    <row r="261" spans="1:1" x14ac:dyDescent="0.2">
      <c r="A261" s="140"/>
    </row>
    <row r="262" spans="1:1" x14ac:dyDescent="0.2">
      <c r="A262" s="140"/>
    </row>
    <row r="263" spans="1:1" x14ac:dyDescent="0.2">
      <c r="A263" s="140"/>
    </row>
    <row r="264" spans="1:1" x14ac:dyDescent="0.2">
      <c r="A264" s="140"/>
    </row>
    <row r="265" spans="1:1" x14ac:dyDescent="0.2">
      <c r="A265" s="140"/>
    </row>
    <row r="266" spans="1:1" x14ac:dyDescent="0.2">
      <c r="A266" s="140"/>
    </row>
    <row r="267" spans="1:1" x14ac:dyDescent="0.2">
      <c r="A267" s="140"/>
    </row>
    <row r="268" spans="1:1" x14ac:dyDescent="0.2">
      <c r="A268" s="140"/>
    </row>
    <row r="269" spans="1:1" x14ac:dyDescent="0.2">
      <c r="A269" s="140"/>
    </row>
    <row r="270" spans="1:1" x14ac:dyDescent="0.2">
      <c r="A270" s="140"/>
    </row>
    <row r="271" spans="1:1" x14ac:dyDescent="0.2">
      <c r="A271" s="140"/>
    </row>
    <row r="272" spans="1:1" x14ac:dyDescent="0.2">
      <c r="A272" s="140"/>
    </row>
    <row r="273" spans="1:1" x14ac:dyDescent="0.2">
      <c r="A273" s="140"/>
    </row>
    <row r="274" spans="1:1" x14ac:dyDescent="0.2">
      <c r="A274" s="140"/>
    </row>
    <row r="275" spans="1:1" x14ac:dyDescent="0.2">
      <c r="A275" s="140"/>
    </row>
    <row r="276" spans="1:1" x14ac:dyDescent="0.2">
      <c r="A276" s="140"/>
    </row>
    <row r="277" spans="1:1" x14ac:dyDescent="0.2">
      <c r="A277" s="140"/>
    </row>
    <row r="278" spans="1:1" x14ac:dyDescent="0.2">
      <c r="A278" s="140"/>
    </row>
    <row r="279" spans="1:1" x14ac:dyDescent="0.2">
      <c r="A279" s="140"/>
    </row>
    <row r="280" spans="1:1" x14ac:dyDescent="0.2">
      <c r="A280" s="140"/>
    </row>
    <row r="281" spans="1:1" x14ac:dyDescent="0.2">
      <c r="A281" s="140"/>
    </row>
    <row r="282" spans="1:1" x14ac:dyDescent="0.2">
      <c r="A282" s="140"/>
    </row>
    <row r="283" spans="1:1" x14ac:dyDescent="0.2">
      <c r="A283" s="140"/>
    </row>
    <row r="284" spans="1:1" x14ac:dyDescent="0.2">
      <c r="A284" s="140"/>
    </row>
    <row r="285" spans="1:1" x14ac:dyDescent="0.2">
      <c r="A285" s="140"/>
    </row>
    <row r="286" spans="1:1" x14ac:dyDescent="0.2">
      <c r="A286" s="140"/>
    </row>
    <row r="287" spans="1:1" x14ac:dyDescent="0.2">
      <c r="A287" s="140"/>
    </row>
    <row r="288" spans="1:1" x14ac:dyDescent="0.2">
      <c r="A288" s="140"/>
    </row>
    <row r="289" spans="1:1" x14ac:dyDescent="0.2">
      <c r="A289" s="140"/>
    </row>
    <row r="290" spans="1:1" x14ac:dyDescent="0.2">
      <c r="A290" s="140"/>
    </row>
    <row r="291" spans="1:1" x14ac:dyDescent="0.2">
      <c r="A291" s="140"/>
    </row>
    <row r="292" spans="1:1" x14ac:dyDescent="0.2">
      <c r="A292" s="140"/>
    </row>
    <row r="293" spans="1:1" x14ac:dyDescent="0.2">
      <c r="A293" s="140"/>
    </row>
    <row r="294" spans="1:1" x14ac:dyDescent="0.2">
      <c r="A294" s="140"/>
    </row>
    <row r="295" spans="1:1" x14ac:dyDescent="0.2">
      <c r="A295" s="140"/>
    </row>
    <row r="296" spans="1:1" x14ac:dyDescent="0.2">
      <c r="A296" s="140"/>
    </row>
    <row r="297" spans="1:1" x14ac:dyDescent="0.2">
      <c r="A297" s="140"/>
    </row>
    <row r="298" spans="1:1" x14ac:dyDescent="0.2">
      <c r="A298" s="140"/>
    </row>
    <row r="299" spans="1:1" x14ac:dyDescent="0.2">
      <c r="A299" s="140"/>
    </row>
    <row r="300" spans="1:1" x14ac:dyDescent="0.2">
      <c r="A300" s="140"/>
    </row>
    <row r="301" spans="1:1" x14ac:dyDescent="0.2">
      <c r="A301" s="140"/>
    </row>
    <row r="302" spans="1:1" x14ac:dyDescent="0.2">
      <c r="A302" s="140"/>
    </row>
    <row r="303" spans="1:1" x14ac:dyDescent="0.2">
      <c r="A303" s="140"/>
    </row>
    <row r="304" spans="1:1" x14ac:dyDescent="0.2">
      <c r="A304" s="140"/>
    </row>
    <row r="305" spans="1:1" x14ac:dyDescent="0.2">
      <c r="A305" s="140"/>
    </row>
    <row r="306" spans="1:1" x14ac:dyDescent="0.2">
      <c r="A306" s="140"/>
    </row>
    <row r="307" spans="1:1" x14ac:dyDescent="0.2">
      <c r="A307" s="140"/>
    </row>
    <row r="308" spans="1:1" x14ac:dyDescent="0.2">
      <c r="A308" s="140"/>
    </row>
    <row r="309" spans="1:1" x14ac:dyDescent="0.2">
      <c r="A309" s="140"/>
    </row>
    <row r="310" spans="1:1" x14ac:dyDescent="0.2">
      <c r="A310" s="140"/>
    </row>
    <row r="311" spans="1:1" x14ac:dyDescent="0.2">
      <c r="A311" s="140"/>
    </row>
    <row r="312" spans="1:1" x14ac:dyDescent="0.2">
      <c r="A312" s="140"/>
    </row>
    <row r="313" spans="1:1" x14ac:dyDescent="0.2">
      <c r="A313" s="140"/>
    </row>
    <row r="314" spans="1:1" x14ac:dyDescent="0.2">
      <c r="A314" s="140"/>
    </row>
    <row r="315" spans="1:1" x14ac:dyDescent="0.2">
      <c r="A315" s="140"/>
    </row>
    <row r="316" spans="1:1" x14ac:dyDescent="0.2">
      <c r="A316" s="140"/>
    </row>
    <row r="317" spans="1:1" x14ac:dyDescent="0.2">
      <c r="A317" s="140"/>
    </row>
    <row r="318" spans="1:1" x14ac:dyDescent="0.2">
      <c r="A318" s="140"/>
    </row>
    <row r="319" spans="1:1" x14ac:dyDescent="0.2">
      <c r="A319" s="140"/>
    </row>
    <row r="320" spans="1:1" x14ac:dyDescent="0.2">
      <c r="A320" s="140"/>
    </row>
    <row r="321" spans="1:1" x14ac:dyDescent="0.2">
      <c r="A321" s="140"/>
    </row>
    <row r="322" spans="1:1" x14ac:dyDescent="0.2">
      <c r="A322" s="140"/>
    </row>
    <row r="323" spans="1:1" x14ac:dyDescent="0.2">
      <c r="A323" s="140"/>
    </row>
    <row r="324" spans="1:1" x14ac:dyDescent="0.2">
      <c r="A324" s="140"/>
    </row>
    <row r="325" spans="1:1" x14ac:dyDescent="0.2">
      <c r="A325" s="140"/>
    </row>
    <row r="326" spans="1:1" x14ac:dyDescent="0.2">
      <c r="A326" s="140"/>
    </row>
    <row r="327" spans="1:1" x14ac:dyDescent="0.2">
      <c r="A327" s="140"/>
    </row>
    <row r="328" spans="1:1" x14ac:dyDescent="0.2">
      <c r="A328" s="140"/>
    </row>
    <row r="329" spans="1:1" x14ac:dyDescent="0.2">
      <c r="A329" s="140"/>
    </row>
    <row r="330" spans="1:1" x14ac:dyDescent="0.2">
      <c r="A330" s="140"/>
    </row>
    <row r="331" spans="1:1" x14ac:dyDescent="0.2">
      <c r="A331" s="140"/>
    </row>
    <row r="332" spans="1:1" x14ac:dyDescent="0.2">
      <c r="A332" s="140"/>
    </row>
    <row r="333" spans="1:1" x14ac:dyDescent="0.2">
      <c r="A333" s="140"/>
    </row>
    <row r="334" spans="1:1" x14ac:dyDescent="0.2">
      <c r="A334" s="140"/>
    </row>
    <row r="335" spans="1:1" x14ac:dyDescent="0.2">
      <c r="A335" s="140"/>
    </row>
    <row r="336" spans="1:1" x14ac:dyDescent="0.2">
      <c r="A336" s="140"/>
    </row>
    <row r="337" spans="1:1" x14ac:dyDescent="0.2">
      <c r="A337" s="140"/>
    </row>
    <row r="338" spans="1:1" x14ac:dyDescent="0.2">
      <c r="A338" s="140"/>
    </row>
    <row r="339" spans="1:1" x14ac:dyDescent="0.2">
      <c r="A339" s="140"/>
    </row>
    <row r="340" spans="1:1" x14ac:dyDescent="0.2">
      <c r="A340" s="140"/>
    </row>
    <row r="341" spans="1:1" x14ac:dyDescent="0.2">
      <c r="A341" s="140"/>
    </row>
    <row r="342" spans="1:1" x14ac:dyDescent="0.2">
      <c r="A342" s="140"/>
    </row>
  </sheetData>
  <mergeCells count="1">
    <mergeCell ref="A4:F4"/>
  </mergeCells>
  <pageMargins left="0.27083333333333331" right="8.3333333333333329E-2" top="0.75" bottom="0.75" header="0.3" footer="0.3"/>
  <pageSetup paperSize="9" scale="95" orientation="portrait" r:id="rId1"/>
  <headerFooter>
    <oddHeader xml:space="preserve">&amp;L&amp;"Times New Roman,Normál"&amp;12Balatonszőlős Község Önkormányzata&amp;C&amp;"Times New Roman,Normál"&amp;12 9. melléklet 
az önkormányzat 2019. évi költségvetéséről szóló 2/2019. (II. 15.) önkormányzati rendelethez: </oddHeader>
  </headerFooter>
  <colBreaks count="1" manualBreakCount="1">
    <brk id="6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F23"/>
  <sheetViews>
    <sheetView view="pageLayout" zoomScaleNormal="100" workbookViewId="0">
      <selection activeCell="A4" sqref="A4:E4"/>
    </sheetView>
  </sheetViews>
  <sheetFormatPr defaultRowHeight="15.75" x14ac:dyDescent="0.25"/>
  <cols>
    <col min="1" max="1" width="9.140625" style="147"/>
    <col min="2" max="2" width="25.42578125" style="147" customWidth="1"/>
    <col min="3" max="3" width="20.85546875" style="147" customWidth="1"/>
    <col min="4" max="4" width="18.28515625" style="147" customWidth="1"/>
    <col min="5" max="5" width="17.28515625" style="147" bestFit="1" customWidth="1"/>
    <col min="6" max="6" width="18.42578125" style="147" bestFit="1" customWidth="1"/>
    <col min="7" max="257" width="9.140625" style="147"/>
    <col min="258" max="258" width="25.42578125" style="147" customWidth="1"/>
    <col min="259" max="259" width="20.85546875" style="147" customWidth="1"/>
    <col min="260" max="260" width="17.28515625" style="147" bestFit="1" customWidth="1"/>
    <col min="261" max="261" width="13.85546875" style="147" bestFit="1" customWidth="1"/>
    <col min="262" max="513" width="9.140625" style="147"/>
    <col min="514" max="514" width="25.42578125" style="147" customWidth="1"/>
    <col min="515" max="515" width="20.85546875" style="147" customWidth="1"/>
    <col min="516" max="516" width="17.28515625" style="147" bestFit="1" customWidth="1"/>
    <col min="517" max="517" width="13.85546875" style="147" bestFit="1" customWidth="1"/>
    <col min="518" max="769" width="9.140625" style="147"/>
    <col min="770" max="770" width="25.42578125" style="147" customWidth="1"/>
    <col min="771" max="771" width="20.85546875" style="147" customWidth="1"/>
    <col min="772" max="772" width="17.28515625" style="147" bestFit="1" customWidth="1"/>
    <col min="773" max="773" width="13.85546875" style="147" bestFit="1" customWidth="1"/>
    <col min="774" max="1025" width="9.140625" style="147"/>
    <col min="1026" max="1026" width="25.42578125" style="147" customWidth="1"/>
    <col min="1027" max="1027" width="20.85546875" style="147" customWidth="1"/>
    <col min="1028" max="1028" width="17.28515625" style="147" bestFit="1" customWidth="1"/>
    <col min="1029" max="1029" width="13.85546875" style="147" bestFit="1" customWidth="1"/>
    <col min="1030" max="1281" width="9.140625" style="147"/>
    <col min="1282" max="1282" width="25.42578125" style="147" customWidth="1"/>
    <col min="1283" max="1283" width="20.85546875" style="147" customWidth="1"/>
    <col min="1284" max="1284" width="17.28515625" style="147" bestFit="1" customWidth="1"/>
    <col min="1285" max="1285" width="13.85546875" style="147" bestFit="1" customWidth="1"/>
    <col min="1286" max="1537" width="9.140625" style="147"/>
    <col min="1538" max="1538" width="25.42578125" style="147" customWidth="1"/>
    <col min="1539" max="1539" width="20.85546875" style="147" customWidth="1"/>
    <col min="1540" max="1540" width="17.28515625" style="147" bestFit="1" customWidth="1"/>
    <col min="1541" max="1541" width="13.85546875" style="147" bestFit="1" customWidth="1"/>
    <col min="1542" max="1793" width="9.140625" style="147"/>
    <col min="1794" max="1794" width="25.42578125" style="147" customWidth="1"/>
    <col min="1795" max="1795" width="20.85546875" style="147" customWidth="1"/>
    <col min="1796" max="1796" width="17.28515625" style="147" bestFit="1" customWidth="1"/>
    <col min="1797" max="1797" width="13.85546875" style="147" bestFit="1" customWidth="1"/>
    <col min="1798" max="2049" width="9.140625" style="147"/>
    <col min="2050" max="2050" width="25.42578125" style="147" customWidth="1"/>
    <col min="2051" max="2051" width="20.85546875" style="147" customWidth="1"/>
    <col min="2052" max="2052" width="17.28515625" style="147" bestFit="1" customWidth="1"/>
    <col min="2053" max="2053" width="13.85546875" style="147" bestFit="1" customWidth="1"/>
    <col min="2054" max="2305" width="9.140625" style="147"/>
    <col min="2306" max="2306" width="25.42578125" style="147" customWidth="1"/>
    <col min="2307" max="2307" width="20.85546875" style="147" customWidth="1"/>
    <col min="2308" max="2308" width="17.28515625" style="147" bestFit="1" customWidth="1"/>
    <col min="2309" max="2309" width="13.85546875" style="147" bestFit="1" customWidth="1"/>
    <col min="2310" max="2561" width="9.140625" style="147"/>
    <col min="2562" max="2562" width="25.42578125" style="147" customWidth="1"/>
    <col min="2563" max="2563" width="20.85546875" style="147" customWidth="1"/>
    <col min="2564" max="2564" width="17.28515625" style="147" bestFit="1" customWidth="1"/>
    <col min="2565" max="2565" width="13.85546875" style="147" bestFit="1" customWidth="1"/>
    <col min="2566" max="2817" width="9.140625" style="147"/>
    <col min="2818" max="2818" width="25.42578125" style="147" customWidth="1"/>
    <col min="2819" max="2819" width="20.85546875" style="147" customWidth="1"/>
    <col min="2820" max="2820" width="17.28515625" style="147" bestFit="1" customWidth="1"/>
    <col min="2821" max="2821" width="13.85546875" style="147" bestFit="1" customWidth="1"/>
    <col min="2822" max="3073" width="9.140625" style="147"/>
    <col min="3074" max="3074" width="25.42578125" style="147" customWidth="1"/>
    <col min="3075" max="3075" width="20.85546875" style="147" customWidth="1"/>
    <col min="3076" max="3076" width="17.28515625" style="147" bestFit="1" customWidth="1"/>
    <col min="3077" max="3077" width="13.85546875" style="147" bestFit="1" customWidth="1"/>
    <col min="3078" max="3329" width="9.140625" style="147"/>
    <col min="3330" max="3330" width="25.42578125" style="147" customWidth="1"/>
    <col min="3331" max="3331" width="20.85546875" style="147" customWidth="1"/>
    <col min="3332" max="3332" width="17.28515625" style="147" bestFit="1" customWidth="1"/>
    <col min="3333" max="3333" width="13.85546875" style="147" bestFit="1" customWidth="1"/>
    <col min="3334" max="3585" width="9.140625" style="147"/>
    <col min="3586" max="3586" width="25.42578125" style="147" customWidth="1"/>
    <col min="3587" max="3587" width="20.85546875" style="147" customWidth="1"/>
    <col min="3588" max="3588" width="17.28515625" style="147" bestFit="1" customWidth="1"/>
    <col min="3589" max="3589" width="13.85546875" style="147" bestFit="1" customWidth="1"/>
    <col min="3590" max="3841" width="9.140625" style="147"/>
    <col min="3842" max="3842" width="25.42578125" style="147" customWidth="1"/>
    <col min="3843" max="3843" width="20.85546875" style="147" customWidth="1"/>
    <col min="3844" max="3844" width="17.28515625" style="147" bestFit="1" customWidth="1"/>
    <col min="3845" max="3845" width="13.85546875" style="147" bestFit="1" customWidth="1"/>
    <col min="3846" max="4097" width="9.140625" style="147"/>
    <col min="4098" max="4098" width="25.42578125" style="147" customWidth="1"/>
    <col min="4099" max="4099" width="20.85546875" style="147" customWidth="1"/>
    <col min="4100" max="4100" width="17.28515625" style="147" bestFit="1" customWidth="1"/>
    <col min="4101" max="4101" width="13.85546875" style="147" bestFit="1" customWidth="1"/>
    <col min="4102" max="4353" width="9.140625" style="147"/>
    <col min="4354" max="4354" width="25.42578125" style="147" customWidth="1"/>
    <col min="4355" max="4355" width="20.85546875" style="147" customWidth="1"/>
    <col min="4356" max="4356" width="17.28515625" style="147" bestFit="1" customWidth="1"/>
    <col min="4357" max="4357" width="13.85546875" style="147" bestFit="1" customWidth="1"/>
    <col min="4358" max="4609" width="9.140625" style="147"/>
    <col min="4610" max="4610" width="25.42578125" style="147" customWidth="1"/>
    <col min="4611" max="4611" width="20.85546875" style="147" customWidth="1"/>
    <col min="4612" max="4612" width="17.28515625" style="147" bestFit="1" customWidth="1"/>
    <col min="4613" max="4613" width="13.85546875" style="147" bestFit="1" customWidth="1"/>
    <col min="4614" max="4865" width="9.140625" style="147"/>
    <col min="4866" max="4866" width="25.42578125" style="147" customWidth="1"/>
    <col min="4867" max="4867" width="20.85546875" style="147" customWidth="1"/>
    <col min="4868" max="4868" width="17.28515625" style="147" bestFit="1" customWidth="1"/>
    <col min="4869" max="4869" width="13.85546875" style="147" bestFit="1" customWidth="1"/>
    <col min="4870" max="5121" width="9.140625" style="147"/>
    <col min="5122" max="5122" width="25.42578125" style="147" customWidth="1"/>
    <col min="5123" max="5123" width="20.85546875" style="147" customWidth="1"/>
    <col min="5124" max="5124" width="17.28515625" style="147" bestFit="1" customWidth="1"/>
    <col min="5125" max="5125" width="13.85546875" style="147" bestFit="1" customWidth="1"/>
    <col min="5126" max="5377" width="9.140625" style="147"/>
    <col min="5378" max="5378" width="25.42578125" style="147" customWidth="1"/>
    <col min="5379" max="5379" width="20.85546875" style="147" customWidth="1"/>
    <col min="5380" max="5380" width="17.28515625" style="147" bestFit="1" customWidth="1"/>
    <col min="5381" max="5381" width="13.85546875" style="147" bestFit="1" customWidth="1"/>
    <col min="5382" max="5633" width="9.140625" style="147"/>
    <col min="5634" max="5634" width="25.42578125" style="147" customWidth="1"/>
    <col min="5635" max="5635" width="20.85546875" style="147" customWidth="1"/>
    <col min="5636" max="5636" width="17.28515625" style="147" bestFit="1" customWidth="1"/>
    <col min="5637" max="5637" width="13.85546875" style="147" bestFit="1" customWidth="1"/>
    <col min="5638" max="5889" width="9.140625" style="147"/>
    <col min="5890" max="5890" width="25.42578125" style="147" customWidth="1"/>
    <col min="5891" max="5891" width="20.85546875" style="147" customWidth="1"/>
    <col min="5892" max="5892" width="17.28515625" style="147" bestFit="1" customWidth="1"/>
    <col min="5893" max="5893" width="13.85546875" style="147" bestFit="1" customWidth="1"/>
    <col min="5894" max="6145" width="9.140625" style="147"/>
    <col min="6146" max="6146" width="25.42578125" style="147" customWidth="1"/>
    <col min="6147" max="6147" width="20.85546875" style="147" customWidth="1"/>
    <col min="6148" max="6148" width="17.28515625" style="147" bestFit="1" customWidth="1"/>
    <col min="6149" max="6149" width="13.85546875" style="147" bestFit="1" customWidth="1"/>
    <col min="6150" max="6401" width="9.140625" style="147"/>
    <col min="6402" max="6402" width="25.42578125" style="147" customWidth="1"/>
    <col min="6403" max="6403" width="20.85546875" style="147" customWidth="1"/>
    <col min="6404" max="6404" width="17.28515625" style="147" bestFit="1" customWidth="1"/>
    <col min="6405" max="6405" width="13.85546875" style="147" bestFit="1" customWidth="1"/>
    <col min="6406" max="6657" width="9.140625" style="147"/>
    <col min="6658" max="6658" width="25.42578125" style="147" customWidth="1"/>
    <col min="6659" max="6659" width="20.85546875" style="147" customWidth="1"/>
    <col min="6660" max="6660" width="17.28515625" style="147" bestFit="1" customWidth="1"/>
    <col min="6661" max="6661" width="13.85546875" style="147" bestFit="1" customWidth="1"/>
    <col min="6662" max="6913" width="9.140625" style="147"/>
    <col min="6914" max="6914" width="25.42578125" style="147" customWidth="1"/>
    <col min="6915" max="6915" width="20.85546875" style="147" customWidth="1"/>
    <col min="6916" max="6916" width="17.28515625" style="147" bestFit="1" customWidth="1"/>
    <col min="6917" max="6917" width="13.85546875" style="147" bestFit="1" customWidth="1"/>
    <col min="6918" max="7169" width="9.140625" style="147"/>
    <col min="7170" max="7170" width="25.42578125" style="147" customWidth="1"/>
    <col min="7171" max="7171" width="20.85546875" style="147" customWidth="1"/>
    <col min="7172" max="7172" width="17.28515625" style="147" bestFit="1" customWidth="1"/>
    <col min="7173" max="7173" width="13.85546875" style="147" bestFit="1" customWidth="1"/>
    <col min="7174" max="7425" width="9.140625" style="147"/>
    <col min="7426" max="7426" width="25.42578125" style="147" customWidth="1"/>
    <col min="7427" max="7427" width="20.85546875" style="147" customWidth="1"/>
    <col min="7428" max="7428" width="17.28515625" style="147" bestFit="1" customWidth="1"/>
    <col min="7429" max="7429" width="13.85546875" style="147" bestFit="1" customWidth="1"/>
    <col min="7430" max="7681" width="9.140625" style="147"/>
    <col min="7682" max="7682" width="25.42578125" style="147" customWidth="1"/>
    <col min="7683" max="7683" width="20.85546875" style="147" customWidth="1"/>
    <col min="7684" max="7684" width="17.28515625" style="147" bestFit="1" customWidth="1"/>
    <col min="7685" max="7685" width="13.85546875" style="147" bestFit="1" customWidth="1"/>
    <col min="7686" max="7937" width="9.140625" style="147"/>
    <col min="7938" max="7938" width="25.42578125" style="147" customWidth="1"/>
    <col min="7939" max="7939" width="20.85546875" style="147" customWidth="1"/>
    <col min="7940" max="7940" width="17.28515625" style="147" bestFit="1" customWidth="1"/>
    <col min="7941" max="7941" width="13.85546875" style="147" bestFit="1" customWidth="1"/>
    <col min="7942" max="8193" width="9.140625" style="147"/>
    <col min="8194" max="8194" width="25.42578125" style="147" customWidth="1"/>
    <col min="8195" max="8195" width="20.85546875" style="147" customWidth="1"/>
    <col min="8196" max="8196" width="17.28515625" style="147" bestFit="1" customWidth="1"/>
    <col min="8197" max="8197" width="13.85546875" style="147" bestFit="1" customWidth="1"/>
    <col min="8198" max="8449" width="9.140625" style="147"/>
    <col min="8450" max="8450" width="25.42578125" style="147" customWidth="1"/>
    <col min="8451" max="8451" width="20.85546875" style="147" customWidth="1"/>
    <col min="8452" max="8452" width="17.28515625" style="147" bestFit="1" customWidth="1"/>
    <col min="8453" max="8453" width="13.85546875" style="147" bestFit="1" customWidth="1"/>
    <col min="8454" max="8705" width="9.140625" style="147"/>
    <col min="8706" max="8706" width="25.42578125" style="147" customWidth="1"/>
    <col min="8707" max="8707" width="20.85546875" style="147" customWidth="1"/>
    <col min="8708" max="8708" width="17.28515625" style="147" bestFit="1" customWidth="1"/>
    <col min="8709" max="8709" width="13.85546875" style="147" bestFit="1" customWidth="1"/>
    <col min="8710" max="8961" width="9.140625" style="147"/>
    <col min="8962" max="8962" width="25.42578125" style="147" customWidth="1"/>
    <col min="8963" max="8963" width="20.85546875" style="147" customWidth="1"/>
    <col min="8964" max="8964" width="17.28515625" style="147" bestFit="1" customWidth="1"/>
    <col min="8965" max="8965" width="13.85546875" style="147" bestFit="1" customWidth="1"/>
    <col min="8966" max="9217" width="9.140625" style="147"/>
    <col min="9218" max="9218" width="25.42578125" style="147" customWidth="1"/>
    <col min="9219" max="9219" width="20.85546875" style="147" customWidth="1"/>
    <col min="9220" max="9220" width="17.28515625" style="147" bestFit="1" customWidth="1"/>
    <col min="9221" max="9221" width="13.85546875" style="147" bestFit="1" customWidth="1"/>
    <col min="9222" max="9473" width="9.140625" style="147"/>
    <col min="9474" max="9474" width="25.42578125" style="147" customWidth="1"/>
    <col min="9475" max="9475" width="20.85546875" style="147" customWidth="1"/>
    <col min="9476" max="9476" width="17.28515625" style="147" bestFit="1" customWidth="1"/>
    <col min="9477" max="9477" width="13.85546875" style="147" bestFit="1" customWidth="1"/>
    <col min="9478" max="9729" width="9.140625" style="147"/>
    <col min="9730" max="9730" width="25.42578125" style="147" customWidth="1"/>
    <col min="9731" max="9731" width="20.85546875" style="147" customWidth="1"/>
    <col min="9732" max="9732" width="17.28515625" style="147" bestFit="1" customWidth="1"/>
    <col min="9733" max="9733" width="13.85546875" style="147" bestFit="1" customWidth="1"/>
    <col min="9734" max="9985" width="9.140625" style="147"/>
    <col min="9986" max="9986" width="25.42578125" style="147" customWidth="1"/>
    <col min="9987" max="9987" width="20.85546875" style="147" customWidth="1"/>
    <col min="9988" max="9988" width="17.28515625" style="147" bestFit="1" customWidth="1"/>
    <col min="9989" max="9989" width="13.85546875" style="147" bestFit="1" customWidth="1"/>
    <col min="9990" max="10241" width="9.140625" style="147"/>
    <col min="10242" max="10242" width="25.42578125" style="147" customWidth="1"/>
    <col min="10243" max="10243" width="20.85546875" style="147" customWidth="1"/>
    <col min="10244" max="10244" width="17.28515625" style="147" bestFit="1" customWidth="1"/>
    <col min="10245" max="10245" width="13.85546875" style="147" bestFit="1" customWidth="1"/>
    <col min="10246" max="10497" width="9.140625" style="147"/>
    <col min="10498" max="10498" width="25.42578125" style="147" customWidth="1"/>
    <col min="10499" max="10499" width="20.85546875" style="147" customWidth="1"/>
    <col min="10500" max="10500" width="17.28515625" style="147" bestFit="1" customWidth="1"/>
    <col min="10501" max="10501" width="13.85546875" style="147" bestFit="1" customWidth="1"/>
    <col min="10502" max="10753" width="9.140625" style="147"/>
    <col min="10754" max="10754" width="25.42578125" style="147" customWidth="1"/>
    <col min="10755" max="10755" width="20.85546875" style="147" customWidth="1"/>
    <col min="10756" max="10756" width="17.28515625" style="147" bestFit="1" customWidth="1"/>
    <col min="10757" max="10757" width="13.85546875" style="147" bestFit="1" customWidth="1"/>
    <col min="10758" max="11009" width="9.140625" style="147"/>
    <col min="11010" max="11010" width="25.42578125" style="147" customWidth="1"/>
    <col min="11011" max="11011" width="20.85546875" style="147" customWidth="1"/>
    <col min="11012" max="11012" width="17.28515625" style="147" bestFit="1" customWidth="1"/>
    <col min="11013" max="11013" width="13.85546875" style="147" bestFit="1" customWidth="1"/>
    <col min="11014" max="11265" width="9.140625" style="147"/>
    <col min="11266" max="11266" width="25.42578125" style="147" customWidth="1"/>
    <col min="11267" max="11267" width="20.85546875" style="147" customWidth="1"/>
    <col min="11268" max="11268" width="17.28515625" style="147" bestFit="1" customWidth="1"/>
    <col min="11269" max="11269" width="13.85546875" style="147" bestFit="1" customWidth="1"/>
    <col min="11270" max="11521" width="9.140625" style="147"/>
    <col min="11522" max="11522" width="25.42578125" style="147" customWidth="1"/>
    <col min="11523" max="11523" width="20.85546875" style="147" customWidth="1"/>
    <col min="11524" max="11524" width="17.28515625" style="147" bestFit="1" customWidth="1"/>
    <col min="11525" max="11525" width="13.85546875" style="147" bestFit="1" customWidth="1"/>
    <col min="11526" max="11777" width="9.140625" style="147"/>
    <col min="11778" max="11778" width="25.42578125" style="147" customWidth="1"/>
    <col min="11779" max="11779" width="20.85546875" style="147" customWidth="1"/>
    <col min="11780" max="11780" width="17.28515625" style="147" bestFit="1" customWidth="1"/>
    <col min="11781" max="11781" width="13.85546875" style="147" bestFit="1" customWidth="1"/>
    <col min="11782" max="12033" width="9.140625" style="147"/>
    <col min="12034" max="12034" width="25.42578125" style="147" customWidth="1"/>
    <col min="12035" max="12035" width="20.85546875" style="147" customWidth="1"/>
    <col min="12036" max="12036" width="17.28515625" style="147" bestFit="1" customWidth="1"/>
    <col min="12037" max="12037" width="13.85546875" style="147" bestFit="1" customWidth="1"/>
    <col min="12038" max="12289" width="9.140625" style="147"/>
    <col min="12290" max="12290" width="25.42578125" style="147" customWidth="1"/>
    <col min="12291" max="12291" width="20.85546875" style="147" customWidth="1"/>
    <col min="12292" max="12292" width="17.28515625" style="147" bestFit="1" customWidth="1"/>
    <col min="12293" max="12293" width="13.85546875" style="147" bestFit="1" customWidth="1"/>
    <col min="12294" max="12545" width="9.140625" style="147"/>
    <col min="12546" max="12546" width="25.42578125" style="147" customWidth="1"/>
    <col min="12547" max="12547" width="20.85546875" style="147" customWidth="1"/>
    <col min="12548" max="12548" width="17.28515625" style="147" bestFit="1" customWidth="1"/>
    <col min="12549" max="12549" width="13.85546875" style="147" bestFit="1" customWidth="1"/>
    <col min="12550" max="12801" width="9.140625" style="147"/>
    <col min="12802" max="12802" width="25.42578125" style="147" customWidth="1"/>
    <col min="12803" max="12803" width="20.85546875" style="147" customWidth="1"/>
    <col min="12804" max="12804" width="17.28515625" style="147" bestFit="1" customWidth="1"/>
    <col min="12805" max="12805" width="13.85546875" style="147" bestFit="1" customWidth="1"/>
    <col min="12806" max="13057" width="9.140625" style="147"/>
    <col min="13058" max="13058" width="25.42578125" style="147" customWidth="1"/>
    <col min="13059" max="13059" width="20.85546875" style="147" customWidth="1"/>
    <col min="13060" max="13060" width="17.28515625" style="147" bestFit="1" customWidth="1"/>
    <col min="13061" max="13061" width="13.85546875" style="147" bestFit="1" customWidth="1"/>
    <col min="13062" max="13313" width="9.140625" style="147"/>
    <col min="13314" max="13314" width="25.42578125" style="147" customWidth="1"/>
    <col min="13315" max="13315" width="20.85546875" style="147" customWidth="1"/>
    <col min="13316" max="13316" width="17.28515625" style="147" bestFit="1" customWidth="1"/>
    <col min="13317" max="13317" width="13.85546875" style="147" bestFit="1" customWidth="1"/>
    <col min="13318" max="13569" width="9.140625" style="147"/>
    <col min="13570" max="13570" width="25.42578125" style="147" customWidth="1"/>
    <col min="13571" max="13571" width="20.85546875" style="147" customWidth="1"/>
    <col min="13572" max="13572" width="17.28515625" style="147" bestFit="1" customWidth="1"/>
    <col min="13573" max="13573" width="13.85546875" style="147" bestFit="1" customWidth="1"/>
    <col min="13574" max="13825" width="9.140625" style="147"/>
    <col min="13826" max="13826" width="25.42578125" style="147" customWidth="1"/>
    <col min="13827" max="13827" width="20.85546875" style="147" customWidth="1"/>
    <col min="13828" max="13828" width="17.28515625" style="147" bestFit="1" customWidth="1"/>
    <col min="13829" max="13829" width="13.85546875" style="147" bestFit="1" customWidth="1"/>
    <col min="13830" max="14081" width="9.140625" style="147"/>
    <col min="14082" max="14082" width="25.42578125" style="147" customWidth="1"/>
    <col min="14083" max="14083" width="20.85546875" style="147" customWidth="1"/>
    <col min="14084" max="14084" width="17.28515625" style="147" bestFit="1" customWidth="1"/>
    <col min="14085" max="14085" width="13.85546875" style="147" bestFit="1" customWidth="1"/>
    <col min="14086" max="14337" width="9.140625" style="147"/>
    <col min="14338" max="14338" width="25.42578125" style="147" customWidth="1"/>
    <col min="14339" max="14339" width="20.85546875" style="147" customWidth="1"/>
    <col min="14340" max="14340" width="17.28515625" style="147" bestFit="1" customWidth="1"/>
    <col min="14341" max="14341" width="13.85546875" style="147" bestFit="1" customWidth="1"/>
    <col min="14342" max="14593" width="9.140625" style="147"/>
    <col min="14594" max="14594" width="25.42578125" style="147" customWidth="1"/>
    <col min="14595" max="14595" width="20.85546875" style="147" customWidth="1"/>
    <col min="14596" max="14596" width="17.28515625" style="147" bestFit="1" customWidth="1"/>
    <col min="14597" max="14597" width="13.85546875" style="147" bestFit="1" customWidth="1"/>
    <col min="14598" max="14849" width="9.140625" style="147"/>
    <col min="14850" max="14850" width="25.42578125" style="147" customWidth="1"/>
    <col min="14851" max="14851" width="20.85546875" style="147" customWidth="1"/>
    <col min="14852" max="14852" width="17.28515625" style="147" bestFit="1" customWidth="1"/>
    <col min="14853" max="14853" width="13.85546875" style="147" bestFit="1" customWidth="1"/>
    <col min="14854" max="15105" width="9.140625" style="147"/>
    <col min="15106" max="15106" width="25.42578125" style="147" customWidth="1"/>
    <col min="15107" max="15107" width="20.85546875" style="147" customWidth="1"/>
    <col min="15108" max="15108" width="17.28515625" style="147" bestFit="1" customWidth="1"/>
    <col min="15109" max="15109" width="13.85546875" style="147" bestFit="1" customWidth="1"/>
    <col min="15110" max="15361" width="9.140625" style="147"/>
    <col min="15362" max="15362" width="25.42578125" style="147" customWidth="1"/>
    <col min="15363" max="15363" width="20.85546875" style="147" customWidth="1"/>
    <col min="15364" max="15364" width="17.28515625" style="147" bestFit="1" customWidth="1"/>
    <col min="15365" max="15365" width="13.85546875" style="147" bestFit="1" customWidth="1"/>
    <col min="15366" max="15617" width="9.140625" style="147"/>
    <col min="15618" max="15618" width="25.42578125" style="147" customWidth="1"/>
    <col min="15619" max="15619" width="20.85546875" style="147" customWidth="1"/>
    <col min="15620" max="15620" width="17.28515625" style="147" bestFit="1" customWidth="1"/>
    <col min="15621" max="15621" width="13.85546875" style="147" bestFit="1" customWidth="1"/>
    <col min="15622" max="15873" width="9.140625" style="147"/>
    <col min="15874" max="15874" width="25.42578125" style="147" customWidth="1"/>
    <col min="15875" max="15875" width="20.85546875" style="147" customWidth="1"/>
    <col min="15876" max="15876" width="17.28515625" style="147" bestFit="1" customWidth="1"/>
    <col min="15877" max="15877" width="13.85546875" style="147" bestFit="1" customWidth="1"/>
    <col min="15878" max="16129" width="9.140625" style="147"/>
    <col min="16130" max="16130" width="25.42578125" style="147" customWidth="1"/>
    <col min="16131" max="16131" width="20.85546875" style="147" customWidth="1"/>
    <col min="16132" max="16132" width="17.28515625" style="147" bestFit="1" customWidth="1"/>
    <col min="16133" max="16133" width="13.85546875" style="147" bestFit="1" customWidth="1"/>
    <col min="16134" max="16384" width="9.140625" style="147"/>
  </cols>
  <sheetData>
    <row r="4" spans="1:6" x14ac:dyDescent="0.25">
      <c r="A4" s="303" t="s">
        <v>317</v>
      </c>
      <c r="B4" s="303"/>
      <c r="C4" s="303"/>
      <c r="D4" s="303"/>
      <c r="E4" s="303"/>
    </row>
    <row r="5" spans="1:6" x14ac:dyDescent="0.25">
      <c r="A5" s="303" t="s">
        <v>364</v>
      </c>
      <c r="B5" s="303"/>
      <c r="C5" s="303"/>
      <c r="D5" s="303"/>
      <c r="E5" s="303"/>
    </row>
    <row r="7" spans="1:6" x14ac:dyDescent="0.25">
      <c r="A7" s="234" t="s">
        <v>318</v>
      </c>
      <c r="B7" s="234" t="s">
        <v>319</v>
      </c>
      <c r="C7" s="234" t="s">
        <v>320</v>
      </c>
      <c r="D7" s="234" t="s">
        <v>321</v>
      </c>
      <c r="E7" s="234" t="s">
        <v>322</v>
      </c>
    </row>
    <row r="8" spans="1:6" x14ac:dyDescent="0.25">
      <c r="A8" s="151"/>
      <c r="B8" s="151"/>
      <c r="C8" s="234" t="s">
        <v>323</v>
      </c>
      <c r="D8" s="234" t="s">
        <v>324</v>
      </c>
      <c r="E8" s="234" t="s">
        <v>325</v>
      </c>
    </row>
    <row r="9" spans="1:6" x14ac:dyDescent="0.25">
      <c r="A9" s="151"/>
      <c r="B9" s="151"/>
      <c r="C9" s="151"/>
      <c r="D9" s="234" t="s">
        <v>326</v>
      </c>
      <c r="E9" s="234" t="s">
        <v>327</v>
      </c>
    </row>
    <row r="10" spans="1:6" x14ac:dyDescent="0.25">
      <c r="A10" s="234" t="s">
        <v>328</v>
      </c>
      <c r="B10" s="234" t="s">
        <v>329</v>
      </c>
      <c r="C10" s="234" t="s">
        <v>330</v>
      </c>
      <c r="D10" s="234" t="s">
        <v>331</v>
      </c>
      <c r="E10" s="234" t="s">
        <v>332</v>
      </c>
    </row>
    <row r="11" spans="1:6" ht="94.5" x14ac:dyDescent="0.25">
      <c r="A11" s="234" t="s">
        <v>329</v>
      </c>
      <c r="B11" s="148" t="s">
        <v>333</v>
      </c>
      <c r="C11" s="149"/>
      <c r="D11" s="150"/>
      <c r="E11" s="150"/>
    </row>
    <row r="12" spans="1:6" ht="78.75" x14ac:dyDescent="0.25">
      <c r="A12" s="235" t="s">
        <v>330</v>
      </c>
      <c r="B12" s="148" t="s">
        <v>334</v>
      </c>
      <c r="C12" s="151"/>
      <c r="D12" s="152"/>
      <c r="E12" s="152">
        <v>0</v>
      </c>
    </row>
    <row r="13" spans="1:6" ht="63" x14ac:dyDescent="0.25">
      <c r="A13" s="235"/>
      <c r="B13" s="148" t="s">
        <v>335</v>
      </c>
      <c r="C13" s="149"/>
      <c r="D13" s="236">
        <f>SUM(D14:D20)</f>
        <v>12604000</v>
      </c>
      <c r="E13" s="236">
        <f>SUM(E14:E20)</f>
        <v>1321000</v>
      </c>
      <c r="F13" s="233">
        <f>SUM(F14:F20)</f>
        <v>11283000</v>
      </c>
    </row>
    <row r="14" spans="1:6" x14ac:dyDescent="0.25">
      <c r="A14" s="235"/>
      <c r="B14" s="153"/>
      <c r="C14" s="151" t="s">
        <v>336</v>
      </c>
      <c r="D14" s="232">
        <f t="shared" ref="D14:D20" si="0">F14+E14</f>
        <v>6517000</v>
      </c>
      <c r="E14" s="232">
        <v>934000</v>
      </c>
      <c r="F14" s="233">
        <f>'2.tábla'!C27</f>
        <v>5583000</v>
      </c>
    </row>
    <row r="15" spans="1:6" x14ac:dyDescent="0.25">
      <c r="A15" s="235"/>
      <c r="B15" s="153"/>
      <c r="C15" s="151" t="s">
        <v>337</v>
      </c>
      <c r="D15" s="232">
        <f t="shared" si="0"/>
        <v>3546000</v>
      </c>
      <c r="E15" s="232">
        <v>46000</v>
      </c>
      <c r="F15" s="233">
        <f>'2.tábla'!C31</f>
        <v>3500000</v>
      </c>
    </row>
    <row r="16" spans="1:6" x14ac:dyDescent="0.25">
      <c r="A16" s="235"/>
      <c r="B16" s="153"/>
      <c r="C16" s="154" t="s">
        <v>338</v>
      </c>
      <c r="D16" s="232">
        <f t="shared" si="0"/>
        <v>144000</v>
      </c>
      <c r="E16" s="232">
        <v>44000</v>
      </c>
      <c r="F16" s="233">
        <f>'2.tábla'!C34</f>
        <v>100000</v>
      </c>
    </row>
    <row r="17" spans="1:6" x14ac:dyDescent="0.25">
      <c r="A17" s="235"/>
      <c r="B17" s="153"/>
      <c r="C17" s="154" t="s">
        <v>339</v>
      </c>
      <c r="D17" s="232">
        <f t="shared" si="0"/>
        <v>300000</v>
      </c>
      <c r="E17" s="232">
        <v>0</v>
      </c>
      <c r="F17" s="233">
        <f>'2.tábla'!C28</f>
        <v>300000</v>
      </c>
    </row>
    <row r="18" spans="1:6" x14ac:dyDescent="0.25">
      <c r="A18" s="235"/>
      <c r="B18" s="153"/>
      <c r="C18" s="154" t="s">
        <v>340</v>
      </c>
      <c r="D18" s="232">
        <f t="shared" si="0"/>
        <v>0</v>
      </c>
      <c r="E18" s="232">
        <v>0</v>
      </c>
      <c r="F18" s="233">
        <v>0</v>
      </c>
    </row>
    <row r="19" spans="1:6" x14ac:dyDescent="0.25">
      <c r="A19" s="235"/>
      <c r="B19" s="153"/>
      <c r="C19" s="151" t="s">
        <v>341</v>
      </c>
      <c r="D19" s="232">
        <f t="shared" si="0"/>
        <v>2097000</v>
      </c>
      <c r="E19" s="232">
        <v>297000</v>
      </c>
      <c r="F19" s="233">
        <f>'2.tábla'!C32</f>
        <v>1800000</v>
      </c>
    </row>
    <row r="20" spans="1:6" x14ac:dyDescent="0.25">
      <c r="A20" s="235"/>
      <c r="B20" s="153"/>
      <c r="C20" s="151" t="s">
        <v>342</v>
      </c>
      <c r="D20" s="232">
        <f t="shared" si="0"/>
        <v>0</v>
      </c>
      <c r="E20" s="232">
        <v>0</v>
      </c>
      <c r="F20" s="233">
        <f>'2.tábla'!D37</f>
        <v>0</v>
      </c>
    </row>
    <row r="21" spans="1:6" ht="78.75" x14ac:dyDescent="0.25">
      <c r="A21" s="235" t="s">
        <v>331</v>
      </c>
      <c r="B21" s="148" t="s">
        <v>343</v>
      </c>
      <c r="C21" s="151"/>
      <c r="D21" s="152"/>
      <c r="E21" s="152"/>
      <c r="F21" s="155"/>
    </row>
    <row r="22" spans="1:6" ht="63" x14ac:dyDescent="0.25">
      <c r="A22" s="235" t="s">
        <v>332</v>
      </c>
      <c r="B22" s="148" t="s">
        <v>344</v>
      </c>
      <c r="C22" s="151"/>
      <c r="D22" s="152"/>
      <c r="E22" s="152">
        <v>0</v>
      </c>
      <c r="F22" s="155"/>
    </row>
    <row r="23" spans="1:6" x14ac:dyDescent="0.25">
      <c r="A23" s="234"/>
      <c r="B23" s="149" t="s">
        <v>345</v>
      </c>
      <c r="C23" s="149"/>
      <c r="D23" s="237">
        <f>D22+D21+D12+D13+D11</f>
        <v>12604000</v>
      </c>
      <c r="E23" s="237">
        <f>E22+E21+E12+E13+E11</f>
        <v>1321000</v>
      </c>
    </row>
  </sheetData>
  <mergeCells count="2">
    <mergeCell ref="A4:E4"/>
    <mergeCell ref="A5:E5"/>
  </mergeCells>
  <pageMargins left="0.7" right="0.7" top="0.75" bottom="0.75" header="0.3" footer="0.3"/>
  <pageSetup paperSize="9" scale="98" orientation="portrait" r:id="rId1"/>
  <headerFooter>
    <oddHeader xml:space="preserve">&amp;L&amp;"Times New Roman,Normál"&amp;12Balatonszőlős Község Önkormányzata&amp;C&amp;"Times New Roman,Normál"&amp;12 10. melléklet 
az önkormányzat 2019. évi költségvetéséről szóló 2/2019. (II. 15.) önkormányzati rendelethez: </oddHeader>
  </headerFooter>
  <colBreaks count="1" manualBreakCount="1">
    <brk id="5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"/>
  <sheetViews>
    <sheetView view="pageLayout" topLeftCell="A3" zoomScaleNormal="100" workbookViewId="0">
      <selection activeCell="A3" sqref="A3:E3"/>
    </sheetView>
  </sheetViews>
  <sheetFormatPr defaultRowHeight="15.75" x14ac:dyDescent="0.25"/>
  <cols>
    <col min="1" max="1" width="36.5703125" style="166" customWidth="1"/>
    <col min="2" max="2" width="12.42578125" style="156" bestFit="1" customWidth="1"/>
    <col min="3" max="3" width="13.7109375" style="156" customWidth="1"/>
    <col min="4" max="4" width="13.5703125" style="156" customWidth="1"/>
    <col min="5" max="5" width="14.140625" style="2" customWidth="1"/>
    <col min="6" max="256" width="9.140625" style="157"/>
    <col min="257" max="257" width="40.42578125" style="157" customWidth="1"/>
    <col min="258" max="258" width="13" style="157" customWidth="1"/>
    <col min="259" max="259" width="14.28515625" style="157" customWidth="1"/>
    <col min="260" max="260" width="14.42578125" style="157" bestFit="1" customWidth="1"/>
    <col min="261" max="261" width="14.140625" style="157" customWidth="1"/>
    <col min="262" max="512" width="9.140625" style="157"/>
    <col min="513" max="513" width="40.42578125" style="157" customWidth="1"/>
    <col min="514" max="514" width="13" style="157" customWidth="1"/>
    <col min="515" max="515" width="14.28515625" style="157" customWidth="1"/>
    <col min="516" max="516" width="14.42578125" style="157" bestFit="1" customWidth="1"/>
    <col min="517" max="517" width="14.140625" style="157" customWidth="1"/>
    <col min="518" max="768" width="9.140625" style="157"/>
    <col min="769" max="769" width="40.42578125" style="157" customWidth="1"/>
    <col min="770" max="770" width="13" style="157" customWidth="1"/>
    <col min="771" max="771" width="14.28515625" style="157" customWidth="1"/>
    <col min="772" max="772" width="14.42578125" style="157" bestFit="1" customWidth="1"/>
    <col min="773" max="773" width="14.140625" style="157" customWidth="1"/>
    <col min="774" max="1024" width="9.140625" style="157"/>
    <col min="1025" max="1025" width="40.42578125" style="157" customWidth="1"/>
    <col min="1026" max="1026" width="13" style="157" customWidth="1"/>
    <col min="1027" max="1027" width="14.28515625" style="157" customWidth="1"/>
    <col min="1028" max="1028" width="14.42578125" style="157" bestFit="1" customWidth="1"/>
    <col min="1029" max="1029" width="14.140625" style="157" customWidth="1"/>
    <col min="1030" max="1280" width="9.140625" style="157"/>
    <col min="1281" max="1281" width="40.42578125" style="157" customWidth="1"/>
    <col min="1282" max="1282" width="13" style="157" customWidth="1"/>
    <col min="1283" max="1283" width="14.28515625" style="157" customWidth="1"/>
    <col min="1284" max="1284" width="14.42578125" style="157" bestFit="1" customWidth="1"/>
    <col min="1285" max="1285" width="14.140625" style="157" customWidth="1"/>
    <col min="1286" max="1536" width="9.140625" style="157"/>
    <col min="1537" max="1537" width="40.42578125" style="157" customWidth="1"/>
    <col min="1538" max="1538" width="13" style="157" customWidth="1"/>
    <col min="1539" max="1539" width="14.28515625" style="157" customWidth="1"/>
    <col min="1540" max="1540" width="14.42578125" style="157" bestFit="1" customWidth="1"/>
    <col min="1541" max="1541" width="14.140625" style="157" customWidth="1"/>
    <col min="1542" max="1792" width="9.140625" style="157"/>
    <col min="1793" max="1793" width="40.42578125" style="157" customWidth="1"/>
    <col min="1794" max="1794" width="13" style="157" customWidth="1"/>
    <col min="1795" max="1795" width="14.28515625" style="157" customWidth="1"/>
    <col min="1796" max="1796" width="14.42578125" style="157" bestFit="1" customWidth="1"/>
    <col min="1797" max="1797" width="14.140625" style="157" customWidth="1"/>
    <col min="1798" max="2048" width="9.140625" style="157"/>
    <col min="2049" max="2049" width="40.42578125" style="157" customWidth="1"/>
    <col min="2050" max="2050" width="13" style="157" customWidth="1"/>
    <col min="2051" max="2051" width="14.28515625" style="157" customWidth="1"/>
    <col min="2052" max="2052" width="14.42578125" style="157" bestFit="1" customWidth="1"/>
    <col min="2053" max="2053" width="14.140625" style="157" customWidth="1"/>
    <col min="2054" max="2304" width="9.140625" style="157"/>
    <col min="2305" max="2305" width="40.42578125" style="157" customWidth="1"/>
    <col min="2306" max="2306" width="13" style="157" customWidth="1"/>
    <col min="2307" max="2307" width="14.28515625" style="157" customWidth="1"/>
    <col min="2308" max="2308" width="14.42578125" style="157" bestFit="1" customWidth="1"/>
    <col min="2309" max="2309" width="14.140625" style="157" customWidth="1"/>
    <col min="2310" max="2560" width="9.140625" style="157"/>
    <col min="2561" max="2561" width="40.42578125" style="157" customWidth="1"/>
    <col min="2562" max="2562" width="13" style="157" customWidth="1"/>
    <col min="2563" max="2563" width="14.28515625" style="157" customWidth="1"/>
    <col min="2564" max="2564" width="14.42578125" style="157" bestFit="1" customWidth="1"/>
    <col min="2565" max="2565" width="14.140625" style="157" customWidth="1"/>
    <col min="2566" max="2816" width="9.140625" style="157"/>
    <col min="2817" max="2817" width="40.42578125" style="157" customWidth="1"/>
    <col min="2818" max="2818" width="13" style="157" customWidth="1"/>
    <col min="2819" max="2819" width="14.28515625" style="157" customWidth="1"/>
    <col min="2820" max="2820" width="14.42578125" style="157" bestFit="1" customWidth="1"/>
    <col min="2821" max="2821" width="14.140625" style="157" customWidth="1"/>
    <col min="2822" max="3072" width="9.140625" style="157"/>
    <col min="3073" max="3073" width="40.42578125" style="157" customWidth="1"/>
    <col min="3074" max="3074" width="13" style="157" customWidth="1"/>
    <col min="3075" max="3075" width="14.28515625" style="157" customWidth="1"/>
    <col min="3076" max="3076" width="14.42578125" style="157" bestFit="1" customWidth="1"/>
    <col min="3077" max="3077" width="14.140625" style="157" customWidth="1"/>
    <col min="3078" max="3328" width="9.140625" style="157"/>
    <col min="3329" max="3329" width="40.42578125" style="157" customWidth="1"/>
    <col min="3330" max="3330" width="13" style="157" customWidth="1"/>
    <col min="3331" max="3331" width="14.28515625" style="157" customWidth="1"/>
    <col min="3332" max="3332" width="14.42578125" style="157" bestFit="1" customWidth="1"/>
    <col min="3333" max="3333" width="14.140625" style="157" customWidth="1"/>
    <col min="3334" max="3584" width="9.140625" style="157"/>
    <col min="3585" max="3585" width="40.42578125" style="157" customWidth="1"/>
    <col min="3586" max="3586" width="13" style="157" customWidth="1"/>
    <col min="3587" max="3587" width="14.28515625" style="157" customWidth="1"/>
    <col min="3588" max="3588" width="14.42578125" style="157" bestFit="1" customWidth="1"/>
    <col min="3589" max="3589" width="14.140625" style="157" customWidth="1"/>
    <col min="3590" max="3840" width="9.140625" style="157"/>
    <col min="3841" max="3841" width="40.42578125" style="157" customWidth="1"/>
    <col min="3842" max="3842" width="13" style="157" customWidth="1"/>
    <col min="3843" max="3843" width="14.28515625" style="157" customWidth="1"/>
    <col min="3844" max="3844" width="14.42578125" style="157" bestFit="1" customWidth="1"/>
    <col min="3845" max="3845" width="14.140625" style="157" customWidth="1"/>
    <col min="3846" max="4096" width="9.140625" style="157"/>
    <col min="4097" max="4097" width="40.42578125" style="157" customWidth="1"/>
    <col min="4098" max="4098" width="13" style="157" customWidth="1"/>
    <col min="4099" max="4099" width="14.28515625" style="157" customWidth="1"/>
    <col min="4100" max="4100" width="14.42578125" style="157" bestFit="1" customWidth="1"/>
    <col min="4101" max="4101" width="14.140625" style="157" customWidth="1"/>
    <col min="4102" max="4352" width="9.140625" style="157"/>
    <col min="4353" max="4353" width="40.42578125" style="157" customWidth="1"/>
    <col min="4354" max="4354" width="13" style="157" customWidth="1"/>
    <col min="4355" max="4355" width="14.28515625" style="157" customWidth="1"/>
    <col min="4356" max="4356" width="14.42578125" style="157" bestFit="1" customWidth="1"/>
    <col min="4357" max="4357" width="14.140625" style="157" customWidth="1"/>
    <col min="4358" max="4608" width="9.140625" style="157"/>
    <col min="4609" max="4609" width="40.42578125" style="157" customWidth="1"/>
    <col min="4610" max="4610" width="13" style="157" customWidth="1"/>
    <col min="4611" max="4611" width="14.28515625" style="157" customWidth="1"/>
    <col min="4612" max="4612" width="14.42578125" style="157" bestFit="1" customWidth="1"/>
    <col min="4613" max="4613" width="14.140625" style="157" customWidth="1"/>
    <col min="4614" max="4864" width="9.140625" style="157"/>
    <col min="4865" max="4865" width="40.42578125" style="157" customWidth="1"/>
    <col min="4866" max="4866" width="13" style="157" customWidth="1"/>
    <col min="4867" max="4867" width="14.28515625" style="157" customWidth="1"/>
    <col min="4868" max="4868" width="14.42578125" style="157" bestFit="1" customWidth="1"/>
    <col min="4869" max="4869" width="14.140625" style="157" customWidth="1"/>
    <col min="4870" max="5120" width="9.140625" style="157"/>
    <col min="5121" max="5121" width="40.42578125" style="157" customWidth="1"/>
    <col min="5122" max="5122" width="13" style="157" customWidth="1"/>
    <col min="5123" max="5123" width="14.28515625" style="157" customWidth="1"/>
    <col min="5124" max="5124" width="14.42578125" style="157" bestFit="1" customWidth="1"/>
    <col min="5125" max="5125" width="14.140625" style="157" customWidth="1"/>
    <col min="5126" max="5376" width="9.140625" style="157"/>
    <col min="5377" max="5377" width="40.42578125" style="157" customWidth="1"/>
    <col min="5378" max="5378" width="13" style="157" customWidth="1"/>
    <col min="5379" max="5379" width="14.28515625" style="157" customWidth="1"/>
    <col min="5380" max="5380" width="14.42578125" style="157" bestFit="1" customWidth="1"/>
    <col min="5381" max="5381" width="14.140625" style="157" customWidth="1"/>
    <col min="5382" max="5632" width="9.140625" style="157"/>
    <col min="5633" max="5633" width="40.42578125" style="157" customWidth="1"/>
    <col min="5634" max="5634" width="13" style="157" customWidth="1"/>
    <col min="5635" max="5635" width="14.28515625" style="157" customWidth="1"/>
    <col min="5636" max="5636" width="14.42578125" style="157" bestFit="1" customWidth="1"/>
    <col min="5637" max="5637" width="14.140625" style="157" customWidth="1"/>
    <col min="5638" max="5888" width="9.140625" style="157"/>
    <col min="5889" max="5889" width="40.42578125" style="157" customWidth="1"/>
    <col min="5890" max="5890" width="13" style="157" customWidth="1"/>
    <col min="5891" max="5891" width="14.28515625" style="157" customWidth="1"/>
    <col min="5892" max="5892" width="14.42578125" style="157" bestFit="1" customWidth="1"/>
    <col min="5893" max="5893" width="14.140625" style="157" customWidth="1"/>
    <col min="5894" max="6144" width="9.140625" style="157"/>
    <col min="6145" max="6145" width="40.42578125" style="157" customWidth="1"/>
    <col min="6146" max="6146" width="13" style="157" customWidth="1"/>
    <col min="6147" max="6147" width="14.28515625" style="157" customWidth="1"/>
    <col min="6148" max="6148" width="14.42578125" style="157" bestFit="1" customWidth="1"/>
    <col min="6149" max="6149" width="14.140625" style="157" customWidth="1"/>
    <col min="6150" max="6400" width="9.140625" style="157"/>
    <col min="6401" max="6401" width="40.42578125" style="157" customWidth="1"/>
    <col min="6402" max="6402" width="13" style="157" customWidth="1"/>
    <col min="6403" max="6403" width="14.28515625" style="157" customWidth="1"/>
    <col min="6404" max="6404" width="14.42578125" style="157" bestFit="1" customWidth="1"/>
    <col min="6405" max="6405" width="14.140625" style="157" customWidth="1"/>
    <col min="6406" max="6656" width="9.140625" style="157"/>
    <col min="6657" max="6657" width="40.42578125" style="157" customWidth="1"/>
    <col min="6658" max="6658" width="13" style="157" customWidth="1"/>
    <col min="6659" max="6659" width="14.28515625" style="157" customWidth="1"/>
    <col min="6660" max="6660" width="14.42578125" style="157" bestFit="1" customWidth="1"/>
    <col min="6661" max="6661" width="14.140625" style="157" customWidth="1"/>
    <col min="6662" max="6912" width="9.140625" style="157"/>
    <col min="6913" max="6913" width="40.42578125" style="157" customWidth="1"/>
    <col min="6914" max="6914" width="13" style="157" customWidth="1"/>
    <col min="6915" max="6915" width="14.28515625" style="157" customWidth="1"/>
    <col min="6916" max="6916" width="14.42578125" style="157" bestFit="1" customWidth="1"/>
    <col min="6917" max="6917" width="14.140625" style="157" customWidth="1"/>
    <col min="6918" max="7168" width="9.140625" style="157"/>
    <col min="7169" max="7169" width="40.42578125" style="157" customWidth="1"/>
    <col min="7170" max="7170" width="13" style="157" customWidth="1"/>
    <col min="7171" max="7171" width="14.28515625" style="157" customWidth="1"/>
    <col min="7172" max="7172" width="14.42578125" style="157" bestFit="1" customWidth="1"/>
    <col min="7173" max="7173" width="14.140625" style="157" customWidth="1"/>
    <col min="7174" max="7424" width="9.140625" style="157"/>
    <col min="7425" max="7425" width="40.42578125" style="157" customWidth="1"/>
    <col min="7426" max="7426" width="13" style="157" customWidth="1"/>
    <col min="7427" max="7427" width="14.28515625" style="157" customWidth="1"/>
    <col min="7428" max="7428" width="14.42578125" style="157" bestFit="1" customWidth="1"/>
    <col min="7429" max="7429" width="14.140625" style="157" customWidth="1"/>
    <col min="7430" max="7680" width="9.140625" style="157"/>
    <col min="7681" max="7681" width="40.42578125" style="157" customWidth="1"/>
    <col min="7682" max="7682" width="13" style="157" customWidth="1"/>
    <col min="7683" max="7683" width="14.28515625" style="157" customWidth="1"/>
    <col min="7684" max="7684" width="14.42578125" style="157" bestFit="1" customWidth="1"/>
    <col min="7685" max="7685" width="14.140625" style="157" customWidth="1"/>
    <col min="7686" max="7936" width="9.140625" style="157"/>
    <col min="7937" max="7937" width="40.42578125" style="157" customWidth="1"/>
    <col min="7938" max="7938" width="13" style="157" customWidth="1"/>
    <col min="7939" max="7939" width="14.28515625" style="157" customWidth="1"/>
    <col min="7940" max="7940" width="14.42578125" style="157" bestFit="1" customWidth="1"/>
    <col min="7941" max="7941" width="14.140625" style="157" customWidth="1"/>
    <col min="7942" max="8192" width="9.140625" style="157"/>
    <col min="8193" max="8193" width="40.42578125" style="157" customWidth="1"/>
    <col min="8194" max="8194" width="13" style="157" customWidth="1"/>
    <col min="8195" max="8195" width="14.28515625" style="157" customWidth="1"/>
    <col min="8196" max="8196" width="14.42578125" style="157" bestFit="1" customWidth="1"/>
    <col min="8197" max="8197" width="14.140625" style="157" customWidth="1"/>
    <col min="8198" max="8448" width="9.140625" style="157"/>
    <col min="8449" max="8449" width="40.42578125" style="157" customWidth="1"/>
    <col min="8450" max="8450" width="13" style="157" customWidth="1"/>
    <col min="8451" max="8451" width="14.28515625" style="157" customWidth="1"/>
    <col min="8452" max="8452" width="14.42578125" style="157" bestFit="1" customWidth="1"/>
    <col min="8453" max="8453" width="14.140625" style="157" customWidth="1"/>
    <col min="8454" max="8704" width="9.140625" style="157"/>
    <col min="8705" max="8705" width="40.42578125" style="157" customWidth="1"/>
    <col min="8706" max="8706" width="13" style="157" customWidth="1"/>
    <col min="8707" max="8707" width="14.28515625" style="157" customWidth="1"/>
    <col min="8708" max="8708" width="14.42578125" style="157" bestFit="1" customWidth="1"/>
    <col min="8709" max="8709" width="14.140625" style="157" customWidth="1"/>
    <col min="8710" max="8960" width="9.140625" style="157"/>
    <col min="8961" max="8961" width="40.42578125" style="157" customWidth="1"/>
    <col min="8962" max="8962" width="13" style="157" customWidth="1"/>
    <col min="8963" max="8963" width="14.28515625" style="157" customWidth="1"/>
    <col min="8964" max="8964" width="14.42578125" style="157" bestFit="1" customWidth="1"/>
    <col min="8965" max="8965" width="14.140625" style="157" customWidth="1"/>
    <col min="8966" max="9216" width="9.140625" style="157"/>
    <col min="9217" max="9217" width="40.42578125" style="157" customWidth="1"/>
    <col min="9218" max="9218" width="13" style="157" customWidth="1"/>
    <col min="9219" max="9219" width="14.28515625" style="157" customWidth="1"/>
    <col min="9220" max="9220" width="14.42578125" style="157" bestFit="1" customWidth="1"/>
    <col min="9221" max="9221" width="14.140625" style="157" customWidth="1"/>
    <col min="9222" max="9472" width="9.140625" style="157"/>
    <col min="9473" max="9473" width="40.42578125" style="157" customWidth="1"/>
    <col min="9474" max="9474" width="13" style="157" customWidth="1"/>
    <col min="9475" max="9475" width="14.28515625" style="157" customWidth="1"/>
    <col min="9476" max="9476" width="14.42578125" style="157" bestFit="1" customWidth="1"/>
    <col min="9477" max="9477" width="14.140625" style="157" customWidth="1"/>
    <col min="9478" max="9728" width="9.140625" style="157"/>
    <col min="9729" max="9729" width="40.42578125" style="157" customWidth="1"/>
    <col min="9730" max="9730" width="13" style="157" customWidth="1"/>
    <col min="9731" max="9731" width="14.28515625" style="157" customWidth="1"/>
    <col min="9732" max="9732" width="14.42578125" style="157" bestFit="1" customWidth="1"/>
    <col min="9733" max="9733" width="14.140625" style="157" customWidth="1"/>
    <col min="9734" max="9984" width="9.140625" style="157"/>
    <col min="9985" max="9985" width="40.42578125" style="157" customWidth="1"/>
    <col min="9986" max="9986" width="13" style="157" customWidth="1"/>
    <col min="9987" max="9987" width="14.28515625" style="157" customWidth="1"/>
    <col min="9988" max="9988" width="14.42578125" style="157" bestFit="1" customWidth="1"/>
    <col min="9989" max="9989" width="14.140625" style="157" customWidth="1"/>
    <col min="9990" max="10240" width="9.140625" style="157"/>
    <col min="10241" max="10241" width="40.42578125" style="157" customWidth="1"/>
    <col min="10242" max="10242" width="13" style="157" customWidth="1"/>
    <col min="10243" max="10243" width="14.28515625" style="157" customWidth="1"/>
    <col min="10244" max="10244" width="14.42578125" style="157" bestFit="1" customWidth="1"/>
    <col min="10245" max="10245" width="14.140625" style="157" customWidth="1"/>
    <col min="10246" max="10496" width="9.140625" style="157"/>
    <col min="10497" max="10497" width="40.42578125" style="157" customWidth="1"/>
    <col min="10498" max="10498" width="13" style="157" customWidth="1"/>
    <col min="10499" max="10499" width="14.28515625" style="157" customWidth="1"/>
    <col min="10500" max="10500" width="14.42578125" style="157" bestFit="1" customWidth="1"/>
    <col min="10501" max="10501" width="14.140625" style="157" customWidth="1"/>
    <col min="10502" max="10752" width="9.140625" style="157"/>
    <col min="10753" max="10753" width="40.42578125" style="157" customWidth="1"/>
    <col min="10754" max="10754" width="13" style="157" customWidth="1"/>
    <col min="10755" max="10755" width="14.28515625" style="157" customWidth="1"/>
    <col min="10756" max="10756" width="14.42578125" style="157" bestFit="1" customWidth="1"/>
    <col min="10757" max="10757" width="14.140625" style="157" customWidth="1"/>
    <col min="10758" max="11008" width="9.140625" style="157"/>
    <col min="11009" max="11009" width="40.42578125" style="157" customWidth="1"/>
    <col min="11010" max="11010" width="13" style="157" customWidth="1"/>
    <col min="11011" max="11011" width="14.28515625" style="157" customWidth="1"/>
    <col min="11012" max="11012" width="14.42578125" style="157" bestFit="1" customWidth="1"/>
    <col min="11013" max="11013" width="14.140625" style="157" customWidth="1"/>
    <col min="11014" max="11264" width="9.140625" style="157"/>
    <col min="11265" max="11265" width="40.42578125" style="157" customWidth="1"/>
    <col min="11266" max="11266" width="13" style="157" customWidth="1"/>
    <col min="11267" max="11267" width="14.28515625" style="157" customWidth="1"/>
    <col min="11268" max="11268" width="14.42578125" style="157" bestFit="1" customWidth="1"/>
    <col min="11269" max="11269" width="14.140625" style="157" customWidth="1"/>
    <col min="11270" max="11520" width="9.140625" style="157"/>
    <col min="11521" max="11521" width="40.42578125" style="157" customWidth="1"/>
    <col min="11522" max="11522" width="13" style="157" customWidth="1"/>
    <col min="11523" max="11523" width="14.28515625" style="157" customWidth="1"/>
    <col min="11524" max="11524" width="14.42578125" style="157" bestFit="1" customWidth="1"/>
    <col min="11525" max="11525" width="14.140625" style="157" customWidth="1"/>
    <col min="11526" max="11776" width="9.140625" style="157"/>
    <col min="11777" max="11777" width="40.42578125" style="157" customWidth="1"/>
    <col min="11778" max="11778" width="13" style="157" customWidth="1"/>
    <col min="11779" max="11779" width="14.28515625" style="157" customWidth="1"/>
    <col min="11780" max="11780" width="14.42578125" style="157" bestFit="1" customWidth="1"/>
    <col min="11781" max="11781" width="14.140625" style="157" customWidth="1"/>
    <col min="11782" max="12032" width="9.140625" style="157"/>
    <col min="12033" max="12033" width="40.42578125" style="157" customWidth="1"/>
    <col min="12034" max="12034" width="13" style="157" customWidth="1"/>
    <col min="12035" max="12035" width="14.28515625" style="157" customWidth="1"/>
    <col min="12036" max="12036" width="14.42578125" style="157" bestFit="1" customWidth="1"/>
    <col min="12037" max="12037" width="14.140625" style="157" customWidth="1"/>
    <col min="12038" max="12288" width="9.140625" style="157"/>
    <col min="12289" max="12289" width="40.42578125" style="157" customWidth="1"/>
    <col min="12290" max="12290" width="13" style="157" customWidth="1"/>
    <col min="12291" max="12291" width="14.28515625" style="157" customWidth="1"/>
    <col min="12292" max="12292" width="14.42578125" style="157" bestFit="1" customWidth="1"/>
    <col min="12293" max="12293" width="14.140625" style="157" customWidth="1"/>
    <col min="12294" max="12544" width="9.140625" style="157"/>
    <col min="12545" max="12545" width="40.42578125" style="157" customWidth="1"/>
    <col min="12546" max="12546" width="13" style="157" customWidth="1"/>
    <col min="12547" max="12547" width="14.28515625" style="157" customWidth="1"/>
    <col min="12548" max="12548" width="14.42578125" style="157" bestFit="1" customWidth="1"/>
    <col min="12549" max="12549" width="14.140625" style="157" customWidth="1"/>
    <col min="12550" max="12800" width="9.140625" style="157"/>
    <col min="12801" max="12801" width="40.42578125" style="157" customWidth="1"/>
    <col min="12802" max="12802" width="13" style="157" customWidth="1"/>
    <col min="12803" max="12803" width="14.28515625" style="157" customWidth="1"/>
    <col min="12804" max="12804" width="14.42578125" style="157" bestFit="1" customWidth="1"/>
    <col min="12805" max="12805" width="14.140625" style="157" customWidth="1"/>
    <col min="12806" max="13056" width="9.140625" style="157"/>
    <col min="13057" max="13057" width="40.42578125" style="157" customWidth="1"/>
    <col min="13058" max="13058" width="13" style="157" customWidth="1"/>
    <col min="13059" max="13059" width="14.28515625" style="157" customWidth="1"/>
    <col min="13060" max="13060" width="14.42578125" style="157" bestFit="1" customWidth="1"/>
    <col min="13061" max="13061" width="14.140625" style="157" customWidth="1"/>
    <col min="13062" max="13312" width="9.140625" style="157"/>
    <col min="13313" max="13313" width="40.42578125" style="157" customWidth="1"/>
    <col min="13314" max="13314" width="13" style="157" customWidth="1"/>
    <col min="13315" max="13315" width="14.28515625" style="157" customWidth="1"/>
    <col min="13316" max="13316" width="14.42578125" style="157" bestFit="1" customWidth="1"/>
    <col min="13317" max="13317" width="14.140625" style="157" customWidth="1"/>
    <col min="13318" max="13568" width="9.140625" style="157"/>
    <col min="13569" max="13569" width="40.42578125" style="157" customWidth="1"/>
    <col min="13570" max="13570" width="13" style="157" customWidth="1"/>
    <col min="13571" max="13571" width="14.28515625" style="157" customWidth="1"/>
    <col min="13572" max="13572" width="14.42578125" style="157" bestFit="1" customWidth="1"/>
    <col min="13573" max="13573" width="14.140625" style="157" customWidth="1"/>
    <col min="13574" max="13824" width="9.140625" style="157"/>
    <col min="13825" max="13825" width="40.42578125" style="157" customWidth="1"/>
    <col min="13826" max="13826" width="13" style="157" customWidth="1"/>
    <col min="13827" max="13827" width="14.28515625" style="157" customWidth="1"/>
    <col min="13828" max="13828" width="14.42578125" style="157" bestFit="1" customWidth="1"/>
    <col min="13829" max="13829" width="14.140625" style="157" customWidth="1"/>
    <col min="13830" max="14080" width="9.140625" style="157"/>
    <col min="14081" max="14081" width="40.42578125" style="157" customWidth="1"/>
    <col min="14082" max="14082" width="13" style="157" customWidth="1"/>
    <col min="14083" max="14083" width="14.28515625" style="157" customWidth="1"/>
    <col min="14084" max="14084" width="14.42578125" style="157" bestFit="1" customWidth="1"/>
    <col min="14085" max="14085" width="14.140625" style="157" customWidth="1"/>
    <col min="14086" max="14336" width="9.140625" style="157"/>
    <col min="14337" max="14337" width="40.42578125" style="157" customWidth="1"/>
    <col min="14338" max="14338" width="13" style="157" customWidth="1"/>
    <col min="14339" max="14339" width="14.28515625" style="157" customWidth="1"/>
    <col min="14340" max="14340" width="14.42578125" style="157" bestFit="1" customWidth="1"/>
    <col min="14341" max="14341" width="14.140625" style="157" customWidth="1"/>
    <col min="14342" max="14592" width="9.140625" style="157"/>
    <col min="14593" max="14593" width="40.42578125" style="157" customWidth="1"/>
    <col min="14594" max="14594" width="13" style="157" customWidth="1"/>
    <col min="14595" max="14595" width="14.28515625" style="157" customWidth="1"/>
    <col min="14596" max="14596" width="14.42578125" style="157" bestFit="1" customWidth="1"/>
    <col min="14597" max="14597" width="14.140625" style="157" customWidth="1"/>
    <col min="14598" max="14848" width="9.140625" style="157"/>
    <col min="14849" max="14849" width="40.42578125" style="157" customWidth="1"/>
    <col min="14850" max="14850" width="13" style="157" customWidth="1"/>
    <col min="14851" max="14851" width="14.28515625" style="157" customWidth="1"/>
    <col min="14852" max="14852" width="14.42578125" style="157" bestFit="1" customWidth="1"/>
    <col min="14853" max="14853" width="14.140625" style="157" customWidth="1"/>
    <col min="14854" max="15104" width="9.140625" style="157"/>
    <col min="15105" max="15105" width="40.42578125" style="157" customWidth="1"/>
    <col min="15106" max="15106" width="13" style="157" customWidth="1"/>
    <col min="15107" max="15107" width="14.28515625" style="157" customWidth="1"/>
    <col min="15108" max="15108" width="14.42578125" style="157" bestFit="1" customWidth="1"/>
    <col min="15109" max="15109" width="14.140625" style="157" customWidth="1"/>
    <col min="15110" max="15360" width="9.140625" style="157"/>
    <col min="15361" max="15361" width="40.42578125" style="157" customWidth="1"/>
    <col min="15362" max="15362" width="13" style="157" customWidth="1"/>
    <col min="15363" max="15363" width="14.28515625" style="157" customWidth="1"/>
    <col min="15364" max="15364" width="14.42578125" style="157" bestFit="1" customWidth="1"/>
    <col min="15365" max="15365" width="14.140625" style="157" customWidth="1"/>
    <col min="15366" max="15616" width="9.140625" style="157"/>
    <col min="15617" max="15617" width="40.42578125" style="157" customWidth="1"/>
    <col min="15618" max="15618" width="13" style="157" customWidth="1"/>
    <col min="15619" max="15619" width="14.28515625" style="157" customWidth="1"/>
    <col min="15620" max="15620" width="14.42578125" style="157" bestFit="1" customWidth="1"/>
    <col min="15621" max="15621" width="14.140625" style="157" customWidth="1"/>
    <col min="15622" max="15872" width="9.140625" style="157"/>
    <col min="15873" max="15873" width="40.42578125" style="157" customWidth="1"/>
    <col min="15874" max="15874" width="13" style="157" customWidth="1"/>
    <col min="15875" max="15875" width="14.28515625" style="157" customWidth="1"/>
    <col min="15876" max="15876" width="14.42578125" style="157" bestFit="1" customWidth="1"/>
    <col min="15877" max="15877" width="14.140625" style="157" customWidth="1"/>
    <col min="15878" max="16128" width="9.140625" style="157"/>
    <col min="16129" max="16129" width="40.42578125" style="157" customWidth="1"/>
    <col min="16130" max="16130" width="13" style="157" customWidth="1"/>
    <col min="16131" max="16131" width="14.28515625" style="157" customWidth="1"/>
    <col min="16132" max="16132" width="14.42578125" style="157" bestFit="1" customWidth="1"/>
    <col min="16133" max="16133" width="14.140625" style="157" customWidth="1"/>
    <col min="16134" max="16384" width="9.140625" style="157"/>
  </cols>
  <sheetData>
    <row r="1" spans="1:6" hidden="1" x14ac:dyDescent="0.25">
      <c r="A1" s="1"/>
    </row>
    <row r="2" spans="1:6" hidden="1" x14ac:dyDescent="0.25">
      <c r="A2" s="1"/>
    </row>
    <row r="3" spans="1:6" x14ac:dyDescent="0.25">
      <c r="A3" s="304" t="s">
        <v>437</v>
      </c>
      <c r="B3" s="304"/>
      <c r="C3" s="304"/>
      <c r="D3" s="304"/>
      <c r="E3" s="304"/>
    </row>
    <row r="4" spans="1:6" x14ac:dyDescent="0.25">
      <c r="A4" s="305" t="s">
        <v>346</v>
      </c>
      <c r="B4" s="305"/>
      <c r="C4" s="305"/>
      <c r="D4" s="305"/>
      <c r="E4" s="305"/>
    </row>
    <row r="5" spans="1:6" s="158" customFormat="1" ht="63" x14ac:dyDescent="0.2">
      <c r="A5" s="81" t="s">
        <v>192</v>
      </c>
      <c r="B5" s="81" t="s">
        <v>367</v>
      </c>
      <c r="C5" s="81" t="s">
        <v>347</v>
      </c>
      <c r="D5" s="81" t="s">
        <v>348</v>
      </c>
      <c r="E5" s="81" t="s">
        <v>368</v>
      </c>
    </row>
    <row r="6" spans="1:6" ht="31.5" x14ac:dyDescent="0.25">
      <c r="A6" s="215" t="s">
        <v>349</v>
      </c>
      <c r="B6" s="113">
        <v>41568251</v>
      </c>
      <c r="C6" s="113">
        <v>22000000</v>
      </c>
      <c r="D6" s="113">
        <v>22000000</v>
      </c>
      <c r="E6" s="113">
        <v>22000000</v>
      </c>
      <c r="F6" s="159"/>
    </row>
    <row r="7" spans="1:6" ht="31.5" x14ac:dyDescent="0.25">
      <c r="A7" s="215" t="s">
        <v>350</v>
      </c>
      <c r="B7" s="113">
        <v>0</v>
      </c>
      <c r="C7" s="113"/>
      <c r="D7" s="3"/>
      <c r="E7" s="3"/>
      <c r="F7" s="159"/>
    </row>
    <row r="8" spans="1:6" x14ac:dyDescent="0.25">
      <c r="A8" s="215" t="s">
        <v>5</v>
      </c>
      <c r="B8" s="113">
        <v>11383000</v>
      </c>
      <c r="C8" s="113">
        <v>10000000</v>
      </c>
      <c r="D8" s="3">
        <v>10000000</v>
      </c>
      <c r="E8" s="3">
        <v>10000000</v>
      </c>
    </row>
    <row r="9" spans="1:6" x14ac:dyDescent="0.25">
      <c r="A9" s="215" t="s">
        <v>6</v>
      </c>
      <c r="B9" s="113">
        <v>3308110</v>
      </c>
      <c r="C9" s="113">
        <v>2000000</v>
      </c>
      <c r="D9" s="3">
        <v>2000000</v>
      </c>
      <c r="E9" s="3">
        <v>2000000</v>
      </c>
      <c r="F9" s="159"/>
    </row>
    <row r="10" spans="1:6" x14ac:dyDescent="0.25">
      <c r="A10" s="215" t="s">
        <v>7</v>
      </c>
      <c r="B10" s="113">
        <f>'[2]2.sz.tábla'!D53</f>
        <v>0</v>
      </c>
      <c r="C10" s="113"/>
      <c r="D10" s="3"/>
      <c r="E10" s="3"/>
      <c r="F10" s="159"/>
    </row>
    <row r="11" spans="1:6" ht="30.75" x14ac:dyDescent="0.25">
      <c r="A11" s="238" t="s">
        <v>8</v>
      </c>
      <c r="B11" s="113"/>
      <c r="C11" s="113"/>
      <c r="D11" s="3"/>
      <c r="E11" s="3"/>
    </row>
    <row r="12" spans="1:6" ht="30.75" x14ac:dyDescent="0.25">
      <c r="A12" s="238" t="s">
        <v>9</v>
      </c>
      <c r="B12" s="113">
        <f>'[2]2.sz.tábla'!D63</f>
        <v>0</v>
      </c>
      <c r="C12" s="113"/>
      <c r="D12" s="3"/>
      <c r="E12" s="3"/>
    </row>
    <row r="13" spans="1:6" x14ac:dyDescent="0.25">
      <c r="A13" s="216" t="s">
        <v>10</v>
      </c>
      <c r="B13" s="4">
        <f>SUM(B6:B12)</f>
        <v>56259361</v>
      </c>
      <c r="C13" s="4">
        <f>SUM(C6:C11)</f>
        <v>34000000</v>
      </c>
      <c r="D13" s="4">
        <f>SUM(D6:D11)</f>
        <v>34000000</v>
      </c>
      <c r="E13" s="4">
        <f t="shared" ref="E13" si="0">SUM(E6:E12)</f>
        <v>34000000</v>
      </c>
    </row>
    <row r="14" spans="1:6" x14ac:dyDescent="0.25">
      <c r="A14" s="216" t="s">
        <v>351</v>
      </c>
      <c r="B14" s="7"/>
      <c r="C14" s="7"/>
      <c r="D14" s="7"/>
      <c r="E14" s="7"/>
      <c r="F14" s="159"/>
    </row>
    <row r="15" spans="1:6" ht="47.25" x14ac:dyDescent="0.25">
      <c r="A15" s="239" t="s">
        <v>352</v>
      </c>
      <c r="B15" s="113">
        <v>35000000</v>
      </c>
      <c r="C15" s="113">
        <v>10000000</v>
      </c>
      <c r="D15" s="3">
        <v>10000000</v>
      </c>
      <c r="E15" s="3">
        <v>10000000</v>
      </c>
      <c r="F15" s="159"/>
    </row>
    <row r="16" spans="1:6" ht="63" x14ac:dyDescent="0.25">
      <c r="A16" s="239" t="s">
        <v>353</v>
      </c>
      <c r="B16" s="113">
        <v>1044244</v>
      </c>
      <c r="C16" s="113">
        <v>250000</v>
      </c>
      <c r="D16" s="3">
        <v>250000</v>
      </c>
      <c r="E16" s="3">
        <v>250000</v>
      </c>
      <c r="F16" s="159"/>
    </row>
    <row r="17" spans="1:13" x14ac:dyDescent="0.25">
      <c r="A17" s="216" t="s">
        <v>354</v>
      </c>
      <c r="B17" s="4">
        <v>36044244</v>
      </c>
      <c r="C17" s="4">
        <f>SUM(C15:C16)</f>
        <v>10250000</v>
      </c>
      <c r="D17" s="4">
        <f>SUM(D15:D16)</f>
        <v>10250000</v>
      </c>
      <c r="E17" s="4">
        <f>SUM(E15:E16)</f>
        <v>10250000</v>
      </c>
      <c r="F17" s="159"/>
    </row>
    <row r="18" spans="1:13" x14ac:dyDescent="0.25">
      <c r="A18" s="218" t="s">
        <v>13</v>
      </c>
      <c r="B18" s="5">
        <f>B13+B17</f>
        <v>92303605</v>
      </c>
      <c r="C18" s="5">
        <f>C13+C17</f>
        <v>44250000</v>
      </c>
      <c r="D18" s="5">
        <f>D13+D17</f>
        <v>44250000</v>
      </c>
      <c r="E18" s="5">
        <f>E13+E17</f>
        <v>44250000</v>
      </c>
    </row>
    <row r="19" spans="1:13" s="162" customFormat="1" x14ac:dyDescent="0.25">
      <c r="A19" s="218"/>
      <c r="B19" s="113"/>
      <c r="C19" s="113"/>
      <c r="D19" s="160"/>
      <c r="E19" s="160"/>
      <c r="F19" s="161"/>
      <c r="G19" s="161"/>
      <c r="H19" s="161"/>
      <c r="I19" s="161"/>
      <c r="J19" s="161"/>
      <c r="K19" s="161"/>
      <c r="L19" s="161"/>
      <c r="M19" s="161"/>
    </row>
    <row r="20" spans="1:13" s="164" customFormat="1" x14ac:dyDescent="0.25">
      <c r="A20" s="216" t="s">
        <v>355</v>
      </c>
      <c r="B20" s="4">
        <f>SUM(B21:B25)</f>
        <v>65058469</v>
      </c>
      <c r="C20" s="4">
        <f>SUM(C21:C25)</f>
        <v>36800000</v>
      </c>
      <c r="D20" s="4">
        <f>SUM(D21:D25)</f>
        <v>36800000</v>
      </c>
      <c r="E20" s="4">
        <f>SUM(E21:E25)</f>
        <v>36800000</v>
      </c>
      <c r="F20" s="163"/>
      <c r="G20" s="163"/>
      <c r="H20" s="163"/>
      <c r="I20" s="163"/>
      <c r="J20" s="163"/>
      <c r="K20" s="163"/>
      <c r="L20" s="163"/>
      <c r="M20" s="163"/>
    </row>
    <row r="21" spans="1:13" s="164" customFormat="1" x14ac:dyDescent="0.25">
      <c r="A21" s="215" t="s">
        <v>75</v>
      </c>
      <c r="B21" s="113">
        <v>22269078</v>
      </c>
      <c r="C21" s="113">
        <v>8000000</v>
      </c>
      <c r="D21" s="6">
        <v>8000000</v>
      </c>
      <c r="E21" s="6">
        <v>8000000</v>
      </c>
      <c r="F21" s="163"/>
      <c r="G21" s="163"/>
      <c r="H21" s="163"/>
      <c r="I21" s="163"/>
      <c r="J21" s="163"/>
      <c r="K21" s="163"/>
      <c r="L21" s="163"/>
      <c r="M21" s="163"/>
    </row>
    <row r="22" spans="1:13" s="162" customFormat="1" ht="31.5" x14ac:dyDescent="0.25">
      <c r="A22" s="215" t="s">
        <v>356</v>
      </c>
      <c r="B22" s="113">
        <v>3645209</v>
      </c>
      <c r="C22" s="113">
        <v>2500000</v>
      </c>
      <c r="D22" s="3">
        <v>2500000</v>
      </c>
      <c r="E22" s="3">
        <v>2500000</v>
      </c>
      <c r="F22" s="165"/>
      <c r="G22" s="165"/>
      <c r="H22" s="165"/>
      <c r="I22" s="161"/>
      <c r="J22" s="161"/>
      <c r="K22" s="161"/>
      <c r="L22" s="161"/>
      <c r="M22" s="161"/>
    </row>
    <row r="23" spans="1:13" s="162" customFormat="1" x14ac:dyDescent="0.25">
      <c r="A23" s="215" t="s">
        <v>73</v>
      </c>
      <c r="B23" s="113">
        <v>22864333</v>
      </c>
      <c r="C23" s="113">
        <v>17000000</v>
      </c>
      <c r="D23" s="3">
        <v>17000000</v>
      </c>
      <c r="E23" s="3">
        <v>17000000</v>
      </c>
      <c r="F23" s="165"/>
      <c r="G23" s="165"/>
      <c r="H23" s="165"/>
      <c r="I23" s="161"/>
      <c r="J23" s="161"/>
      <c r="K23" s="161"/>
      <c r="L23" s="161"/>
      <c r="M23" s="161"/>
    </row>
    <row r="24" spans="1:13" s="162" customFormat="1" x14ac:dyDescent="0.25">
      <c r="A24" s="215" t="s">
        <v>76</v>
      </c>
      <c r="B24" s="113">
        <v>2048500</v>
      </c>
      <c r="C24" s="113">
        <v>1800000</v>
      </c>
      <c r="D24" s="3">
        <v>1800000</v>
      </c>
      <c r="E24" s="3">
        <v>1800000</v>
      </c>
      <c r="F24" s="165"/>
      <c r="G24" s="165"/>
      <c r="H24" s="165"/>
      <c r="I24" s="161"/>
      <c r="J24" s="161"/>
      <c r="K24" s="161"/>
      <c r="L24" s="161"/>
      <c r="M24" s="161"/>
    </row>
    <row r="25" spans="1:13" x14ac:dyDescent="0.25">
      <c r="A25" s="215" t="s">
        <v>74</v>
      </c>
      <c r="B25" s="113">
        <v>14231349</v>
      </c>
      <c r="C25" s="113">
        <v>7500000</v>
      </c>
      <c r="D25" s="3">
        <v>7500000</v>
      </c>
      <c r="E25" s="3">
        <v>7500000</v>
      </c>
    </row>
    <row r="26" spans="1:13" x14ac:dyDescent="0.25">
      <c r="A26" s="216" t="s">
        <v>357</v>
      </c>
      <c r="B26" s="4">
        <f>SUM(B27:B29)</f>
        <v>19184951</v>
      </c>
      <c r="C26" s="4">
        <f>SUM(C27:C28)</f>
        <v>2000000</v>
      </c>
      <c r="D26" s="4">
        <f>SUM(D27:D28)</f>
        <v>2000000</v>
      </c>
      <c r="E26" s="4">
        <f>SUM(E27:E28)</f>
        <v>2000000</v>
      </c>
    </row>
    <row r="27" spans="1:13" x14ac:dyDescent="0.25">
      <c r="A27" s="215" t="s">
        <v>358</v>
      </c>
      <c r="B27" s="113">
        <v>8604620</v>
      </c>
      <c r="C27" s="113">
        <v>1000000</v>
      </c>
      <c r="D27" s="3">
        <v>1000000</v>
      </c>
      <c r="E27" s="3">
        <v>1000000</v>
      </c>
    </row>
    <row r="28" spans="1:13" x14ac:dyDescent="0.25">
      <c r="A28" s="215" t="s">
        <v>359</v>
      </c>
      <c r="B28" s="113">
        <v>10537476</v>
      </c>
      <c r="C28" s="113">
        <v>1000000</v>
      </c>
      <c r="D28" s="3">
        <v>1000000</v>
      </c>
      <c r="E28" s="3">
        <v>1000000</v>
      </c>
    </row>
    <row r="29" spans="1:13" x14ac:dyDescent="0.25">
      <c r="A29" s="215" t="s">
        <v>360</v>
      </c>
      <c r="B29" s="113">
        <v>42855</v>
      </c>
      <c r="C29" s="113"/>
      <c r="D29" s="3"/>
      <c r="E29" s="3"/>
    </row>
    <row r="30" spans="1:13" x14ac:dyDescent="0.25">
      <c r="A30" s="216" t="s">
        <v>16</v>
      </c>
      <c r="B30" s="4">
        <v>5773950</v>
      </c>
      <c r="C30" s="4">
        <v>5200000</v>
      </c>
      <c r="D30" s="4">
        <v>5200000</v>
      </c>
      <c r="E30" s="4">
        <v>5200000</v>
      </c>
    </row>
    <row r="31" spans="1:13" s="162" customFormat="1" x14ac:dyDescent="0.25">
      <c r="A31" s="215" t="s">
        <v>17</v>
      </c>
      <c r="B31" s="113">
        <v>5773950</v>
      </c>
      <c r="C31" s="113">
        <v>5200000</v>
      </c>
      <c r="D31" s="3">
        <v>5200000</v>
      </c>
      <c r="E31" s="3">
        <v>5200000</v>
      </c>
    </row>
    <row r="32" spans="1:13" s="162" customFormat="1" x14ac:dyDescent="0.25">
      <c r="A32" s="215" t="s">
        <v>18</v>
      </c>
      <c r="B32" s="113"/>
      <c r="C32" s="113"/>
      <c r="D32" s="3"/>
      <c r="E32" s="3"/>
    </row>
    <row r="33" spans="1:5" x14ac:dyDescent="0.25">
      <c r="A33" s="216" t="s">
        <v>19</v>
      </c>
      <c r="B33" s="4">
        <f>SUM(B30,B26,B20)</f>
        <v>90017370</v>
      </c>
      <c r="C33" s="4">
        <f>SUM(C30,C26,C20)</f>
        <v>44000000</v>
      </c>
      <c r="D33" s="4">
        <f>SUM(D30,D26,D20)</f>
        <v>44000000</v>
      </c>
      <c r="E33" s="4">
        <f>SUM(E30,E26,E20)</f>
        <v>44000000</v>
      </c>
    </row>
    <row r="34" spans="1:5" x14ac:dyDescent="0.25">
      <c r="A34" s="215" t="s">
        <v>361</v>
      </c>
      <c r="B34" s="113"/>
      <c r="C34" s="113"/>
      <c r="D34" s="3"/>
      <c r="E34" s="3"/>
    </row>
    <row r="35" spans="1:5" x14ac:dyDescent="0.25">
      <c r="A35" s="215" t="s">
        <v>78</v>
      </c>
      <c r="B35" s="113">
        <f>'[2]1.sz.tábla '!D29</f>
        <v>0</v>
      </c>
      <c r="C35" s="113"/>
      <c r="D35" s="3"/>
      <c r="E35" s="3"/>
    </row>
    <row r="36" spans="1:5" ht="31.5" x14ac:dyDescent="0.25">
      <c r="A36" s="215" t="s">
        <v>362</v>
      </c>
      <c r="B36" s="113">
        <v>2286235</v>
      </c>
      <c r="C36" s="113">
        <v>250000</v>
      </c>
      <c r="D36" s="3">
        <v>250000</v>
      </c>
      <c r="E36" s="3">
        <v>250000</v>
      </c>
    </row>
    <row r="37" spans="1:5" s="162" customFormat="1" x14ac:dyDescent="0.25">
      <c r="A37" s="216" t="s">
        <v>20</v>
      </c>
      <c r="B37" s="4">
        <f>SUM(B34:B36)</f>
        <v>2286235</v>
      </c>
      <c r="C37" s="4">
        <f>SUM(C34:C36)</f>
        <v>250000</v>
      </c>
      <c r="D37" s="4">
        <f>SUM(D34:D36)</f>
        <v>250000</v>
      </c>
      <c r="E37" s="4">
        <f>SUM(E34:E36)</f>
        <v>250000</v>
      </c>
    </row>
    <row r="38" spans="1:5" x14ac:dyDescent="0.25">
      <c r="A38" s="218" t="s">
        <v>21</v>
      </c>
      <c r="B38" s="5">
        <f>SUM(B33,B37)</f>
        <v>92303605</v>
      </c>
      <c r="C38" s="5">
        <f>SUM(C33,C37)</f>
        <v>44250000</v>
      </c>
      <c r="D38" s="5">
        <f>SUM(D33,D37)</f>
        <v>44250000</v>
      </c>
      <c r="E38" s="5">
        <f>SUM(E33,E37)</f>
        <v>44250000</v>
      </c>
    </row>
    <row r="39" spans="1:5" x14ac:dyDescent="0.25">
      <c r="B39" s="167"/>
    </row>
  </sheetData>
  <mergeCells count="2">
    <mergeCell ref="A3:E3"/>
    <mergeCell ref="A4:E4"/>
  </mergeCells>
  <pageMargins left="0.70866141732283472" right="0.70866141732283472" top="1.1417322834645669" bottom="0.74803149606299213" header="0.31496062992125984" footer="0.31496062992125984"/>
  <pageSetup paperSize="9" scale="92" orientation="portrait" r:id="rId1"/>
  <headerFooter>
    <oddHeader xml:space="preserve">&amp;L&amp;"Times New Roman,Normál"&amp;12Balatonszőlős Község Önkormányzata&amp;C&amp;"Times New Roman,Normál"&amp;12 11. melléklet 
az önkormányzat 2019. évi költségvetéséről szóló 2/2019. (II. 15.) önkormányzati rendelethez: 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2"/>
  <sheetViews>
    <sheetView view="pageLayout" zoomScaleNormal="100" workbookViewId="0">
      <selection activeCell="A3" sqref="A3:F3"/>
    </sheetView>
  </sheetViews>
  <sheetFormatPr defaultRowHeight="15.75" x14ac:dyDescent="0.25"/>
  <cols>
    <col min="1" max="1" width="17.5703125" style="109" customWidth="1"/>
    <col min="2" max="2" width="13.42578125" style="109" customWidth="1"/>
    <col min="3" max="3" width="12.42578125" style="109" customWidth="1"/>
    <col min="4" max="4" width="11.28515625" style="109" customWidth="1"/>
    <col min="5" max="5" width="12.5703125" style="109" customWidth="1"/>
    <col min="6" max="6" width="13.42578125" style="109" customWidth="1"/>
    <col min="7" max="7" width="10.7109375" style="109" customWidth="1"/>
    <col min="8" max="8" width="12.42578125" style="109" customWidth="1"/>
    <col min="9" max="16384" width="9.140625" style="109"/>
  </cols>
  <sheetData>
    <row r="1" spans="1:8" ht="19.5" customHeight="1" x14ac:dyDescent="0.25"/>
    <row r="2" spans="1:8" ht="17.25" customHeight="1" x14ac:dyDescent="0.25"/>
    <row r="3" spans="1:8" s="241" customFormat="1" ht="45.75" customHeight="1" x14ac:dyDescent="0.25">
      <c r="A3" s="311" t="s">
        <v>365</v>
      </c>
      <c r="B3" s="311"/>
      <c r="C3" s="311"/>
      <c r="D3" s="311"/>
      <c r="E3" s="311"/>
      <c r="F3" s="311"/>
      <c r="G3" s="240"/>
      <c r="H3" s="240"/>
    </row>
    <row r="4" spans="1:8" x14ac:dyDescent="0.25">
      <c r="A4" s="242"/>
      <c r="B4" s="243"/>
      <c r="C4" s="243"/>
      <c r="D4" s="243"/>
      <c r="E4" s="243"/>
      <c r="F4" s="243"/>
      <c r="G4" s="243"/>
      <c r="H4" s="243"/>
    </row>
    <row r="5" spans="1:8" x14ac:dyDescent="0.25">
      <c r="A5" s="242"/>
      <c r="B5" s="244" t="s">
        <v>284</v>
      </c>
      <c r="C5" s="245"/>
      <c r="D5" s="246"/>
      <c r="E5" s="247"/>
      <c r="F5" s="246"/>
    </row>
    <row r="6" spans="1:8" ht="31.5" x14ac:dyDescent="0.25">
      <c r="A6" s="248" t="s">
        <v>285</v>
      </c>
      <c r="B6" s="312" t="s">
        <v>286</v>
      </c>
      <c r="C6" s="312"/>
      <c r="D6" s="312"/>
      <c r="E6" s="312"/>
      <c r="F6" s="312"/>
    </row>
    <row r="7" spans="1:8" x14ac:dyDescent="0.25">
      <c r="A7" s="249"/>
      <c r="B7" s="250"/>
      <c r="C7" s="251"/>
      <c r="D7" s="251"/>
      <c r="E7" s="252"/>
      <c r="F7" s="251"/>
    </row>
    <row r="8" spans="1:8" x14ac:dyDescent="0.25">
      <c r="A8" s="249"/>
      <c r="B8" s="250"/>
      <c r="C8" s="253"/>
      <c r="D8" s="253"/>
      <c r="E8" s="254"/>
      <c r="F8" s="253"/>
    </row>
    <row r="9" spans="1:8" ht="31.5" x14ac:dyDescent="0.25">
      <c r="A9" s="255" t="s">
        <v>287</v>
      </c>
      <c r="B9" s="256" t="s">
        <v>288</v>
      </c>
      <c r="C9" s="257" t="s">
        <v>289</v>
      </c>
      <c r="D9" s="257" t="s">
        <v>290</v>
      </c>
      <c r="E9" s="258" t="s">
        <v>291</v>
      </c>
      <c r="F9" s="257" t="s">
        <v>69</v>
      </c>
    </row>
    <row r="10" spans="1:8" x14ac:dyDescent="0.25">
      <c r="A10" s="259" t="s">
        <v>292</v>
      </c>
      <c r="B10" s="260">
        <v>11040004</v>
      </c>
      <c r="C10" s="260">
        <v>6605000</v>
      </c>
      <c r="D10" s="260">
        <v>1220000</v>
      </c>
      <c r="E10" s="261"/>
      <c r="F10" s="262">
        <f>SUM(B10:E10)</f>
        <v>18865004</v>
      </c>
    </row>
    <row r="11" spans="1:8" x14ac:dyDescent="0.25">
      <c r="A11" s="259" t="s">
        <v>293</v>
      </c>
      <c r="B11" s="260"/>
      <c r="C11" s="260"/>
      <c r="D11" s="260"/>
      <c r="E11" s="261"/>
      <c r="F11" s="260">
        <v>0</v>
      </c>
    </row>
    <row r="12" spans="1:8" x14ac:dyDescent="0.25">
      <c r="A12" s="259" t="s">
        <v>294</v>
      </c>
      <c r="B12" s="260"/>
      <c r="C12" s="260"/>
      <c r="D12" s="260"/>
      <c r="E12" s="261"/>
      <c r="F12" s="260"/>
    </row>
    <row r="13" spans="1:8" x14ac:dyDescent="0.25">
      <c r="A13" s="263" t="s">
        <v>69</v>
      </c>
      <c r="B13" s="264">
        <f>SUM(B10:B12)</f>
        <v>11040004</v>
      </c>
      <c r="C13" s="264">
        <f>SUM(C10:C12)</f>
        <v>6605000</v>
      </c>
      <c r="D13" s="264">
        <f>SUM(D10:D12)</f>
        <v>1220000</v>
      </c>
      <c r="E13" s="264">
        <f>SUM(E10:E12)</f>
        <v>0</v>
      </c>
      <c r="F13" s="264">
        <f>SUM(F10:F12)</f>
        <v>18865004</v>
      </c>
    </row>
    <row r="14" spans="1:8" x14ac:dyDescent="0.25">
      <c r="A14" s="265"/>
      <c r="B14" s="266"/>
      <c r="C14" s="266"/>
      <c r="D14" s="266"/>
      <c r="E14" s="265"/>
      <c r="F14" s="266"/>
    </row>
    <row r="15" spans="1:8" ht="31.5" x14ac:dyDescent="0.25">
      <c r="A15" s="255" t="s">
        <v>295</v>
      </c>
      <c r="B15" s="256" t="s">
        <v>288</v>
      </c>
      <c r="C15" s="257" t="s">
        <v>289</v>
      </c>
      <c r="D15" s="257" t="s">
        <v>290</v>
      </c>
      <c r="E15" s="258" t="s">
        <v>291</v>
      </c>
      <c r="F15" s="257" t="s">
        <v>69</v>
      </c>
    </row>
    <row r="16" spans="1:8" ht="31.5" x14ac:dyDescent="0.25">
      <c r="A16" s="259" t="s">
        <v>296</v>
      </c>
      <c r="B16" s="260">
        <v>3000000</v>
      </c>
      <c r="C16" s="260">
        <v>1220004</v>
      </c>
      <c r="D16" s="260">
        <v>1220000</v>
      </c>
      <c r="E16" s="261"/>
      <c r="F16" s="260">
        <f>SUM(B16:E16)</f>
        <v>5440004</v>
      </c>
    </row>
    <row r="17" spans="1:6" ht="31.5" x14ac:dyDescent="0.25">
      <c r="A17" s="259" t="s">
        <v>297</v>
      </c>
      <c r="B17" s="260">
        <v>660000</v>
      </c>
      <c r="C17" s="260">
        <v>0</v>
      </c>
      <c r="D17" s="260">
        <v>0</v>
      </c>
      <c r="E17" s="261">
        <v>0</v>
      </c>
      <c r="F17" s="260">
        <f>SUM(B17:E17)</f>
        <v>660000</v>
      </c>
    </row>
    <row r="18" spans="1:6" ht="31.5" x14ac:dyDescent="0.25">
      <c r="A18" s="259" t="s">
        <v>298</v>
      </c>
      <c r="B18" s="260">
        <v>2945000</v>
      </c>
      <c r="C18" s="260">
        <v>5385000</v>
      </c>
      <c r="D18" s="260">
        <v>0</v>
      </c>
      <c r="E18" s="261">
        <v>0</v>
      </c>
      <c r="F18" s="260">
        <f>SUM(B18:E18)</f>
        <v>8330000</v>
      </c>
    </row>
    <row r="19" spans="1:6" x14ac:dyDescent="0.25">
      <c r="A19" s="259" t="s">
        <v>302</v>
      </c>
      <c r="B19" s="260">
        <v>535000</v>
      </c>
      <c r="C19" s="260">
        <v>0</v>
      </c>
      <c r="D19" s="260">
        <v>0</v>
      </c>
      <c r="E19" s="261">
        <v>0</v>
      </c>
      <c r="F19" s="260">
        <f>SUM(B19:E19)</f>
        <v>535000</v>
      </c>
    </row>
    <row r="20" spans="1:6" x14ac:dyDescent="0.25">
      <c r="A20" s="259" t="s">
        <v>299</v>
      </c>
      <c r="B20" s="260"/>
      <c r="C20" s="260">
        <v>0</v>
      </c>
      <c r="D20" s="260"/>
      <c r="E20" s="261">
        <v>0</v>
      </c>
      <c r="F20" s="260">
        <f t="shared" ref="F20:F22" si="0">SUM(B20:D20)</f>
        <v>0</v>
      </c>
    </row>
    <row r="21" spans="1:6" x14ac:dyDescent="0.25">
      <c r="A21" s="259" t="s">
        <v>300</v>
      </c>
      <c r="B21" s="260">
        <v>3900000</v>
      </c>
      <c r="C21" s="260">
        <v>0</v>
      </c>
      <c r="D21" s="260"/>
      <c r="E21" s="261">
        <v>0</v>
      </c>
      <c r="F21" s="260">
        <f t="shared" si="0"/>
        <v>3900000</v>
      </c>
    </row>
    <row r="22" spans="1:6" ht="31.5" x14ac:dyDescent="0.25">
      <c r="A22" s="259" t="s">
        <v>301</v>
      </c>
      <c r="B22" s="260"/>
      <c r="C22" s="260"/>
      <c r="D22" s="260"/>
      <c r="E22" s="261"/>
      <c r="F22" s="260">
        <f t="shared" si="0"/>
        <v>0</v>
      </c>
    </row>
    <row r="23" spans="1:6" x14ac:dyDescent="0.25">
      <c r="A23" s="263" t="s">
        <v>69</v>
      </c>
      <c r="B23" s="264">
        <f>SUM(B16:B22)</f>
        <v>11040000</v>
      </c>
      <c r="C23" s="264">
        <f>SUM(C16:C22)</f>
        <v>6605004</v>
      </c>
      <c r="D23" s="264">
        <f>SUM(D16:D22)</f>
        <v>1220000</v>
      </c>
      <c r="E23" s="264">
        <f>SUM(E16:E22)</f>
        <v>0</v>
      </c>
      <c r="F23" s="264">
        <f>SUM(F16:F22)</f>
        <v>18865004</v>
      </c>
    </row>
    <row r="24" spans="1:6" x14ac:dyDescent="0.25">
      <c r="A24" s="247"/>
      <c r="B24" s="267"/>
      <c r="C24" s="246"/>
      <c r="D24" s="246"/>
      <c r="E24" s="247"/>
      <c r="F24" s="246"/>
    </row>
    <row r="26" spans="1:6" x14ac:dyDescent="0.25">
      <c r="A26" s="242"/>
      <c r="B26" s="244"/>
      <c r="C26" s="245"/>
      <c r="D26" s="246"/>
      <c r="E26" s="247"/>
      <c r="F26" s="246"/>
    </row>
    <row r="27" spans="1:6" x14ac:dyDescent="0.25">
      <c r="A27" s="248"/>
      <c r="B27" s="306"/>
      <c r="C27" s="306"/>
      <c r="D27" s="306"/>
      <c r="E27" s="306"/>
      <c r="F27" s="306"/>
    </row>
    <row r="28" spans="1:6" x14ac:dyDescent="0.25">
      <c r="A28" s="249"/>
      <c r="B28" s="250"/>
      <c r="C28" s="251"/>
      <c r="D28" s="251"/>
      <c r="E28" s="252"/>
      <c r="F28" s="251"/>
    </row>
    <row r="29" spans="1:6" x14ac:dyDescent="0.25">
      <c r="A29" s="249"/>
      <c r="B29" s="250"/>
      <c r="C29" s="251"/>
      <c r="D29" s="251"/>
      <c r="E29" s="252"/>
      <c r="F29" s="251"/>
    </row>
    <row r="30" spans="1:6" x14ac:dyDescent="0.25">
      <c r="A30" s="268"/>
      <c r="B30" s="269"/>
      <c r="C30" s="270"/>
      <c r="D30" s="270"/>
      <c r="E30" s="271"/>
      <c r="F30" s="270"/>
    </row>
    <row r="31" spans="1:6" x14ac:dyDescent="0.25">
      <c r="A31" s="272"/>
      <c r="B31" s="273"/>
      <c r="C31" s="273"/>
      <c r="D31" s="273"/>
      <c r="E31" s="274"/>
      <c r="F31" s="273"/>
    </row>
    <row r="32" spans="1:6" x14ac:dyDescent="0.25">
      <c r="A32" s="272"/>
      <c r="B32" s="273"/>
      <c r="C32" s="273"/>
      <c r="D32" s="273"/>
      <c r="E32" s="274"/>
      <c r="F32" s="273"/>
    </row>
    <row r="33" spans="1:6" x14ac:dyDescent="0.25">
      <c r="A33" s="272"/>
      <c r="B33" s="273"/>
      <c r="C33" s="273"/>
      <c r="D33" s="273"/>
      <c r="E33" s="274"/>
      <c r="F33" s="273"/>
    </row>
    <row r="34" spans="1:6" x14ac:dyDescent="0.25">
      <c r="A34" s="272"/>
      <c r="B34" s="273"/>
      <c r="C34" s="273"/>
      <c r="D34" s="273"/>
      <c r="E34" s="274"/>
      <c r="F34" s="273"/>
    </row>
    <row r="35" spans="1:6" x14ac:dyDescent="0.25">
      <c r="A35" s="252"/>
      <c r="B35" s="275"/>
      <c r="C35" s="275"/>
      <c r="D35" s="275"/>
      <c r="E35" s="275"/>
      <c r="F35" s="275"/>
    </row>
    <row r="36" spans="1:6" x14ac:dyDescent="0.25">
      <c r="A36" s="272"/>
      <c r="B36" s="276"/>
      <c r="C36" s="276"/>
      <c r="D36" s="276"/>
      <c r="E36" s="272"/>
      <c r="F36" s="276"/>
    </row>
    <row r="37" spans="1:6" x14ac:dyDescent="0.25">
      <c r="A37" s="268"/>
      <c r="B37" s="269"/>
      <c r="C37" s="270"/>
      <c r="D37" s="270"/>
      <c r="E37" s="271"/>
      <c r="F37" s="270"/>
    </row>
    <row r="38" spans="1:6" x14ac:dyDescent="0.25">
      <c r="A38" s="272"/>
      <c r="B38" s="273"/>
      <c r="C38" s="273"/>
      <c r="D38" s="273"/>
      <c r="E38" s="274"/>
      <c r="F38" s="273"/>
    </row>
    <row r="39" spans="1:6" x14ac:dyDescent="0.25">
      <c r="A39" s="272"/>
      <c r="B39" s="273"/>
      <c r="C39" s="273"/>
      <c r="D39" s="273"/>
      <c r="E39" s="274"/>
      <c r="F39" s="273"/>
    </row>
    <row r="40" spans="1:6" x14ac:dyDescent="0.25">
      <c r="A40" s="272"/>
      <c r="B40" s="273"/>
      <c r="C40" s="273"/>
      <c r="D40" s="273"/>
      <c r="E40" s="274"/>
      <c r="F40" s="273"/>
    </row>
    <row r="41" spans="1:6" x14ac:dyDescent="0.25">
      <c r="A41" s="272"/>
      <c r="B41" s="273"/>
      <c r="C41" s="273"/>
      <c r="D41" s="273"/>
      <c r="E41" s="274"/>
      <c r="F41" s="273"/>
    </row>
    <row r="42" spans="1:6" x14ac:dyDescent="0.25">
      <c r="A42" s="272"/>
      <c r="B42" s="273"/>
      <c r="C42" s="273"/>
      <c r="D42" s="273"/>
      <c r="E42" s="274"/>
      <c r="F42" s="273"/>
    </row>
    <row r="43" spans="1:6" x14ac:dyDescent="0.25">
      <c r="A43" s="272"/>
      <c r="B43" s="273"/>
      <c r="C43" s="273"/>
      <c r="D43" s="273"/>
      <c r="E43" s="274"/>
      <c r="F43" s="273"/>
    </row>
    <row r="44" spans="1:6" x14ac:dyDescent="0.25">
      <c r="A44" s="252"/>
      <c r="B44" s="275"/>
      <c r="C44" s="275"/>
      <c r="D44" s="275"/>
      <c r="E44" s="275"/>
      <c r="F44" s="275"/>
    </row>
    <row r="45" spans="1:6" x14ac:dyDescent="0.25">
      <c r="A45" s="277"/>
      <c r="B45" s="246"/>
      <c r="C45" s="277"/>
      <c r="D45" s="277"/>
      <c r="E45" s="277"/>
      <c r="F45" s="277"/>
    </row>
    <row r="47" spans="1:6" x14ac:dyDescent="0.25">
      <c r="A47" s="242"/>
      <c r="B47" s="244"/>
      <c r="C47" s="245"/>
      <c r="D47" s="246"/>
      <c r="E47" s="247"/>
      <c r="F47" s="246"/>
    </row>
    <row r="48" spans="1:6" x14ac:dyDescent="0.25">
      <c r="A48" s="248"/>
      <c r="B48" s="306"/>
      <c r="C48" s="306"/>
      <c r="D48" s="306"/>
      <c r="E48" s="306"/>
      <c r="F48" s="306"/>
    </row>
    <row r="49" spans="1:6" x14ac:dyDescent="0.25">
      <c r="A49" s="249"/>
      <c r="B49" s="250"/>
      <c r="C49" s="251"/>
      <c r="D49" s="251"/>
      <c r="E49" s="252"/>
      <c r="F49" s="251"/>
    </row>
    <row r="50" spans="1:6" x14ac:dyDescent="0.25">
      <c r="A50" s="249"/>
      <c r="B50" s="250"/>
      <c r="C50" s="251"/>
      <c r="D50" s="251"/>
      <c r="E50" s="252"/>
      <c r="F50" s="251"/>
    </row>
    <row r="51" spans="1:6" x14ac:dyDescent="0.25">
      <c r="A51" s="268"/>
      <c r="B51" s="269"/>
      <c r="C51" s="270"/>
      <c r="D51" s="270"/>
      <c r="E51" s="271"/>
      <c r="F51" s="270"/>
    </row>
    <row r="52" spans="1:6" x14ac:dyDescent="0.25">
      <c r="A52" s="272"/>
      <c r="B52" s="273"/>
      <c r="C52" s="273"/>
      <c r="D52" s="273"/>
      <c r="E52" s="274"/>
      <c r="F52" s="273"/>
    </row>
    <row r="53" spans="1:6" x14ac:dyDescent="0.25">
      <c r="A53" s="272"/>
      <c r="B53" s="273"/>
      <c r="C53" s="273"/>
      <c r="D53" s="273"/>
      <c r="E53" s="274"/>
      <c r="F53" s="273"/>
    </row>
    <row r="54" spans="1:6" x14ac:dyDescent="0.25">
      <c r="A54" s="272"/>
      <c r="B54" s="273"/>
      <c r="C54" s="273"/>
      <c r="D54" s="273"/>
      <c r="E54" s="274"/>
      <c r="F54" s="273"/>
    </row>
    <row r="55" spans="1:6" x14ac:dyDescent="0.25">
      <c r="A55" s="252"/>
      <c r="B55" s="275"/>
      <c r="C55" s="275"/>
      <c r="D55" s="275"/>
      <c r="E55" s="275"/>
      <c r="F55" s="275"/>
    </row>
    <row r="56" spans="1:6" x14ac:dyDescent="0.25">
      <c r="A56" s="272"/>
      <c r="B56" s="276"/>
      <c r="C56" s="276"/>
      <c r="D56" s="276"/>
      <c r="E56" s="272"/>
      <c r="F56" s="276"/>
    </row>
    <row r="57" spans="1:6" x14ac:dyDescent="0.25">
      <c r="A57" s="268"/>
      <c r="B57" s="269"/>
      <c r="C57" s="270"/>
      <c r="D57" s="270"/>
      <c r="E57" s="271"/>
      <c r="F57" s="270"/>
    </row>
    <row r="58" spans="1:6" x14ac:dyDescent="0.25">
      <c r="A58" s="272"/>
      <c r="B58" s="273"/>
      <c r="C58" s="273"/>
      <c r="D58" s="273"/>
      <c r="E58" s="274"/>
      <c r="F58" s="273"/>
    </row>
    <row r="59" spans="1:6" x14ac:dyDescent="0.25">
      <c r="A59" s="272"/>
      <c r="B59" s="273"/>
      <c r="C59" s="273"/>
      <c r="D59" s="273"/>
      <c r="E59" s="274"/>
      <c r="F59" s="273"/>
    </row>
    <row r="60" spans="1:6" x14ac:dyDescent="0.25">
      <c r="A60" s="272"/>
      <c r="B60" s="273"/>
      <c r="C60" s="273"/>
      <c r="D60" s="273"/>
      <c r="E60" s="274"/>
      <c r="F60" s="273"/>
    </row>
    <row r="61" spans="1:6" x14ac:dyDescent="0.25">
      <c r="A61" s="272"/>
      <c r="B61" s="273"/>
      <c r="C61" s="273"/>
      <c r="D61" s="273"/>
      <c r="E61" s="274"/>
      <c r="F61" s="273"/>
    </row>
    <row r="62" spans="1:6" x14ac:dyDescent="0.25">
      <c r="A62" s="272"/>
      <c r="B62" s="273"/>
      <c r="C62" s="273"/>
      <c r="D62" s="273"/>
      <c r="E62" s="274"/>
      <c r="F62" s="273"/>
    </row>
    <row r="63" spans="1:6" x14ac:dyDescent="0.25">
      <c r="A63" s="272"/>
      <c r="B63" s="273"/>
      <c r="C63" s="273"/>
      <c r="D63" s="273"/>
      <c r="E63" s="274"/>
      <c r="F63" s="273"/>
    </row>
    <row r="64" spans="1:6" x14ac:dyDescent="0.25">
      <c r="A64" s="252"/>
      <c r="B64" s="275"/>
      <c r="C64" s="275"/>
      <c r="D64" s="275"/>
      <c r="E64" s="275"/>
      <c r="F64" s="275"/>
    </row>
    <row r="66" spans="1:8" x14ac:dyDescent="0.25">
      <c r="A66" s="104"/>
    </row>
    <row r="67" spans="1:8" x14ac:dyDescent="0.25">
      <c r="A67" s="272"/>
      <c r="B67" s="278"/>
      <c r="C67" s="279"/>
      <c r="D67" s="280"/>
      <c r="E67" s="242"/>
      <c r="F67" s="280"/>
      <c r="G67" s="281"/>
      <c r="H67" s="281"/>
    </row>
    <row r="68" spans="1:8" x14ac:dyDescent="0.25">
      <c r="A68" s="252"/>
      <c r="B68" s="308"/>
      <c r="C68" s="308"/>
      <c r="D68" s="308"/>
      <c r="E68" s="308"/>
      <c r="F68" s="308"/>
      <c r="G68" s="281"/>
      <c r="H68" s="281"/>
    </row>
    <row r="69" spans="1:8" x14ac:dyDescent="0.25">
      <c r="A69" s="272"/>
      <c r="B69" s="282"/>
      <c r="C69" s="251"/>
      <c r="D69" s="251"/>
      <c r="E69" s="252"/>
      <c r="F69" s="251"/>
      <c r="G69" s="281"/>
      <c r="H69" s="281"/>
    </row>
    <row r="70" spans="1:8" x14ac:dyDescent="0.25">
      <c r="A70" s="272"/>
      <c r="B70" s="282"/>
      <c r="C70" s="251"/>
      <c r="D70" s="251"/>
      <c r="E70" s="252"/>
      <c r="F70" s="251"/>
      <c r="G70" s="281"/>
      <c r="H70" s="281"/>
    </row>
    <row r="71" spans="1:8" x14ac:dyDescent="0.25">
      <c r="A71" s="268"/>
      <c r="B71" s="269"/>
      <c r="C71" s="270"/>
      <c r="D71" s="270"/>
      <c r="E71" s="271"/>
      <c r="F71" s="270"/>
      <c r="G71" s="281"/>
      <c r="H71" s="281"/>
    </row>
    <row r="72" spans="1:8" x14ac:dyDescent="0.25">
      <c r="A72" s="272"/>
      <c r="B72" s="273"/>
      <c r="C72" s="273"/>
      <c r="D72" s="273"/>
      <c r="E72" s="274"/>
      <c r="F72" s="273"/>
      <c r="G72" s="281"/>
      <c r="H72" s="281"/>
    </row>
    <row r="73" spans="1:8" x14ac:dyDescent="0.25">
      <c r="A73" s="272"/>
      <c r="B73" s="273"/>
      <c r="C73" s="273"/>
      <c r="D73" s="273"/>
      <c r="E73" s="274"/>
      <c r="F73" s="273"/>
      <c r="G73" s="281"/>
      <c r="H73" s="281"/>
    </row>
    <row r="74" spans="1:8" x14ac:dyDescent="0.25">
      <c r="A74" s="272"/>
      <c r="B74" s="273"/>
      <c r="C74" s="273"/>
      <c r="D74" s="273"/>
      <c r="E74" s="274"/>
      <c r="F74" s="273"/>
      <c r="G74" s="281"/>
      <c r="H74" s="281"/>
    </row>
    <row r="75" spans="1:8" x14ac:dyDescent="0.25">
      <c r="A75" s="252"/>
      <c r="B75" s="275"/>
      <c r="C75" s="275"/>
      <c r="D75" s="275"/>
      <c r="E75" s="275"/>
      <c r="F75" s="275"/>
      <c r="G75" s="281"/>
      <c r="H75" s="281"/>
    </row>
    <row r="76" spans="1:8" x14ac:dyDescent="0.25">
      <c r="A76" s="272"/>
      <c r="B76" s="276"/>
      <c r="C76" s="276"/>
      <c r="D76" s="276"/>
      <c r="E76" s="272"/>
      <c r="F76" s="276"/>
      <c r="G76" s="281"/>
      <c r="H76" s="281"/>
    </row>
    <row r="77" spans="1:8" x14ac:dyDescent="0.25">
      <c r="A77" s="268"/>
      <c r="B77" s="269"/>
      <c r="C77" s="270"/>
      <c r="D77" s="270"/>
      <c r="E77" s="271"/>
      <c r="F77" s="270"/>
      <c r="G77" s="281"/>
      <c r="H77" s="281"/>
    </row>
    <row r="78" spans="1:8" x14ac:dyDescent="0.25">
      <c r="A78" s="272"/>
      <c r="B78" s="273"/>
      <c r="C78" s="273"/>
      <c r="D78" s="273"/>
      <c r="E78" s="274"/>
      <c r="F78" s="273"/>
      <c r="G78" s="281"/>
      <c r="H78" s="281"/>
    </row>
    <row r="79" spans="1:8" x14ac:dyDescent="0.25">
      <c r="A79" s="272"/>
      <c r="B79" s="273"/>
      <c r="C79" s="273"/>
      <c r="D79" s="273"/>
      <c r="E79" s="273"/>
      <c r="F79" s="273"/>
      <c r="G79" s="281"/>
      <c r="H79" s="281"/>
    </row>
    <row r="80" spans="1:8" x14ac:dyDescent="0.25">
      <c r="A80" s="272"/>
      <c r="B80" s="273"/>
      <c r="C80" s="273"/>
      <c r="D80" s="273"/>
      <c r="E80" s="274"/>
      <c r="F80" s="273"/>
      <c r="G80" s="281"/>
      <c r="H80" s="281"/>
    </row>
    <row r="81" spans="1:8" x14ac:dyDescent="0.25">
      <c r="A81" s="272"/>
      <c r="B81" s="273"/>
      <c r="C81" s="273"/>
      <c r="D81" s="273"/>
      <c r="E81" s="274"/>
      <c r="F81" s="273"/>
      <c r="G81" s="281"/>
      <c r="H81" s="281"/>
    </row>
    <row r="82" spans="1:8" x14ac:dyDescent="0.25">
      <c r="A82" s="272"/>
      <c r="B82" s="273"/>
      <c r="C82" s="273"/>
      <c r="D82" s="273"/>
      <c r="E82" s="274"/>
      <c r="F82" s="273"/>
      <c r="G82" s="281"/>
      <c r="H82" s="281"/>
    </row>
    <row r="83" spans="1:8" x14ac:dyDescent="0.25">
      <c r="A83" s="272"/>
      <c r="B83" s="273"/>
      <c r="C83" s="273"/>
      <c r="D83" s="273"/>
      <c r="E83" s="274"/>
      <c r="F83" s="273"/>
      <c r="G83" s="281"/>
      <c r="H83" s="281"/>
    </row>
    <row r="84" spans="1:8" x14ac:dyDescent="0.25">
      <c r="A84" s="252"/>
      <c r="B84" s="275"/>
      <c r="C84" s="275"/>
      <c r="D84" s="275"/>
      <c r="E84" s="275"/>
      <c r="F84" s="275"/>
      <c r="G84" s="281"/>
      <c r="H84" s="281"/>
    </row>
    <row r="85" spans="1:8" x14ac:dyDescent="0.25">
      <c r="A85" s="283"/>
      <c r="B85" s="281"/>
      <c r="C85" s="281"/>
      <c r="D85" s="281"/>
      <c r="E85" s="281"/>
      <c r="F85" s="281"/>
      <c r="G85" s="281"/>
      <c r="H85" s="281"/>
    </row>
    <row r="86" spans="1:8" x14ac:dyDescent="0.25">
      <c r="A86" s="283"/>
      <c r="B86" s="281"/>
      <c r="C86" s="281"/>
      <c r="D86" s="281"/>
      <c r="E86" s="281"/>
      <c r="F86" s="281"/>
      <c r="G86" s="281"/>
      <c r="H86" s="281"/>
    </row>
    <row r="87" spans="1:8" x14ac:dyDescent="0.25">
      <c r="A87" s="283"/>
      <c r="B87" s="281"/>
      <c r="C87" s="281"/>
      <c r="D87" s="281"/>
      <c r="E87" s="281"/>
      <c r="F87" s="281"/>
      <c r="G87" s="281"/>
      <c r="H87" s="281"/>
    </row>
    <row r="88" spans="1:8" x14ac:dyDescent="0.25">
      <c r="A88" s="272"/>
      <c r="B88" s="278"/>
      <c r="C88" s="279"/>
      <c r="D88" s="280"/>
      <c r="E88" s="242"/>
      <c r="F88" s="280"/>
      <c r="G88" s="281"/>
      <c r="H88" s="281"/>
    </row>
    <row r="89" spans="1:8" x14ac:dyDescent="0.25">
      <c r="A89" s="252"/>
      <c r="B89" s="308"/>
      <c r="C89" s="308"/>
      <c r="D89" s="308"/>
      <c r="E89" s="308"/>
      <c r="F89" s="308"/>
      <c r="G89" s="281"/>
      <c r="H89" s="281"/>
    </row>
    <row r="90" spans="1:8" x14ac:dyDescent="0.25">
      <c r="A90" s="272"/>
      <c r="B90" s="282"/>
      <c r="C90" s="251"/>
      <c r="D90" s="251"/>
      <c r="E90" s="252"/>
      <c r="F90" s="251"/>
      <c r="G90" s="281"/>
      <c r="H90" s="281"/>
    </row>
    <row r="91" spans="1:8" x14ac:dyDescent="0.25">
      <c r="A91" s="272"/>
      <c r="B91" s="282"/>
      <c r="C91" s="251"/>
      <c r="D91" s="251"/>
      <c r="E91" s="252"/>
      <c r="F91" s="251"/>
      <c r="G91" s="281"/>
      <c r="H91" s="281"/>
    </row>
    <row r="92" spans="1:8" x14ac:dyDescent="0.25">
      <c r="A92" s="268"/>
      <c r="B92" s="269"/>
      <c r="C92" s="270"/>
      <c r="D92" s="270"/>
      <c r="E92" s="271"/>
      <c r="F92" s="270"/>
      <c r="G92" s="281"/>
      <c r="H92" s="281"/>
    </row>
    <row r="93" spans="1:8" x14ac:dyDescent="0.25">
      <c r="A93" s="272"/>
      <c r="B93" s="273"/>
      <c r="C93" s="273"/>
      <c r="D93" s="273"/>
      <c r="E93" s="274"/>
      <c r="F93" s="273"/>
      <c r="G93" s="281"/>
      <c r="H93" s="281"/>
    </row>
    <row r="94" spans="1:8" x14ac:dyDescent="0.25">
      <c r="A94" s="272"/>
      <c r="B94" s="273"/>
      <c r="C94" s="273"/>
      <c r="D94" s="273"/>
      <c r="E94" s="274"/>
      <c r="F94" s="273"/>
      <c r="G94" s="281"/>
      <c r="H94" s="281"/>
    </row>
    <row r="95" spans="1:8" x14ac:dyDescent="0.25">
      <c r="A95" s="272"/>
      <c r="B95" s="273"/>
      <c r="C95" s="273"/>
      <c r="D95" s="273"/>
      <c r="E95" s="274"/>
      <c r="F95" s="273"/>
      <c r="G95" s="281"/>
      <c r="H95" s="281"/>
    </row>
    <row r="96" spans="1:8" x14ac:dyDescent="0.25">
      <c r="A96" s="272"/>
      <c r="B96" s="273"/>
      <c r="C96" s="273"/>
      <c r="D96" s="273"/>
      <c r="E96" s="274"/>
      <c r="F96" s="273"/>
      <c r="G96" s="281"/>
      <c r="H96" s="281"/>
    </row>
    <row r="97" spans="1:8" x14ac:dyDescent="0.25">
      <c r="A97" s="252"/>
      <c r="B97" s="275"/>
      <c r="C97" s="275"/>
      <c r="D97" s="275"/>
      <c r="E97" s="275"/>
      <c r="F97" s="275"/>
      <c r="G97" s="281"/>
      <c r="H97" s="281"/>
    </row>
    <row r="98" spans="1:8" x14ac:dyDescent="0.25">
      <c r="A98" s="272"/>
      <c r="B98" s="276"/>
      <c r="C98" s="276"/>
      <c r="D98" s="276"/>
      <c r="E98" s="272"/>
      <c r="F98" s="276"/>
      <c r="G98" s="281"/>
      <c r="H98" s="281"/>
    </row>
    <row r="99" spans="1:8" x14ac:dyDescent="0.25">
      <c r="A99" s="268"/>
      <c r="B99" s="269"/>
      <c r="C99" s="270"/>
      <c r="D99" s="270"/>
      <c r="E99" s="271"/>
      <c r="F99" s="270"/>
      <c r="G99" s="281"/>
      <c r="H99" s="281"/>
    </row>
    <row r="100" spans="1:8" x14ac:dyDescent="0.25">
      <c r="A100" s="272"/>
      <c r="B100" s="273"/>
      <c r="C100" s="273"/>
      <c r="D100" s="273"/>
      <c r="E100" s="274"/>
      <c r="F100" s="273"/>
      <c r="G100" s="281"/>
      <c r="H100" s="281"/>
    </row>
    <row r="101" spans="1:8" x14ac:dyDescent="0.25">
      <c r="A101" s="272"/>
      <c r="B101" s="273"/>
      <c r="C101" s="273"/>
      <c r="D101" s="273"/>
      <c r="E101" s="274"/>
      <c r="F101" s="273"/>
      <c r="G101" s="281"/>
      <c r="H101" s="281"/>
    </row>
    <row r="102" spans="1:8" x14ac:dyDescent="0.25">
      <c r="A102" s="272"/>
      <c r="B102" s="273"/>
      <c r="C102" s="273"/>
      <c r="D102" s="273"/>
      <c r="E102" s="274"/>
      <c r="F102" s="273"/>
      <c r="G102" s="281"/>
      <c r="H102" s="281"/>
    </row>
    <row r="103" spans="1:8" x14ac:dyDescent="0.25">
      <c r="A103" s="272"/>
      <c r="B103" s="273"/>
      <c r="C103" s="273"/>
      <c r="D103" s="273"/>
      <c r="E103" s="274"/>
      <c r="F103" s="273"/>
      <c r="G103" s="281"/>
      <c r="H103" s="281"/>
    </row>
    <row r="104" spans="1:8" x14ac:dyDescent="0.25">
      <c r="A104" s="272"/>
      <c r="B104" s="273"/>
      <c r="C104" s="273"/>
      <c r="D104" s="273"/>
      <c r="E104" s="274"/>
      <c r="F104" s="273"/>
      <c r="G104" s="281"/>
      <c r="H104" s="281"/>
    </row>
    <row r="105" spans="1:8" x14ac:dyDescent="0.25">
      <c r="A105" s="272"/>
      <c r="B105" s="273"/>
      <c r="C105" s="273"/>
      <c r="D105" s="273"/>
      <c r="E105" s="274"/>
      <c r="F105" s="273"/>
      <c r="G105" s="281"/>
      <c r="H105" s="281"/>
    </row>
    <row r="106" spans="1:8" x14ac:dyDescent="0.25">
      <c r="A106" s="272"/>
      <c r="B106" s="273"/>
      <c r="C106" s="273"/>
      <c r="D106" s="273"/>
      <c r="E106" s="274"/>
      <c r="F106" s="273"/>
      <c r="G106" s="281"/>
      <c r="H106" s="281"/>
    </row>
    <row r="107" spans="1:8" x14ac:dyDescent="0.25">
      <c r="A107" s="252"/>
      <c r="B107" s="275"/>
      <c r="C107" s="275"/>
      <c r="D107" s="275"/>
      <c r="E107" s="275"/>
      <c r="F107" s="275"/>
      <c r="G107" s="281"/>
      <c r="H107" s="281"/>
    </row>
    <row r="108" spans="1:8" x14ac:dyDescent="0.25">
      <c r="A108" s="283"/>
      <c r="B108" s="281"/>
      <c r="C108" s="281"/>
      <c r="D108" s="281"/>
      <c r="E108" s="281"/>
      <c r="F108" s="281"/>
      <c r="G108" s="281"/>
      <c r="H108" s="281"/>
    </row>
    <row r="109" spans="1:8" x14ac:dyDescent="0.25">
      <c r="A109" s="283"/>
      <c r="B109" s="281"/>
      <c r="C109" s="281"/>
      <c r="D109" s="281"/>
      <c r="E109" s="281"/>
      <c r="F109" s="281"/>
      <c r="G109" s="281"/>
      <c r="H109" s="281"/>
    </row>
    <row r="110" spans="1:8" x14ac:dyDescent="0.25">
      <c r="A110" s="272"/>
      <c r="B110" s="278"/>
      <c r="C110" s="279"/>
      <c r="D110" s="280"/>
      <c r="E110" s="242"/>
      <c r="F110" s="280"/>
      <c r="G110" s="281"/>
      <c r="H110" s="281"/>
    </row>
    <row r="111" spans="1:8" x14ac:dyDescent="0.25">
      <c r="A111" s="252"/>
      <c r="B111" s="308"/>
      <c r="C111" s="308"/>
      <c r="D111" s="308"/>
      <c r="E111" s="308"/>
      <c r="F111" s="308"/>
      <c r="G111" s="281"/>
      <c r="H111" s="281"/>
    </row>
    <row r="112" spans="1:8" x14ac:dyDescent="0.25">
      <c r="A112" s="272"/>
      <c r="B112" s="282"/>
      <c r="C112" s="251"/>
      <c r="D112" s="251"/>
      <c r="E112" s="252"/>
      <c r="F112" s="251"/>
      <c r="G112" s="281"/>
      <c r="H112" s="281"/>
    </row>
    <row r="113" spans="1:8" x14ac:dyDescent="0.25">
      <c r="A113" s="272"/>
      <c r="B113" s="282"/>
      <c r="C113" s="251"/>
      <c r="D113" s="251"/>
      <c r="E113" s="252"/>
      <c r="F113" s="251"/>
      <c r="G113" s="281"/>
      <c r="H113" s="281"/>
    </row>
    <row r="114" spans="1:8" x14ac:dyDescent="0.25">
      <c r="A114" s="268"/>
      <c r="B114" s="269"/>
      <c r="C114" s="270"/>
      <c r="D114" s="270"/>
      <c r="E114" s="271"/>
      <c r="F114" s="270"/>
      <c r="G114" s="281"/>
      <c r="H114" s="281"/>
    </row>
    <row r="115" spans="1:8" x14ac:dyDescent="0.25">
      <c r="A115" s="272"/>
      <c r="B115" s="273"/>
      <c r="C115" s="273"/>
      <c r="D115" s="273"/>
      <c r="E115" s="274"/>
      <c r="F115" s="273"/>
      <c r="G115" s="281"/>
      <c r="H115" s="281"/>
    </row>
    <row r="116" spans="1:8" x14ac:dyDescent="0.25">
      <c r="A116" s="272"/>
      <c r="B116" s="273"/>
      <c r="C116" s="273"/>
      <c r="D116" s="273"/>
      <c r="E116" s="274"/>
      <c r="F116" s="273"/>
      <c r="G116" s="281"/>
      <c r="H116" s="281"/>
    </row>
    <row r="117" spans="1:8" x14ac:dyDescent="0.25">
      <c r="A117" s="272"/>
      <c r="B117" s="273"/>
      <c r="C117" s="273"/>
      <c r="D117" s="273"/>
      <c r="E117" s="274"/>
      <c r="F117" s="273"/>
      <c r="G117" s="281"/>
      <c r="H117" s="281"/>
    </row>
    <row r="118" spans="1:8" x14ac:dyDescent="0.25">
      <c r="A118" s="272"/>
      <c r="B118" s="273"/>
      <c r="C118" s="273"/>
      <c r="D118" s="273"/>
      <c r="E118" s="274"/>
      <c r="F118" s="273"/>
      <c r="G118" s="281"/>
      <c r="H118" s="281"/>
    </row>
    <row r="119" spans="1:8" x14ac:dyDescent="0.25">
      <c r="A119" s="252"/>
      <c r="B119" s="275"/>
      <c r="C119" s="275"/>
      <c r="D119" s="275"/>
      <c r="E119" s="275"/>
      <c r="F119" s="275"/>
      <c r="G119" s="281"/>
      <c r="H119" s="281"/>
    </row>
    <row r="120" spans="1:8" x14ac:dyDescent="0.25">
      <c r="A120" s="272"/>
      <c r="B120" s="276"/>
      <c r="C120" s="276"/>
      <c r="D120" s="276"/>
      <c r="E120" s="272"/>
      <c r="F120" s="276"/>
      <c r="G120" s="281"/>
      <c r="H120" s="281"/>
    </row>
    <row r="121" spans="1:8" x14ac:dyDescent="0.25">
      <c r="A121" s="268"/>
      <c r="B121" s="269"/>
      <c r="C121" s="270"/>
      <c r="D121" s="270"/>
      <c r="E121" s="271"/>
      <c r="F121" s="270"/>
      <c r="G121" s="281"/>
      <c r="H121" s="281"/>
    </row>
    <row r="122" spans="1:8" x14ac:dyDescent="0.25">
      <c r="A122" s="272"/>
      <c r="B122" s="273"/>
      <c r="C122" s="273"/>
      <c r="D122" s="273"/>
      <c r="E122" s="274"/>
      <c r="F122" s="273"/>
      <c r="G122" s="281"/>
      <c r="H122" s="281"/>
    </row>
    <row r="123" spans="1:8" x14ac:dyDescent="0.25">
      <c r="A123" s="272"/>
      <c r="B123" s="273"/>
      <c r="C123" s="273"/>
      <c r="D123" s="273"/>
      <c r="E123" s="274"/>
      <c r="F123" s="273"/>
      <c r="G123" s="281"/>
      <c r="H123" s="281"/>
    </row>
    <row r="124" spans="1:8" x14ac:dyDescent="0.25">
      <c r="A124" s="272"/>
      <c r="B124" s="273"/>
      <c r="C124" s="273"/>
      <c r="D124" s="273"/>
      <c r="E124" s="274"/>
      <c r="F124" s="273"/>
      <c r="G124" s="281"/>
      <c r="H124" s="281"/>
    </row>
    <row r="125" spans="1:8" x14ac:dyDescent="0.25">
      <c r="A125" s="272"/>
      <c r="B125" s="273"/>
      <c r="C125" s="273"/>
      <c r="D125" s="273"/>
      <c r="E125" s="274"/>
      <c r="F125" s="273"/>
      <c r="G125" s="281"/>
      <c r="H125" s="281"/>
    </row>
    <row r="126" spans="1:8" x14ac:dyDescent="0.25">
      <c r="A126" s="272"/>
      <c r="B126" s="273"/>
      <c r="C126" s="273"/>
      <c r="D126" s="273"/>
      <c r="E126" s="274"/>
      <c r="F126" s="273"/>
      <c r="G126" s="281"/>
      <c r="H126" s="281"/>
    </row>
    <row r="127" spans="1:8" x14ac:dyDescent="0.25">
      <c r="A127" s="272"/>
      <c r="B127" s="273"/>
      <c r="C127" s="273"/>
      <c r="D127" s="273"/>
      <c r="E127" s="274"/>
      <c r="F127" s="273"/>
      <c r="G127" s="281"/>
      <c r="H127" s="281"/>
    </row>
    <row r="128" spans="1:8" x14ac:dyDescent="0.25">
      <c r="A128" s="252"/>
      <c r="B128" s="275"/>
      <c r="C128" s="275"/>
      <c r="D128" s="275"/>
      <c r="E128" s="275"/>
      <c r="F128" s="275"/>
      <c r="G128" s="281"/>
      <c r="H128" s="281"/>
    </row>
    <row r="129" spans="1:8" x14ac:dyDescent="0.25">
      <c r="A129" s="283"/>
      <c r="B129" s="281"/>
      <c r="C129" s="281"/>
      <c r="D129" s="281"/>
      <c r="E129" s="281"/>
      <c r="F129" s="281"/>
      <c r="G129" s="281"/>
      <c r="H129" s="281"/>
    </row>
    <row r="130" spans="1:8" x14ac:dyDescent="0.25">
      <c r="A130" s="283"/>
      <c r="B130" s="281"/>
      <c r="C130" s="281"/>
      <c r="D130" s="281"/>
      <c r="E130" s="281"/>
      <c r="F130" s="281"/>
      <c r="G130" s="281"/>
      <c r="H130" s="281"/>
    </row>
    <row r="131" spans="1:8" x14ac:dyDescent="0.25">
      <c r="A131" s="283"/>
      <c r="B131" s="281"/>
      <c r="C131" s="281"/>
      <c r="D131" s="281"/>
      <c r="E131" s="281"/>
      <c r="F131" s="281"/>
      <c r="G131" s="281"/>
      <c r="H131" s="281"/>
    </row>
    <row r="132" spans="1:8" x14ac:dyDescent="0.25">
      <c r="A132" s="272"/>
      <c r="B132" s="278"/>
      <c r="C132" s="279"/>
      <c r="D132" s="280"/>
      <c r="E132" s="242"/>
      <c r="F132" s="280"/>
      <c r="G132" s="281"/>
      <c r="H132" s="281"/>
    </row>
    <row r="133" spans="1:8" x14ac:dyDescent="0.25">
      <c r="A133" s="252"/>
      <c r="B133" s="308"/>
      <c r="C133" s="308"/>
      <c r="D133" s="308"/>
      <c r="E133" s="308"/>
      <c r="F133" s="308"/>
      <c r="G133" s="281"/>
      <c r="H133" s="281"/>
    </row>
    <row r="134" spans="1:8" x14ac:dyDescent="0.25">
      <c r="A134" s="272"/>
      <c r="B134" s="282"/>
      <c r="C134" s="251"/>
      <c r="D134" s="251"/>
      <c r="E134" s="252"/>
      <c r="F134" s="251"/>
      <c r="G134" s="281"/>
      <c r="H134" s="281"/>
    </row>
    <row r="135" spans="1:8" x14ac:dyDescent="0.25">
      <c r="A135" s="272"/>
      <c r="B135" s="282"/>
      <c r="C135" s="251"/>
      <c r="D135" s="251"/>
      <c r="E135" s="252"/>
      <c r="F135" s="251"/>
      <c r="G135" s="281"/>
      <c r="H135" s="281"/>
    </row>
    <row r="136" spans="1:8" x14ac:dyDescent="0.25">
      <c r="A136" s="268"/>
      <c r="B136" s="269"/>
      <c r="C136" s="270"/>
      <c r="D136" s="270"/>
      <c r="E136" s="271"/>
      <c r="F136" s="270"/>
      <c r="G136" s="281"/>
      <c r="H136" s="281"/>
    </row>
    <row r="137" spans="1:8" x14ac:dyDescent="0.25">
      <c r="A137" s="272"/>
      <c r="B137" s="273"/>
      <c r="C137" s="273"/>
      <c r="D137" s="273"/>
      <c r="E137" s="274"/>
      <c r="F137" s="273"/>
      <c r="G137" s="281"/>
      <c r="H137" s="281"/>
    </row>
    <row r="138" spans="1:8" x14ac:dyDescent="0.25">
      <c r="A138" s="272"/>
      <c r="B138" s="273"/>
      <c r="C138" s="273"/>
      <c r="D138" s="273"/>
      <c r="E138" s="274"/>
      <c r="F138" s="273"/>
      <c r="G138" s="281"/>
      <c r="H138" s="281"/>
    </row>
    <row r="139" spans="1:8" x14ac:dyDescent="0.25">
      <c r="A139" s="272"/>
      <c r="B139" s="273"/>
      <c r="C139" s="273"/>
      <c r="D139" s="273"/>
      <c r="E139" s="274"/>
      <c r="F139" s="273"/>
      <c r="G139" s="281"/>
      <c r="H139" s="281"/>
    </row>
    <row r="140" spans="1:8" x14ac:dyDescent="0.25">
      <c r="A140" s="252"/>
      <c r="B140" s="275"/>
      <c r="C140" s="275"/>
      <c r="D140" s="275"/>
      <c r="E140" s="275"/>
      <c r="F140" s="275"/>
      <c r="G140" s="281"/>
      <c r="H140" s="281"/>
    </row>
    <row r="141" spans="1:8" x14ac:dyDescent="0.25">
      <c r="A141" s="272"/>
      <c r="B141" s="276"/>
      <c r="C141" s="276"/>
      <c r="D141" s="276"/>
      <c r="E141" s="272"/>
      <c r="F141" s="276"/>
      <c r="G141" s="281"/>
      <c r="H141" s="281"/>
    </row>
    <row r="142" spans="1:8" x14ac:dyDescent="0.25">
      <c r="A142" s="268"/>
      <c r="B142" s="269"/>
      <c r="C142" s="270"/>
      <c r="D142" s="270"/>
      <c r="E142" s="271"/>
      <c r="F142" s="270"/>
      <c r="G142" s="281"/>
      <c r="H142" s="281"/>
    </row>
    <row r="143" spans="1:8" x14ac:dyDescent="0.25">
      <c r="A143" s="272"/>
      <c r="B143" s="273"/>
      <c r="C143" s="273"/>
      <c r="D143" s="273"/>
      <c r="E143" s="274"/>
      <c r="F143" s="273"/>
      <c r="G143" s="281"/>
      <c r="H143" s="281"/>
    </row>
    <row r="144" spans="1:8" x14ac:dyDescent="0.25">
      <c r="A144" s="272"/>
      <c r="B144" s="273"/>
      <c r="C144" s="273"/>
      <c r="D144" s="273"/>
      <c r="E144" s="274"/>
      <c r="F144" s="273"/>
      <c r="G144" s="281"/>
      <c r="H144" s="281"/>
    </row>
    <row r="145" spans="1:8" x14ac:dyDescent="0.25">
      <c r="A145" s="272"/>
      <c r="B145" s="273"/>
      <c r="C145" s="273"/>
      <c r="D145" s="273"/>
      <c r="E145" s="274"/>
      <c r="F145" s="273"/>
      <c r="G145" s="281"/>
      <c r="H145" s="281"/>
    </row>
    <row r="146" spans="1:8" x14ac:dyDescent="0.25">
      <c r="A146" s="272"/>
      <c r="B146" s="273"/>
      <c r="C146" s="273"/>
      <c r="D146" s="273"/>
      <c r="E146" s="274"/>
      <c r="F146" s="273"/>
      <c r="G146" s="281"/>
      <c r="H146" s="281"/>
    </row>
    <row r="147" spans="1:8" x14ac:dyDescent="0.25">
      <c r="A147" s="272"/>
      <c r="B147" s="273"/>
      <c r="C147" s="273"/>
      <c r="D147" s="273"/>
      <c r="E147" s="274"/>
      <c r="F147" s="273"/>
      <c r="G147" s="281"/>
      <c r="H147" s="281"/>
    </row>
    <row r="148" spans="1:8" x14ac:dyDescent="0.25">
      <c r="A148" s="272"/>
      <c r="B148" s="273"/>
      <c r="C148" s="273"/>
      <c r="D148" s="273"/>
      <c r="E148" s="274"/>
      <c r="F148" s="273"/>
      <c r="G148" s="281"/>
      <c r="H148" s="281"/>
    </row>
    <row r="149" spans="1:8" x14ac:dyDescent="0.25">
      <c r="A149" s="252"/>
      <c r="B149" s="275"/>
      <c r="C149" s="275"/>
      <c r="D149" s="275"/>
      <c r="E149" s="275"/>
      <c r="F149" s="275"/>
      <c r="G149" s="281"/>
      <c r="H149" s="281"/>
    </row>
    <row r="150" spans="1:8" x14ac:dyDescent="0.25">
      <c r="A150" s="283"/>
      <c r="B150" s="281"/>
      <c r="C150" s="281"/>
      <c r="D150" s="281"/>
      <c r="E150" s="281"/>
      <c r="F150" s="281"/>
      <c r="G150" s="281"/>
      <c r="H150" s="281"/>
    </row>
    <row r="151" spans="1:8" x14ac:dyDescent="0.25">
      <c r="A151" s="283"/>
      <c r="B151" s="281"/>
      <c r="C151" s="281"/>
      <c r="D151" s="281"/>
      <c r="E151" s="281"/>
      <c r="F151" s="281"/>
      <c r="G151" s="281"/>
      <c r="H151" s="281"/>
    </row>
    <row r="152" spans="1:8" x14ac:dyDescent="0.25">
      <c r="A152" s="272"/>
      <c r="B152" s="278"/>
      <c r="C152" s="278"/>
      <c r="D152" s="279"/>
      <c r="E152" s="279"/>
      <c r="F152" s="280"/>
      <c r="G152" s="242"/>
      <c r="H152" s="280"/>
    </row>
    <row r="153" spans="1:8" x14ac:dyDescent="0.25">
      <c r="A153" s="252"/>
      <c r="B153" s="309"/>
      <c r="C153" s="309"/>
      <c r="D153" s="310"/>
      <c r="E153" s="310"/>
      <c r="F153" s="310"/>
      <c r="G153" s="310"/>
      <c r="H153" s="310"/>
    </row>
    <row r="154" spans="1:8" x14ac:dyDescent="0.25">
      <c r="A154" s="272"/>
      <c r="B154" s="282"/>
      <c r="C154" s="282"/>
      <c r="D154" s="251"/>
      <c r="E154" s="251"/>
      <c r="F154" s="251"/>
      <c r="G154" s="252"/>
      <c r="H154" s="251"/>
    </row>
    <row r="155" spans="1:8" x14ac:dyDescent="0.25">
      <c r="A155" s="272"/>
      <c r="B155" s="282"/>
      <c r="C155" s="282"/>
      <c r="D155" s="251"/>
      <c r="E155" s="251"/>
      <c r="F155" s="251"/>
      <c r="G155" s="252"/>
      <c r="H155" s="251"/>
    </row>
    <row r="156" spans="1:8" x14ac:dyDescent="0.25">
      <c r="A156" s="268"/>
      <c r="B156" s="284"/>
      <c r="C156" s="284"/>
      <c r="D156" s="271"/>
      <c r="E156" s="271"/>
      <c r="F156" s="270"/>
      <c r="G156" s="271"/>
      <c r="H156" s="270"/>
    </row>
    <row r="157" spans="1:8" x14ac:dyDescent="0.25">
      <c r="A157" s="272"/>
      <c r="B157" s="273"/>
      <c r="C157" s="273"/>
      <c r="D157" s="273"/>
      <c r="E157" s="273"/>
      <c r="F157" s="273"/>
      <c r="G157" s="274"/>
      <c r="H157" s="273"/>
    </row>
    <row r="158" spans="1:8" x14ac:dyDescent="0.25">
      <c r="A158" s="272"/>
      <c r="B158" s="273"/>
      <c r="C158" s="273"/>
      <c r="D158" s="273"/>
      <c r="E158" s="273"/>
      <c r="F158" s="273"/>
      <c r="G158" s="274"/>
      <c r="H158" s="273"/>
    </row>
    <row r="159" spans="1:8" x14ac:dyDescent="0.25">
      <c r="A159" s="272"/>
      <c r="B159" s="273"/>
      <c r="C159" s="273"/>
      <c r="D159" s="273"/>
      <c r="E159" s="273"/>
      <c r="F159" s="273"/>
      <c r="G159" s="274"/>
      <c r="H159" s="273"/>
    </row>
    <row r="160" spans="1:8" x14ac:dyDescent="0.25">
      <c r="A160" s="252"/>
      <c r="B160" s="275"/>
      <c r="C160" s="275"/>
      <c r="D160" s="275"/>
      <c r="E160" s="275"/>
      <c r="F160" s="275"/>
      <c r="G160" s="275"/>
      <c r="H160" s="273"/>
    </row>
    <row r="161" spans="1:8" x14ac:dyDescent="0.25">
      <c r="A161" s="272"/>
      <c r="B161" s="276"/>
      <c r="C161" s="276"/>
      <c r="D161" s="276"/>
      <c r="E161" s="276"/>
      <c r="F161" s="276"/>
      <c r="G161" s="272"/>
      <c r="H161" s="276"/>
    </row>
    <row r="162" spans="1:8" x14ac:dyDescent="0.25">
      <c r="A162" s="268"/>
      <c r="B162" s="284"/>
      <c r="C162" s="284"/>
      <c r="D162" s="271"/>
      <c r="E162" s="271"/>
      <c r="F162" s="270"/>
      <c r="G162" s="271"/>
      <c r="H162" s="270"/>
    </row>
    <row r="163" spans="1:8" x14ac:dyDescent="0.25">
      <c r="A163" s="272"/>
      <c r="B163" s="273"/>
      <c r="C163" s="273"/>
      <c r="D163" s="273"/>
      <c r="E163" s="273"/>
      <c r="F163" s="273"/>
      <c r="G163" s="274"/>
      <c r="H163" s="273"/>
    </row>
    <row r="164" spans="1:8" x14ac:dyDescent="0.25">
      <c r="A164" s="272"/>
      <c r="B164" s="273"/>
      <c r="C164" s="273"/>
      <c r="D164" s="273"/>
      <c r="E164" s="273"/>
      <c r="F164" s="273"/>
      <c r="G164" s="274"/>
      <c r="H164" s="273"/>
    </row>
    <row r="165" spans="1:8" x14ac:dyDescent="0.25">
      <c r="A165" s="272"/>
      <c r="B165" s="273"/>
      <c r="C165" s="273"/>
      <c r="D165" s="273"/>
      <c r="E165" s="273"/>
      <c r="F165" s="273"/>
      <c r="G165" s="274"/>
      <c r="H165" s="273"/>
    </row>
    <row r="166" spans="1:8" x14ac:dyDescent="0.25">
      <c r="A166" s="272"/>
      <c r="B166" s="273"/>
      <c r="C166" s="273"/>
      <c r="D166" s="273"/>
      <c r="E166" s="273"/>
      <c r="F166" s="273"/>
      <c r="G166" s="274"/>
      <c r="H166" s="273"/>
    </row>
    <row r="167" spans="1:8" x14ac:dyDescent="0.25">
      <c r="A167" s="272"/>
      <c r="B167" s="273"/>
      <c r="C167" s="273"/>
      <c r="D167" s="273"/>
      <c r="E167" s="273"/>
      <c r="F167" s="273"/>
      <c r="G167" s="274"/>
      <c r="H167" s="273"/>
    </row>
    <row r="168" spans="1:8" x14ac:dyDescent="0.25">
      <c r="A168" s="272"/>
      <c r="B168" s="273"/>
      <c r="C168" s="273"/>
      <c r="D168" s="273"/>
      <c r="E168" s="273"/>
      <c r="F168" s="273"/>
      <c r="G168" s="274"/>
      <c r="H168" s="273"/>
    </row>
    <row r="169" spans="1:8" x14ac:dyDescent="0.25">
      <c r="A169" s="252"/>
      <c r="B169" s="275"/>
      <c r="C169" s="275"/>
      <c r="D169" s="275"/>
      <c r="E169" s="275"/>
      <c r="F169" s="275"/>
      <c r="G169" s="275"/>
      <c r="H169" s="273"/>
    </row>
    <row r="170" spans="1:8" x14ac:dyDescent="0.25">
      <c r="A170" s="272"/>
      <c r="B170" s="285"/>
      <c r="C170" s="285"/>
      <c r="D170" s="280"/>
      <c r="E170" s="280"/>
      <c r="F170" s="280"/>
      <c r="G170" s="242"/>
      <c r="H170" s="280"/>
    </row>
    <row r="171" spans="1:8" x14ac:dyDescent="0.25">
      <c r="A171" s="283"/>
      <c r="B171" s="281"/>
      <c r="C171" s="281"/>
      <c r="D171" s="281"/>
      <c r="E171" s="281"/>
      <c r="F171" s="281"/>
      <c r="G171" s="281"/>
      <c r="H171" s="281"/>
    </row>
    <row r="172" spans="1:8" x14ac:dyDescent="0.25">
      <c r="A172" s="272"/>
      <c r="B172" s="278"/>
      <c r="C172" s="278"/>
      <c r="D172" s="279"/>
      <c r="E172" s="279"/>
      <c r="F172" s="280"/>
      <c r="G172" s="242"/>
      <c r="H172" s="280"/>
    </row>
    <row r="173" spans="1:8" x14ac:dyDescent="0.25">
      <c r="A173" s="252"/>
      <c r="B173" s="308"/>
      <c r="C173" s="308"/>
      <c r="D173" s="308"/>
      <c r="E173" s="308"/>
      <c r="F173" s="308"/>
      <c r="G173" s="308"/>
      <c r="H173" s="308"/>
    </row>
    <row r="174" spans="1:8" x14ac:dyDescent="0.25">
      <c r="A174" s="272"/>
      <c r="B174" s="282"/>
      <c r="C174" s="282"/>
      <c r="D174" s="251"/>
      <c r="E174" s="251"/>
      <c r="F174" s="251"/>
      <c r="G174" s="252"/>
      <c r="H174" s="251"/>
    </row>
    <row r="175" spans="1:8" x14ac:dyDescent="0.25">
      <c r="A175" s="272"/>
      <c r="B175" s="282"/>
      <c r="C175" s="282"/>
      <c r="D175" s="251"/>
      <c r="E175" s="251"/>
      <c r="F175" s="251"/>
      <c r="G175" s="252"/>
      <c r="H175" s="251"/>
    </row>
    <row r="176" spans="1:8" x14ac:dyDescent="0.25">
      <c r="A176" s="268"/>
      <c r="B176" s="284"/>
      <c r="C176" s="284"/>
      <c r="D176" s="271"/>
      <c r="E176" s="271"/>
      <c r="F176" s="270"/>
      <c r="G176" s="271"/>
      <c r="H176" s="270"/>
    </row>
    <row r="177" spans="1:8" x14ac:dyDescent="0.25">
      <c r="A177" s="272"/>
      <c r="B177" s="273"/>
      <c r="C177" s="273"/>
      <c r="D177" s="273"/>
      <c r="E177" s="273"/>
      <c r="F177" s="273"/>
      <c r="G177" s="274"/>
      <c r="H177" s="286"/>
    </row>
    <row r="178" spans="1:8" x14ac:dyDescent="0.25">
      <c r="A178" s="272"/>
      <c r="B178" s="273"/>
      <c r="C178" s="273"/>
      <c r="D178" s="273"/>
      <c r="E178" s="273"/>
      <c r="F178" s="273"/>
      <c r="G178" s="274"/>
      <c r="H178" s="286"/>
    </row>
    <row r="179" spans="1:8" x14ac:dyDescent="0.25">
      <c r="A179" s="272"/>
      <c r="B179" s="273"/>
      <c r="C179" s="273"/>
      <c r="D179" s="273"/>
      <c r="E179" s="273"/>
      <c r="F179" s="273"/>
      <c r="G179" s="274"/>
      <c r="H179" s="286"/>
    </row>
    <row r="180" spans="1:8" x14ac:dyDescent="0.25">
      <c r="A180" s="272"/>
      <c r="B180" s="273"/>
      <c r="C180" s="273"/>
      <c r="D180" s="273"/>
      <c r="E180" s="273"/>
      <c r="F180" s="273"/>
      <c r="G180" s="274"/>
      <c r="H180" s="286"/>
    </row>
    <row r="181" spans="1:8" x14ac:dyDescent="0.25">
      <c r="A181" s="252"/>
      <c r="B181" s="275"/>
      <c r="C181" s="275"/>
      <c r="D181" s="275"/>
      <c r="E181" s="275"/>
      <c r="F181" s="275"/>
      <c r="G181" s="275"/>
      <c r="H181" s="275"/>
    </row>
    <row r="182" spans="1:8" x14ac:dyDescent="0.25">
      <c r="A182" s="272"/>
      <c r="B182" s="276"/>
      <c r="C182" s="276"/>
      <c r="D182" s="276"/>
      <c r="E182" s="276"/>
      <c r="F182" s="276"/>
      <c r="G182" s="272"/>
      <c r="H182" s="276"/>
    </row>
    <row r="183" spans="1:8" x14ac:dyDescent="0.25">
      <c r="A183" s="268"/>
      <c r="B183" s="284"/>
      <c r="C183" s="284"/>
      <c r="D183" s="271"/>
      <c r="E183" s="271"/>
      <c r="F183" s="270"/>
      <c r="G183" s="271"/>
      <c r="H183" s="270"/>
    </row>
    <row r="184" spans="1:8" x14ac:dyDescent="0.25">
      <c r="A184" s="272"/>
      <c r="B184" s="273"/>
      <c r="C184" s="273"/>
      <c r="D184" s="273"/>
      <c r="E184" s="273"/>
      <c r="F184" s="273"/>
      <c r="G184" s="274"/>
      <c r="H184" s="273"/>
    </row>
    <row r="185" spans="1:8" x14ac:dyDescent="0.25">
      <c r="A185" s="272"/>
      <c r="B185" s="273"/>
      <c r="C185" s="273"/>
      <c r="D185" s="273"/>
      <c r="E185" s="273"/>
      <c r="F185" s="273"/>
      <c r="G185" s="274"/>
      <c r="H185" s="273"/>
    </row>
    <row r="186" spans="1:8" x14ac:dyDescent="0.25">
      <c r="A186" s="272"/>
      <c r="B186" s="273"/>
      <c r="C186" s="273"/>
      <c r="D186" s="273"/>
      <c r="E186" s="273"/>
      <c r="F186" s="273"/>
      <c r="G186" s="274"/>
      <c r="H186" s="273"/>
    </row>
    <row r="187" spans="1:8" x14ac:dyDescent="0.25">
      <c r="A187" s="272"/>
      <c r="B187" s="273"/>
      <c r="C187" s="273"/>
      <c r="D187" s="273"/>
      <c r="E187" s="273"/>
      <c r="F187" s="273"/>
      <c r="G187" s="274"/>
      <c r="H187" s="273"/>
    </row>
    <row r="188" spans="1:8" x14ac:dyDescent="0.25">
      <c r="A188" s="272"/>
      <c r="B188" s="273"/>
      <c r="C188" s="273"/>
      <c r="D188" s="273"/>
      <c r="E188" s="273"/>
      <c r="F188" s="273"/>
      <c r="G188" s="274"/>
      <c r="H188" s="273"/>
    </row>
    <row r="189" spans="1:8" x14ac:dyDescent="0.25">
      <c r="A189" s="272"/>
      <c r="B189" s="273"/>
      <c r="C189" s="273"/>
      <c r="D189" s="273"/>
      <c r="E189" s="273"/>
      <c r="F189" s="273"/>
      <c r="G189" s="274"/>
      <c r="H189" s="273"/>
    </row>
    <row r="190" spans="1:8" x14ac:dyDescent="0.25">
      <c r="A190" s="252"/>
      <c r="B190" s="275"/>
      <c r="C190" s="275"/>
      <c r="D190" s="275"/>
      <c r="E190" s="275"/>
      <c r="F190" s="275"/>
      <c r="G190" s="275"/>
      <c r="H190" s="275"/>
    </row>
    <row r="191" spans="1:8" x14ac:dyDescent="0.25">
      <c r="A191" s="287"/>
      <c r="B191" s="280"/>
      <c r="C191" s="280"/>
      <c r="D191" s="288"/>
      <c r="E191" s="288"/>
      <c r="F191" s="288"/>
      <c r="G191" s="288"/>
      <c r="H191" s="288"/>
    </row>
    <row r="192" spans="1:8" x14ac:dyDescent="0.25">
      <c r="A192" s="283"/>
      <c r="B192" s="281"/>
      <c r="C192" s="281"/>
      <c r="D192" s="281"/>
      <c r="E192" s="281"/>
      <c r="F192" s="281"/>
      <c r="G192" s="281"/>
      <c r="H192" s="281"/>
    </row>
    <row r="193" spans="1:8" x14ac:dyDescent="0.25">
      <c r="A193" s="272"/>
      <c r="B193" s="278"/>
      <c r="C193" s="278"/>
      <c r="D193" s="279"/>
      <c r="E193" s="279"/>
      <c r="F193" s="280"/>
      <c r="G193" s="242"/>
      <c r="H193" s="280"/>
    </row>
    <row r="194" spans="1:8" x14ac:dyDescent="0.25">
      <c r="A194" s="252"/>
      <c r="B194" s="308"/>
      <c r="C194" s="308"/>
      <c r="D194" s="308"/>
      <c r="E194" s="308"/>
      <c r="F194" s="308"/>
      <c r="G194" s="308"/>
      <c r="H194" s="308"/>
    </row>
    <row r="195" spans="1:8" x14ac:dyDescent="0.25">
      <c r="A195" s="272"/>
      <c r="B195" s="282"/>
      <c r="C195" s="282"/>
      <c r="D195" s="251"/>
      <c r="E195" s="251"/>
      <c r="F195" s="251"/>
      <c r="G195" s="252"/>
      <c r="H195" s="251"/>
    </row>
    <row r="196" spans="1:8" x14ac:dyDescent="0.25">
      <c r="A196" s="272"/>
      <c r="B196" s="282"/>
      <c r="C196" s="282"/>
      <c r="D196" s="251"/>
      <c r="E196" s="251"/>
      <c r="F196" s="251"/>
      <c r="G196" s="252"/>
      <c r="H196" s="251"/>
    </row>
    <row r="197" spans="1:8" x14ac:dyDescent="0.25">
      <c r="A197" s="268"/>
      <c r="B197" s="284"/>
      <c r="C197" s="284"/>
      <c r="D197" s="271"/>
      <c r="E197" s="271"/>
      <c r="F197" s="270"/>
      <c r="G197" s="271"/>
      <c r="H197" s="270"/>
    </row>
    <row r="198" spans="1:8" x14ac:dyDescent="0.25">
      <c r="A198" s="272"/>
      <c r="B198" s="273"/>
      <c r="C198" s="273"/>
      <c r="D198" s="273"/>
      <c r="E198" s="273"/>
      <c r="F198" s="273"/>
      <c r="G198" s="274"/>
      <c r="H198" s="273"/>
    </row>
    <row r="199" spans="1:8" x14ac:dyDescent="0.25">
      <c r="A199" s="272"/>
      <c r="B199" s="273"/>
      <c r="C199" s="273"/>
      <c r="D199" s="273"/>
      <c r="E199" s="273"/>
      <c r="F199" s="273"/>
      <c r="G199" s="274"/>
      <c r="H199" s="273"/>
    </row>
    <row r="200" spans="1:8" x14ac:dyDescent="0.25">
      <c r="A200" s="272"/>
      <c r="B200" s="273"/>
      <c r="C200" s="273"/>
      <c r="D200" s="273"/>
      <c r="E200" s="273"/>
      <c r="F200" s="273"/>
      <c r="G200" s="274"/>
      <c r="H200" s="273"/>
    </row>
    <row r="201" spans="1:8" x14ac:dyDescent="0.25">
      <c r="A201" s="272"/>
      <c r="B201" s="273"/>
      <c r="C201" s="273"/>
      <c r="D201" s="273"/>
      <c r="E201" s="273"/>
      <c r="F201" s="273"/>
      <c r="G201" s="274"/>
      <c r="H201" s="273"/>
    </row>
    <row r="202" spans="1:8" x14ac:dyDescent="0.25">
      <c r="A202" s="252"/>
      <c r="B202" s="275"/>
      <c r="C202" s="275"/>
      <c r="D202" s="275"/>
      <c r="E202" s="275"/>
      <c r="F202" s="275"/>
      <c r="G202" s="275"/>
      <c r="H202" s="275"/>
    </row>
    <row r="203" spans="1:8" x14ac:dyDescent="0.25">
      <c r="A203" s="287"/>
      <c r="B203" s="276"/>
      <c r="C203" s="276"/>
      <c r="D203" s="276"/>
      <c r="E203" s="276"/>
      <c r="F203" s="276"/>
      <c r="G203" s="272"/>
      <c r="H203" s="276"/>
    </row>
    <row r="204" spans="1:8" x14ac:dyDescent="0.25">
      <c r="A204" s="283"/>
      <c r="B204" s="284"/>
      <c r="C204" s="284"/>
      <c r="D204" s="271"/>
      <c r="E204" s="271"/>
      <c r="F204" s="270"/>
      <c r="G204" s="271"/>
      <c r="H204" s="270"/>
    </row>
    <row r="205" spans="1:8" x14ac:dyDescent="0.25">
      <c r="A205" s="272"/>
      <c r="B205" s="273"/>
      <c r="C205" s="273"/>
      <c r="D205" s="273"/>
      <c r="E205" s="273"/>
      <c r="F205" s="273"/>
      <c r="G205" s="274"/>
      <c r="H205" s="273"/>
    </row>
    <row r="206" spans="1:8" x14ac:dyDescent="0.25">
      <c r="A206" s="272"/>
      <c r="B206" s="273"/>
      <c r="C206" s="273"/>
      <c r="D206" s="273"/>
      <c r="E206" s="273"/>
      <c r="F206" s="273"/>
      <c r="G206" s="274"/>
      <c r="H206" s="273"/>
    </row>
    <row r="207" spans="1:8" x14ac:dyDescent="0.25">
      <c r="A207" s="272"/>
      <c r="B207" s="273"/>
      <c r="C207" s="273"/>
      <c r="D207" s="273"/>
      <c r="E207" s="273"/>
      <c r="F207" s="273"/>
      <c r="G207" s="274"/>
      <c r="H207" s="273"/>
    </row>
    <row r="208" spans="1:8" x14ac:dyDescent="0.25">
      <c r="A208" s="272"/>
      <c r="B208" s="273"/>
      <c r="C208" s="273"/>
      <c r="D208" s="273"/>
      <c r="E208" s="273"/>
      <c r="F208" s="273"/>
      <c r="G208" s="274"/>
      <c r="H208" s="273"/>
    </row>
    <row r="209" spans="1:8" x14ac:dyDescent="0.25">
      <c r="A209" s="272"/>
      <c r="B209" s="273"/>
      <c r="C209" s="273"/>
      <c r="D209" s="273"/>
      <c r="E209" s="273"/>
      <c r="F209" s="273"/>
      <c r="G209" s="274"/>
      <c r="H209" s="273"/>
    </row>
    <row r="210" spans="1:8" x14ac:dyDescent="0.25">
      <c r="A210" s="272"/>
      <c r="B210" s="273"/>
      <c r="C210" s="273"/>
      <c r="D210" s="273"/>
      <c r="E210" s="273"/>
      <c r="F210" s="273"/>
      <c r="G210" s="274"/>
      <c r="H210" s="273"/>
    </row>
    <row r="211" spans="1:8" x14ac:dyDescent="0.25">
      <c r="A211" s="252"/>
      <c r="B211" s="275"/>
      <c r="C211" s="275"/>
      <c r="D211" s="275"/>
      <c r="E211" s="275"/>
      <c r="F211" s="275"/>
      <c r="G211" s="275"/>
      <c r="H211" s="275"/>
    </row>
    <row r="212" spans="1:8" x14ac:dyDescent="0.25">
      <c r="A212" s="287"/>
      <c r="B212" s="281"/>
      <c r="C212" s="281"/>
      <c r="D212" s="281"/>
      <c r="E212" s="281"/>
      <c r="F212" s="281"/>
      <c r="G212" s="281"/>
      <c r="H212" s="281"/>
    </row>
    <row r="213" spans="1:8" x14ac:dyDescent="0.25">
      <c r="A213" s="104"/>
    </row>
    <row r="214" spans="1:8" x14ac:dyDescent="0.25">
      <c r="A214" s="272"/>
      <c r="B214" s="244"/>
      <c r="C214" s="244"/>
      <c r="D214" s="245"/>
      <c r="E214" s="245"/>
      <c r="F214" s="246"/>
      <c r="G214" s="247"/>
      <c r="H214" s="246"/>
    </row>
    <row r="215" spans="1:8" x14ac:dyDescent="0.25">
      <c r="A215" s="248"/>
      <c r="B215" s="306"/>
      <c r="C215" s="306"/>
      <c r="D215" s="306"/>
      <c r="E215" s="306"/>
      <c r="F215" s="306"/>
      <c r="G215" s="306"/>
      <c r="H215" s="306"/>
    </row>
    <row r="216" spans="1:8" x14ac:dyDescent="0.25">
      <c r="A216" s="249"/>
      <c r="B216" s="250"/>
      <c r="C216" s="250"/>
      <c r="D216" s="251"/>
      <c r="E216" s="251"/>
      <c r="F216" s="251"/>
      <c r="G216" s="252"/>
      <c r="H216" s="251"/>
    </row>
    <row r="217" spans="1:8" x14ac:dyDescent="0.25">
      <c r="A217" s="249"/>
      <c r="B217" s="250"/>
      <c r="C217" s="250"/>
      <c r="D217" s="253"/>
      <c r="E217" s="253"/>
      <c r="F217" s="253"/>
      <c r="G217" s="254"/>
      <c r="H217" s="253"/>
    </row>
    <row r="218" spans="1:8" x14ac:dyDescent="0.25">
      <c r="A218" s="255"/>
      <c r="B218" s="289"/>
      <c r="C218" s="289"/>
      <c r="D218" s="258"/>
      <c r="E218" s="258"/>
      <c r="F218" s="257"/>
      <c r="G218" s="258"/>
      <c r="H218" s="257"/>
    </row>
    <row r="219" spans="1:8" x14ac:dyDescent="0.25">
      <c r="A219" s="259"/>
      <c r="B219" s="260"/>
      <c r="C219" s="260"/>
      <c r="D219" s="260"/>
      <c r="E219" s="260"/>
      <c r="F219" s="260"/>
      <c r="G219" s="261"/>
      <c r="H219" s="260"/>
    </row>
    <row r="220" spans="1:8" x14ac:dyDescent="0.25">
      <c r="A220" s="259"/>
      <c r="B220" s="260"/>
      <c r="C220" s="260"/>
      <c r="D220" s="260"/>
      <c r="E220" s="260"/>
      <c r="F220" s="260"/>
      <c r="G220" s="261"/>
      <c r="H220" s="260"/>
    </row>
    <row r="221" spans="1:8" x14ac:dyDescent="0.25">
      <c r="A221" s="259"/>
      <c r="B221" s="260"/>
      <c r="C221" s="260"/>
      <c r="D221" s="260"/>
      <c r="E221" s="260"/>
      <c r="F221" s="260"/>
      <c r="G221" s="261"/>
      <c r="H221" s="260"/>
    </row>
    <row r="222" spans="1:8" x14ac:dyDescent="0.25">
      <c r="A222" s="263"/>
      <c r="B222" s="264"/>
      <c r="C222" s="264"/>
      <c r="D222" s="264"/>
      <c r="E222" s="264"/>
      <c r="F222" s="264"/>
      <c r="G222" s="264"/>
      <c r="H222" s="264"/>
    </row>
    <row r="223" spans="1:8" x14ac:dyDescent="0.25">
      <c r="A223" s="265"/>
      <c r="B223" s="266"/>
      <c r="C223" s="266"/>
      <c r="D223" s="266"/>
      <c r="E223" s="266"/>
      <c r="F223" s="266"/>
      <c r="G223" s="265"/>
      <c r="H223" s="266"/>
    </row>
    <row r="224" spans="1:8" x14ac:dyDescent="0.25">
      <c r="A224" s="255"/>
      <c r="B224" s="289"/>
      <c r="C224" s="289"/>
      <c r="D224" s="258"/>
      <c r="E224" s="258"/>
      <c r="F224" s="257"/>
      <c r="G224" s="258"/>
      <c r="H224" s="257"/>
    </row>
    <row r="225" spans="1:8" x14ac:dyDescent="0.25">
      <c r="A225" s="259"/>
      <c r="B225" s="260"/>
      <c r="C225" s="260"/>
      <c r="D225" s="260"/>
      <c r="E225" s="260"/>
      <c r="F225" s="260"/>
      <c r="G225" s="261"/>
      <c r="H225" s="260"/>
    </row>
    <row r="226" spans="1:8" x14ac:dyDescent="0.25">
      <c r="A226" s="259"/>
      <c r="B226" s="260"/>
      <c r="C226" s="260"/>
      <c r="D226" s="260"/>
      <c r="E226" s="260"/>
      <c r="F226" s="260"/>
      <c r="G226" s="260"/>
      <c r="H226" s="260"/>
    </row>
    <row r="227" spans="1:8" x14ac:dyDescent="0.25">
      <c r="A227" s="259"/>
      <c r="B227" s="260"/>
      <c r="C227" s="260"/>
      <c r="D227" s="260"/>
      <c r="E227" s="260"/>
      <c r="F227" s="260"/>
      <c r="G227" s="261"/>
      <c r="H227" s="260"/>
    </row>
    <row r="228" spans="1:8" x14ac:dyDescent="0.25">
      <c r="A228" s="259"/>
      <c r="B228" s="260"/>
      <c r="C228" s="260"/>
      <c r="D228" s="260"/>
      <c r="E228" s="260"/>
      <c r="F228" s="260"/>
      <c r="G228" s="261"/>
      <c r="H228" s="260"/>
    </row>
    <row r="229" spans="1:8" x14ac:dyDescent="0.25">
      <c r="A229" s="259"/>
      <c r="B229" s="260"/>
      <c r="C229" s="260"/>
      <c r="D229" s="260"/>
      <c r="E229" s="260"/>
      <c r="F229" s="260"/>
      <c r="G229" s="261"/>
      <c r="H229" s="260"/>
    </row>
    <row r="230" spans="1:8" x14ac:dyDescent="0.25">
      <c r="A230" s="259"/>
      <c r="B230" s="260"/>
      <c r="C230" s="260"/>
      <c r="D230" s="260"/>
      <c r="E230" s="260"/>
      <c r="F230" s="260"/>
      <c r="G230" s="261"/>
      <c r="H230" s="260"/>
    </row>
    <row r="231" spans="1:8" x14ac:dyDescent="0.25">
      <c r="A231" s="263"/>
      <c r="B231" s="264"/>
      <c r="C231" s="264"/>
      <c r="D231" s="264"/>
      <c r="E231" s="264"/>
      <c r="F231" s="264"/>
      <c r="G231" s="264"/>
      <c r="H231" s="264"/>
    </row>
    <row r="232" spans="1:8" x14ac:dyDescent="0.25">
      <c r="A232" s="104"/>
    </row>
    <row r="233" spans="1:8" x14ac:dyDescent="0.25">
      <c r="A233" s="104"/>
    </row>
    <row r="234" spans="1:8" x14ac:dyDescent="0.25">
      <c r="A234" s="272"/>
      <c r="B234" s="244"/>
      <c r="C234" s="244"/>
      <c r="D234" s="245"/>
      <c r="E234" s="245"/>
      <c r="F234" s="246"/>
      <c r="G234" s="247"/>
      <c r="H234" s="246"/>
    </row>
    <row r="235" spans="1:8" x14ac:dyDescent="0.25">
      <c r="A235" s="248"/>
      <c r="B235" s="306"/>
      <c r="C235" s="306"/>
      <c r="D235" s="306"/>
      <c r="E235" s="306"/>
      <c r="F235" s="306"/>
      <c r="G235" s="306"/>
      <c r="H235" s="306"/>
    </row>
    <row r="236" spans="1:8" x14ac:dyDescent="0.25">
      <c r="A236" s="249"/>
      <c r="B236" s="250"/>
      <c r="C236" s="250"/>
      <c r="D236" s="251"/>
      <c r="E236" s="251"/>
      <c r="F236" s="251"/>
      <c r="G236" s="252"/>
      <c r="H236" s="251"/>
    </row>
    <row r="237" spans="1:8" x14ac:dyDescent="0.25">
      <c r="A237" s="249"/>
      <c r="B237" s="250"/>
      <c r="C237" s="250"/>
      <c r="D237" s="253"/>
      <c r="E237" s="253"/>
      <c r="F237" s="253"/>
      <c r="G237" s="254"/>
      <c r="H237" s="253"/>
    </row>
    <row r="238" spans="1:8" x14ac:dyDescent="0.25">
      <c r="A238" s="255"/>
      <c r="B238" s="289"/>
      <c r="C238" s="289"/>
      <c r="D238" s="258"/>
      <c r="E238" s="258"/>
      <c r="F238" s="257"/>
      <c r="G238" s="258"/>
      <c r="H238" s="257"/>
    </row>
    <row r="239" spans="1:8" x14ac:dyDescent="0.25">
      <c r="A239" s="259"/>
      <c r="B239" s="260"/>
      <c r="C239" s="260"/>
      <c r="D239" s="260"/>
      <c r="E239" s="260"/>
      <c r="F239" s="260"/>
      <c r="G239" s="261"/>
      <c r="H239" s="260"/>
    </row>
    <row r="240" spans="1:8" x14ac:dyDescent="0.25">
      <c r="A240" s="259"/>
      <c r="B240" s="260"/>
      <c r="C240" s="260"/>
      <c r="D240" s="260"/>
      <c r="E240" s="260"/>
      <c r="F240" s="260"/>
      <c r="G240" s="261"/>
      <c r="H240" s="260"/>
    </row>
    <row r="241" spans="1:8" x14ac:dyDescent="0.25">
      <c r="A241" s="259"/>
      <c r="B241" s="260"/>
      <c r="C241" s="260"/>
      <c r="D241" s="260"/>
      <c r="E241" s="260"/>
      <c r="F241" s="260"/>
      <c r="G241" s="261"/>
      <c r="H241" s="260"/>
    </row>
    <row r="242" spans="1:8" x14ac:dyDescent="0.25">
      <c r="A242" s="263"/>
      <c r="B242" s="264"/>
      <c r="C242" s="264"/>
      <c r="D242" s="264"/>
      <c r="E242" s="264"/>
      <c r="F242" s="264"/>
      <c r="G242" s="264"/>
      <c r="H242" s="264"/>
    </row>
    <row r="243" spans="1:8" x14ac:dyDescent="0.25">
      <c r="A243" s="265"/>
      <c r="B243" s="266"/>
      <c r="C243" s="266"/>
      <c r="D243" s="266"/>
      <c r="E243" s="266"/>
      <c r="F243" s="266"/>
      <c r="G243" s="265"/>
      <c r="H243" s="266"/>
    </row>
    <row r="244" spans="1:8" x14ac:dyDescent="0.25">
      <c r="A244" s="255"/>
      <c r="B244" s="289"/>
      <c r="C244" s="289"/>
      <c r="D244" s="258"/>
      <c r="E244" s="258"/>
      <c r="F244" s="257"/>
      <c r="G244" s="258"/>
      <c r="H244" s="257"/>
    </row>
    <row r="245" spans="1:8" x14ac:dyDescent="0.25">
      <c r="A245" s="259"/>
      <c r="B245" s="260"/>
      <c r="C245" s="260"/>
      <c r="D245" s="260"/>
      <c r="E245" s="260"/>
      <c r="F245" s="260"/>
      <c r="G245" s="261"/>
      <c r="H245" s="260"/>
    </row>
    <row r="246" spans="1:8" x14ac:dyDescent="0.25">
      <c r="A246" s="259"/>
      <c r="B246" s="260"/>
      <c r="C246" s="260"/>
      <c r="D246" s="260"/>
      <c r="E246" s="260"/>
      <c r="F246" s="260"/>
      <c r="G246" s="261"/>
      <c r="H246" s="260"/>
    </row>
    <row r="247" spans="1:8" x14ac:dyDescent="0.25">
      <c r="A247" s="259"/>
      <c r="B247" s="260"/>
      <c r="C247" s="260"/>
      <c r="D247" s="260"/>
      <c r="E247" s="260"/>
      <c r="F247" s="260"/>
      <c r="G247" s="261"/>
      <c r="H247" s="260"/>
    </row>
    <row r="248" spans="1:8" x14ac:dyDescent="0.25">
      <c r="A248" s="259"/>
      <c r="B248" s="260"/>
      <c r="C248" s="260"/>
      <c r="D248" s="260"/>
      <c r="E248" s="260"/>
      <c r="F248" s="260"/>
      <c r="G248" s="261"/>
      <c r="H248" s="260"/>
    </row>
    <row r="249" spans="1:8" x14ac:dyDescent="0.25">
      <c r="A249" s="259"/>
      <c r="B249" s="260"/>
      <c r="C249" s="260"/>
      <c r="D249" s="260"/>
      <c r="E249" s="260"/>
      <c r="F249" s="260"/>
      <c r="G249" s="261"/>
      <c r="H249" s="260"/>
    </row>
    <row r="250" spans="1:8" x14ac:dyDescent="0.25">
      <c r="A250" s="259"/>
      <c r="B250" s="260"/>
      <c r="C250" s="260"/>
      <c r="D250" s="260"/>
      <c r="E250" s="260"/>
      <c r="F250" s="260"/>
      <c r="G250" s="261"/>
      <c r="H250" s="260"/>
    </row>
    <row r="251" spans="1:8" x14ac:dyDescent="0.25">
      <c r="A251" s="263"/>
      <c r="B251" s="264"/>
      <c r="C251" s="264"/>
      <c r="D251" s="264"/>
      <c r="E251" s="264"/>
      <c r="F251" s="264"/>
      <c r="G251" s="264"/>
      <c r="H251" s="264"/>
    </row>
    <row r="252" spans="1:8" x14ac:dyDescent="0.25">
      <c r="A252" s="104"/>
    </row>
    <row r="253" spans="1:8" x14ac:dyDescent="0.25">
      <c r="A253" s="272"/>
      <c r="B253" s="244"/>
      <c r="C253" s="244"/>
      <c r="D253" s="245"/>
      <c r="E253" s="245"/>
      <c r="F253" s="246"/>
      <c r="G253" s="247"/>
      <c r="H253" s="246"/>
    </row>
    <row r="254" spans="1:8" x14ac:dyDescent="0.25">
      <c r="A254" s="248"/>
      <c r="B254" s="306"/>
      <c r="C254" s="306"/>
      <c r="D254" s="306"/>
      <c r="E254" s="306"/>
      <c r="F254" s="306"/>
      <c r="G254" s="306"/>
      <c r="H254" s="306"/>
    </row>
    <row r="255" spans="1:8" x14ac:dyDescent="0.25">
      <c r="A255" s="249"/>
      <c r="B255" s="250"/>
      <c r="C255" s="250"/>
      <c r="D255" s="251"/>
      <c r="E255" s="251"/>
      <c r="F255" s="251"/>
      <c r="G255" s="252"/>
      <c r="H255" s="251"/>
    </row>
    <row r="256" spans="1:8" x14ac:dyDescent="0.25">
      <c r="A256" s="249"/>
      <c r="B256" s="250"/>
      <c r="C256" s="250"/>
      <c r="D256" s="253"/>
      <c r="E256" s="253"/>
      <c r="F256" s="253"/>
      <c r="G256" s="254"/>
      <c r="H256" s="253"/>
    </row>
    <row r="257" spans="1:8" x14ac:dyDescent="0.25">
      <c r="A257" s="255"/>
      <c r="B257" s="289"/>
      <c r="C257" s="289"/>
      <c r="D257" s="258"/>
      <c r="E257" s="258"/>
      <c r="F257" s="257"/>
      <c r="G257" s="258"/>
      <c r="H257" s="257"/>
    </row>
    <row r="258" spans="1:8" x14ac:dyDescent="0.25">
      <c r="A258" s="259"/>
      <c r="B258" s="260"/>
      <c r="C258" s="260"/>
      <c r="D258" s="260"/>
      <c r="E258" s="260"/>
      <c r="F258" s="260"/>
      <c r="G258" s="261"/>
      <c r="H258" s="260"/>
    </row>
    <row r="259" spans="1:8" x14ac:dyDescent="0.25">
      <c r="A259" s="259"/>
      <c r="B259" s="260"/>
      <c r="C259" s="260"/>
      <c r="D259" s="260"/>
      <c r="E259" s="260"/>
      <c r="F259" s="260"/>
      <c r="G259" s="261"/>
      <c r="H259" s="260"/>
    </row>
    <row r="260" spans="1:8" x14ac:dyDescent="0.25">
      <c r="A260" s="259"/>
      <c r="B260" s="260"/>
      <c r="C260" s="260"/>
      <c r="D260" s="260"/>
      <c r="E260" s="260"/>
      <c r="F260" s="260"/>
      <c r="G260" s="261"/>
      <c r="H260" s="260"/>
    </row>
    <row r="261" spans="1:8" x14ac:dyDescent="0.25">
      <c r="A261" s="263"/>
      <c r="B261" s="264"/>
      <c r="C261" s="264"/>
      <c r="D261" s="264"/>
      <c r="E261" s="264"/>
      <c r="F261" s="264"/>
      <c r="G261" s="264"/>
      <c r="H261" s="264"/>
    </row>
    <row r="262" spans="1:8" x14ac:dyDescent="0.25">
      <c r="A262" s="265"/>
      <c r="B262" s="266"/>
      <c r="C262" s="266"/>
      <c r="D262" s="266"/>
      <c r="E262" s="266"/>
      <c r="F262" s="266"/>
      <c r="G262" s="265"/>
      <c r="H262" s="266"/>
    </row>
    <row r="263" spans="1:8" x14ac:dyDescent="0.25">
      <c r="A263" s="255"/>
      <c r="B263" s="289"/>
      <c r="C263" s="289"/>
      <c r="D263" s="258"/>
      <c r="E263" s="258"/>
      <c r="F263" s="257"/>
      <c r="G263" s="258"/>
      <c r="H263" s="257"/>
    </row>
    <row r="264" spans="1:8" x14ac:dyDescent="0.25">
      <c r="A264" s="259"/>
      <c r="B264" s="260"/>
      <c r="C264" s="260"/>
      <c r="D264" s="260"/>
      <c r="E264" s="260"/>
      <c r="F264" s="260"/>
      <c r="G264" s="261"/>
      <c r="H264" s="260"/>
    </row>
    <row r="265" spans="1:8" x14ac:dyDescent="0.25">
      <c r="A265" s="259"/>
      <c r="B265" s="260"/>
      <c r="C265" s="260"/>
      <c r="D265" s="260"/>
      <c r="E265" s="260"/>
      <c r="F265" s="260"/>
      <c r="G265" s="260"/>
      <c r="H265" s="260"/>
    </row>
    <row r="266" spans="1:8" x14ac:dyDescent="0.25">
      <c r="A266" s="259"/>
      <c r="B266" s="260"/>
      <c r="C266" s="260"/>
      <c r="D266" s="260"/>
      <c r="E266" s="260"/>
      <c r="F266" s="260"/>
      <c r="G266" s="261"/>
      <c r="H266" s="260"/>
    </row>
    <row r="267" spans="1:8" x14ac:dyDescent="0.25">
      <c r="A267" s="259"/>
      <c r="B267" s="260"/>
      <c r="C267" s="260"/>
      <c r="D267" s="260"/>
      <c r="E267" s="260"/>
      <c r="F267" s="260"/>
      <c r="G267" s="261"/>
      <c r="H267" s="260"/>
    </row>
    <row r="268" spans="1:8" x14ac:dyDescent="0.25">
      <c r="A268" s="259"/>
      <c r="B268" s="260"/>
      <c r="C268" s="260"/>
      <c r="D268" s="260"/>
      <c r="E268" s="260"/>
      <c r="F268" s="260"/>
      <c r="G268" s="261"/>
      <c r="H268" s="260"/>
    </row>
    <row r="269" spans="1:8" x14ac:dyDescent="0.25">
      <c r="A269" s="259"/>
      <c r="B269" s="260"/>
      <c r="C269" s="260"/>
      <c r="D269" s="260"/>
      <c r="E269" s="260"/>
      <c r="F269" s="260"/>
      <c r="G269" s="261"/>
      <c r="H269" s="260"/>
    </row>
    <row r="270" spans="1:8" x14ac:dyDescent="0.25">
      <c r="A270" s="263"/>
      <c r="B270" s="264"/>
      <c r="C270" s="264"/>
      <c r="D270" s="264"/>
      <c r="E270" s="264"/>
      <c r="F270" s="264"/>
      <c r="G270" s="264"/>
      <c r="H270" s="264"/>
    </row>
    <row r="271" spans="1:8" x14ac:dyDescent="0.25">
      <c r="A271" s="104"/>
    </row>
    <row r="272" spans="1:8" x14ac:dyDescent="0.25">
      <c r="A272" s="104"/>
    </row>
    <row r="273" spans="1:6" x14ac:dyDescent="0.25">
      <c r="A273" s="272"/>
      <c r="B273" s="307"/>
      <c r="C273" s="307"/>
      <c r="D273" s="307"/>
      <c r="E273" s="307"/>
      <c r="F273" s="307"/>
    </row>
    <row r="274" spans="1:6" x14ac:dyDescent="0.25">
      <c r="A274" s="248"/>
      <c r="B274" s="306"/>
      <c r="C274" s="306"/>
      <c r="D274" s="306"/>
      <c r="E274" s="306"/>
      <c r="F274" s="306"/>
    </row>
    <row r="275" spans="1:6" x14ac:dyDescent="0.25">
      <c r="A275" s="249"/>
      <c r="B275" s="250"/>
      <c r="C275" s="251"/>
      <c r="D275" s="251"/>
      <c r="E275" s="252"/>
      <c r="F275" s="251"/>
    </row>
    <row r="276" spans="1:6" x14ac:dyDescent="0.25">
      <c r="A276" s="249"/>
      <c r="B276" s="250"/>
      <c r="C276" s="253"/>
      <c r="D276" s="253"/>
      <c r="E276" s="254"/>
      <c r="F276" s="253"/>
    </row>
    <row r="277" spans="1:6" x14ac:dyDescent="0.25">
      <c r="A277" s="255"/>
      <c r="B277" s="256"/>
      <c r="C277" s="257"/>
      <c r="D277" s="257"/>
      <c r="E277" s="258"/>
      <c r="F277" s="257"/>
    </row>
    <row r="278" spans="1:6" x14ac:dyDescent="0.25">
      <c r="A278" s="259"/>
      <c r="B278" s="260"/>
      <c r="C278" s="260"/>
      <c r="D278" s="260"/>
      <c r="E278" s="261"/>
      <c r="F278" s="260"/>
    </row>
    <row r="279" spans="1:6" x14ac:dyDescent="0.25">
      <c r="A279" s="259"/>
      <c r="B279" s="260"/>
      <c r="C279" s="260"/>
      <c r="D279" s="260"/>
      <c r="E279" s="261"/>
      <c r="F279" s="260"/>
    </row>
    <row r="280" spans="1:6" x14ac:dyDescent="0.25">
      <c r="A280" s="259"/>
      <c r="B280" s="260"/>
      <c r="C280" s="260"/>
      <c r="D280" s="260"/>
      <c r="E280" s="261"/>
      <c r="F280" s="260"/>
    </row>
    <row r="281" spans="1:6" x14ac:dyDescent="0.25">
      <c r="A281" s="259"/>
      <c r="B281" s="260"/>
      <c r="C281" s="260"/>
      <c r="D281" s="260"/>
      <c r="E281" s="261"/>
      <c r="F281" s="260"/>
    </row>
    <row r="282" spans="1:6" x14ac:dyDescent="0.25">
      <c r="A282" s="263"/>
      <c r="B282" s="264"/>
      <c r="C282" s="264"/>
      <c r="D282" s="264"/>
      <c r="E282" s="264"/>
      <c r="F282" s="264"/>
    </row>
    <row r="283" spans="1:6" x14ac:dyDescent="0.25">
      <c r="A283" s="265"/>
      <c r="B283" s="266"/>
      <c r="C283" s="266"/>
      <c r="D283" s="266"/>
      <c r="E283" s="265"/>
      <c r="F283" s="266"/>
    </row>
    <row r="284" spans="1:6" x14ac:dyDescent="0.25">
      <c r="A284" s="255"/>
      <c r="B284" s="256"/>
      <c r="C284" s="257"/>
      <c r="D284" s="257"/>
      <c r="E284" s="258"/>
      <c r="F284" s="257"/>
    </row>
    <row r="285" spans="1:6" x14ac:dyDescent="0.25">
      <c r="A285" s="259"/>
      <c r="B285" s="260"/>
      <c r="C285" s="260"/>
      <c r="D285" s="260"/>
      <c r="E285" s="261"/>
      <c r="F285" s="260"/>
    </row>
    <row r="286" spans="1:6" x14ac:dyDescent="0.25">
      <c r="A286" s="259"/>
      <c r="B286" s="260"/>
      <c r="C286" s="260"/>
      <c r="D286" s="260"/>
      <c r="E286" s="261"/>
      <c r="F286" s="260"/>
    </row>
    <row r="287" spans="1:6" x14ac:dyDescent="0.25">
      <c r="A287" s="259"/>
      <c r="B287" s="260"/>
      <c r="C287" s="260"/>
      <c r="D287" s="260"/>
      <c r="E287" s="261"/>
      <c r="F287" s="260"/>
    </row>
    <row r="288" spans="1:6" x14ac:dyDescent="0.25">
      <c r="A288" s="259"/>
      <c r="B288" s="260"/>
      <c r="C288" s="260"/>
      <c r="D288" s="260"/>
      <c r="E288" s="261"/>
      <c r="F288" s="260"/>
    </row>
    <row r="289" spans="1:6" x14ac:dyDescent="0.25">
      <c r="A289" s="259"/>
      <c r="B289" s="260"/>
      <c r="C289" s="260"/>
      <c r="D289" s="260"/>
      <c r="E289" s="261"/>
      <c r="F289" s="260"/>
    </row>
    <row r="290" spans="1:6" x14ac:dyDescent="0.25">
      <c r="A290" s="259"/>
      <c r="B290" s="260"/>
      <c r="C290" s="260"/>
      <c r="D290" s="260"/>
      <c r="E290" s="261"/>
      <c r="F290" s="260"/>
    </row>
    <row r="291" spans="1:6" x14ac:dyDescent="0.25">
      <c r="A291" s="263"/>
      <c r="B291" s="264"/>
      <c r="C291" s="264"/>
      <c r="D291" s="264"/>
      <c r="E291" s="264"/>
      <c r="F291" s="264"/>
    </row>
    <row r="292" spans="1:6" x14ac:dyDescent="0.25">
      <c r="A292" s="104"/>
    </row>
    <row r="293" spans="1:6" x14ac:dyDescent="0.25">
      <c r="A293" s="104"/>
    </row>
    <row r="294" spans="1:6" x14ac:dyDescent="0.25">
      <c r="A294" s="104"/>
    </row>
    <row r="295" spans="1:6" x14ac:dyDescent="0.25">
      <c r="A295" s="104"/>
    </row>
    <row r="296" spans="1:6" x14ac:dyDescent="0.25">
      <c r="A296" s="104"/>
    </row>
    <row r="297" spans="1:6" x14ac:dyDescent="0.25">
      <c r="A297" s="104"/>
    </row>
    <row r="298" spans="1:6" x14ac:dyDescent="0.25">
      <c r="A298" s="104"/>
    </row>
    <row r="299" spans="1:6" x14ac:dyDescent="0.25">
      <c r="A299" s="104"/>
    </row>
    <row r="300" spans="1:6" x14ac:dyDescent="0.25">
      <c r="A300" s="104"/>
    </row>
    <row r="301" spans="1:6" x14ac:dyDescent="0.25">
      <c r="A301" s="104"/>
    </row>
    <row r="302" spans="1:6" x14ac:dyDescent="0.25">
      <c r="A302" s="104"/>
    </row>
    <row r="303" spans="1:6" x14ac:dyDescent="0.25">
      <c r="A303" s="104"/>
    </row>
    <row r="304" spans="1:6" x14ac:dyDescent="0.25">
      <c r="A304" s="104"/>
    </row>
    <row r="305" spans="1:1" x14ac:dyDescent="0.25">
      <c r="A305" s="104"/>
    </row>
    <row r="306" spans="1:1" x14ac:dyDescent="0.25">
      <c r="A306" s="104"/>
    </row>
    <row r="307" spans="1:1" x14ac:dyDescent="0.25">
      <c r="A307" s="104"/>
    </row>
    <row r="308" spans="1:1" x14ac:dyDescent="0.25">
      <c r="A308" s="104"/>
    </row>
    <row r="309" spans="1:1" x14ac:dyDescent="0.25">
      <c r="A309" s="104"/>
    </row>
    <row r="310" spans="1:1" x14ac:dyDescent="0.25">
      <c r="A310" s="104"/>
    </row>
    <row r="311" spans="1:1" x14ac:dyDescent="0.25">
      <c r="A311" s="104"/>
    </row>
    <row r="312" spans="1:1" x14ac:dyDescent="0.25">
      <c r="A312" s="104"/>
    </row>
    <row r="313" spans="1:1" x14ac:dyDescent="0.25">
      <c r="A313" s="104"/>
    </row>
    <row r="314" spans="1:1" x14ac:dyDescent="0.25">
      <c r="A314" s="104"/>
    </row>
    <row r="315" spans="1:1" x14ac:dyDescent="0.25">
      <c r="A315" s="104"/>
    </row>
    <row r="316" spans="1:1" x14ac:dyDescent="0.25">
      <c r="A316" s="104"/>
    </row>
    <row r="317" spans="1:1" x14ac:dyDescent="0.25">
      <c r="A317" s="104"/>
    </row>
    <row r="318" spans="1:1" x14ac:dyDescent="0.25">
      <c r="A318" s="104"/>
    </row>
    <row r="319" spans="1:1" x14ac:dyDescent="0.25">
      <c r="A319" s="104"/>
    </row>
    <row r="320" spans="1:1" x14ac:dyDescent="0.25">
      <c r="A320" s="104"/>
    </row>
    <row r="321" spans="1:1" x14ac:dyDescent="0.25">
      <c r="A321" s="104"/>
    </row>
    <row r="322" spans="1:1" x14ac:dyDescent="0.25">
      <c r="A322" s="104"/>
    </row>
    <row r="323" spans="1:1" x14ac:dyDescent="0.25">
      <c r="A323" s="104"/>
    </row>
    <row r="324" spans="1:1" x14ac:dyDescent="0.25">
      <c r="A324" s="104"/>
    </row>
    <row r="325" spans="1:1" x14ac:dyDescent="0.25">
      <c r="A325" s="104"/>
    </row>
    <row r="326" spans="1:1" x14ac:dyDescent="0.25">
      <c r="A326" s="104"/>
    </row>
    <row r="327" spans="1:1" x14ac:dyDescent="0.25">
      <c r="A327" s="104"/>
    </row>
    <row r="328" spans="1:1" x14ac:dyDescent="0.25">
      <c r="A328" s="104"/>
    </row>
    <row r="329" spans="1:1" x14ac:dyDescent="0.25">
      <c r="A329" s="104"/>
    </row>
    <row r="330" spans="1:1" x14ac:dyDescent="0.25">
      <c r="A330" s="104"/>
    </row>
    <row r="331" spans="1:1" x14ac:dyDescent="0.25">
      <c r="A331" s="104"/>
    </row>
    <row r="332" spans="1:1" x14ac:dyDescent="0.25">
      <c r="A332" s="104"/>
    </row>
    <row r="333" spans="1:1" x14ac:dyDescent="0.25">
      <c r="A333" s="104"/>
    </row>
    <row r="334" spans="1:1" x14ac:dyDescent="0.25">
      <c r="A334" s="104"/>
    </row>
    <row r="335" spans="1:1" x14ac:dyDescent="0.25">
      <c r="A335" s="104"/>
    </row>
    <row r="336" spans="1:1" x14ac:dyDescent="0.25">
      <c r="A336" s="104"/>
    </row>
    <row r="337" spans="1:1" x14ac:dyDescent="0.25">
      <c r="A337" s="104"/>
    </row>
    <row r="338" spans="1:1" x14ac:dyDescent="0.25">
      <c r="A338" s="104"/>
    </row>
    <row r="339" spans="1:1" x14ac:dyDescent="0.25">
      <c r="A339" s="104"/>
    </row>
    <row r="340" spans="1:1" x14ac:dyDescent="0.25">
      <c r="A340" s="104"/>
    </row>
    <row r="341" spans="1:1" x14ac:dyDescent="0.25">
      <c r="A341" s="104"/>
    </row>
    <row r="342" spans="1:1" x14ac:dyDescent="0.25">
      <c r="A342" s="104"/>
    </row>
  </sheetData>
  <mergeCells count="16">
    <mergeCell ref="B89:F89"/>
    <mergeCell ref="A3:F3"/>
    <mergeCell ref="B6:F6"/>
    <mergeCell ref="B27:F27"/>
    <mergeCell ref="B48:F48"/>
    <mergeCell ref="B68:F68"/>
    <mergeCell ref="B235:H235"/>
    <mergeCell ref="B254:H254"/>
    <mergeCell ref="B273:F273"/>
    <mergeCell ref="B274:F274"/>
    <mergeCell ref="B111:F111"/>
    <mergeCell ref="B133:F133"/>
    <mergeCell ref="B153:H153"/>
    <mergeCell ref="B173:H173"/>
    <mergeCell ref="B194:H194"/>
    <mergeCell ref="B215:H215"/>
  </mergeCells>
  <pageMargins left="0.7" right="0.7" top="0.75" bottom="0.75" header="0.3" footer="0.3"/>
  <pageSetup paperSize="9" orientation="portrait" r:id="rId1"/>
  <headerFooter>
    <oddHeader xml:space="preserve">&amp;L&amp;"Times New Roman,Normál"&amp;12Balatonszőlős Község Önkormányzata&amp;C&amp;"Times New Roman,Normál"&amp;12 12. melléklet 
az önkormányzat 2019. évi költségvetéséről szóló 2/2019. (II. 15.) önkormányzati rendelethez: </oddHeader>
  </headerFooter>
  <rowBreaks count="1" manualBreakCount="1">
    <brk id="2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13</vt:i4>
      </vt:variant>
      <vt:variant>
        <vt:lpstr>Névvel ellátott tartományok</vt:lpstr>
      </vt:variant>
      <vt:variant>
        <vt:i4>12</vt:i4>
      </vt:variant>
    </vt:vector>
  </HeadingPairs>
  <TitlesOfParts>
    <vt:vector size="25" baseType="lpstr">
      <vt:lpstr>1.tábla </vt:lpstr>
      <vt:lpstr>2.tábla</vt:lpstr>
      <vt:lpstr>2a. tábla</vt:lpstr>
      <vt:lpstr>3.tábla </vt:lpstr>
      <vt:lpstr>4.tábla</vt:lpstr>
      <vt:lpstr>5.tábla</vt:lpstr>
      <vt:lpstr>6.tábla </vt:lpstr>
      <vt:lpstr>7.tábla</vt:lpstr>
      <vt:lpstr>8.tábla</vt:lpstr>
      <vt:lpstr>9.tábla</vt:lpstr>
      <vt:lpstr>10.tábla</vt:lpstr>
      <vt:lpstr>11.tábla</vt:lpstr>
      <vt:lpstr>12.tábla</vt:lpstr>
      <vt:lpstr>'2.tábla'!Nyomtatási_cím</vt:lpstr>
      <vt:lpstr>'1.tábla '!Nyomtatási_terület</vt:lpstr>
      <vt:lpstr>'10.tábla'!Nyomtatási_terület</vt:lpstr>
      <vt:lpstr>'11.tábla'!Nyomtatási_terület</vt:lpstr>
      <vt:lpstr>'12.tábla'!Nyomtatási_terület</vt:lpstr>
      <vt:lpstr>'2.tábla'!Nyomtatási_terület</vt:lpstr>
      <vt:lpstr>'3.tábla '!Nyomtatási_terület</vt:lpstr>
      <vt:lpstr>'5.tábla'!Nyomtatási_terület</vt:lpstr>
      <vt:lpstr>'6.tábla '!Nyomtatási_terület</vt:lpstr>
      <vt:lpstr>'7.tábla'!Nyomtatási_terület</vt:lpstr>
      <vt:lpstr>'8.tábla'!Nyomtatási_terület</vt:lpstr>
      <vt:lpstr>'9.tábla'!Nyomtatási_terület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Répásy Ildikó</dc:creator>
  <cp:lastModifiedBy>Hossó Erika</cp:lastModifiedBy>
  <cp:lastPrinted>2019-07-15T12:50:49Z</cp:lastPrinted>
  <dcterms:created xsi:type="dcterms:W3CDTF">2014-05-27T12:51:39Z</dcterms:created>
  <dcterms:modified xsi:type="dcterms:W3CDTF">2019-07-15T12:53:30Z</dcterms:modified>
</cp:coreProperties>
</file>