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gyző\Desktop\költségvetési rendeletek 2021\Szente\"/>
    </mc:Choice>
  </mc:AlternateContent>
  <xr:revisionPtr revIDLastSave="0" documentId="8_{369364C1-667D-432B-91EE-88AA0618E87A}" xr6:coauthVersionLast="46" xr6:coauthVersionMax="46" xr10:uidLastSave="{00000000-0000-0000-0000-000000000000}"/>
  <bookViews>
    <workbookView xWindow="-108" yWindow="-108" windowWidth="23256" windowHeight="12576" xr2:uid="{FA455ED4-D741-431D-AE30-9E5C3A2C128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6" i="1" l="1"/>
  <c r="M86" i="1"/>
  <c r="K86" i="1"/>
  <c r="J86" i="1"/>
  <c r="H86" i="1"/>
  <c r="F86" i="1"/>
  <c r="Q84" i="1"/>
  <c r="O84" i="1"/>
  <c r="M84" i="1"/>
  <c r="K84" i="1"/>
  <c r="J84" i="1"/>
  <c r="H84" i="1"/>
  <c r="F84" i="1"/>
  <c r="P80" i="1"/>
  <c r="Q67" i="1"/>
  <c r="O67" i="1"/>
  <c r="M67" i="1"/>
  <c r="K67" i="1"/>
  <c r="J67" i="1"/>
  <c r="H67" i="1"/>
  <c r="F67" i="1"/>
  <c r="Q62" i="1"/>
  <c r="O62" i="1"/>
  <c r="M62" i="1"/>
  <c r="K62" i="1"/>
  <c r="J62" i="1"/>
  <c r="H62" i="1"/>
  <c r="F62" i="1"/>
  <c r="O56" i="1"/>
  <c r="M56" i="1"/>
  <c r="K56" i="1"/>
  <c r="J56" i="1"/>
  <c r="H56" i="1"/>
  <c r="F56" i="1"/>
  <c r="Q54" i="1"/>
  <c r="O50" i="1"/>
  <c r="M50" i="1"/>
  <c r="K50" i="1"/>
  <c r="J50" i="1"/>
  <c r="H50" i="1"/>
  <c r="F50" i="1"/>
  <c r="Q49" i="1"/>
  <c r="Q50" i="1" s="1"/>
  <c r="Q47" i="1"/>
  <c r="Q41" i="1"/>
  <c r="Q42" i="1" s="1"/>
  <c r="Q38" i="1"/>
  <c r="Q35" i="1"/>
  <c r="Q31" i="1"/>
  <c r="Q16" i="1"/>
  <c r="Q56" i="1" s="1"/>
  <c r="O16" i="1"/>
  <c r="M16" i="1"/>
  <c r="K16" i="1"/>
  <c r="J16" i="1"/>
  <c r="H16" i="1"/>
  <c r="F16" i="1"/>
  <c r="Q7" i="1"/>
  <c r="Q86" i="1" l="1"/>
</calcChain>
</file>

<file path=xl/sharedStrings.xml><?xml version="1.0" encoding="utf-8"?>
<sst xmlns="http://schemas.openxmlformats.org/spreadsheetml/2006/main" count="118" uniqueCount="112">
  <si>
    <t>Szente Község Önkormányzata 2021 évi költségvetése</t>
  </si>
  <si>
    <t>1. sz. melléklet</t>
  </si>
  <si>
    <t>B E V É T E L E K</t>
  </si>
  <si>
    <t>2014 évi tervezet</t>
  </si>
  <si>
    <t>2015 évi tervezet</t>
  </si>
  <si>
    <t>2016 évi tervezet</t>
  </si>
  <si>
    <t>2017 évi tervezet</t>
  </si>
  <si>
    <t>2018 évi tervezet</t>
  </si>
  <si>
    <t>2019 évi tervezet</t>
  </si>
  <si>
    <t>2021 évi tervezet</t>
  </si>
  <si>
    <t>Cím-név</t>
  </si>
  <si>
    <t>1.1 fejezet : Települési önkormányzatok működésének általános támogatása</t>
  </si>
  <si>
    <t>1.a</t>
  </si>
  <si>
    <t>Önkormányzati hivatal működésének támogatása</t>
  </si>
  <si>
    <t xml:space="preserve"> 1.1.1</t>
  </si>
  <si>
    <t>Település-üzemeltetéshez kapcsolódó feladatellátás összesen</t>
  </si>
  <si>
    <t>1.1.1.2</t>
  </si>
  <si>
    <t xml:space="preserve">Zöldterület gazdálkodással kapcsolatos kapcsolatos feladatok ellátásának támogatása </t>
  </si>
  <si>
    <t>1.1.1.3</t>
  </si>
  <si>
    <t>Közvilágítás fenntartásának támogatása</t>
  </si>
  <si>
    <t>1.1.1.4</t>
  </si>
  <si>
    <t>köztemető fenntartással kapcsolatos feladatok támogatása</t>
  </si>
  <si>
    <t>1.1.1.5</t>
  </si>
  <si>
    <t>közutak fenntartásának támogatása</t>
  </si>
  <si>
    <t>1.c</t>
  </si>
  <si>
    <t>Beszámítás összege</t>
  </si>
  <si>
    <t>1.1.1.6</t>
  </si>
  <si>
    <t>Egyéb kötelező önkormányzati feladatok támogatása</t>
  </si>
  <si>
    <t>1.1.1.7</t>
  </si>
  <si>
    <t>Lakott külterülettel kapcsolatos feladatok</t>
  </si>
  <si>
    <t>Polgármesteri bérkiegészítés</t>
  </si>
  <si>
    <t>1.1. fejezet összesen:</t>
  </si>
  <si>
    <t>1.2. Települési Önkormányzatok egyes köznevelési feladatainak támogatása</t>
  </si>
  <si>
    <t>1.2.2.1</t>
  </si>
  <si>
    <t xml:space="preserve">Óvodapedagógusok bértámogatása </t>
  </si>
  <si>
    <t>1.2.5.1.1.</t>
  </si>
  <si>
    <t>Óvodapedagógusok munkájtá közvetlenül segítők bértámogatás</t>
  </si>
  <si>
    <t>1.(1).2.</t>
  </si>
  <si>
    <t>Óvodapedagógusok bértámogatása (9-12 hó)</t>
  </si>
  <si>
    <t>Óvodapedagógusok kiegészítő támogatás</t>
  </si>
  <si>
    <t>1.(2).2.</t>
  </si>
  <si>
    <t>Óvodapedagógusok munkájtá közvetlenül segítők bértámogatás (9-12hó)</t>
  </si>
  <si>
    <t>2.(7).1.</t>
  </si>
  <si>
    <t>Óvodaműködtetés támogatása (1-8 hó) ( 8 órát meg nem haladó)</t>
  </si>
  <si>
    <t>1.2.1.1</t>
  </si>
  <si>
    <t>Óvodaműködtetés támogatása (8 órát meghaladó)</t>
  </si>
  <si>
    <t>2.(8).2.</t>
  </si>
  <si>
    <t>Óvodaműködtetés támogatása (9-12 hó)  ( 8 órát meg nem haladó)</t>
  </si>
  <si>
    <t>Óvodaműködtetés támogatása (9-12 hó) (8 órát meghaladó)</t>
  </si>
  <si>
    <t xml:space="preserve"> 1.2.6.</t>
  </si>
  <si>
    <t>Társulás által felnntartott óvodákba bejáró gyermekek utaztatásának támog</t>
  </si>
  <si>
    <t>Gyermekek szállítása</t>
  </si>
  <si>
    <t>Ped II miatti kiegészítés</t>
  </si>
  <si>
    <t>1.2 fejezet összesen:</t>
  </si>
  <si>
    <t xml:space="preserve"> 1.3. Szociális faladatok</t>
  </si>
  <si>
    <t xml:space="preserve"> 1.3.1.</t>
  </si>
  <si>
    <t>Telepélési önkormányzatok szociális és gyermekjóléíti feladatainak egyéb támogatása</t>
  </si>
  <si>
    <t>1.3.1. fejezet összesen</t>
  </si>
  <si>
    <t>1.3.2.3.1</t>
  </si>
  <si>
    <t>szociális étkezés támogatása</t>
  </si>
  <si>
    <t>1.3.2.5.</t>
  </si>
  <si>
    <t>Falugondnoki szolgálat támogatása</t>
  </si>
  <si>
    <t>1.3.2. fejezet összesen</t>
  </si>
  <si>
    <t>1.3.3.1.2</t>
  </si>
  <si>
    <t>Bölcsőde dajkák, középfokú végzettségű kisgyermeknevelők szaktanácsadók bértámogatása</t>
  </si>
  <si>
    <t>1.3.3.2</t>
  </si>
  <si>
    <t>Bölcsőde üzemeltetési támogatása</t>
  </si>
  <si>
    <t>1.3.3 fejezet összesen</t>
  </si>
  <si>
    <t>1.3 fejezet összesen</t>
  </si>
  <si>
    <t>1.4. Étkeztetési feladatok</t>
  </si>
  <si>
    <t>1.4.1.1.</t>
  </si>
  <si>
    <t>Intézményi gyermekétkeztetés bértámogatása</t>
  </si>
  <si>
    <t>1.4.1.2</t>
  </si>
  <si>
    <t>Intézményi gyermekétkeztetés üzemeltetési támogatása</t>
  </si>
  <si>
    <t>1.4.1 fejezet összesen</t>
  </si>
  <si>
    <t xml:space="preserve"> 1.4.2</t>
  </si>
  <si>
    <t>Szünidei gyermekétkeztetés</t>
  </si>
  <si>
    <t>1.4.2 fejezet összesen</t>
  </si>
  <si>
    <t>1.4 fejezet összesen</t>
  </si>
  <si>
    <t>1.5. Település önkormányzatok kulturális feladatainak támogatása</t>
  </si>
  <si>
    <t xml:space="preserve"> 1.5.2.</t>
  </si>
  <si>
    <t>Települési önkoirmányzatok nyilvános könyvtári és közművelődési feladatainak támogatása</t>
  </si>
  <si>
    <t>1.5 fejezet összesen</t>
  </si>
  <si>
    <t>Telepüési Önkormányzatok egyes költségvetési kapcsolatiból származó bevételei összesen</t>
  </si>
  <si>
    <t>IV. fejezet: Helyi adókhoz kapcsolódó  bevételek</t>
  </si>
  <si>
    <t>Gépjárműadó</t>
  </si>
  <si>
    <t>Iparűzési adó</t>
  </si>
  <si>
    <t>Kommunális adó</t>
  </si>
  <si>
    <t>IV fejezet összesen</t>
  </si>
  <si>
    <t>V. fejezet: Térítési díjak, szolgáltatási bevételek</t>
  </si>
  <si>
    <t>Szociális étkezők térítési díja</t>
  </si>
  <si>
    <t>Egyéb bevétel (szoc étkezés normatíva pótigény lesz)</t>
  </si>
  <si>
    <t>szálláshely szolgáltatás bevétele</t>
  </si>
  <si>
    <t>V fejezet összesen</t>
  </si>
  <si>
    <t>VI. fejezet: Pályázati támogatások, egyéb bevételek</t>
  </si>
  <si>
    <t>Munkaügi központ támogatása - közfoglalkoztatás- működési</t>
  </si>
  <si>
    <t>Munkaügi központ támogatása - közfoglalkoztatás- felhalomzási</t>
  </si>
  <si>
    <t>Maradvány igénybevétele</t>
  </si>
  <si>
    <t>Ovi tornaszoba MFP</t>
  </si>
  <si>
    <t>Orvosi eszköz MFP</t>
  </si>
  <si>
    <t>Közműv. Érdekeltségnövelő</t>
  </si>
  <si>
    <t>Maradványból TOP rendezvény</t>
  </si>
  <si>
    <t>pénzm</t>
  </si>
  <si>
    <t>2021.00 havi állami</t>
  </si>
  <si>
    <t>ÚT 2017-ben megérkezett</t>
  </si>
  <si>
    <t>Kistelepülések támogatás 2017-ben megkérkezett</t>
  </si>
  <si>
    <t>további pénzkészlet 2020.12.31</t>
  </si>
  <si>
    <t>VP 2017</t>
  </si>
  <si>
    <t>OVI konyha</t>
  </si>
  <si>
    <t>TOP 2017 ben</t>
  </si>
  <si>
    <t>VI fejezet összesen</t>
  </si>
  <si>
    <t>BEVÉTELEK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</si>
</sst>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#"/>
    <numFmt numFmtId="165" formatCode="#,##0\ &quot;Ft&quot;"/>
    <numFmt numFmtId="166" formatCode="#\ ###\ ###"/>
    <numFmt numFmtId="167" formatCode="#\ ##0\ \ "/>
  </numFmts>
  <fonts count="28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sz val="10"/>
      <name val="H-Times New Roman"/>
    </font>
    <font>
      <b/>
      <sz val="12"/>
      <color indexed="17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rgb="FF0033CC"/>
      <name val="Times New Roman"/>
      <family val="1"/>
      <charset val="238"/>
    </font>
    <font>
      <sz val="12"/>
      <color rgb="FF0033CC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indexed="56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i/>
      <sz val="12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i/>
      <sz val="12"/>
      <color indexed="10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indexed="21"/>
      <name val="Times New Roman"/>
      <family val="1"/>
      <charset val="238"/>
    </font>
    <font>
      <sz val="12"/>
      <color indexed="56"/>
      <name val="Times New Roman"/>
      <family val="1"/>
      <charset val="238"/>
    </font>
    <font>
      <b/>
      <sz val="12"/>
      <color indexed="23"/>
      <name val="Times New Roman"/>
      <family val="1"/>
      <charset val="238"/>
    </font>
    <font>
      <sz val="12"/>
      <color indexed="16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sz val="12"/>
      <color rgb="FF0000FF"/>
      <name val="Times New Roman"/>
      <family val="1"/>
      <charset val="238"/>
    </font>
    <font>
      <b/>
      <sz val="12"/>
      <color indexed="21"/>
      <name val="Times New Roman"/>
      <family val="1"/>
      <charset val="238"/>
    </font>
    <font>
      <i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" fontId="3" fillId="0" borderId="0">
      <alignment horizontal="right" vertical="center"/>
    </xf>
    <xf numFmtId="0" fontId="3" fillId="0" borderId="0"/>
  </cellStyleXfs>
  <cellXfs count="20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4" fillId="0" borderId="2" xfId="1" applyFont="1" applyBorder="1" applyAlignment="1">
      <alignment horizontal="center" vertical="center" wrapText="1"/>
    </xf>
    <xf numFmtId="3" fontId="4" fillId="0" borderId="3" xfId="1" applyFont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3" fontId="6" fillId="0" borderId="7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3" fontId="7" fillId="0" borderId="13" xfId="1" applyFont="1" applyBorder="1" applyAlignment="1">
      <alignment horizontal="left" vertical="center" wrapText="1"/>
    </xf>
    <xf numFmtId="0" fontId="8" fillId="0" borderId="13" xfId="0" applyFont="1" applyBorder="1"/>
    <xf numFmtId="0" fontId="1" fillId="2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5" fontId="1" fillId="3" borderId="13" xfId="0" applyNumberFormat="1" applyFont="1" applyFill="1" applyBorder="1" applyAlignment="1">
      <alignment horizontal="center" vertical="center" wrapText="1"/>
    </xf>
    <xf numFmtId="3" fontId="9" fillId="0" borderId="13" xfId="1" applyFont="1" applyBorder="1" applyAlignment="1">
      <alignment horizontal="left" vertical="center" wrapText="1"/>
    </xf>
    <xf numFmtId="3" fontId="1" fillId="0" borderId="13" xfId="1" applyFont="1" applyBorder="1" applyAlignment="1">
      <alignment horizontal="left" vertical="center" wrapText="1"/>
    </xf>
    <xf numFmtId="3" fontId="1" fillId="0" borderId="13" xfId="1" applyFont="1" applyBorder="1">
      <alignment horizontal="right" vertical="center"/>
    </xf>
    <xf numFmtId="3" fontId="1" fillId="3" borderId="13" xfId="1" applyFont="1" applyFill="1" applyBorder="1">
      <alignment horizontal="right" vertical="center"/>
    </xf>
    <xf numFmtId="165" fontId="1" fillId="3" borderId="13" xfId="1" applyNumberFormat="1" applyFont="1" applyFill="1" applyBorder="1">
      <alignment horizontal="right" vertical="center"/>
    </xf>
    <xf numFmtId="3" fontId="9" fillId="0" borderId="13" xfId="1" applyFont="1" applyBorder="1" applyAlignment="1">
      <alignment horizontal="right" vertical="center" wrapText="1"/>
    </xf>
    <xf numFmtId="3" fontId="1" fillId="0" borderId="14" xfId="1" applyFont="1" applyBorder="1" applyAlignment="1">
      <alignment horizontal="left" vertical="center" wrapText="1"/>
    </xf>
    <xf numFmtId="3" fontId="1" fillId="0" borderId="15" xfId="1" applyFont="1" applyBorder="1" applyAlignment="1">
      <alignment horizontal="left" vertical="center" wrapText="1"/>
    </xf>
    <xf numFmtId="3" fontId="10" fillId="0" borderId="13" xfId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0" fillId="0" borderId="13" xfId="1" applyFont="1" applyBorder="1" applyAlignment="1">
      <alignment horizontal="right" vertical="center" wrapText="1"/>
    </xf>
    <xf numFmtId="3" fontId="10" fillId="3" borderId="13" xfId="1" applyFont="1" applyFill="1" applyBorder="1" applyAlignment="1">
      <alignment horizontal="right" vertical="center" wrapText="1"/>
    </xf>
    <xf numFmtId="165" fontId="10" fillId="3" borderId="13" xfId="1" applyNumberFormat="1" applyFont="1" applyFill="1" applyBorder="1" applyAlignment="1">
      <alignment horizontal="right" vertical="center" wrapText="1"/>
    </xf>
    <xf numFmtId="3" fontId="10" fillId="0" borderId="14" xfId="1" applyFont="1" applyBorder="1" applyAlignment="1">
      <alignment vertical="center" wrapText="1"/>
    </xf>
    <xf numFmtId="3" fontId="10" fillId="0" borderId="15" xfId="1" applyFont="1" applyBorder="1" applyAlignment="1">
      <alignment vertical="center" wrapText="1"/>
    </xf>
    <xf numFmtId="3" fontId="10" fillId="0" borderId="13" xfId="1" applyFont="1" applyBorder="1">
      <alignment horizontal="right" vertical="center"/>
    </xf>
    <xf numFmtId="3" fontId="10" fillId="3" borderId="13" xfId="1" applyFont="1" applyFill="1" applyBorder="1">
      <alignment horizontal="right" vertical="center"/>
    </xf>
    <xf numFmtId="165" fontId="10" fillId="3" borderId="13" xfId="1" applyNumberFormat="1" applyFont="1" applyFill="1" applyBorder="1">
      <alignment horizontal="right" vertical="center"/>
    </xf>
    <xf numFmtId="3" fontId="1" fillId="0" borderId="13" xfId="1" applyFont="1" applyBorder="1" applyAlignment="1">
      <alignment vertical="center" wrapText="1"/>
    </xf>
    <xf numFmtId="3" fontId="1" fillId="0" borderId="14" xfId="1" applyFont="1" applyBorder="1" applyAlignment="1">
      <alignment vertical="center" wrapText="1"/>
    </xf>
    <xf numFmtId="3" fontId="1" fillId="0" borderId="15" xfId="1" applyFont="1" applyBorder="1" applyAlignment="1">
      <alignment vertical="center" wrapText="1"/>
    </xf>
    <xf numFmtId="3" fontId="9" fillId="0" borderId="14" xfId="1" applyFont="1" applyBorder="1" applyAlignment="1">
      <alignment horizontal="left" vertical="center" wrapText="1"/>
    </xf>
    <xf numFmtId="3" fontId="9" fillId="0" borderId="16" xfId="1" applyFont="1" applyBorder="1" applyAlignment="1">
      <alignment horizontal="left" vertical="center" wrapText="1"/>
    </xf>
    <xf numFmtId="3" fontId="11" fillId="0" borderId="14" xfId="1" applyFont="1" applyBorder="1" applyAlignment="1">
      <alignment horizontal="center" vertical="center"/>
    </xf>
    <xf numFmtId="3" fontId="11" fillId="0" borderId="16" xfId="1" applyFont="1" applyBorder="1" applyAlignment="1">
      <alignment horizontal="center" vertical="center"/>
    </xf>
    <xf numFmtId="3" fontId="11" fillId="0" borderId="15" xfId="1" applyFont="1" applyBorder="1" applyAlignment="1">
      <alignment horizontal="center" vertical="center"/>
    </xf>
    <xf numFmtId="166" fontId="11" fillId="2" borderId="13" xfId="1" applyNumberFormat="1" applyFont="1" applyFill="1" applyBorder="1">
      <alignment horizontal="right" vertical="center"/>
    </xf>
    <xf numFmtId="166" fontId="11" fillId="3" borderId="13" xfId="1" applyNumberFormat="1" applyFont="1" applyFill="1" applyBorder="1">
      <alignment horizontal="right" vertical="center"/>
    </xf>
    <xf numFmtId="165" fontId="11" fillId="3" borderId="13" xfId="1" applyNumberFormat="1" applyFont="1" applyFill="1" applyBorder="1">
      <alignment horizontal="right" vertical="center"/>
    </xf>
    <xf numFmtId="3" fontId="7" fillId="0" borderId="14" xfId="1" applyFont="1" applyBorder="1" applyAlignment="1">
      <alignment horizontal="center" vertical="center"/>
    </xf>
    <xf numFmtId="3" fontId="7" fillId="0" borderId="16" xfId="1" applyFont="1" applyBorder="1" applyAlignment="1">
      <alignment horizontal="center" vertical="center"/>
    </xf>
    <xf numFmtId="3" fontId="7" fillId="0" borderId="15" xfId="1" applyFont="1" applyBorder="1" applyAlignment="1">
      <alignment horizontal="center" vertical="center"/>
    </xf>
    <xf numFmtId="166" fontId="12" fillId="2" borderId="13" xfId="1" applyNumberFormat="1" applyFont="1" applyFill="1" applyBorder="1">
      <alignment horizontal="right" vertical="center"/>
    </xf>
    <xf numFmtId="166" fontId="12" fillId="3" borderId="13" xfId="1" applyNumberFormat="1" applyFont="1" applyFill="1" applyBorder="1">
      <alignment horizontal="right" vertical="center"/>
    </xf>
    <xf numFmtId="165" fontId="12" fillId="3" borderId="13" xfId="1" applyNumberFormat="1" applyFont="1" applyFill="1" applyBorder="1">
      <alignment horizontal="right" vertical="center"/>
    </xf>
    <xf numFmtId="3" fontId="7" fillId="0" borderId="14" xfId="1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9" fillId="0" borderId="14" xfId="1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166" fontId="1" fillId="2" borderId="13" xfId="1" applyNumberFormat="1" applyFont="1" applyFill="1" applyBorder="1">
      <alignment horizontal="right" vertical="center"/>
    </xf>
    <xf numFmtId="166" fontId="1" fillId="3" borderId="13" xfId="1" applyNumberFormat="1" applyFont="1" applyFill="1" applyBorder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3" fontId="9" fillId="0" borderId="15" xfId="1" applyFont="1" applyBorder="1" applyAlignment="1">
      <alignment horizontal="right" vertical="center" wrapText="1"/>
    </xf>
    <xf numFmtId="3" fontId="9" fillId="0" borderId="14" xfId="1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3" fontId="11" fillId="0" borderId="14" xfId="1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5" fontId="7" fillId="3" borderId="13" xfId="1" applyNumberFormat="1" applyFont="1" applyFill="1" applyBorder="1">
      <alignment horizontal="right" vertical="center"/>
    </xf>
    <xf numFmtId="3" fontId="7" fillId="0" borderId="16" xfId="1" applyFont="1" applyBorder="1" applyAlignment="1">
      <alignment horizontal="left" vertical="center" wrapText="1"/>
    </xf>
    <xf numFmtId="3" fontId="7" fillId="0" borderId="15" xfId="1" applyFont="1" applyBorder="1" applyAlignment="1">
      <alignment horizontal="left" vertical="center" wrapText="1"/>
    </xf>
    <xf numFmtId="3" fontId="11" fillId="0" borderId="14" xfId="1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/>
    </xf>
    <xf numFmtId="3" fontId="11" fillId="0" borderId="14" xfId="1" applyFont="1" applyBorder="1" applyAlignment="1">
      <alignment horizontal="center" vertical="center" wrapText="1"/>
    </xf>
    <xf numFmtId="3" fontId="11" fillId="0" borderId="15" xfId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6" fontId="8" fillId="3" borderId="13" xfId="1" applyNumberFormat="1" applyFont="1" applyFill="1" applyBorder="1">
      <alignment horizontal="right" vertical="center"/>
    </xf>
    <xf numFmtId="167" fontId="9" fillId="0" borderId="14" xfId="1" applyNumberFormat="1" applyFont="1" applyBorder="1">
      <alignment horizontal="right" vertical="center"/>
    </xf>
    <xf numFmtId="0" fontId="11" fillId="0" borderId="15" xfId="0" applyFont="1" applyBorder="1" applyAlignment="1">
      <alignment horizontal="right" vertical="center"/>
    </xf>
    <xf numFmtId="166" fontId="7" fillId="3" borderId="13" xfId="1" applyNumberFormat="1" applyFont="1" applyFill="1" applyBorder="1">
      <alignment horizontal="right" vertical="center"/>
    </xf>
    <xf numFmtId="167" fontId="9" fillId="0" borderId="15" xfId="1" applyNumberFormat="1" applyFont="1" applyBorder="1">
      <alignment horizontal="right" vertical="center"/>
    </xf>
    <xf numFmtId="0" fontId="11" fillId="0" borderId="15" xfId="0" applyFont="1" applyBorder="1" applyAlignment="1">
      <alignment horizontal="left" vertical="center"/>
    </xf>
    <xf numFmtId="3" fontId="9" fillId="0" borderId="14" xfId="1" applyFont="1" applyBorder="1" applyAlignment="1">
      <alignment horizontal="center" vertical="center" wrapText="1"/>
    </xf>
    <xf numFmtId="3" fontId="9" fillId="0" borderId="15" xfId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/>
    </xf>
    <xf numFmtId="166" fontId="7" fillId="2" borderId="13" xfId="1" applyNumberFormat="1" applyFont="1" applyFill="1" applyBorder="1">
      <alignment horizontal="right" vertical="center"/>
    </xf>
    <xf numFmtId="0" fontId="7" fillId="0" borderId="0" xfId="0" applyFont="1" applyAlignment="1">
      <alignment vertical="center"/>
    </xf>
    <xf numFmtId="167" fontId="9" fillId="0" borderId="14" xfId="1" applyNumberFormat="1" applyFont="1" applyBorder="1" applyAlignment="1">
      <alignment horizontal="center" vertical="center"/>
    </xf>
    <xf numFmtId="167" fontId="9" fillId="0" borderId="15" xfId="1" applyNumberFormat="1" applyFont="1" applyBorder="1" applyAlignment="1">
      <alignment horizontal="center" vertical="center"/>
    </xf>
    <xf numFmtId="167" fontId="11" fillId="0" borderId="14" xfId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7" fontId="9" fillId="0" borderId="16" xfId="1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6" fontId="9" fillId="2" borderId="13" xfId="1" applyNumberFormat="1" applyFont="1" applyFill="1" applyBorder="1">
      <alignment horizontal="right" vertical="center"/>
    </xf>
    <xf numFmtId="166" fontId="9" fillId="3" borderId="13" xfId="1" applyNumberFormat="1" applyFont="1" applyFill="1" applyBorder="1">
      <alignment horizontal="right" vertical="center"/>
    </xf>
    <xf numFmtId="165" fontId="9" fillId="3" borderId="13" xfId="1" applyNumberFormat="1" applyFont="1" applyFill="1" applyBorder="1">
      <alignment horizontal="right" vertical="center"/>
    </xf>
    <xf numFmtId="167" fontId="9" fillId="0" borderId="16" xfId="1" applyNumberFormat="1" applyFont="1" applyBorder="1" applyAlignment="1">
      <alignment horizontal="left" vertical="center"/>
    </xf>
    <xf numFmtId="167" fontId="9" fillId="0" borderId="15" xfId="1" applyNumberFormat="1" applyFont="1" applyBorder="1" applyAlignment="1">
      <alignment horizontal="left" vertical="center"/>
    </xf>
    <xf numFmtId="167" fontId="9" fillId="0" borderId="16" xfId="1" applyNumberFormat="1" applyFont="1" applyBorder="1" applyAlignment="1">
      <alignment horizontal="center" vertical="center"/>
    </xf>
    <xf numFmtId="164" fontId="1" fillId="3" borderId="13" xfId="1" applyNumberFormat="1" applyFont="1" applyFill="1" applyBorder="1">
      <alignment horizontal="right" vertical="center"/>
    </xf>
    <xf numFmtId="167" fontId="11" fillId="0" borderId="16" xfId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" fontId="14" fillId="0" borderId="16" xfId="1" applyFont="1" applyBorder="1" applyAlignment="1">
      <alignment horizontal="left" vertical="center" wrapText="1"/>
    </xf>
    <xf numFmtId="3" fontId="14" fillId="0" borderId="15" xfId="1" applyFont="1" applyBorder="1" applyAlignment="1">
      <alignment horizontal="left" vertical="center" wrapText="1"/>
    </xf>
    <xf numFmtId="164" fontId="14" fillId="2" borderId="13" xfId="1" applyNumberFormat="1" applyFont="1" applyFill="1" applyBorder="1">
      <alignment horizontal="right" vertical="center"/>
    </xf>
    <xf numFmtId="164" fontId="14" fillId="3" borderId="13" xfId="1" applyNumberFormat="1" applyFont="1" applyFill="1" applyBorder="1">
      <alignment horizontal="right" vertical="center"/>
    </xf>
    <xf numFmtId="164" fontId="15" fillId="3" borderId="13" xfId="1" applyNumberFormat="1" applyFont="1" applyFill="1" applyBorder="1">
      <alignment horizontal="right" vertical="center"/>
    </xf>
    <xf numFmtId="165" fontId="15" fillId="3" borderId="13" xfId="1" applyNumberFormat="1" applyFont="1" applyFill="1" applyBorder="1">
      <alignment horizontal="right" vertical="center"/>
    </xf>
    <xf numFmtId="0" fontId="16" fillId="0" borderId="0" xfId="0" applyFont="1" applyAlignment="1">
      <alignment vertical="center"/>
    </xf>
    <xf numFmtId="3" fontId="17" fillId="0" borderId="16" xfId="1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164" fontId="17" fillId="2" borderId="13" xfId="1" applyNumberFormat="1" applyFont="1" applyFill="1" applyBorder="1">
      <alignment horizontal="right" vertical="center"/>
    </xf>
    <xf numFmtId="164" fontId="17" fillId="3" borderId="13" xfId="1" applyNumberFormat="1" applyFont="1" applyFill="1" applyBorder="1">
      <alignment horizontal="right" vertical="center"/>
    </xf>
    <xf numFmtId="164" fontId="18" fillId="3" borderId="13" xfId="1" applyNumberFormat="1" applyFont="1" applyFill="1" applyBorder="1">
      <alignment horizontal="right" vertical="center"/>
    </xf>
    <xf numFmtId="165" fontId="18" fillId="3" borderId="13" xfId="1" applyNumberFormat="1" applyFont="1" applyFill="1" applyBorder="1">
      <alignment horizontal="right" vertical="center"/>
    </xf>
    <xf numFmtId="0" fontId="10" fillId="0" borderId="0" xfId="0" applyFont="1" applyAlignment="1">
      <alignment vertical="center"/>
    </xf>
    <xf numFmtId="3" fontId="9" fillId="0" borderId="13" xfId="1" applyFont="1" applyBorder="1" applyAlignment="1">
      <alignment horizontal="center" vertical="center" wrapText="1"/>
    </xf>
    <xf numFmtId="164" fontId="19" fillId="2" borderId="13" xfId="1" applyNumberFormat="1" applyFont="1" applyFill="1" applyBorder="1">
      <alignment horizontal="right" vertical="center"/>
    </xf>
    <xf numFmtId="164" fontId="19" fillId="3" borderId="13" xfId="1" applyNumberFormat="1" applyFont="1" applyFill="1" applyBorder="1">
      <alignment horizontal="right" vertical="center"/>
    </xf>
    <xf numFmtId="165" fontId="19" fillId="3" borderId="13" xfId="1" applyNumberFormat="1" applyFont="1" applyFill="1" applyBorder="1">
      <alignment horizontal="right" vertical="center"/>
    </xf>
    <xf numFmtId="0" fontId="20" fillId="0" borderId="0" xfId="0" applyFont="1" applyAlignment="1">
      <alignment vertical="center"/>
    </xf>
    <xf numFmtId="3" fontId="1" fillId="3" borderId="14" xfId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164" fontId="1" fillId="2" borderId="13" xfId="1" applyNumberFormat="1" applyFont="1" applyFill="1" applyBorder="1">
      <alignment horizontal="right" vertical="center"/>
    </xf>
    <xf numFmtId="3" fontId="9" fillId="3" borderId="14" xfId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3" fontId="9" fillId="3" borderId="15" xfId="1" applyFont="1" applyFill="1" applyBorder="1" applyAlignment="1">
      <alignment horizontal="left" vertical="center"/>
    </xf>
    <xf numFmtId="3" fontId="21" fillId="3" borderId="13" xfId="1" applyFont="1" applyFill="1" applyBorder="1" applyAlignment="1">
      <alignment horizontal="left" vertical="center"/>
    </xf>
    <xf numFmtId="3" fontId="22" fillId="3" borderId="13" xfId="1" applyFont="1" applyFill="1" applyBorder="1" applyAlignment="1">
      <alignment horizontal="left" vertical="center" wrapText="1"/>
    </xf>
    <xf numFmtId="3" fontId="19" fillId="3" borderId="13" xfId="1" applyFont="1" applyFill="1" applyBorder="1" applyAlignment="1">
      <alignment vertical="center" wrapText="1"/>
    </xf>
    <xf numFmtId="3" fontId="1" fillId="3" borderId="14" xfId="1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3" fontId="1" fillId="3" borderId="14" xfId="1" applyFont="1" applyFill="1" applyBorder="1" applyAlignment="1">
      <alignment horizontal="left" vertical="center" wrapText="1"/>
    </xf>
    <xf numFmtId="3" fontId="1" fillId="3" borderId="16" xfId="1" applyFont="1" applyFill="1" applyBorder="1" applyAlignment="1">
      <alignment horizontal="left" vertical="center" wrapText="1"/>
    </xf>
    <xf numFmtId="3" fontId="1" fillId="3" borderId="15" xfId="1" applyFont="1" applyFill="1" applyBorder="1" applyAlignment="1">
      <alignment horizontal="left" vertical="center" wrapText="1"/>
    </xf>
    <xf numFmtId="3" fontId="9" fillId="3" borderId="14" xfId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9" fillId="3" borderId="14" xfId="1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3" fontId="10" fillId="3" borderId="14" xfId="1" applyFont="1" applyFill="1" applyBorder="1" applyAlignment="1">
      <alignment horizontal="left" vertical="center" wrapText="1"/>
    </xf>
    <xf numFmtId="3" fontId="10" fillId="3" borderId="16" xfId="1" applyFont="1" applyFill="1" applyBorder="1" applyAlignment="1">
      <alignment horizontal="left" vertical="center" wrapText="1"/>
    </xf>
    <xf numFmtId="3" fontId="10" fillId="3" borderId="15" xfId="1" applyFont="1" applyFill="1" applyBorder="1" applyAlignment="1">
      <alignment horizontal="left" vertical="center" wrapText="1"/>
    </xf>
    <xf numFmtId="164" fontId="10" fillId="3" borderId="13" xfId="1" applyNumberFormat="1" applyFont="1" applyFill="1" applyBorder="1">
      <alignment horizontal="right" vertical="center"/>
    </xf>
    <xf numFmtId="164" fontId="10" fillId="2" borderId="13" xfId="1" applyNumberFormat="1" applyFont="1" applyFill="1" applyBorder="1">
      <alignment horizontal="right" vertical="center"/>
    </xf>
    <xf numFmtId="164" fontId="1" fillId="0" borderId="0" xfId="0" applyNumberFormat="1" applyFont="1" applyAlignment="1">
      <alignment vertical="center"/>
    </xf>
    <xf numFmtId="3" fontId="10" fillId="3" borderId="14" xfId="1" applyFont="1" applyFill="1" applyBorder="1" applyAlignment="1">
      <alignment vertical="center" wrapText="1"/>
    </xf>
    <xf numFmtId="3" fontId="10" fillId="3" borderId="16" xfId="1" applyFont="1" applyFill="1" applyBorder="1" applyAlignment="1">
      <alignment vertical="center" wrapText="1"/>
    </xf>
    <xf numFmtId="3" fontId="10" fillId="3" borderId="15" xfId="1" applyFont="1" applyFill="1" applyBorder="1" applyAlignment="1">
      <alignment vertical="center" wrapText="1"/>
    </xf>
    <xf numFmtId="167" fontId="9" fillId="3" borderId="14" xfId="1" applyNumberFormat="1" applyFont="1" applyFill="1" applyBorder="1" applyAlignment="1">
      <alignment horizontal="center" vertical="center"/>
    </xf>
    <xf numFmtId="3" fontId="24" fillId="3" borderId="14" xfId="1" applyFont="1" applyFill="1" applyBorder="1" applyAlignment="1">
      <alignment horizontal="left" vertical="center" wrapText="1"/>
    </xf>
    <xf numFmtId="0" fontId="24" fillId="3" borderId="16" xfId="0" applyFont="1" applyFill="1" applyBorder="1" applyAlignment="1">
      <alignment horizontal="left" vertical="center"/>
    </xf>
    <xf numFmtId="0" fontId="24" fillId="3" borderId="15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vertical="center"/>
    </xf>
    <xf numFmtId="0" fontId="25" fillId="3" borderId="13" xfId="0" applyFont="1" applyFill="1" applyBorder="1" applyAlignment="1">
      <alignment vertical="center"/>
    </xf>
    <xf numFmtId="3" fontId="24" fillId="3" borderId="13" xfId="0" applyNumberFormat="1" applyFont="1" applyFill="1" applyBorder="1" applyAlignment="1">
      <alignment vertical="center"/>
    </xf>
    <xf numFmtId="165" fontId="24" fillId="3" borderId="13" xfId="0" applyNumberFormat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167" fontId="4" fillId="0" borderId="15" xfId="1" applyNumberFormat="1" applyFont="1" applyBorder="1" applyAlignment="1">
      <alignment horizontal="centerContinuous" vertical="center"/>
    </xf>
    <xf numFmtId="167" fontId="26" fillId="0" borderId="13" xfId="1" applyNumberFormat="1" applyFont="1" applyBorder="1" applyAlignment="1">
      <alignment horizontal="centerContinuous" vertical="center" wrapText="1"/>
    </xf>
    <xf numFmtId="166" fontId="4" fillId="2" borderId="13" xfId="1" applyNumberFormat="1" applyFont="1" applyFill="1" applyBorder="1">
      <alignment horizontal="right" vertical="center"/>
    </xf>
    <xf numFmtId="166" fontId="4" fillId="3" borderId="13" xfId="1" applyNumberFormat="1" applyFont="1" applyFill="1" applyBorder="1">
      <alignment horizontal="right" vertical="center"/>
    </xf>
    <xf numFmtId="165" fontId="4" fillId="3" borderId="13" xfId="1" applyNumberFormat="1" applyFont="1" applyFill="1" applyBorder="1">
      <alignment horizontal="righ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165" fontId="1" fillId="3" borderId="0" xfId="0" applyNumberFormat="1" applyFont="1" applyFill="1" applyAlignment="1">
      <alignment vertical="center"/>
    </xf>
    <xf numFmtId="166" fontId="1" fillId="3" borderId="0" xfId="0" applyNumberFormat="1" applyFont="1" applyFill="1" applyAlignment="1">
      <alignment vertical="center"/>
    </xf>
    <xf numFmtId="166" fontId="27" fillId="3" borderId="13" xfId="2" applyNumberFormat="1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</cellXfs>
  <cellStyles count="3">
    <cellStyle name="Normál" xfId="0" builtinId="0"/>
    <cellStyle name="Normál_1MELL" xfId="2" xr:uid="{A7AFD625-0197-4CD2-8253-E7297271405F}"/>
    <cellStyle name="Normál_2MELL" xfId="1" xr:uid="{CD806822-AC51-4285-8F92-C5F2DC8AB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3251-4D21-406E-BBD6-6ADF8F8EF9A7}">
  <dimension ref="A1:S96"/>
  <sheetViews>
    <sheetView tabSelected="1" workbookViewId="0">
      <selection sqref="A1:XFD1048576"/>
    </sheetView>
  </sheetViews>
  <sheetFormatPr defaultColWidth="9.109375" defaultRowHeight="15.6"/>
  <cols>
    <col min="1" max="1" width="4" style="1" customWidth="1"/>
    <col min="2" max="2" width="9.6640625" style="1" customWidth="1"/>
    <col min="3" max="3" width="9.6640625" style="195" customWidth="1"/>
    <col min="4" max="4" width="58" style="195" customWidth="1"/>
    <col min="5" max="5" width="14.88671875" style="196" hidden="1" customWidth="1"/>
    <col min="6" max="6" width="16.6640625" style="197" hidden="1" customWidth="1"/>
    <col min="7" max="7" width="14.88671875" style="196" hidden="1" customWidth="1"/>
    <col min="8" max="8" width="14.88671875" style="197" hidden="1" customWidth="1"/>
    <col min="9" max="9" width="14.88671875" style="196" hidden="1" customWidth="1"/>
    <col min="10" max="12" width="14.88671875" style="197" hidden="1" customWidth="1"/>
    <col min="13" max="15" width="15.88671875" style="197" hidden="1" customWidth="1"/>
    <col min="16" max="16" width="15.88671875" style="197" customWidth="1"/>
    <col min="17" max="17" width="21.33203125" style="198" bestFit="1" customWidth="1"/>
    <col min="18" max="18" width="11.88671875" style="1" bestFit="1" customWidth="1"/>
    <col min="19" max="19" width="13.5546875" style="1" bestFit="1" customWidth="1"/>
    <col min="20" max="256" width="9.109375" style="1"/>
    <col min="257" max="257" width="4" style="1" customWidth="1"/>
    <col min="258" max="259" width="9.6640625" style="1" customWidth="1"/>
    <col min="260" max="260" width="58" style="1" customWidth="1"/>
    <col min="261" max="271" width="0" style="1" hidden="1" customWidth="1"/>
    <col min="272" max="272" width="15.88671875" style="1" customWidth="1"/>
    <col min="273" max="273" width="21.33203125" style="1" bestFit="1" customWidth="1"/>
    <col min="274" max="274" width="11.88671875" style="1" bestFit="1" customWidth="1"/>
    <col min="275" max="275" width="13.5546875" style="1" bestFit="1" customWidth="1"/>
    <col min="276" max="512" width="9.109375" style="1"/>
    <col min="513" max="513" width="4" style="1" customWidth="1"/>
    <col min="514" max="515" width="9.6640625" style="1" customWidth="1"/>
    <col min="516" max="516" width="58" style="1" customWidth="1"/>
    <col min="517" max="527" width="0" style="1" hidden="1" customWidth="1"/>
    <col min="528" max="528" width="15.88671875" style="1" customWidth="1"/>
    <col min="529" max="529" width="21.33203125" style="1" bestFit="1" customWidth="1"/>
    <col min="530" max="530" width="11.88671875" style="1" bestFit="1" customWidth="1"/>
    <col min="531" max="531" width="13.5546875" style="1" bestFit="1" customWidth="1"/>
    <col min="532" max="768" width="9.109375" style="1"/>
    <col min="769" max="769" width="4" style="1" customWidth="1"/>
    <col min="770" max="771" width="9.6640625" style="1" customWidth="1"/>
    <col min="772" max="772" width="58" style="1" customWidth="1"/>
    <col min="773" max="783" width="0" style="1" hidden="1" customWidth="1"/>
    <col min="784" max="784" width="15.88671875" style="1" customWidth="1"/>
    <col min="785" max="785" width="21.33203125" style="1" bestFit="1" customWidth="1"/>
    <col min="786" max="786" width="11.88671875" style="1" bestFit="1" customWidth="1"/>
    <col min="787" max="787" width="13.5546875" style="1" bestFit="1" customWidth="1"/>
    <col min="788" max="1024" width="9.109375" style="1"/>
    <col min="1025" max="1025" width="4" style="1" customWidth="1"/>
    <col min="1026" max="1027" width="9.6640625" style="1" customWidth="1"/>
    <col min="1028" max="1028" width="58" style="1" customWidth="1"/>
    <col min="1029" max="1039" width="0" style="1" hidden="1" customWidth="1"/>
    <col min="1040" max="1040" width="15.88671875" style="1" customWidth="1"/>
    <col min="1041" max="1041" width="21.33203125" style="1" bestFit="1" customWidth="1"/>
    <col min="1042" max="1042" width="11.88671875" style="1" bestFit="1" customWidth="1"/>
    <col min="1043" max="1043" width="13.5546875" style="1" bestFit="1" customWidth="1"/>
    <col min="1044" max="1280" width="9.109375" style="1"/>
    <col min="1281" max="1281" width="4" style="1" customWidth="1"/>
    <col min="1282" max="1283" width="9.6640625" style="1" customWidth="1"/>
    <col min="1284" max="1284" width="58" style="1" customWidth="1"/>
    <col min="1285" max="1295" width="0" style="1" hidden="1" customWidth="1"/>
    <col min="1296" max="1296" width="15.88671875" style="1" customWidth="1"/>
    <col min="1297" max="1297" width="21.33203125" style="1" bestFit="1" customWidth="1"/>
    <col min="1298" max="1298" width="11.88671875" style="1" bestFit="1" customWidth="1"/>
    <col min="1299" max="1299" width="13.5546875" style="1" bestFit="1" customWidth="1"/>
    <col min="1300" max="1536" width="9.109375" style="1"/>
    <col min="1537" max="1537" width="4" style="1" customWidth="1"/>
    <col min="1538" max="1539" width="9.6640625" style="1" customWidth="1"/>
    <col min="1540" max="1540" width="58" style="1" customWidth="1"/>
    <col min="1541" max="1551" width="0" style="1" hidden="1" customWidth="1"/>
    <col min="1552" max="1552" width="15.88671875" style="1" customWidth="1"/>
    <col min="1553" max="1553" width="21.33203125" style="1" bestFit="1" customWidth="1"/>
    <col min="1554" max="1554" width="11.88671875" style="1" bestFit="1" customWidth="1"/>
    <col min="1555" max="1555" width="13.5546875" style="1" bestFit="1" customWidth="1"/>
    <col min="1556" max="1792" width="9.109375" style="1"/>
    <col min="1793" max="1793" width="4" style="1" customWidth="1"/>
    <col min="1794" max="1795" width="9.6640625" style="1" customWidth="1"/>
    <col min="1796" max="1796" width="58" style="1" customWidth="1"/>
    <col min="1797" max="1807" width="0" style="1" hidden="1" customWidth="1"/>
    <col min="1808" max="1808" width="15.88671875" style="1" customWidth="1"/>
    <col min="1809" max="1809" width="21.33203125" style="1" bestFit="1" customWidth="1"/>
    <col min="1810" max="1810" width="11.88671875" style="1" bestFit="1" customWidth="1"/>
    <col min="1811" max="1811" width="13.5546875" style="1" bestFit="1" customWidth="1"/>
    <col min="1812" max="2048" width="9.109375" style="1"/>
    <col min="2049" max="2049" width="4" style="1" customWidth="1"/>
    <col min="2050" max="2051" width="9.6640625" style="1" customWidth="1"/>
    <col min="2052" max="2052" width="58" style="1" customWidth="1"/>
    <col min="2053" max="2063" width="0" style="1" hidden="1" customWidth="1"/>
    <col min="2064" max="2064" width="15.88671875" style="1" customWidth="1"/>
    <col min="2065" max="2065" width="21.33203125" style="1" bestFit="1" customWidth="1"/>
    <col min="2066" max="2066" width="11.88671875" style="1" bestFit="1" customWidth="1"/>
    <col min="2067" max="2067" width="13.5546875" style="1" bestFit="1" customWidth="1"/>
    <col min="2068" max="2304" width="9.109375" style="1"/>
    <col min="2305" max="2305" width="4" style="1" customWidth="1"/>
    <col min="2306" max="2307" width="9.6640625" style="1" customWidth="1"/>
    <col min="2308" max="2308" width="58" style="1" customWidth="1"/>
    <col min="2309" max="2319" width="0" style="1" hidden="1" customWidth="1"/>
    <col min="2320" max="2320" width="15.88671875" style="1" customWidth="1"/>
    <col min="2321" max="2321" width="21.33203125" style="1" bestFit="1" customWidth="1"/>
    <col min="2322" max="2322" width="11.88671875" style="1" bestFit="1" customWidth="1"/>
    <col min="2323" max="2323" width="13.5546875" style="1" bestFit="1" customWidth="1"/>
    <col min="2324" max="2560" width="9.109375" style="1"/>
    <col min="2561" max="2561" width="4" style="1" customWidth="1"/>
    <col min="2562" max="2563" width="9.6640625" style="1" customWidth="1"/>
    <col min="2564" max="2564" width="58" style="1" customWidth="1"/>
    <col min="2565" max="2575" width="0" style="1" hidden="1" customWidth="1"/>
    <col min="2576" max="2576" width="15.88671875" style="1" customWidth="1"/>
    <col min="2577" max="2577" width="21.33203125" style="1" bestFit="1" customWidth="1"/>
    <col min="2578" max="2578" width="11.88671875" style="1" bestFit="1" customWidth="1"/>
    <col min="2579" max="2579" width="13.5546875" style="1" bestFit="1" customWidth="1"/>
    <col min="2580" max="2816" width="9.109375" style="1"/>
    <col min="2817" max="2817" width="4" style="1" customWidth="1"/>
    <col min="2818" max="2819" width="9.6640625" style="1" customWidth="1"/>
    <col min="2820" max="2820" width="58" style="1" customWidth="1"/>
    <col min="2821" max="2831" width="0" style="1" hidden="1" customWidth="1"/>
    <col min="2832" max="2832" width="15.88671875" style="1" customWidth="1"/>
    <col min="2833" max="2833" width="21.33203125" style="1" bestFit="1" customWidth="1"/>
    <col min="2834" max="2834" width="11.88671875" style="1" bestFit="1" customWidth="1"/>
    <col min="2835" max="2835" width="13.5546875" style="1" bestFit="1" customWidth="1"/>
    <col min="2836" max="3072" width="9.109375" style="1"/>
    <col min="3073" max="3073" width="4" style="1" customWidth="1"/>
    <col min="3074" max="3075" width="9.6640625" style="1" customWidth="1"/>
    <col min="3076" max="3076" width="58" style="1" customWidth="1"/>
    <col min="3077" max="3087" width="0" style="1" hidden="1" customWidth="1"/>
    <col min="3088" max="3088" width="15.88671875" style="1" customWidth="1"/>
    <col min="3089" max="3089" width="21.33203125" style="1" bestFit="1" customWidth="1"/>
    <col min="3090" max="3090" width="11.88671875" style="1" bestFit="1" customWidth="1"/>
    <col min="3091" max="3091" width="13.5546875" style="1" bestFit="1" customWidth="1"/>
    <col min="3092" max="3328" width="9.109375" style="1"/>
    <col min="3329" max="3329" width="4" style="1" customWidth="1"/>
    <col min="3330" max="3331" width="9.6640625" style="1" customWidth="1"/>
    <col min="3332" max="3332" width="58" style="1" customWidth="1"/>
    <col min="3333" max="3343" width="0" style="1" hidden="1" customWidth="1"/>
    <col min="3344" max="3344" width="15.88671875" style="1" customWidth="1"/>
    <col min="3345" max="3345" width="21.33203125" style="1" bestFit="1" customWidth="1"/>
    <col min="3346" max="3346" width="11.88671875" style="1" bestFit="1" customWidth="1"/>
    <col min="3347" max="3347" width="13.5546875" style="1" bestFit="1" customWidth="1"/>
    <col min="3348" max="3584" width="9.109375" style="1"/>
    <col min="3585" max="3585" width="4" style="1" customWidth="1"/>
    <col min="3586" max="3587" width="9.6640625" style="1" customWidth="1"/>
    <col min="3588" max="3588" width="58" style="1" customWidth="1"/>
    <col min="3589" max="3599" width="0" style="1" hidden="1" customWidth="1"/>
    <col min="3600" max="3600" width="15.88671875" style="1" customWidth="1"/>
    <col min="3601" max="3601" width="21.33203125" style="1" bestFit="1" customWidth="1"/>
    <col min="3602" max="3602" width="11.88671875" style="1" bestFit="1" customWidth="1"/>
    <col min="3603" max="3603" width="13.5546875" style="1" bestFit="1" customWidth="1"/>
    <col min="3604" max="3840" width="9.109375" style="1"/>
    <col min="3841" max="3841" width="4" style="1" customWidth="1"/>
    <col min="3842" max="3843" width="9.6640625" style="1" customWidth="1"/>
    <col min="3844" max="3844" width="58" style="1" customWidth="1"/>
    <col min="3845" max="3855" width="0" style="1" hidden="1" customWidth="1"/>
    <col min="3856" max="3856" width="15.88671875" style="1" customWidth="1"/>
    <col min="3857" max="3857" width="21.33203125" style="1" bestFit="1" customWidth="1"/>
    <col min="3858" max="3858" width="11.88671875" style="1" bestFit="1" customWidth="1"/>
    <col min="3859" max="3859" width="13.5546875" style="1" bestFit="1" customWidth="1"/>
    <col min="3860" max="4096" width="9.109375" style="1"/>
    <col min="4097" max="4097" width="4" style="1" customWidth="1"/>
    <col min="4098" max="4099" width="9.6640625" style="1" customWidth="1"/>
    <col min="4100" max="4100" width="58" style="1" customWidth="1"/>
    <col min="4101" max="4111" width="0" style="1" hidden="1" customWidth="1"/>
    <col min="4112" max="4112" width="15.88671875" style="1" customWidth="1"/>
    <col min="4113" max="4113" width="21.33203125" style="1" bestFit="1" customWidth="1"/>
    <col min="4114" max="4114" width="11.88671875" style="1" bestFit="1" customWidth="1"/>
    <col min="4115" max="4115" width="13.5546875" style="1" bestFit="1" customWidth="1"/>
    <col min="4116" max="4352" width="9.109375" style="1"/>
    <col min="4353" max="4353" width="4" style="1" customWidth="1"/>
    <col min="4354" max="4355" width="9.6640625" style="1" customWidth="1"/>
    <col min="4356" max="4356" width="58" style="1" customWidth="1"/>
    <col min="4357" max="4367" width="0" style="1" hidden="1" customWidth="1"/>
    <col min="4368" max="4368" width="15.88671875" style="1" customWidth="1"/>
    <col min="4369" max="4369" width="21.33203125" style="1" bestFit="1" customWidth="1"/>
    <col min="4370" max="4370" width="11.88671875" style="1" bestFit="1" customWidth="1"/>
    <col min="4371" max="4371" width="13.5546875" style="1" bestFit="1" customWidth="1"/>
    <col min="4372" max="4608" width="9.109375" style="1"/>
    <col min="4609" max="4609" width="4" style="1" customWidth="1"/>
    <col min="4610" max="4611" width="9.6640625" style="1" customWidth="1"/>
    <col min="4612" max="4612" width="58" style="1" customWidth="1"/>
    <col min="4613" max="4623" width="0" style="1" hidden="1" customWidth="1"/>
    <col min="4624" max="4624" width="15.88671875" style="1" customWidth="1"/>
    <col min="4625" max="4625" width="21.33203125" style="1" bestFit="1" customWidth="1"/>
    <col min="4626" max="4626" width="11.88671875" style="1" bestFit="1" customWidth="1"/>
    <col min="4627" max="4627" width="13.5546875" style="1" bestFit="1" customWidth="1"/>
    <col min="4628" max="4864" width="9.109375" style="1"/>
    <col min="4865" max="4865" width="4" style="1" customWidth="1"/>
    <col min="4866" max="4867" width="9.6640625" style="1" customWidth="1"/>
    <col min="4868" max="4868" width="58" style="1" customWidth="1"/>
    <col min="4869" max="4879" width="0" style="1" hidden="1" customWidth="1"/>
    <col min="4880" max="4880" width="15.88671875" style="1" customWidth="1"/>
    <col min="4881" max="4881" width="21.33203125" style="1" bestFit="1" customWidth="1"/>
    <col min="4882" max="4882" width="11.88671875" style="1" bestFit="1" customWidth="1"/>
    <col min="4883" max="4883" width="13.5546875" style="1" bestFit="1" customWidth="1"/>
    <col min="4884" max="5120" width="9.109375" style="1"/>
    <col min="5121" max="5121" width="4" style="1" customWidth="1"/>
    <col min="5122" max="5123" width="9.6640625" style="1" customWidth="1"/>
    <col min="5124" max="5124" width="58" style="1" customWidth="1"/>
    <col min="5125" max="5135" width="0" style="1" hidden="1" customWidth="1"/>
    <col min="5136" max="5136" width="15.88671875" style="1" customWidth="1"/>
    <col min="5137" max="5137" width="21.33203125" style="1" bestFit="1" customWidth="1"/>
    <col min="5138" max="5138" width="11.88671875" style="1" bestFit="1" customWidth="1"/>
    <col min="5139" max="5139" width="13.5546875" style="1" bestFit="1" customWidth="1"/>
    <col min="5140" max="5376" width="9.109375" style="1"/>
    <col min="5377" max="5377" width="4" style="1" customWidth="1"/>
    <col min="5378" max="5379" width="9.6640625" style="1" customWidth="1"/>
    <col min="5380" max="5380" width="58" style="1" customWidth="1"/>
    <col min="5381" max="5391" width="0" style="1" hidden="1" customWidth="1"/>
    <col min="5392" max="5392" width="15.88671875" style="1" customWidth="1"/>
    <col min="5393" max="5393" width="21.33203125" style="1" bestFit="1" customWidth="1"/>
    <col min="5394" max="5394" width="11.88671875" style="1" bestFit="1" customWidth="1"/>
    <col min="5395" max="5395" width="13.5546875" style="1" bestFit="1" customWidth="1"/>
    <col min="5396" max="5632" width="9.109375" style="1"/>
    <col min="5633" max="5633" width="4" style="1" customWidth="1"/>
    <col min="5634" max="5635" width="9.6640625" style="1" customWidth="1"/>
    <col min="5636" max="5636" width="58" style="1" customWidth="1"/>
    <col min="5637" max="5647" width="0" style="1" hidden="1" customWidth="1"/>
    <col min="5648" max="5648" width="15.88671875" style="1" customWidth="1"/>
    <col min="5649" max="5649" width="21.33203125" style="1" bestFit="1" customWidth="1"/>
    <col min="5650" max="5650" width="11.88671875" style="1" bestFit="1" customWidth="1"/>
    <col min="5651" max="5651" width="13.5546875" style="1" bestFit="1" customWidth="1"/>
    <col min="5652" max="5888" width="9.109375" style="1"/>
    <col min="5889" max="5889" width="4" style="1" customWidth="1"/>
    <col min="5890" max="5891" width="9.6640625" style="1" customWidth="1"/>
    <col min="5892" max="5892" width="58" style="1" customWidth="1"/>
    <col min="5893" max="5903" width="0" style="1" hidden="1" customWidth="1"/>
    <col min="5904" max="5904" width="15.88671875" style="1" customWidth="1"/>
    <col min="5905" max="5905" width="21.33203125" style="1" bestFit="1" customWidth="1"/>
    <col min="5906" max="5906" width="11.88671875" style="1" bestFit="1" customWidth="1"/>
    <col min="5907" max="5907" width="13.5546875" style="1" bestFit="1" customWidth="1"/>
    <col min="5908" max="6144" width="9.109375" style="1"/>
    <col min="6145" max="6145" width="4" style="1" customWidth="1"/>
    <col min="6146" max="6147" width="9.6640625" style="1" customWidth="1"/>
    <col min="6148" max="6148" width="58" style="1" customWidth="1"/>
    <col min="6149" max="6159" width="0" style="1" hidden="1" customWidth="1"/>
    <col min="6160" max="6160" width="15.88671875" style="1" customWidth="1"/>
    <col min="6161" max="6161" width="21.33203125" style="1" bestFit="1" customWidth="1"/>
    <col min="6162" max="6162" width="11.88671875" style="1" bestFit="1" customWidth="1"/>
    <col min="6163" max="6163" width="13.5546875" style="1" bestFit="1" customWidth="1"/>
    <col min="6164" max="6400" width="9.109375" style="1"/>
    <col min="6401" max="6401" width="4" style="1" customWidth="1"/>
    <col min="6402" max="6403" width="9.6640625" style="1" customWidth="1"/>
    <col min="6404" max="6404" width="58" style="1" customWidth="1"/>
    <col min="6405" max="6415" width="0" style="1" hidden="1" customWidth="1"/>
    <col min="6416" max="6416" width="15.88671875" style="1" customWidth="1"/>
    <col min="6417" max="6417" width="21.33203125" style="1" bestFit="1" customWidth="1"/>
    <col min="6418" max="6418" width="11.88671875" style="1" bestFit="1" customWidth="1"/>
    <col min="6419" max="6419" width="13.5546875" style="1" bestFit="1" customWidth="1"/>
    <col min="6420" max="6656" width="9.109375" style="1"/>
    <col min="6657" max="6657" width="4" style="1" customWidth="1"/>
    <col min="6658" max="6659" width="9.6640625" style="1" customWidth="1"/>
    <col min="6660" max="6660" width="58" style="1" customWidth="1"/>
    <col min="6661" max="6671" width="0" style="1" hidden="1" customWidth="1"/>
    <col min="6672" max="6672" width="15.88671875" style="1" customWidth="1"/>
    <col min="6673" max="6673" width="21.33203125" style="1" bestFit="1" customWidth="1"/>
    <col min="6674" max="6674" width="11.88671875" style="1" bestFit="1" customWidth="1"/>
    <col min="6675" max="6675" width="13.5546875" style="1" bestFit="1" customWidth="1"/>
    <col min="6676" max="6912" width="9.109375" style="1"/>
    <col min="6913" max="6913" width="4" style="1" customWidth="1"/>
    <col min="6914" max="6915" width="9.6640625" style="1" customWidth="1"/>
    <col min="6916" max="6916" width="58" style="1" customWidth="1"/>
    <col min="6917" max="6927" width="0" style="1" hidden="1" customWidth="1"/>
    <col min="6928" max="6928" width="15.88671875" style="1" customWidth="1"/>
    <col min="6929" max="6929" width="21.33203125" style="1" bestFit="1" customWidth="1"/>
    <col min="6930" max="6930" width="11.88671875" style="1" bestFit="1" customWidth="1"/>
    <col min="6931" max="6931" width="13.5546875" style="1" bestFit="1" customWidth="1"/>
    <col min="6932" max="7168" width="9.109375" style="1"/>
    <col min="7169" max="7169" width="4" style="1" customWidth="1"/>
    <col min="7170" max="7171" width="9.6640625" style="1" customWidth="1"/>
    <col min="7172" max="7172" width="58" style="1" customWidth="1"/>
    <col min="7173" max="7183" width="0" style="1" hidden="1" customWidth="1"/>
    <col min="7184" max="7184" width="15.88671875" style="1" customWidth="1"/>
    <col min="7185" max="7185" width="21.33203125" style="1" bestFit="1" customWidth="1"/>
    <col min="7186" max="7186" width="11.88671875" style="1" bestFit="1" customWidth="1"/>
    <col min="7187" max="7187" width="13.5546875" style="1" bestFit="1" customWidth="1"/>
    <col min="7188" max="7424" width="9.109375" style="1"/>
    <col min="7425" max="7425" width="4" style="1" customWidth="1"/>
    <col min="7426" max="7427" width="9.6640625" style="1" customWidth="1"/>
    <col min="7428" max="7428" width="58" style="1" customWidth="1"/>
    <col min="7429" max="7439" width="0" style="1" hidden="1" customWidth="1"/>
    <col min="7440" max="7440" width="15.88671875" style="1" customWidth="1"/>
    <col min="7441" max="7441" width="21.33203125" style="1" bestFit="1" customWidth="1"/>
    <col min="7442" max="7442" width="11.88671875" style="1" bestFit="1" customWidth="1"/>
    <col min="7443" max="7443" width="13.5546875" style="1" bestFit="1" customWidth="1"/>
    <col min="7444" max="7680" width="9.109375" style="1"/>
    <col min="7681" max="7681" width="4" style="1" customWidth="1"/>
    <col min="7682" max="7683" width="9.6640625" style="1" customWidth="1"/>
    <col min="7684" max="7684" width="58" style="1" customWidth="1"/>
    <col min="7685" max="7695" width="0" style="1" hidden="1" customWidth="1"/>
    <col min="7696" max="7696" width="15.88671875" style="1" customWidth="1"/>
    <col min="7697" max="7697" width="21.33203125" style="1" bestFit="1" customWidth="1"/>
    <col min="7698" max="7698" width="11.88671875" style="1" bestFit="1" customWidth="1"/>
    <col min="7699" max="7699" width="13.5546875" style="1" bestFit="1" customWidth="1"/>
    <col min="7700" max="7936" width="9.109375" style="1"/>
    <col min="7937" max="7937" width="4" style="1" customWidth="1"/>
    <col min="7938" max="7939" width="9.6640625" style="1" customWidth="1"/>
    <col min="7940" max="7940" width="58" style="1" customWidth="1"/>
    <col min="7941" max="7951" width="0" style="1" hidden="1" customWidth="1"/>
    <col min="7952" max="7952" width="15.88671875" style="1" customWidth="1"/>
    <col min="7953" max="7953" width="21.33203125" style="1" bestFit="1" customWidth="1"/>
    <col min="7954" max="7954" width="11.88671875" style="1" bestFit="1" customWidth="1"/>
    <col min="7955" max="7955" width="13.5546875" style="1" bestFit="1" customWidth="1"/>
    <col min="7956" max="8192" width="9.109375" style="1"/>
    <col min="8193" max="8193" width="4" style="1" customWidth="1"/>
    <col min="8194" max="8195" width="9.6640625" style="1" customWidth="1"/>
    <col min="8196" max="8196" width="58" style="1" customWidth="1"/>
    <col min="8197" max="8207" width="0" style="1" hidden="1" customWidth="1"/>
    <col min="8208" max="8208" width="15.88671875" style="1" customWidth="1"/>
    <col min="8209" max="8209" width="21.33203125" style="1" bestFit="1" customWidth="1"/>
    <col min="8210" max="8210" width="11.88671875" style="1" bestFit="1" customWidth="1"/>
    <col min="8211" max="8211" width="13.5546875" style="1" bestFit="1" customWidth="1"/>
    <col min="8212" max="8448" width="9.109375" style="1"/>
    <col min="8449" max="8449" width="4" style="1" customWidth="1"/>
    <col min="8450" max="8451" width="9.6640625" style="1" customWidth="1"/>
    <col min="8452" max="8452" width="58" style="1" customWidth="1"/>
    <col min="8453" max="8463" width="0" style="1" hidden="1" customWidth="1"/>
    <col min="8464" max="8464" width="15.88671875" style="1" customWidth="1"/>
    <col min="8465" max="8465" width="21.33203125" style="1" bestFit="1" customWidth="1"/>
    <col min="8466" max="8466" width="11.88671875" style="1" bestFit="1" customWidth="1"/>
    <col min="8467" max="8467" width="13.5546875" style="1" bestFit="1" customWidth="1"/>
    <col min="8468" max="8704" width="9.109375" style="1"/>
    <col min="8705" max="8705" width="4" style="1" customWidth="1"/>
    <col min="8706" max="8707" width="9.6640625" style="1" customWidth="1"/>
    <col min="8708" max="8708" width="58" style="1" customWidth="1"/>
    <col min="8709" max="8719" width="0" style="1" hidden="1" customWidth="1"/>
    <col min="8720" max="8720" width="15.88671875" style="1" customWidth="1"/>
    <col min="8721" max="8721" width="21.33203125" style="1" bestFit="1" customWidth="1"/>
    <col min="8722" max="8722" width="11.88671875" style="1" bestFit="1" customWidth="1"/>
    <col min="8723" max="8723" width="13.5546875" style="1" bestFit="1" customWidth="1"/>
    <col min="8724" max="8960" width="9.109375" style="1"/>
    <col min="8961" max="8961" width="4" style="1" customWidth="1"/>
    <col min="8962" max="8963" width="9.6640625" style="1" customWidth="1"/>
    <col min="8964" max="8964" width="58" style="1" customWidth="1"/>
    <col min="8965" max="8975" width="0" style="1" hidden="1" customWidth="1"/>
    <col min="8976" max="8976" width="15.88671875" style="1" customWidth="1"/>
    <col min="8977" max="8977" width="21.33203125" style="1" bestFit="1" customWidth="1"/>
    <col min="8978" max="8978" width="11.88671875" style="1" bestFit="1" customWidth="1"/>
    <col min="8979" max="8979" width="13.5546875" style="1" bestFit="1" customWidth="1"/>
    <col min="8980" max="9216" width="9.109375" style="1"/>
    <col min="9217" max="9217" width="4" style="1" customWidth="1"/>
    <col min="9218" max="9219" width="9.6640625" style="1" customWidth="1"/>
    <col min="9220" max="9220" width="58" style="1" customWidth="1"/>
    <col min="9221" max="9231" width="0" style="1" hidden="1" customWidth="1"/>
    <col min="9232" max="9232" width="15.88671875" style="1" customWidth="1"/>
    <col min="9233" max="9233" width="21.33203125" style="1" bestFit="1" customWidth="1"/>
    <col min="9234" max="9234" width="11.88671875" style="1" bestFit="1" customWidth="1"/>
    <col min="9235" max="9235" width="13.5546875" style="1" bestFit="1" customWidth="1"/>
    <col min="9236" max="9472" width="9.109375" style="1"/>
    <col min="9473" max="9473" width="4" style="1" customWidth="1"/>
    <col min="9474" max="9475" width="9.6640625" style="1" customWidth="1"/>
    <col min="9476" max="9476" width="58" style="1" customWidth="1"/>
    <col min="9477" max="9487" width="0" style="1" hidden="1" customWidth="1"/>
    <col min="9488" max="9488" width="15.88671875" style="1" customWidth="1"/>
    <col min="9489" max="9489" width="21.33203125" style="1" bestFit="1" customWidth="1"/>
    <col min="9490" max="9490" width="11.88671875" style="1" bestFit="1" customWidth="1"/>
    <col min="9491" max="9491" width="13.5546875" style="1" bestFit="1" customWidth="1"/>
    <col min="9492" max="9728" width="9.109375" style="1"/>
    <col min="9729" max="9729" width="4" style="1" customWidth="1"/>
    <col min="9730" max="9731" width="9.6640625" style="1" customWidth="1"/>
    <col min="9732" max="9732" width="58" style="1" customWidth="1"/>
    <col min="9733" max="9743" width="0" style="1" hidden="1" customWidth="1"/>
    <col min="9744" max="9744" width="15.88671875" style="1" customWidth="1"/>
    <col min="9745" max="9745" width="21.33203125" style="1" bestFit="1" customWidth="1"/>
    <col min="9746" max="9746" width="11.88671875" style="1" bestFit="1" customWidth="1"/>
    <col min="9747" max="9747" width="13.5546875" style="1" bestFit="1" customWidth="1"/>
    <col min="9748" max="9984" width="9.109375" style="1"/>
    <col min="9985" max="9985" width="4" style="1" customWidth="1"/>
    <col min="9986" max="9987" width="9.6640625" style="1" customWidth="1"/>
    <col min="9988" max="9988" width="58" style="1" customWidth="1"/>
    <col min="9989" max="9999" width="0" style="1" hidden="1" customWidth="1"/>
    <col min="10000" max="10000" width="15.88671875" style="1" customWidth="1"/>
    <col min="10001" max="10001" width="21.33203125" style="1" bestFit="1" customWidth="1"/>
    <col min="10002" max="10002" width="11.88671875" style="1" bestFit="1" customWidth="1"/>
    <col min="10003" max="10003" width="13.5546875" style="1" bestFit="1" customWidth="1"/>
    <col min="10004" max="10240" width="9.109375" style="1"/>
    <col min="10241" max="10241" width="4" style="1" customWidth="1"/>
    <col min="10242" max="10243" width="9.6640625" style="1" customWidth="1"/>
    <col min="10244" max="10244" width="58" style="1" customWidth="1"/>
    <col min="10245" max="10255" width="0" style="1" hidden="1" customWidth="1"/>
    <col min="10256" max="10256" width="15.88671875" style="1" customWidth="1"/>
    <col min="10257" max="10257" width="21.33203125" style="1" bestFit="1" customWidth="1"/>
    <col min="10258" max="10258" width="11.88671875" style="1" bestFit="1" customWidth="1"/>
    <col min="10259" max="10259" width="13.5546875" style="1" bestFit="1" customWidth="1"/>
    <col min="10260" max="10496" width="9.109375" style="1"/>
    <col min="10497" max="10497" width="4" style="1" customWidth="1"/>
    <col min="10498" max="10499" width="9.6640625" style="1" customWidth="1"/>
    <col min="10500" max="10500" width="58" style="1" customWidth="1"/>
    <col min="10501" max="10511" width="0" style="1" hidden="1" customWidth="1"/>
    <col min="10512" max="10512" width="15.88671875" style="1" customWidth="1"/>
    <col min="10513" max="10513" width="21.33203125" style="1" bestFit="1" customWidth="1"/>
    <col min="10514" max="10514" width="11.88671875" style="1" bestFit="1" customWidth="1"/>
    <col min="10515" max="10515" width="13.5546875" style="1" bestFit="1" customWidth="1"/>
    <col min="10516" max="10752" width="9.109375" style="1"/>
    <col min="10753" max="10753" width="4" style="1" customWidth="1"/>
    <col min="10754" max="10755" width="9.6640625" style="1" customWidth="1"/>
    <col min="10756" max="10756" width="58" style="1" customWidth="1"/>
    <col min="10757" max="10767" width="0" style="1" hidden="1" customWidth="1"/>
    <col min="10768" max="10768" width="15.88671875" style="1" customWidth="1"/>
    <col min="10769" max="10769" width="21.33203125" style="1" bestFit="1" customWidth="1"/>
    <col min="10770" max="10770" width="11.88671875" style="1" bestFit="1" customWidth="1"/>
    <col min="10771" max="10771" width="13.5546875" style="1" bestFit="1" customWidth="1"/>
    <col min="10772" max="11008" width="9.109375" style="1"/>
    <col min="11009" max="11009" width="4" style="1" customWidth="1"/>
    <col min="11010" max="11011" width="9.6640625" style="1" customWidth="1"/>
    <col min="11012" max="11012" width="58" style="1" customWidth="1"/>
    <col min="11013" max="11023" width="0" style="1" hidden="1" customWidth="1"/>
    <col min="11024" max="11024" width="15.88671875" style="1" customWidth="1"/>
    <col min="11025" max="11025" width="21.33203125" style="1" bestFit="1" customWidth="1"/>
    <col min="11026" max="11026" width="11.88671875" style="1" bestFit="1" customWidth="1"/>
    <col min="11027" max="11027" width="13.5546875" style="1" bestFit="1" customWidth="1"/>
    <col min="11028" max="11264" width="9.109375" style="1"/>
    <col min="11265" max="11265" width="4" style="1" customWidth="1"/>
    <col min="11266" max="11267" width="9.6640625" style="1" customWidth="1"/>
    <col min="11268" max="11268" width="58" style="1" customWidth="1"/>
    <col min="11269" max="11279" width="0" style="1" hidden="1" customWidth="1"/>
    <col min="11280" max="11280" width="15.88671875" style="1" customWidth="1"/>
    <col min="11281" max="11281" width="21.33203125" style="1" bestFit="1" customWidth="1"/>
    <col min="11282" max="11282" width="11.88671875" style="1" bestFit="1" customWidth="1"/>
    <col min="11283" max="11283" width="13.5546875" style="1" bestFit="1" customWidth="1"/>
    <col min="11284" max="11520" width="9.109375" style="1"/>
    <col min="11521" max="11521" width="4" style="1" customWidth="1"/>
    <col min="11522" max="11523" width="9.6640625" style="1" customWidth="1"/>
    <col min="11524" max="11524" width="58" style="1" customWidth="1"/>
    <col min="11525" max="11535" width="0" style="1" hidden="1" customWidth="1"/>
    <col min="11536" max="11536" width="15.88671875" style="1" customWidth="1"/>
    <col min="11537" max="11537" width="21.33203125" style="1" bestFit="1" customWidth="1"/>
    <col min="11538" max="11538" width="11.88671875" style="1" bestFit="1" customWidth="1"/>
    <col min="11539" max="11539" width="13.5546875" style="1" bestFit="1" customWidth="1"/>
    <col min="11540" max="11776" width="9.109375" style="1"/>
    <col min="11777" max="11777" width="4" style="1" customWidth="1"/>
    <col min="11778" max="11779" width="9.6640625" style="1" customWidth="1"/>
    <col min="11780" max="11780" width="58" style="1" customWidth="1"/>
    <col min="11781" max="11791" width="0" style="1" hidden="1" customWidth="1"/>
    <col min="11792" max="11792" width="15.88671875" style="1" customWidth="1"/>
    <col min="11793" max="11793" width="21.33203125" style="1" bestFit="1" customWidth="1"/>
    <col min="11794" max="11794" width="11.88671875" style="1" bestFit="1" customWidth="1"/>
    <col min="11795" max="11795" width="13.5546875" style="1" bestFit="1" customWidth="1"/>
    <col min="11796" max="12032" width="9.109375" style="1"/>
    <col min="12033" max="12033" width="4" style="1" customWidth="1"/>
    <col min="12034" max="12035" width="9.6640625" style="1" customWidth="1"/>
    <col min="12036" max="12036" width="58" style="1" customWidth="1"/>
    <col min="12037" max="12047" width="0" style="1" hidden="1" customWidth="1"/>
    <col min="12048" max="12048" width="15.88671875" style="1" customWidth="1"/>
    <col min="12049" max="12049" width="21.33203125" style="1" bestFit="1" customWidth="1"/>
    <col min="12050" max="12050" width="11.88671875" style="1" bestFit="1" customWidth="1"/>
    <col min="12051" max="12051" width="13.5546875" style="1" bestFit="1" customWidth="1"/>
    <col min="12052" max="12288" width="9.109375" style="1"/>
    <col min="12289" max="12289" width="4" style="1" customWidth="1"/>
    <col min="12290" max="12291" width="9.6640625" style="1" customWidth="1"/>
    <col min="12292" max="12292" width="58" style="1" customWidth="1"/>
    <col min="12293" max="12303" width="0" style="1" hidden="1" customWidth="1"/>
    <col min="12304" max="12304" width="15.88671875" style="1" customWidth="1"/>
    <col min="12305" max="12305" width="21.33203125" style="1" bestFit="1" customWidth="1"/>
    <col min="12306" max="12306" width="11.88671875" style="1" bestFit="1" customWidth="1"/>
    <col min="12307" max="12307" width="13.5546875" style="1" bestFit="1" customWidth="1"/>
    <col min="12308" max="12544" width="9.109375" style="1"/>
    <col min="12545" max="12545" width="4" style="1" customWidth="1"/>
    <col min="12546" max="12547" width="9.6640625" style="1" customWidth="1"/>
    <col min="12548" max="12548" width="58" style="1" customWidth="1"/>
    <col min="12549" max="12559" width="0" style="1" hidden="1" customWidth="1"/>
    <col min="12560" max="12560" width="15.88671875" style="1" customWidth="1"/>
    <col min="12561" max="12561" width="21.33203125" style="1" bestFit="1" customWidth="1"/>
    <col min="12562" max="12562" width="11.88671875" style="1" bestFit="1" customWidth="1"/>
    <col min="12563" max="12563" width="13.5546875" style="1" bestFit="1" customWidth="1"/>
    <col min="12564" max="12800" width="9.109375" style="1"/>
    <col min="12801" max="12801" width="4" style="1" customWidth="1"/>
    <col min="12802" max="12803" width="9.6640625" style="1" customWidth="1"/>
    <col min="12804" max="12804" width="58" style="1" customWidth="1"/>
    <col min="12805" max="12815" width="0" style="1" hidden="1" customWidth="1"/>
    <col min="12816" max="12816" width="15.88671875" style="1" customWidth="1"/>
    <col min="12817" max="12817" width="21.33203125" style="1" bestFit="1" customWidth="1"/>
    <col min="12818" max="12818" width="11.88671875" style="1" bestFit="1" customWidth="1"/>
    <col min="12819" max="12819" width="13.5546875" style="1" bestFit="1" customWidth="1"/>
    <col min="12820" max="13056" width="9.109375" style="1"/>
    <col min="13057" max="13057" width="4" style="1" customWidth="1"/>
    <col min="13058" max="13059" width="9.6640625" style="1" customWidth="1"/>
    <col min="13060" max="13060" width="58" style="1" customWidth="1"/>
    <col min="13061" max="13071" width="0" style="1" hidden="1" customWidth="1"/>
    <col min="13072" max="13072" width="15.88671875" style="1" customWidth="1"/>
    <col min="13073" max="13073" width="21.33203125" style="1" bestFit="1" customWidth="1"/>
    <col min="13074" max="13074" width="11.88671875" style="1" bestFit="1" customWidth="1"/>
    <col min="13075" max="13075" width="13.5546875" style="1" bestFit="1" customWidth="1"/>
    <col min="13076" max="13312" width="9.109375" style="1"/>
    <col min="13313" max="13313" width="4" style="1" customWidth="1"/>
    <col min="13314" max="13315" width="9.6640625" style="1" customWidth="1"/>
    <col min="13316" max="13316" width="58" style="1" customWidth="1"/>
    <col min="13317" max="13327" width="0" style="1" hidden="1" customWidth="1"/>
    <col min="13328" max="13328" width="15.88671875" style="1" customWidth="1"/>
    <col min="13329" max="13329" width="21.33203125" style="1" bestFit="1" customWidth="1"/>
    <col min="13330" max="13330" width="11.88671875" style="1" bestFit="1" customWidth="1"/>
    <col min="13331" max="13331" width="13.5546875" style="1" bestFit="1" customWidth="1"/>
    <col min="13332" max="13568" width="9.109375" style="1"/>
    <col min="13569" max="13569" width="4" style="1" customWidth="1"/>
    <col min="13570" max="13571" width="9.6640625" style="1" customWidth="1"/>
    <col min="13572" max="13572" width="58" style="1" customWidth="1"/>
    <col min="13573" max="13583" width="0" style="1" hidden="1" customWidth="1"/>
    <col min="13584" max="13584" width="15.88671875" style="1" customWidth="1"/>
    <col min="13585" max="13585" width="21.33203125" style="1" bestFit="1" customWidth="1"/>
    <col min="13586" max="13586" width="11.88671875" style="1" bestFit="1" customWidth="1"/>
    <col min="13587" max="13587" width="13.5546875" style="1" bestFit="1" customWidth="1"/>
    <col min="13588" max="13824" width="9.109375" style="1"/>
    <col min="13825" max="13825" width="4" style="1" customWidth="1"/>
    <col min="13826" max="13827" width="9.6640625" style="1" customWidth="1"/>
    <col min="13828" max="13828" width="58" style="1" customWidth="1"/>
    <col min="13829" max="13839" width="0" style="1" hidden="1" customWidth="1"/>
    <col min="13840" max="13840" width="15.88671875" style="1" customWidth="1"/>
    <col min="13841" max="13841" width="21.33203125" style="1" bestFit="1" customWidth="1"/>
    <col min="13842" max="13842" width="11.88671875" style="1" bestFit="1" customWidth="1"/>
    <col min="13843" max="13843" width="13.5546875" style="1" bestFit="1" customWidth="1"/>
    <col min="13844" max="14080" width="9.109375" style="1"/>
    <col min="14081" max="14081" width="4" style="1" customWidth="1"/>
    <col min="14082" max="14083" width="9.6640625" style="1" customWidth="1"/>
    <col min="14084" max="14084" width="58" style="1" customWidth="1"/>
    <col min="14085" max="14095" width="0" style="1" hidden="1" customWidth="1"/>
    <col min="14096" max="14096" width="15.88671875" style="1" customWidth="1"/>
    <col min="14097" max="14097" width="21.33203125" style="1" bestFit="1" customWidth="1"/>
    <col min="14098" max="14098" width="11.88671875" style="1" bestFit="1" customWidth="1"/>
    <col min="14099" max="14099" width="13.5546875" style="1" bestFit="1" customWidth="1"/>
    <col min="14100" max="14336" width="9.109375" style="1"/>
    <col min="14337" max="14337" width="4" style="1" customWidth="1"/>
    <col min="14338" max="14339" width="9.6640625" style="1" customWidth="1"/>
    <col min="14340" max="14340" width="58" style="1" customWidth="1"/>
    <col min="14341" max="14351" width="0" style="1" hidden="1" customWidth="1"/>
    <col min="14352" max="14352" width="15.88671875" style="1" customWidth="1"/>
    <col min="14353" max="14353" width="21.33203125" style="1" bestFit="1" customWidth="1"/>
    <col min="14354" max="14354" width="11.88671875" style="1" bestFit="1" customWidth="1"/>
    <col min="14355" max="14355" width="13.5546875" style="1" bestFit="1" customWidth="1"/>
    <col min="14356" max="14592" width="9.109375" style="1"/>
    <col min="14593" max="14593" width="4" style="1" customWidth="1"/>
    <col min="14594" max="14595" width="9.6640625" style="1" customWidth="1"/>
    <col min="14596" max="14596" width="58" style="1" customWidth="1"/>
    <col min="14597" max="14607" width="0" style="1" hidden="1" customWidth="1"/>
    <col min="14608" max="14608" width="15.88671875" style="1" customWidth="1"/>
    <col min="14609" max="14609" width="21.33203125" style="1" bestFit="1" customWidth="1"/>
    <col min="14610" max="14610" width="11.88671875" style="1" bestFit="1" customWidth="1"/>
    <col min="14611" max="14611" width="13.5546875" style="1" bestFit="1" customWidth="1"/>
    <col min="14612" max="14848" width="9.109375" style="1"/>
    <col min="14849" max="14849" width="4" style="1" customWidth="1"/>
    <col min="14850" max="14851" width="9.6640625" style="1" customWidth="1"/>
    <col min="14852" max="14852" width="58" style="1" customWidth="1"/>
    <col min="14853" max="14863" width="0" style="1" hidden="1" customWidth="1"/>
    <col min="14864" max="14864" width="15.88671875" style="1" customWidth="1"/>
    <col min="14865" max="14865" width="21.33203125" style="1" bestFit="1" customWidth="1"/>
    <col min="14866" max="14866" width="11.88671875" style="1" bestFit="1" customWidth="1"/>
    <col min="14867" max="14867" width="13.5546875" style="1" bestFit="1" customWidth="1"/>
    <col min="14868" max="15104" width="9.109375" style="1"/>
    <col min="15105" max="15105" width="4" style="1" customWidth="1"/>
    <col min="15106" max="15107" width="9.6640625" style="1" customWidth="1"/>
    <col min="15108" max="15108" width="58" style="1" customWidth="1"/>
    <col min="15109" max="15119" width="0" style="1" hidden="1" customWidth="1"/>
    <col min="15120" max="15120" width="15.88671875" style="1" customWidth="1"/>
    <col min="15121" max="15121" width="21.33203125" style="1" bestFit="1" customWidth="1"/>
    <col min="15122" max="15122" width="11.88671875" style="1" bestFit="1" customWidth="1"/>
    <col min="15123" max="15123" width="13.5546875" style="1" bestFit="1" customWidth="1"/>
    <col min="15124" max="15360" width="9.109375" style="1"/>
    <col min="15361" max="15361" width="4" style="1" customWidth="1"/>
    <col min="15362" max="15363" width="9.6640625" style="1" customWidth="1"/>
    <col min="15364" max="15364" width="58" style="1" customWidth="1"/>
    <col min="15365" max="15375" width="0" style="1" hidden="1" customWidth="1"/>
    <col min="15376" max="15376" width="15.88671875" style="1" customWidth="1"/>
    <col min="15377" max="15377" width="21.33203125" style="1" bestFit="1" customWidth="1"/>
    <col min="15378" max="15378" width="11.88671875" style="1" bestFit="1" customWidth="1"/>
    <col min="15379" max="15379" width="13.5546875" style="1" bestFit="1" customWidth="1"/>
    <col min="15380" max="15616" width="9.109375" style="1"/>
    <col min="15617" max="15617" width="4" style="1" customWidth="1"/>
    <col min="15618" max="15619" width="9.6640625" style="1" customWidth="1"/>
    <col min="15620" max="15620" width="58" style="1" customWidth="1"/>
    <col min="15621" max="15631" width="0" style="1" hidden="1" customWidth="1"/>
    <col min="15632" max="15632" width="15.88671875" style="1" customWidth="1"/>
    <col min="15633" max="15633" width="21.33203125" style="1" bestFit="1" customWidth="1"/>
    <col min="15634" max="15634" width="11.88671875" style="1" bestFit="1" customWidth="1"/>
    <col min="15635" max="15635" width="13.5546875" style="1" bestFit="1" customWidth="1"/>
    <col min="15636" max="15872" width="9.109375" style="1"/>
    <col min="15873" max="15873" width="4" style="1" customWidth="1"/>
    <col min="15874" max="15875" width="9.6640625" style="1" customWidth="1"/>
    <col min="15876" max="15876" width="58" style="1" customWidth="1"/>
    <col min="15877" max="15887" width="0" style="1" hidden="1" customWidth="1"/>
    <col min="15888" max="15888" width="15.88671875" style="1" customWidth="1"/>
    <col min="15889" max="15889" width="21.33203125" style="1" bestFit="1" customWidth="1"/>
    <col min="15890" max="15890" width="11.88671875" style="1" bestFit="1" customWidth="1"/>
    <col min="15891" max="15891" width="13.5546875" style="1" bestFit="1" customWidth="1"/>
    <col min="15892" max="16128" width="9.109375" style="1"/>
    <col min="16129" max="16129" width="4" style="1" customWidth="1"/>
    <col min="16130" max="16131" width="9.6640625" style="1" customWidth="1"/>
    <col min="16132" max="16132" width="58" style="1" customWidth="1"/>
    <col min="16133" max="16143" width="0" style="1" hidden="1" customWidth="1"/>
    <col min="16144" max="16144" width="15.88671875" style="1" customWidth="1"/>
    <col min="16145" max="16145" width="21.33203125" style="1" bestFit="1" customWidth="1"/>
    <col min="16146" max="16146" width="11.88671875" style="1" bestFit="1" customWidth="1"/>
    <col min="16147" max="16147" width="13.5546875" style="1" bestFit="1" customWidth="1"/>
    <col min="16148" max="16384" width="9.109375" style="1"/>
  </cols>
  <sheetData>
    <row r="1" spans="1:17" ht="30.7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 t="s">
        <v>1</v>
      </c>
    </row>
    <row r="2" spans="1:17" ht="10.5" customHeight="1" thickBot="1">
      <c r="A2" s="3"/>
      <c r="B2" s="3"/>
      <c r="C2" s="4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3.5" customHeight="1" thickBot="1">
      <c r="A3" s="5" t="s">
        <v>2</v>
      </c>
      <c r="B3" s="5"/>
      <c r="C3" s="5"/>
      <c r="D3" s="6"/>
      <c r="E3" s="7"/>
      <c r="F3" s="8" t="s">
        <v>3</v>
      </c>
      <c r="G3" s="7"/>
      <c r="H3" s="8" t="s">
        <v>4</v>
      </c>
      <c r="I3" s="7"/>
      <c r="J3" s="8" t="s">
        <v>5</v>
      </c>
      <c r="K3" s="8" t="s">
        <v>6</v>
      </c>
      <c r="L3" s="9" t="s">
        <v>7</v>
      </c>
      <c r="M3" s="10"/>
      <c r="N3" s="9" t="s">
        <v>8</v>
      </c>
      <c r="O3" s="10"/>
      <c r="P3" s="9" t="s">
        <v>9</v>
      </c>
      <c r="Q3" s="10"/>
    </row>
    <row r="4" spans="1:17">
      <c r="A4" s="11" t="s">
        <v>10</v>
      </c>
      <c r="B4" s="12"/>
      <c r="C4" s="12"/>
      <c r="D4" s="13"/>
      <c r="E4" s="14"/>
      <c r="F4" s="15"/>
      <c r="G4" s="14"/>
      <c r="H4" s="15"/>
      <c r="I4" s="14"/>
      <c r="J4" s="15"/>
      <c r="K4" s="15"/>
      <c r="L4" s="16"/>
      <c r="M4" s="17"/>
      <c r="N4" s="16"/>
      <c r="O4" s="17"/>
      <c r="P4" s="16"/>
      <c r="Q4" s="17"/>
    </row>
    <row r="5" spans="1:17" ht="15.75" customHeight="1">
      <c r="A5" s="18" t="s">
        <v>11</v>
      </c>
      <c r="B5" s="19"/>
      <c r="C5" s="19"/>
      <c r="D5" s="19"/>
      <c r="E5" s="20"/>
      <c r="F5" s="21"/>
      <c r="G5" s="20"/>
      <c r="H5" s="21"/>
      <c r="I5" s="20"/>
      <c r="J5" s="21"/>
      <c r="K5" s="21"/>
      <c r="L5" s="21"/>
      <c r="M5" s="21"/>
      <c r="N5" s="21"/>
      <c r="O5" s="21"/>
      <c r="P5" s="21"/>
      <c r="Q5" s="22"/>
    </row>
    <row r="6" spans="1:17" ht="109.2" hidden="1">
      <c r="A6" s="23" t="s">
        <v>12</v>
      </c>
      <c r="B6" s="23"/>
      <c r="C6" s="24" t="s">
        <v>13</v>
      </c>
      <c r="D6" s="24"/>
      <c r="E6" s="25"/>
      <c r="F6" s="26"/>
      <c r="G6" s="25"/>
      <c r="H6" s="26"/>
      <c r="I6" s="25"/>
      <c r="J6" s="26"/>
      <c r="K6" s="26"/>
      <c r="L6" s="26"/>
      <c r="M6" s="26"/>
      <c r="N6" s="26"/>
      <c r="O6" s="26"/>
      <c r="P6" s="26"/>
      <c r="Q6" s="27"/>
    </row>
    <row r="7" spans="1:17">
      <c r="A7" s="28" t="s">
        <v>14</v>
      </c>
      <c r="B7" s="28"/>
      <c r="C7" s="29" t="s">
        <v>15</v>
      </c>
      <c r="D7" s="30"/>
      <c r="E7" s="25"/>
      <c r="F7" s="26">
        <v>2915146</v>
      </c>
      <c r="G7" s="25"/>
      <c r="H7" s="26">
        <v>3070031</v>
      </c>
      <c r="I7" s="25"/>
      <c r="J7" s="26">
        <v>3038160</v>
      </c>
      <c r="K7" s="26">
        <v>3038160</v>
      </c>
      <c r="L7" s="26"/>
      <c r="M7" s="26">
        <v>3038160</v>
      </c>
      <c r="N7" s="26"/>
      <c r="O7" s="26">
        <v>3038160</v>
      </c>
      <c r="P7" s="26"/>
      <c r="Q7" s="27">
        <f>SUM(P8:P11)</f>
        <v>5085852</v>
      </c>
    </row>
    <row r="8" spans="1:17" ht="33" customHeight="1">
      <c r="A8" s="28" t="s">
        <v>16</v>
      </c>
      <c r="B8" s="28"/>
      <c r="C8" s="31" t="s">
        <v>17</v>
      </c>
      <c r="D8" s="32"/>
      <c r="E8" s="33">
        <v>965590</v>
      </c>
      <c r="F8" s="34"/>
      <c r="G8" s="33">
        <v>965590</v>
      </c>
      <c r="H8" s="34"/>
      <c r="I8" s="33">
        <v>965590</v>
      </c>
      <c r="J8" s="34"/>
      <c r="K8" s="34"/>
      <c r="L8" s="33">
        <v>965590</v>
      </c>
      <c r="M8" s="34"/>
      <c r="N8" s="34">
        <v>965590</v>
      </c>
      <c r="O8" s="34"/>
      <c r="P8" s="34">
        <v>1609540</v>
      </c>
      <c r="Q8" s="35"/>
    </row>
    <row r="9" spans="1:17" ht="15.75" customHeight="1">
      <c r="A9" s="28" t="s">
        <v>18</v>
      </c>
      <c r="B9" s="28"/>
      <c r="C9" s="36" t="s">
        <v>19</v>
      </c>
      <c r="D9" s="37"/>
      <c r="E9" s="38">
        <v>1189440</v>
      </c>
      <c r="F9" s="39"/>
      <c r="G9" s="38">
        <v>1344000</v>
      </c>
      <c r="H9" s="39"/>
      <c r="I9" s="38">
        <v>1312000</v>
      </c>
      <c r="J9" s="39"/>
      <c r="K9" s="39"/>
      <c r="L9" s="38">
        <v>1312000</v>
      </c>
      <c r="M9" s="39"/>
      <c r="N9" s="39">
        <v>1312590</v>
      </c>
      <c r="O9" s="39"/>
      <c r="P9" s="39">
        <v>1982497</v>
      </c>
      <c r="Q9" s="40"/>
    </row>
    <row r="10" spans="1:17" ht="15.75" customHeight="1">
      <c r="A10" s="28" t="s">
        <v>20</v>
      </c>
      <c r="B10" s="28"/>
      <c r="C10" s="36" t="s">
        <v>21</v>
      </c>
      <c r="D10" s="37"/>
      <c r="E10" s="38">
        <v>100000</v>
      </c>
      <c r="F10" s="39"/>
      <c r="G10" s="38">
        <v>100000</v>
      </c>
      <c r="H10" s="39"/>
      <c r="I10" s="38">
        <v>100000</v>
      </c>
      <c r="J10" s="39"/>
      <c r="K10" s="39"/>
      <c r="L10" s="38">
        <v>100000</v>
      </c>
      <c r="M10" s="39"/>
      <c r="N10" s="39">
        <v>100000</v>
      </c>
      <c r="O10" s="39"/>
      <c r="P10" s="39">
        <v>520096</v>
      </c>
      <c r="Q10" s="40"/>
    </row>
    <row r="11" spans="1:17" ht="15.75" customHeight="1">
      <c r="A11" s="28" t="s">
        <v>22</v>
      </c>
      <c r="B11" s="28"/>
      <c r="C11" s="36" t="s">
        <v>23</v>
      </c>
      <c r="D11" s="37"/>
      <c r="E11" s="38">
        <v>660116</v>
      </c>
      <c r="F11" s="39"/>
      <c r="G11" s="38">
        <v>660570</v>
      </c>
      <c r="H11" s="39"/>
      <c r="I11" s="38">
        <v>660570</v>
      </c>
      <c r="J11" s="39"/>
      <c r="K11" s="39"/>
      <c r="L11" s="38">
        <v>660570</v>
      </c>
      <c r="M11" s="39"/>
      <c r="N11" s="39">
        <v>660570</v>
      </c>
      <c r="O11" s="39"/>
      <c r="P11" s="39">
        <v>973719</v>
      </c>
      <c r="Q11" s="40"/>
    </row>
    <row r="12" spans="1:17" ht="46.8" hidden="1">
      <c r="A12" s="23" t="s">
        <v>24</v>
      </c>
      <c r="B12" s="23"/>
      <c r="C12" s="41" t="s">
        <v>25</v>
      </c>
      <c r="D12" s="41"/>
      <c r="E12" s="25"/>
      <c r="F12" s="26"/>
      <c r="G12" s="25"/>
      <c r="H12" s="26"/>
      <c r="I12" s="25"/>
      <c r="J12" s="26"/>
      <c r="K12" s="26"/>
      <c r="L12" s="26"/>
      <c r="M12" s="26"/>
      <c r="N12" s="26"/>
      <c r="O12" s="26"/>
      <c r="P12" s="26"/>
      <c r="Q12" s="27"/>
    </row>
    <row r="13" spans="1:17">
      <c r="A13" s="28" t="s">
        <v>26</v>
      </c>
      <c r="B13" s="28"/>
      <c r="C13" s="42" t="s">
        <v>27</v>
      </c>
      <c r="D13" s="43"/>
      <c r="E13" s="25"/>
      <c r="F13" s="26">
        <v>4000000</v>
      </c>
      <c r="G13" s="25"/>
      <c r="H13" s="26">
        <v>4000000</v>
      </c>
      <c r="I13" s="25">
        <v>5000000</v>
      </c>
      <c r="J13" s="26">
        <v>4876103</v>
      </c>
      <c r="K13" s="26">
        <v>5000000</v>
      </c>
      <c r="L13" s="26"/>
      <c r="M13" s="26">
        <v>5000000</v>
      </c>
      <c r="N13" s="26"/>
      <c r="O13" s="26">
        <v>5000000</v>
      </c>
      <c r="P13" s="26"/>
      <c r="Q13" s="27">
        <v>8850435</v>
      </c>
    </row>
    <row r="14" spans="1:17">
      <c r="A14" s="28" t="s">
        <v>28</v>
      </c>
      <c r="B14" s="28"/>
      <c r="C14" s="42" t="s">
        <v>29</v>
      </c>
      <c r="D14" s="43"/>
      <c r="E14" s="25"/>
      <c r="F14" s="26">
        <v>12852</v>
      </c>
      <c r="G14" s="25"/>
      <c r="H14" s="26">
        <v>10200</v>
      </c>
      <c r="I14" s="25"/>
      <c r="J14" s="26">
        <v>7650</v>
      </c>
      <c r="K14" s="26">
        <v>5100</v>
      </c>
      <c r="L14" s="26"/>
      <c r="M14" s="26">
        <v>5100</v>
      </c>
      <c r="N14" s="26"/>
      <c r="O14" s="26">
        <v>2550</v>
      </c>
      <c r="P14" s="26"/>
      <c r="Q14" s="27">
        <v>3761</v>
      </c>
    </row>
    <row r="15" spans="1:17">
      <c r="A15" s="44"/>
      <c r="B15" s="45"/>
      <c r="C15" s="42" t="s">
        <v>30</v>
      </c>
      <c r="D15" s="43"/>
      <c r="E15" s="25"/>
      <c r="F15" s="26"/>
      <c r="G15" s="25"/>
      <c r="H15" s="26"/>
      <c r="I15" s="25"/>
      <c r="J15" s="26"/>
      <c r="K15" s="26"/>
      <c r="L15" s="26"/>
      <c r="M15" s="26">
        <v>2018100</v>
      </c>
      <c r="N15" s="26"/>
      <c r="O15" s="26">
        <v>1980700</v>
      </c>
      <c r="P15" s="26"/>
      <c r="Q15" s="27"/>
    </row>
    <row r="16" spans="1:17" ht="15.75" customHeight="1">
      <c r="A16" s="46" t="s">
        <v>31</v>
      </c>
      <c r="B16" s="47"/>
      <c r="C16" s="47"/>
      <c r="D16" s="48"/>
      <c r="E16" s="49"/>
      <c r="F16" s="50">
        <f>SUM(F6:F14)</f>
        <v>6927998</v>
      </c>
      <c r="G16" s="49"/>
      <c r="H16" s="50">
        <f>SUM(H6:H14)</f>
        <v>7080231</v>
      </c>
      <c r="I16" s="49"/>
      <c r="J16" s="50">
        <f>SUM(J6:J14)</f>
        <v>7921913</v>
      </c>
      <c r="K16" s="50">
        <f>SUM(K6:K14)</f>
        <v>8043260</v>
      </c>
      <c r="L16" s="50"/>
      <c r="M16" s="50">
        <f>SUM(M6:M15)</f>
        <v>10061360</v>
      </c>
      <c r="N16" s="50"/>
      <c r="O16" s="50">
        <f>SUM(O6:O15)</f>
        <v>10021410</v>
      </c>
      <c r="P16" s="50"/>
      <c r="Q16" s="51">
        <f>SUM(Q6:Q15)</f>
        <v>13940048</v>
      </c>
    </row>
    <row r="17" spans="1:17" ht="15.75" customHeight="1">
      <c r="A17" s="52"/>
      <c r="B17" s="53"/>
      <c r="C17" s="53"/>
      <c r="D17" s="54"/>
      <c r="E17" s="55"/>
      <c r="F17" s="56"/>
      <c r="G17" s="55"/>
      <c r="H17" s="56"/>
      <c r="I17" s="55"/>
      <c r="J17" s="56"/>
      <c r="K17" s="56"/>
      <c r="L17" s="56"/>
      <c r="M17" s="56"/>
      <c r="N17" s="56"/>
      <c r="O17" s="56"/>
      <c r="P17" s="56"/>
      <c r="Q17" s="57"/>
    </row>
    <row r="18" spans="1:17">
      <c r="A18" s="58" t="s">
        <v>32</v>
      </c>
      <c r="B18" s="59"/>
      <c r="C18" s="59"/>
      <c r="D18" s="60"/>
      <c r="E18" s="55"/>
      <c r="F18" s="56"/>
      <c r="G18" s="55"/>
      <c r="H18" s="56"/>
      <c r="I18" s="55"/>
      <c r="J18" s="56"/>
      <c r="K18" s="56"/>
      <c r="L18" s="56"/>
      <c r="M18" s="56"/>
      <c r="N18" s="56"/>
      <c r="O18" s="56"/>
      <c r="P18" s="56"/>
      <c r="Q18" s="57"/>
    </row>
    <row r="19" spans="1:17" ht="15.75" customHeight="1">
      <c r="A19" s="61" t="s">
        <v>33</v>
      </c>
      <c r="B19" s="62"/>
      <c r="C19" s="63" t="s">
        <v>34</v>
      </c>
      <c r="D19" s="64"/>
      <c r="E19" s="65"/>
      <c r="F19" s="66">
        <v>10163733</v>
      </c>
      <c r="G19" s="65"/>
      <c r="H19" s="66">
        <v>11072000</v>
      </c>
      <c r="I19" s="65"/>
      <c r="J19" s="66">
        <v>11488000</v>
      </c>
      <c r="K19" s="66">
        <v>33352388</v>
      </c>
      <c r="L19" s="66"/>
      <c r="M19" s="66">
        <v>11784000</v>
      </c>
      <c r="N19" s="66"/>
      <c r="O19" s="66">
        <v>11074467</v>
      </c>
      <c r="P19" s="66"/>
      <c r="Q19" s="27">
        <v>21390600</v>
      </c>
    </row>
    <row r="20" spans="1:17" ht="15.75" customHeight="1">
      <c r="A20" s="61" t="s">
        <v>35</v>
      </c>
      <c r="B20" s="62"/>
      <c r="C20" s="63" t="s">
        <v>36</v>
      </c>
      <c r="D20" s="64"/>
      <c r="E20" s="65"/>
      <c r="F20" s="66">
        <v>2400000</v>
      </c>
      <c r="G20" s="65"/>
      <c r="H20" s="66">
        <v>2400000</v>
      </c>
      <c r="I20" s="65"/>
      <c r="J20" s="66">
        <v>2400000</v>
      </c>
      <c r="K20" s="66"/>
      <c r="L20" s="66"/>
      <c r="M20" s="66">
        <v>2940000</v>
      </c>
      <c r="N20" s="66"/>
      <c r="O20" s="66">
        <v>2940000</v>
      </c>
      <c r="P20" s="66"/>
      <c r="Q20" s="27">
        <v>5838000</v>
      </c>
    </row>
    <row r="21" spans="1:17" ht="15.75" hidden="1" customHeight="1">
      <c r="A21" s="67" t="s">
        <v>37</v>
      </c>
      <c r="B21" s="68"/>
      <c r="C21" s="63" t="s">
        <v>38</v>
      </c>
      <c r="D21" s="64"/>
      <c r="E21" s="65"/>
      <c r="F21" s="66">
        <v>4814400</v>
      </c>
      <c r="G21" s="65"/>
      <c r="H21" s="66">
        <v>5536000</v>
      </c>
      <c r="I21" s="65"/>
      <c r="J21" s="66">
        <v>6031200</v>
      </c>
      <c r="K21" s="66"/>
      <c r="L21" s="66"/>
      <c r="M21" s="66">
        <v>5744700</v>
      </c>
      <c r="N21" s="66"/>
      <c r="O21" s="66">
        <v>5682950</v>
      </c>
      <c r="P21" s="66"/>
      <c r="Q21" s="27"/>
    </row>
    <row r="22" spans="1:17" ht="15.75" hidden="1" customHeight="1">
      <c r="A22" s="69"/>
      <c r="B22" s="70"/>
      <c r="C22" s="71" t="s">
        <v>39</v>
      </c>
      <c r="D22" s="72"/>
      <c r="E22" s="65"/>
      <c r="F22" s="66">
        <v>123840</v>
      </c>
      <c r="G22" s="65"/>
      <c r="H22" s="66">
        <v>140000</v>
      </c>
      <c r="I22" s="65"/>
      <c r="J22" s="66">
        <v>147000</v>
      </c>
      <c r="K22" s="66"/>
      <c r="L22" s="66"/>
      <c r="M22" s="66">
        <v>401000</v>
      </c>
      <c r="N22" s="66"/>
      <c r="O22" s="66"/>
      <c r="P22" s="66"/>
      <c r="Q22" s="27"/>
    </row>
    <row r="23" spans="1:17" ht="15.75" hidden="1" customHeight="1">
      <c r="A23" s="61" t="s">
        <v>40</v>
      </c>
      <c r="B23" s="62"/>
      <c r="C23" s="63" t="s">
        <v>41</v>
      </c>
      <c r="D23" s="64"/>
      <c r="E23" s="65"/>
      <c r="F23" s="66">
        <v>1200000</v>
      </c>
      <c r="G23" s="65"/>
      <c r="H23" s="66">
        <v>1200000</v>
      </c>
      <c r="I23" s="65"/>
      <c r="J23" s="66">
        <v>1200000</v>
      </c>
      <c r="K23" s="66"/>
      <c r="L23" s="66"/>
      <c r="M23" s="66">
        <v>1470000</v>
      </c>
      <c r="N23" s="66"/>
      <c r="O23" s="66">
        <v>1470000</v>
      </c>
      <c r="P23" s="66"/>
      <c r="Q23" s="27"/>
    </row>
    <row r="24" spans="1:17" ht="15.75" hidden="1" customHeight="1">
      <c r="A24" s="61" t="s">
        <v>42</v>
      </c>
      <c r="B24" s="62"/>
      <c r="C24" s="63" t="s">
        <v>43</v>
      </c>
      <c r="D24" s="64"/>
      <c r="E24" s="65"/>
      <c r="F24" s="66">
        <v>1456000</v>
      </c>
      <c r="G24" s="65"/>
      <c r="H24" s="66">
        <v>1913333</v>
      </c>
      <c r="I24" s="65"/>
      <c r="J24" s="66">
        <v>106667</v>
      </c>
      <c r="K24" s="66"/>
      <c r="L24" s="66"/>
      <c r="M24" s="66"/>
      <c r="N24" s="66"/>
      <c r="O24" s="66"/>
      <c r="P24" s="66"/>
      <c r="Q24" s="27"/>
    </row>
    <row r="25" spans="1:17" ht="15.75" customHeight="1">
      <c r="A25" s="61" t="s">
        <v>44</v>
      </c>
      <c r="B25" s="73"/>
      <c r="C25" s="63" t="s">
        <v>45</v>
      </c>
      <c r="D25" s="64"/>
      <c r="E25" s="65"/>
      <c r="F25" s="66"/>
      <c r="G25" s="65"/>
      <c r="H25" s="66"/>
      <c r="I25" s="65"/>
      <c r="J25" s="66">
        <v>2186667</v>
      </c>
      <c r="K25" s="66"/>
      <c r="L25" s="66"/>
      <c r="M25" s="66">
        <v>2233133</v>
      </c>
      <c r="N25" s="66"/>
      <c r="O25" s="66">
        <v>2532400</v>
      </c>
      <c r="P25" s="66"/>
      <c r="Q25" s="27">
        <v>4577800</v>
      </c>
    </row>
    <row r="26" spans="1:17" ht="15.75" hidden="1" customHeight="1">
      <c r="A26" s="61" t="s">
        <v>46</v>
      </c>
      <c r="B26" s="62"/>
      <c r="C26" s="63" t="s">
        <v>47</v>
      </c>
      <c r="D26" s="64"/>
      <c r="E26" s="65"/>
      <c r="F26" s="66">
        <v>690667</v>
      </c>
      <c r="G26" s="65"/>
      <c r="H26" s="66">
        <v>980000</v>
      </c>
      <c r="I26" s="65"/>
      <c r="J26" s="66">
        <v>26667</v>
      </c>
      <c r="K26" s="66"/>
      <c r="L26" s="66"/>
      <c r="M26" s="66"/>
      <c r="N26" s="66"/>
      <c r="O26" s="66"/>
      <c r="P26" s="66"/>
      <c r="Q26" s="27"/>
    </row>
    <row r="27" spans="1:17" ht="15.75" hidden="1" customHeight="1">
      <c r="A27" s="74"/>
      <c r="B27" s="75"/>
      <c r="C27" s="63" t="s">
        <v>48</v>
      </c>
      <c r="D27" s="64"/>
      <c r="E27" s="65"/>
      <c r="F27" s="66"/>
      <c r="G27" s="65"/>
      <c r="H27" s="66"/>
      <c r="I27" s="65"/>
      <c r="J27" s="66">
        <v>1146667</v>
      </c>
      <c r="K27" s="66"/>
      <c r="L27" s="66"/>
      <c r="M27" s="66">
        <v>1089333</v>
      </c>
      <c r="N27" s="66"/>
      <c r="O27" s="66">
        <v>1298667</v>
      </c>
      <c r="P27" s="66"/>
      <c r="Q27" s="27"/>
    </row>
    <row r="28" spans="1:17" ht="15.75" customHeight="1">
      <c r="A28" s="61" t="s">
        <v>49</v>
      </c>
      <c r="B28" s="73"/>
      <c r="C28" s="63" t="s">
        <v>50</v>
      </c>
      <c r="D28" s="64"/>
      <c r="E28" s="65"/>
      <c r="F28" s="66">
        <v>2896000</v>
      </c>
      <c r="G28" s="65"/>
      <c r="H28" s="66">
        <v>3016667</v>
      </c>
      <c r="I28" s="65"/>
      <c r="J28" s="66">
        <v>3258000</v>
      </c>
      <c r="K28" s="66"/>
      <c r="L28" s="66"/>
      <c r="M28" s="66">
        <v>3150000</v>
      </c>
      <c r="N28" s="66"/>
      <c r="O28" s="66">
        <v>4725000</v>
      </c>
      <c r="P28" s="66"/>
      <c r="Q28" s="27">
        <v>4725000</v>
      </c>
    </row>
    <row r="29" spans="1:17" ht="15.75" hidden="1" customHeight="1">
      <c r="A29" s="44"/>
      <c r="B29" s="76"/>
      <c r="C29" s="63" t="s">
        <v>51</v>
      </c>
      <c r="D29" s="64"/>
      <c r="E29" s="65"/>
      <c r="F29" s="66">
        <v>1206667</v>
      </c>
      <c r="G29" s="65"/>
      <c r="H29" s="66">
        <v>1629000</v>
      </c>
      <c r="I29" s="65"/>
      <c r="J29" s="66">
        <v>1870333</v>
      </c>
      <c r="K29" s="66"/>
      <c r="L29" s="66"/>
      <c r="M29" s="66">
        <v>1575000</v>
      </c>
      <c r="N29" s="66"/>
      <c r="O29" s="66"/>
      <c r="P29" s="66"/>
      <c r="Q29" s="27"/>
    </row>
    <row r="30" spans="1:17" ht="15.75" hidden="1" customHeight="1">
      <c r="A30" s="44"/>
      <c r="B30" s="76"/>
      <c r="C30" s="63" t="s">
        <v>52</v>
      </c>
      <c r="D30" s="64"/>
      <c r="E30" s="65"/>
      <c r="F30" s="66"/>
      <c r="G30" s="65"/>
      <c r="H30" s="66">
        <v>352000</v>
      </c>
      <c r="I30" s="65"/>
      <c r="J30" s="66">
        <v>384000</v>
      </c>
      <c r="K30" s="66"/>
      <c r="L30" s="66"/>
      <c r="M30" s="66"/>
      <c r="N30" s="66"/>
      <c r="O30" s="66"/>
      <c r="P30" s="66"/>
      <c r="Q30" s="27"/>
    </row>
    <row r="31" spans="1:17" s="80" customFormat="1" ht="15.75" customHeight="1">
      <c r="A31" s="77" t="s">
        <v>53</v>
      </c>
      <c r="B31" s="78"/>
      <c r="C31" s="78"/>
      <c r="D31" s="79"/>
      <c r="E31" s="49"/>
      <c r="F31" s="50"/>
      <c r="G31" s="49"/>
      <c r="H31" s="50"/>
      <c r="I31" s="49"/>
      <c r="J31" s="50"/>
      <c r="K31" s="50"/>
      <c r="L31" s="50"/>
      <c r="M31" s="50"/>
      <c r="N31" s="50"/>
      <c r="O31" s="50"/>
      <c r="P31" s="50"/>
      <c r="Q31" s="51">
        <f>SUM(Q19:Q30)</f>
        <v>36531400</v>
      </c>
    </row>
    <row r="32" spans="1:17" s="80" customFormat="1" ht="15.75" customHeight="1">
      <c r="A32" s="81"/>
      <c r="B32" s="82"/>
      <c r="C32" s="83"/>
      <c r="D32" s="84"/>
      <c r="E32" s="49"/>
      <c r="F32" s="50"/>
      <c r="G32" s="49"/>
      <c r="H32" s="50"/>
      <c r="I32" s="49"/>
      <c r="J32" s="50"/>
      <c r="K32" s="50"/>
      <c r="L32" s="50"/>
      <c r="M32" s="50"/>
      <c r="N32" s="50"/>
      <c r="O32" s="50"/>
      <c r="P32" s="50"/>
      <c r="Q32" s="85"/>
    </row>
    <row r="33" spans="1:17" s="80" customFormat="1" ht="15.75" customHeight="1">
      <c r="A33" s="58" t="s">
        <v>54</v>
      </c>
      <c r="B33" s="86"/>
      <c r="C33" s="86"/>
      <c r="D33" s="87"/>
      <c r="E33" s="49"/>
      <c r="F33" s="50"/>
      <c r="G33" s="49"/>
      <c r="H33" s="50"/>
      <c r="I33" s="49"/>
      <c r="J33" s="50"/>
      <c r="K33" s="50"/>
      <c r="L33" s="50"/>
      <c r="M33" s="50"/>
      <c r="N33" s="50"/>
      <c r="O33" s="50"/>
      <c r="P33" s="50"/>
      <c r="Q33" s="51"/>
    </row>
    <row r="34" spans="1:17" s="80" customFormat="1" ht="34.5" customHeight="1">
      <c r="A34" s="88"/>
      <c r="B34" s="89" t="s">
        <v>55</v>
      </c>
      <c r="C34" s="63" t="s">
        <v>56</v>
      </c>
      <c r="D34" s="64"/>
      <c r="E34" s="65"/>
      <c r="F34" s="66"/>
      <c r="G34" s="65"/>
      <c r="H34" s="66"/>
      <c r="I34" s="65"/>
      <c r="J34" s="66"/>
      <c r="K34" s="66"/>
      <c r="L34" s="66"/>
      <c r="M34" s="66"/>
      <c r="N34" s="66"/>
      <c r="O34" s="66"/>
      <c r="P34" s="66"/>
      <c r="Q34" s="27">
        <v>2765000</v>
      </c>
    </row>
    <row r="35" spans="1:17" s="80" customFormat="1">
      <c r="A35" s="90"/>
      <c r="B35" s="91"/>
      <c r="C35" s="92" t="s">
        <v>57</v>
      </c>
      <c r="D35" s="93"/>
      <c r="E35" s="65"/>
      <c r="F35" s="66"/>
      <c r="G35" s="65"/>
      <c r="H35" s="66"/>
      <c r="I35" s="65"/>
      <c r="J35" s="66"/>
      <c r="K35" s="66"/>
      <c r="L35" s="66"/>
      <c r="M35" s="66"/>
      <c r="N35" s="66"/>
      <c r="O35" s="66"/>
      <c r="P35" s="94"/>
      <c r="Q35" s="85">
        <f>SUM(Q34)</f>
        <v>2765000</v>
      </c>
    </row>
    <row r="36" spans="1:17" ht="15.75" customHeight="1">
      <c r="A36" s="95" t="s">
        <v>58</v>
      </c>
      <c r="B36" s="62"/>
      <c r="C36" s="63" t="s">
        <v>59</v>
      </c>
      <c r="D36" s="64"/>
      <c r="E36" s="65"/>
      <c r="F36" s="66">
        <v>885760</v>
      </c>
      <c r="G36" s="65"/>
      <c r="H36" s="66">
        <v>830400</v>
      </c>
      <c r="I36" s="65"/>
      <c r="J36" s="66">
        <v>941120</v>
      </c>
      <c r="K36" s="66">
        <v>885760</v>
      </c>
      <c r="L36" s="66"/>
      <c r="M36" s="66">
        <v>830400</v>
      </c>
      <c r="N36" s="66"/>
      <c r="O36" s="66">
        <v>608960</v>
      </c>
      <c r="P36" s="66"/>
      <c r="Q36" s="27">
        <v>464520</v>
      </c>
    </row>
    <row r="37" spans="1:17" ht="15.75" customHeight="1">
      <c r="A37" s="95" t="s">
        <v>60</v>
      </c>
      <c r="B37" s="62"/>
      <c r="C37" s="63" t="s">
        <v>61</v>
      </c>
      <c r="D37" s="64"/>
      <c r="E37" s="65"/>
      <c r="F37" s="66">
        <v>2500000</v>
      </c>
      <c r="G37" s="65"/>
      <c r="H37" s="66">
        <v>2500000</v>
      </c>
      <c r="I37" s="65"/>
      <c r="J37" s="66">
        <v>2500000</v>
      </c>
      <c r="K37" s="66">
        <v>2500000</v>
      </c>
      <c r="L37" s="66"/>
      <c r="M37" s="66">
        <v>3100000</v>
      </c>
      <c r="N37" s="66"/>
      <c r="O37" s="66">
        <v>3100000</v>
      </c>
      <c r="P37" s="66"/>
      <c r="Q37" s="27">
        <v>4479000</v>
      </c>
    </row>
    <row r="38" spans="1:17" s="80" customFormat="1" ht="15.75" customHeight="1">
      <c r="A38" s="88"/>
      <c r="B38" s="96"/>
      <c r="C38" s="92" t="s">
        <v>62</v>
      </c>
      <c r="D38" s="93"/>
      <c r="E38" s="49"/>
      <c r="F38" s="50"/>
      <c r="G38" s="49"/>
      <c r="H38" s="50"/>
      <c r="I38" s="49"/>
      <c r="J38" s="50"/>
      <c r="K38" s="50"/>
      <c r="L38" s="50"/>
      <c r="M38" s="50"/>
      <c r="N38" s="50"/>
      <c r="O38" s="50"/>
      <c r="P38" s="97"/>
      <c r="Q38" s="85">
        <f>SUM(Q36:Q37)</f>
        <v>4943520</v>
      </c>
    </row>
    <row r="39" spans="1:17" s="80" customFormat="1" ht="32.25" customHeight="1">
      <c r="A39" s="95" t="s">
        <v>63</v>
      </c>
      <c r="B39" s="98"/>
      <c r="C39" s="63" t="s">
        <v>64</v>
      </c>
      <c r="D39" s="64"/>
      <c r="E39" s="49"/>
      <c r="F39" s="50"/>
      <c r="G39" s="49"/>
      <c r="H39" s="50"/>
      <c r="I39" s="49"/>
      <c r="J39" s="50"/>
      <c r="K39" s="50"/>
      <c r="L39" s="50"/>
      <c r="M39" s="50"/>
      <c r="N39" s="50"/>
      <c r="O39" s="50"/>
      <c r="P39" s="66"/>
      <c r="Q39" s="27">
        <v>12780000</v>
      </c>
    </row>
    <row r="40" spans="1:17" s="80" customFormat="1" ht="15.75" customHeight="1">
      <c r="A40" s="95" t="s">
        <v>65</v>
      </c>
      <c r="B40" s="98"/>
      <c r="C40" s="63" t="s">
        <v>66</v>
      </c>
      <c r="D40" s="64"/>
      <c r="E40" s="49"/>
      <c r="F40" s="50"/>
      <c r="G40" s="49"/>
      <c r="H40" s="50"/>
      <c r="I40" s="49"/>
      <c r="J40" s="50"/>
      <c r="K40" s="50"/>
      <c r="L40" s="50"/>
      <c r="M40" s="50"/>
      <c r="N40" s="50"/>
      <c r="O40" s="50"/>
      <c r="P40" s="66"/>
      <c r="Q40" s="27">
        <v>3050000</v>
      </c>
    </row>
    <row r="41" spans="1:17" s="80" customFormat="1" ht="15.75" customHeight="1">
      <c r="A41" s="81"/>
      <c r="B41" s="99"/>
      <c r="C41" s="92" t="s">
        <v>67</v>
      </c>
      <c r="D41" s="93"/>
      <c r="E41" s="49"/>
      <c r="F41" s="50"/>
      <c r="G41" s="49"/>
      <c r="H41" s="50"/>
      <c r="I41" s="49"/>
      <c r="J41" s="50"/>
      <c r="K41" s="50"/>
      <c r="L41" s="50"/>
      <c r="M41" s="50"/>
      <c r="N41" s="50"/>
      <c r="O41" s="50"/>
      <c r="P41" s="97"/>
      <c r="Q41" s="85">
        <f>SUM(Q39:Q40)</f>
        <v>15830000</v>
      </c>
    </row>
    <row r="42" spans="1:17" s="80" customFormat="1" ht="15.75" customHeight="1">
      <c r="A42" s="77" t="s">
        <v>68</v>
      </c>
      <c r="B42" s="78"/>
      <c r="C42" s="78"/>
      <c r="D42" s="79"/>
      <c r="E42" s="49"/>
      <c r="F42" s="50"/>
      <c r="G42" s="49"/>
      <c r="H42" s="50"/>
      <c r="I42" s="49"/>
      <c r="J42" s="50"/>
      <c r="K42" s="50"/>
      <c r="L42" s="50"/>
      <c r="M42" s="50"/>
      <c r="N42" s="50"/>
      <c r="O42" s="50"/>
      <c r="P42" s="50"/>
      <c r="Q42" s="51">
        <f>SUM(Q41,Q38,Q35)</f>
        <v>23538520</v>
      </c>
    </row>
    <row r="43" spans="1:17" s="80" customFormat="1" ht="15.75" customHeight="1">
      <c r="A43" s="81"/>
      <c r="B43" s="82"/>
      <c r="C43" s="83"/>
      <c r="D43" s="84"/>
      <c r="E43" s="49"/>
      <c r="F43" s="50"/>
      <c r="G43" s="49"/>
      <c r="H43" s="50"/>
      <c r="I43" s="49"/>
      <c r="J43" s="50"/>
      <c r="K43" s="50"/>
      <c r="L43" s="50"/>
      <c r="M43" s="50"/>
      <c r="N43" s="50"/>
      <c r="O43" s="50"/>
      <c r="P43" s="56"/>
      <c r="Q43" s="57"/>
    </row>
    <row r="44" spans="1:17" s="80" customFormat="1" ht="15.75" customHeight="1">
      <c r="A44" s="58" t="s">
        <v>69</v>
      </c>
      <c r="B44" s="86"/>
      <c r="C44" s="86"/>
      <c r="D44" s="87"/>
      <c r="E44" s="49"/>
      <c r="F44" s="50"/>
      <c r="G44" s="49"/>
      <c r="H44" s="50"/>
      <c r="I44" s="49"/>
      <c r="J44" s="50"/>
      <c r="K44" s="50"/>
      <c r="L44" s="50"/>
      <c r="M44" s="50"/>
      <c r="N44" s="50"/>
      <c r="O44" s="50"/>
      <c r="P44" s="50"/>
      <c r="Q44" s="51"/>
    </row>
    <row r="45" spans="1:17" ht="15.75" customHeight="1">
      <c r="A45" s="100" t="s">
        <v>70</v>
      </c>
      <c r="B45" s="101"/>
      <c r="C45" s="63" t="s">
        <v>71</v>
      </c>
      <c r="D45" s="64"/>
      <c r="E45" s="65"/>
      <c r="F45" s="66">
        <v>2741760</v>
      </c>
      <c r="G45" s="65"/>
      <c r="H45" s="66">
        <v>3068160</v>
      </c>
      <c r="I45" s="65"/>
      <c r="J45" s="66">
        <v>3329280</v>
      </c>
      <c r="K45" s="66"/>
      <c r="L45" s="66"/>
      <c r="M45" s="66">
        <v>3800000</v>
      </c>
      <c r="N45" s="66"/>
      <c r="O45" s="66">
        <v>3192000</v>
      </c>
      <c r="P45" s="66"/>
      <c r="Q45" s="27">
        <v>4942080</v>
      </c>
    </row>
    <row r="46" spans="1:17" ht="15.75" customHeight="1">
      <c r="A46" s="100" t="s">
        <v>72</v>
      </c>
      <c r="B46" s="101"/>
      <c r="C46" s="63" t="s">
        <v>73</v>
      </c>
      <c r="D46" s="64"/>
      <c r="E46" s="65"/>
      <c r="F46" s="66">
        <v>833905</v>
      </c>
      <c r="G46" s="65"/>
      <c r="H46" s="66">
        <v>464790</v>
      </c>
      <c r="I46" s="65"/>
      <c r="J46" s="66">
        <v>1607425</v>
      </c>
      <c r="K46" s="66">
        <v>6239429</v>
      </c>
      <c r="L46" s="66"/>
      <c r="M46" s="66">
        <v>2215139</v>
      </c>
      <c r="N46" s="66"/>
      <c r="O46" s="66">
        <v>3570269</v>
      </c>
      <c r="P46" s="66"/>
      <c r="Q46" s="27">
        <v>6523445</v>
      </c>
    </row>
    <row r="47" spans="1:17" s="104" customFormat="1" ht="15.75" customHeight="1">
      <c r="A47" s="58"/>
      <c r="B47" s="102"/>
      <c r="C47" s="92" t="s">
        <v>74</v>
      </c>
      <c r="D47" s="93"/>
      <c r="E47" s="103"/>
      <c r="F47" s="97"/>
      <c r="G47" s="103"/>
      <c r="H47" s="97"/>
      <c r="I47" s="103"/>
      <c r="J47" s="97"/>
      <c r="K47" s="97"/>
      <c r="L47" s="97"/>
      <c r="M47" s="97"/>
      <c r="N47" s="97"/>
      <c r="O47" s="97"/>
      <c r="P47" s="97"/>
      <c r="Q47" s="85">
        <f>SUM(Q45:Q46)</f>
        <v>11465525</v>
      </c>
    </row>
    <row r="48" spans="1:17" ht="15.75" customHeight="1">
      <c r="A48" s="105" t="s">
        <v>75</v>
      </c>
      <c r="B48" s="106"/>
      <c r="C48" s="63" t="s">
        <v>76</v>
      </c>
      <c r="D48" s="64"/>
      <c r="E48" s="65"/>
      <c r="F48" s="66"/>
      <c r="G48" s="65"/>
      <c r="H48" s="66"/>
      <c r="I48" s="65"/>
      <c r="J48" s="66">
        <v>132810</v>
      </c>
      <c r="K48" s="66">
        <v>91200</v>
      </c>
      <c r="L48" s="66"/>
      <c r="M48" s="66">
        <v>109440</v>
      </c>
      <c r="N48" s="66"/>
      <c r="O48" s="66">
        <v>107730</v>
      </c>
      <c r="P48" s="66"/>
      <c r="Q48" s="27">
        <v>72960</v>
      </c>
    </row>
    <row r="49" spans="1:17" s="104" customFormat="1" ht="15.75" customHeight="1">
      <c r="A49" s="58"/>
      <c r="B49" s="102"/>
      <c r="C49" s="92" t="s">
        <v>77</v>
      </c>
      <c r="D49" s="93"/>
      <c r="E49" s="103"/>
      <c r="F49" s="97"/>
      <c r="G49" s="103"/>
      <c r="H49" s="97"/>
      <c r="I49" s="103"/>
      <c r="J49" s="97"/>
      <c r="K49" s="97"/>
      <c r="L49" s="97"/>
      <c r="M49" s="97"/>
      <c r="N49" s="97"/>
      <c r="O49" s="97"/>
      <c r="P49" s="97"/>
      <c r="Q49" s="85">
        <f>SUM(Q48)</f>
        <v>72960</v>
      </c>
    </row>
    <row r="50" spans="1:17" s="110" customFormat="1" ht="15.75" customHeight="1">
      <c r="A50" s="107" t="s">
        <v>78</v>
      </c>
      <c r="B50" s="108"/>
      <c r="C50" s="108"/>
      <c r="D50" s="109"/>
      <c r="E50" s="49"/>
      <c r="F50" s="50">
        <f>SUM(F19:F47)</f>
        <v>31912732</v>
      </c>
      <c r="G50" s="49"/>
      <c r="H50" s="50">
        <f>SUM(H19:H47)</f>
        <v>35102350</v>
      </c>
      <c r="I50" s="49"/>
      <c r="J50" s="50">
        <f>SUM(J19:J47)</f>
        <v>38623026</v>
      </c>
      <c r="K50" s="50">
        <f>SUM(K19:K47)</f>
        <v>42977577</v>
      </c>
      <c r="L50" s="50"/>
      <c r="M50" s="50">
        <f>SUM(M19:M47)</f>
        <v>40332705</v>
      </c>
      <c r="N50" s="50"/>
      <c r="O50" s="50">
        <f>SUM(O19:O47)</f>
        <v>40194713</v>
      </c>
      <c r="P50" s="50"/>
      <c r="Q50" s="51">
        <f>SUM(Q49,Q47)</f>
        <v>11538485</v>
      </c>
    </row>
    <row r="51" spans="1:17" ht="15.75" customHeight="1">
      <c r="A51" s="111"/>
      <c r="B51" s="112"/>
      <c r="C51" s="112"/>
      <c r="D51" s="113"/>
      <c r="E51" s="114"/>
      <c r="F51" s="115"/>
      <c r="G51" s="114"/>
      <c r="H51" s="115"/>
      <c r="I51" s="114"/>
      <c r="J51" s="115"/>
      <c r="K51" s="115"/>
      <c r="L51" s="115"/>
      <c r="M51" s="115"/>
      <c r="N51" s="115"/>
      <c r="O51" s="115"/>
      <c r="P51" s="115"/>
      <c r="Q51" s="116"/>
    </row>
    <row r="52" spans="1:17" ht="15.75" customHeight="1">
      <c r="A52" s="117" t="s">
        <v>79</v>
      </c>
      <c r="B52" s="117"/>
      <c r="C52" s="117"/>
      <c r="D52" s="118"/>
      <c r="E52" s="114"/>
      <c r="F52" s="115"/>
      <c r="G52" s="114"/>
      <c r="H52" s="115"/>
      <c r="I52" s="114"/>
      <c r="J52" s="115"/>
      <c r="K52" s="115"/>
      <c r="L52" s="115"/>
      <c r="M52" s="115"/>
      <c r="N52" s="115"/>
      <c r="O52" s="115"/>
      <c r="P52" s="115"/>
      <c r="Q52" s="116"/>
    </row>
    <row r="53" spans="1:17" ht="30.75" customHeight="1">
      <c r="A53" s="119" t="s">
        <v>80</v>
      </c>
      <c r="B53" s="106"/>
      <c r="C53" s="63" t="s">
        <v>81</v>
      </c>
      <c r="D53" s="64"/>
      <c r="E53" s="114"/>
      <c r="F53" s="115"/>
      <c r="G53" s="114"/>
      <c r="H53" s="115"/>
      <c r="I53" s="114"/>
      <c r="J53" s="115"/>
      <c r="K53" s="115"/>
      <c r="L53" s="115"/>
      <c r="M53" s="115"/>
      <c r="N53" s="115"/>
      <c r="O53" s="115"/>
      <c r="P53" s="120"/>
      <c r="Q53" s="27">
        <v>2270000</v>
      </c>
    </row>
    <row r="54" spans="1:17" s="110" customFormat="1" ht="15.75" customHeight="1">
      <c r="A54" s="121"/>
      <c r="B54" s="122"/>
      <c r="C54" s="123" t="s">
        <v>82</v>
      </c>
      <c r="D54" s="124"/>
      <c r="E54" s="49"/>
      <c r="F54" s="50"/>
      <c r="G54" s="49"/>
      <c r="H54" s="50"/>
      <c r="I54" s="49"/>
      <c r="J54" s="50"/>
      <c r="K54" s="50"/>
      <c r="L54" s="50"/>
      <c r="M54" s="50"/>
      <c r="N54" s="50"/>
      <c r="O54" s="50"/>
      <c r="P54" s="50"/>
      <c r="Q54" s="51">
        <f>SUM(Q53)</f>
        <v>2270000</v>
      </c>
    </row>
    <row r="55" spans="1:17" ht="15.75" customHeight="1">
      <c r="A55" s="111"/>
      <c r="B55" s="112"/>
      <c r="C55" s="125"/>
      <c r="D55" s="126"/>
      <c r="E55" s="114"/>
      <c r="F55" s="115"/>
      <c r="G55" s="114"/>
      <c r="H55" s="115"/>
      <c r="I55" s="114"/>
      <c r="J55" s="115"/>
      <c r="K55" s="115"/>
      <c r="L55" s="115"/>
      <c r="M55" s="115"/>
      <c r="N55" s="115"/>
      <c r="O55" s="115"/>
      <c r="P55" s="115"/>
      <c r="Q55" s="116"/>
    </row>
    <row r="56" spans="1:17" s="133" customFormat="1" ht="33.75" customHeight="1">
      <c r="A56" s="127" t="s">
        <v>83</v>
      </c>
      <c r="B56" s="127"/>
      <c r="C56" s="127"/>
      <c r="D56" s="128"/>
      <c r="E56" s="129"/>
      <c r="F56" s="130" t="e">
        <f>SUM(#REF!,F50,F16,#REF!)</f>
        <v>#REF!</v>
      </c>
      <c r="G56" s="129"/>
      <c r="H56" s="131" t="e">
        <f>SUM(#REF!,H50,H16,#REF!)</f>
        <v>#REF!</v>
      </c>
      <c r="I56" s="129"/>
      <c r="J56" s="131" t="e">
        <f>SUM(#REF!,J50,J16,#REF!)</f>
        <v>#REF!</v>
      </c>
      <c r="K56" s="131" t="e">
        <f>SUM(#REF!,K50,K16,#REF!)</f>
        <v>#REF!</v>
      </c>
      <c r="L56" s="131"/>
      <c r="M56" s="131" t="e">
        <f>SUM(#REF!,M50,M16,#REF!)</f>
        <v>#REF!</v>
      </c>
      <c r="N56" s="131"/>
      <c r="O56" s="131" t="e">
        <f>SUM(#REF!,O50,O16,#REF!)</f>
        <v>#REF!</v>
      </c>
      <c r="P56" s="131"/>
      <c r="Q56" s="132">
        <f>SUM(Q16+Q31+Q42+Q50+Q54)</f>
        <v>87818453</v>
      </c>
    </row>
    <row r="57" spans="1:17" s="142" customFormat="1" ht="15.75" customHeight="1">
      <c r="A57" s="134"/>
      <c r="B57" s="135"/>
      <c r="C57" s="136"/>
      <c r="D57" s="137"/>
      <c r="E57" s="138"/>
      <c r="F57" s="139"/>
      <c r="G57" s="138"/>
      <c r="H57" s="140"/>
      <c r="I57" s="138"/>
      <c r="J57" s="140"/>
      <c r="K57" s="140"/>
      <c r="L57" s="140"/>
      <c r="M57" s="140"/>
      <c r="N57" s="140"/>
      <c r="O57" s="140"/>
      <c r="P57" s="140"/>
      <c r="Q57" s="141"/>
    </row>
    <row r="58" spans="1:17" s="147" customFormat="1">
      <c r="A58" s="143" t="s">
        <v>84</v>
      </c>
      <c r="B58" s="143"/>
      <c r="C58" s="143"/>
      <c r="D58" s="143"/>
      <c r="E58" s="144"/>
      <c r="F58" s="145"/>
      <c r="G58" s="144"/>
      <c r="H58" s="145"/>
      <c r="I58" s="144"/>
      <c r="J58" s="145"/>
      <c r="K58" s="145"/>
      <c r="L58" s="145"/>
      <c r="M58" s="145"/>
      <c r="N58" s="145"/>
      <c r="O58" s="145"/>
      <c r="P58" s="145"/>
      <c r="Q58" s="146"/>
    </row>
    <row r="59" spans="1:17" s="147" customFormat="1">
      <c r="A59" s="148" t="s">
        <v>85</v>
      </c>
      <c r="B59" s="149"/>
      <c r="C59" s="149"/>
      <c r="D59" s="150"/>
      <c r="E59" s="151"/>
      <c r="F59" s="120">
        <v>1360000</v>
      </c>
      <c r="G59" s="151"/>
      <c r="H59" s="120">
        <v>1360000</v>
      </c>
      <c r="I59" s="151"/>
      <c r="J59" s="120">
        <v>1360000</v>
      </c>
      <c r="K59" s="120">
        <v>1200000</v>
      </c>
      <c r="L59" s="120"/>
      <c r="M59" s="120">
        <v>1200000</v>
      </c>
      <c r="N59" s="120"/>
      <c r="O59" s="120">
        <v>1200000</v>
      </c>
      <c r="P59" s="120"/>
      <c r="Q59" s="27">
        <v>0</v>
      </c>
    </row>
    <row r="60" spans="1:17">
      <c r="A60" s="148" t="s">
        <v>86</v>
      </c>
      <c r="B60" s="149"/>
      <c r="C60" s="149"/>
      <c r="D60" s="150"/>
      <c r="E60" s="151"/>
      <c r="F60" s="120">
        <v>500000</v>
      </c>
      <c r="G60" s="151"/>
      <c r="H60" s="120">
        <v>500000</v>
      </c>
      <c r="I60" s="151"/>
      <c r="J60" s="120">
        <v>500000</v>
      </c>
      <c r="K60" s="120">
        <v>1000000</v>
      </c>
      <c r="L60" s="120"/>
      <c r="M60" s="120">
        <v>2500000</v>
      </c>
      <c r="N60" s="120"/>
      <c r="O60" s="120">
        <v>2500000</v>
      </c>
      <c r="P60" s="120"/>
      <c r="Q60" s="27">
        <v>1300000</v>
      </c>
    </row>
    <row r="61" spans="1:17">
      <c r="A61" s="148" t="s">
        <v>87</v>
      </c>
      <c r="B61" s="149"/>
      <c r="C61" s="149"/>
      <c r="D61" s="150"/>
      <c r="E61" s="151"/>
      <c r="F61" s="120">
        <v>960000</v>
      </c>
      <c r="G61" s="151"/>
      <c r="H61" s="120">
        <v>960000</v>
      </c>
      <c r="I61" s="151"/>
      <c r="J61" s="120">
        <v>960000</v>
      </c>
      <c r="K61" s="120">
        <v>1000000</v>
      </c>
      <c r="L61" s="120"/>
      <c r="M61" s="120">
        <v>1000000</v>
      </c>
      <c r="N61" s="120"/>
      <c r="O61" s="120">
        <v>1000000</v>
      </c>
      <c r="P61" s="120"/>
      <c r="Q61" s="27">
        <v>900000</v>
      </c>
    </row>
    <row r="62" spans="1:17">
      <c r="A62" s="152" t="s">
        <v>88</v>
      </c>
      <c r="B62" s="153"/>
      <c r="C62" s="153"/>
      <c r="D62" s="154"/>
      <c r="E62" s="114"/>
      <c r="F62" s="115">
        <f>SUM(F59:F61)</f>
        <v>2820000</v>
      </c>
      <c r="G62" s="114"/>
      <c r="H62" s="115">
        <f>SUM(H59:H61)</f>
        <v>2820000</v>
      </c>
      <c r="I62" s="114"/>
      <c r="J62" s="115">
        <f>SUM(J59:J61)</f>
        <v>2820000</v>
      </c>
      <c r="K62" s="115">
        <f>SUM(K59:K61)</f>
        <v>3200000</v>
      </c>
      <c r="L62" s="115"/>
      <c r="M62" s="115">
        <f>SUM(M59:M61)</f>
        <v>4700000</v>
      </c>
      <c r="N62" s="115"/>
      <c r="O62" s="115">
        <f>SUM(O59:O61)</f>
        <v>4700000</v>
      </c>
      <c r="P62" s="115"/>
      <c r="Q62" s="116">
        <f>SUM(Q59:Q61)</f>
        <v>2200000</v>
      </c>
    </row>
    <row r="63" spans="1:17" ht="15.75" customHeight="1">
      <c r="A63" s="155" t="s">
        <v>89</v>
      </c>
      <c r="B63" s="156"/>
      <c r="C63" s="157"/>
      <c r="D63" s="158"/>
      <c r="E63" s="144"/>
      <c r="F63" s="145"/>
      <c r="G63" s="144"/>
      <c r="H63" s="145"/>
      <c r="I63" s="144"/>
      <c r="J63" s="145"/>
      <c r="K63" s="145"/>
      <c r="L63" s="145"/>
      <c r="M63" s="145"/>
      <c r="N63" s="145"/>
      <c r="O63" s="145"/>
      <c r="P63" s="145"/>
      <c r="Q63" s="146"/>
    </row>
    <row r="64" spans="1:17" ht="15.75" customHeight="1">
      <c r="A64" s="159" t="s">
        <v>90</v>
      </c>
      <c r="B64" s="160"/>
      <c r="C64" s="160"/>
      <c r="D64" s="161"/>
      <c r="E64" s="151"/>
      <c r="F64" s="120">
        <v>1948000</v>
      </c>
      <c r="G64" s="151"/>
      <c r="H64" s="120">
        <v>1200000</v>
      </c>
      <c r="I64" s="151"/>
      <c r="J64" s="120">
        <v>1200000</v>
      </c>
      <c r="K64" s="120">
        <v>1500000</v>
      </c>
      <c r="L64" s="120"/>
      <c r="M64" s="120">
        <v>1000000</v>
      </c>
      <c r="N64" s="120"/>
      <c r="O64" s="120">
        <v>1000000</v>
      </c>
      <c r="P64" s="120"/>
      <c r="Q64" s="27">
        <v>2508000</v>
      </c>
    </row>
    <row r="65" spans="1:18" ht="15.75" customHeight="1">
      <c r="A65" s="162" t="s">
        <v>91</v>
      </c>
      <c r="B65" s="163"/>
      <c r="C65" s="163"/>
      <c r="D65" s="164"/>
      <c r="E65" s="151"/>
      <c r="F65" s="120"/>
      <c r="G65" s="151"/>
      <c r="H65" s="120"/>
      <c r="I65" s="151"/>
      <c r="J65" s="120"/>
      <c r="K65" s="120"/>
      <c r="L65" s="120"/>
      <c r="M65" s="120"/>
      <c r="N65" s="120"/>
      <c r="O65" s="120"/>
      <c r="P65" s="120"/>
      <c r="Q65" s="27">
        <v>1194480</v>
      </c>
    </row>
    <row r="66" spans="1:18">
      <c r="A66" s="159" t="s">
        <v>92</v>
      </c>
      <c r="B66" s="160"/>
      <c r="C66" s="160"/>
      <c r="D66" s="161"/>
      <c r="E66" s="151"/>
      <c r="F66" s="120">
        <v>635000</v>
      </c>
      <c r="G66" s="151"/>
      <c r="H66" s="120">
        <v>914000</v>
      </c>
      <c r="I66" s="151"/>
      <c r="J66" s="120">
        <v>727000</v>
      </c>
      <c r="K66" s="120"/>
      <c r="L66" s="120"/>
      <c r="M66" s="120">
        <v>900000</v>
      </c>
      <c r="N66" s="120"/>
      <c r="O66" s="120">
        <v>900000</v>
      </c>
      <c r="P66" s="120"/>
      <c r="Q66" s="27">
        <v>673100</v>
      </c>
    </row>
    <row r="67" spans="1:18">
      <c r="A67" s="152" t="s">
        <v>93</v>
      </c>
      <c r="B67" s="153"/>
      <c r="C67" s="153"/>
      <c r="D67" s="154"/>
      <c r="E67" s="114"/>
      <c r="F67" s="115">
        <f>SUM(F64:F66)</f>
        <v>2583000</v>
      </c>
      <c r="G67" s="114"/>
      <c r="H67" s="115">
        <f>SUM(H64:H66)</f>
        <v>2114000</v>
      </c>
      <c r="I67" s="114"/>
      <c r="J67" s="115">
        <f>SUM(J64:J66)</f>
        <v>1927000</v>
      </c>
      <c r="K67" s="115">
        <f>SUM(K64:K66)</f>
        <v>1500000</v>
      </c>
      <c r="L67" s="115"/>
      <c r="M67" s="115">
        <f>SUM(M64:M66)</f>
        <v>1900000</v>
      </c>
      <c r="N67" s="115"/>
      <c r="O67" s="115">
        <f>SUM(O64:O66)</f>
        <v>1900000</v>
      </c>
      <c r="P67" s="115"/>
      <c r="Q67" s="116">
        <f>SUM(Q64:Q66)</f>
        <v>4375580</v>
      </c>
    </row>
    <row r="68" spans="1:18">
      <c r="A68" s="165"/>
      <c r="B68" s="112"/>
      <c r="C68" s="166"/>
      <c r="D68" s="167"/>
      <c r="E68" s="114"/>
      <c r="F68" s="115"/>
      <c r="G68" s="114"/>
      <c r="H68" s="115"/>
      <c r="I68" s="114"/>
      <c r="J68" s="115"/>
      <c r="K68" s="115"/>
      <c r="L68" s="115"/>
      <c r="M68" s="115"/>
      <c r="N68" s="115"/>
      <c r="O68" s="115"/>
      <c r="P68" s="115"/>
      <c r="Q68" s="116"/>
    </row>
    <row r="69" spans="1:18" s="171" customFormat="1">
      <c r="A69" s="168" t="s">
        <v>94</v>
      </c>
      <c r="B69" s="169"/>
      <c r="C69" s="169"/>
      <c r="D69" s="170"/>
      <c r="E69" s="144"/>
      <c r="F69" s="145"/>
      <c r="G69" s="144"/>
      <c r="H69" s="145"/>
      <c r="I69" s="144"/>
      <c r="J69" s="145"/>
      <c r="K69" s="145"/>
      <c r="L69" s="145"/>
      <c r="M69" s="145"/>
      <c r="N69" s="145"/>
      <c r="O69" s="145"/>
      <c r="P69" s="145"/>
      <c r="Q69" s="146"/>
    </row>
    <row r="70" spans="1:18" ht="15.75" customHeight="1">
      <c r="A70" s="162" t="s">
        <v>95</v>
      </c>
      <c r="B70" s="149"/>
      <c r="C70" s="149"/>
      <c r="D70" s="150"/>
      <c r="E70" s="151"/>
      <c r="F70" s="120"/>
      <c r="G70" s="151"/>
      <c r="H70" s="120">
        <v>4061000</v>
      </c>
      <c r="I70" s="151"/>
      <c r="J70" s="120">
        <v>12807000</v>
      </c>
      <c r="K70" s="120">
        <v>10860000</v>
      </c>
      <c r="L70" s="120"/>
      <c r="M70" s="120">
        <v>8600000</v>
      </c>
      <c r="N70" s="120"/>
      <c r="O70" s="120">
        <v>7605675</v>
      </c>
      <c r="P70" s="120"/>
      <c r="Q70" s="27">
        <v>7508553</v>
      </c>
    </row>
    <row r="71" spans="1:18" ht="15.75" customHeight="1">
      <c r="A71" s="162" t="s">
        <v>96</v>
      </c>
      <c r="B71" s="149"/>
      <c r="C71" s="149"/>
      <c r="D71" s="150"/>
      <c r="E71" s="151"/>
      <c r="F71" s="120"/>
      <c r="G71" s="151"/>
      <c r="H71" s="120"/>
      <c r="I71" s="151"/>
      <c r="J71" s="120"/>
      <c r="K71" s="120"/>
      <c r="L71" s="120"/>
      <c r="M71" s="120"/>
      <c r="N71" s="120"/>
      <c r="O71" s="120"/>
      <c r="P71" s="120"/>
      <c r="Q71" s="27">
        <v>665353</v>
      </c>
    </row>
    <row r="72" spans="1:18" ht="15.75" customHeight="1">
      <c r="A72" s="172" t="s">
        <v>97</v>
      </c>
      <c r="B72" s="173"/>
      <c r="C72" s="173"/>
      <c r="D72" s="174"/>
      <c r="E72" s="151"/>
      <c r="F72" s="120"/>
      <c r="G72" s="151"/>
      <c r="H72" s="120"/>
      <c r="I72" s="151"/>
      <c r="J72" s="120"/>
      <c r="K72" s="120"/>
      <c r="L72" s="120"/>
      <c r="M72" s="120"/>
      <c r="N72" s="120"/>
      <c r="O72" s="120"/>
      <c r="P72" s="120"/>
      <c r="Q72" s="27">
        <v>38775185</v>
      </c>
    </row>
    <row r="73" spans="1:18" ht="15.75" customHeight="1">
      <c r="A73" s="172" t="s">
        <v>98</v>
      </c>
      <c r="B73" s="173"/>
      <c r="C73" s="173"/>
      <c r="D73" s="174"/>
      <c r="E73" s="151"/>
      <c r="F73" s="120"/>
      <c r="G73" s="151"/>
      <c r="H73" s="120"/>
      <c r="I73" s="151"/>
      <c r="J73" s="120"/>
      <c r="K73" s="120"/>
      <c r="L73" s="120"/>
      <c r="M73" s="120"/>
      <c r="N73" s="120"/>
      <c r="O73" s="120"/>
      <c r="P73" s="175">
        <v>29948789</v>
      </c>
      <c r="Q73" s="27"/>
    </row>
    <row r="74" spans="1:18" ht="15.75" customHeight="1">
      <c r="A74" s="172" t="s">
        <v>99</v>
      </c>
      <c r="B74" s="173"/>
      <c r="C74" s="173"/>
      <c r="D74" s="174"/>
      <c r="E74" s="151"/>
      <c r="F74" s="120"/>
      <c r="G74" s="151"/>
      <c r="H74" s="120"/>
      <c r="I74" s="151"/>
      <c r="J74" s="120"/>
      <c r="K74" s="120"/>
      <c r="L74" s="120"/>
      <c r="M74" s="120"/>
      <c r="N74" s="120"/>
      <c r="O74" s="120"/>
      <c r="P74" s="175">
        <v>1294998</v>
      </c>
      <c r="Q74" s="27"/>
    </row>
    <row r="75" spans="1:18" ht="15.75" customHeight="1">
      <c r="A75" s="172" t="s">
        <v>100</v>
      </c>
      <c r="B75" s="173"/>
      <c r="C75" s="173"/>
      <c r="D75" s="174"/>
      <c r="E75" s="151"/>
      <c r="F75" s="120"/>
      <c r="G75" s="151"/>
      <c r="H75" s="120"/>
      <c r="I75" s="151"/>
      <c r="J75" s="120"/>
      <c r="K75" s="120"/>
      <c r="L75" s="120"/>
      <c r="M75" s="120"/>
      <c r="N75" s="120"/>
      <c r="O75" s="120"/>
      <c r="P75" s="175">
        <v>1211000</v>
      </c>
      <c r="Q75" s="27"/>
    </row>
    <row r="76" spans="1:18" s="142" customFormat="1" ht="15.75" customHeight="1">
      <c r="A76" s="172" t="s">
        <v>101</v>
      </c>
      <c r="B76" s="173"/>
      <c r="C76" s="173"/>
      <c r="D76" s="174"/>
      <c r="E76" s="176"/>
      <c r="F76" s="175"/>
      <c r="G76" s="176"/>
      <c r="H76" s="175"/>
      <c r="I76" s="176"/>
      <c r="J76" s="175"/>
      <c r="K76" s="175"/>
      <c r="L76" s="175" t="s">
        <v>102</v>
      </c>
      <c r="M76" s="175"/>
      <c r="N76" s="175"/>
      <c r="O76" s="175">
        <v>3000000</v>
      </c>
      <c r="P76" s="40">
        <v>1257750</v>
      </c>
      <c r="Q76" s="40"/>
    </row>
    <row r="77" spans="1:18" ht="15.75" customHeight="1">
      <c r="A77" s="172" t="s">
        <v>103</v>
      </c>
      <c r="B77" s="173"/>
      <c r="C77" s="173"/>
      <c r="D77" s="174"/>
      <c r="E77" s="151"/>
      <c r="F77" s="120"/>
      <c r="G77" s="151"/>
      <c r="H77" s="120"/>
      <c r="I77" s="151"/>
      <c r="J77" s="120"/>
      <c r="K77" s="120"/>
      <c r="L77" s="120"/>
      <c r="M77" s="120"/>
      <c r="N77" s="120"/>
      <c r="O77" s="120">
        <v>2536422</v>
      </c>
      <c r="P77" s="175">
        <v>3512738</v>
      </c>
      <c r="Q77" s="27"/>
      <c r="R77" s="177"/>
    </row>
    <row r="78" spans="1:18" ht="15.75" hidden="1" customHeight="1">
      <c r="A78" s="178" t="s">
        <v>104</v>
      </c>
      <c r="B78" s="179"/>
      <c r="C78" s="179"/>
      <c r="D78" s="180"/>
      <c r="E78" s="151"/>
      <c r="F78" s="120"/>
      <c r="G78" s="151"/>
      <c r="H78" s="120"/>
      <c r="I78" s="151"/>
      <c r="J78" s="120"/>
      <c r="K78" s="120"/>
      <c r="L78" s="120" t="s">
        <v>102</v>
      </c>
      <c r="M78" s="120">
        <v>8000000</v>
      </c>
      <c r="N78" s="120"/>
      <c r="O78" s="120"/>
      <c r="P78" s="175"/>
      <c r="Q78" s="27"/>
    </row>
    <row r="79" spans="1:18" ht="15.75" hidden="1" customHeight="1">
      <c r="A79" s="172" t="s">
        <v>105</v>
      </c>
      <c r="B79" s="173"/>
      <c r="C79" s="173"/>
      <c r="D79" s="174"/>
      <c r="E79" s="151"/>
      <c r="F79" s="120"/>
      <c r="G79" s="151"/>
      <c r="H79" s="120"/>
      <c r="I79" s="151"/>
      <c r="J79" s="120"/>
      <c r="K79" s="120"/>
      <c r="L79" s="120" t="s">
        <v>102</v>
      </c>
      <c r="M79" s="120">
        <v>1000000</v>
      </c>
      <c r="N79" s="120"/>
      <c r="O79" s="120"/>
      <c r="P79" s="175"/>
      <c r="Q79" s="27"/>
    </row>
    <row r="80" spans="1:18" ht="15.75" customHeight="1">
      <c r="A80" s="178" t="s">
        <v>106</v>
      </c>
      <c r="B80" s="179"/>
      <c r="C80" s="179"/>
      <c r="D80" s="180"/>
      <c r="E80" s="151"/>
      <c r="F80" s="120"/>
      <c r="G80" s="151"/>
      <c r="H80" s="120"/>
      <c r="I80" s="151"/>
      <c r="J80" s="120"/>
      <c r="K80" s="120"/>
      <c r="L80" s="120" t="s">
        <v>102</v>
      </c>
      <c r="M80" s="120">
        <v>5483374</v>
      </c>
      <c r="N80" s="120"/>
      <c r="O80" s="120">
        <v>3361811</v>
      </c>
      <c r="P80" s="175">
        <f>Q72-R77</f>
        <v>38775185</v>
      </c>
      <c r="Q80" s="27"/>
    </row>
    <row r="81" spans="1:19" ht="15.75" hidden="1" customHeight="1">
      <c r="A81" s="162" t="s">
        <v>107</v>
      </c>
      <c r="B81" s="163"/>
      <c r="C81" s="163"/>
      <c r="D81" s="164"/>
      <c r="E81" s="151"/>
      <c r="F81" s="120"/>
      <c r="G81" s="151"/>
      <c r="H81" s="120"/>
      <c r="I81" s="151"/>
      <c r="J81" s="120"/>
      <c r="K81" s="120"/>
      <c r="L81" s="120" t="s">
        <v>102</v>
      </c>
      <c r="M81" s="120">
        <v>12474856</v>
      </c>
      <c r="N81" s="120"/>
      <c r="O81" s="120"/>
      <c r="P81" s="120"/>
      <c r="Q81" s="27"/>
    </row>
    <row r="82" spans="1:19" ht="15.75" hidden="1" customHeight="1">
      <c r="A82" s="162" t="s">
        <v>108</v>
      </c>
      <c r="B82" s="163"/>
      <c r="C82" s="163"/>
      <c r="D82" s="164"/>
      <c r="E82" s="151"/>
      <c r="F82" s="120"/>
      <c r="G82" s="151"/>
      <c r="H82" s="120"/>
      <c r="I82" s="151"/>
      <c r="J82" s="120"/>
      <c r="K82" s="120"/>
      <c r="L82" s="120" t="s">
        <v>102</v>
      </c>
      <c r="M82" s="120">
        <v>31168683</v>
      </c>
      <c r="N82" s="120"/>
      <c r="O82" s="120"/>
      <c r="P82" s="120"/>
      <c r="Q82" s="27"/>
    </row>
    <row r="83" spans="1:19" ht="15.75" hidden="1" customHeight="1">
      <c r="A83" s="162" t="s">
        <v>109</v>
      </c>
      <c r="B83" s="163"/>
      <c r="C83" s="163"/>
      <c r="D83" s="164"/>
      <c r="E83" s="151"/>
      <c r="F83" s="120"/>
      <c r="G83" s="151"/>
      <c r="H83" s="120">
        <v>483000</v>
      </c>
      <c r="I83" s="151"/>
      <c r="J83" s="120"/>
      <c r="K83" s="120"/>
      <c r="L83" s="120" t="s">
        <v>102</v>
      </c>
      <c r="M83" s="120">
        <v>56865500</v>
      </c>
      <c r="N83" s="120"/>
      <c r="O83" s="120"/>
      <c r="P83" s="120"/>
      <c r="Q83" s="27"/>
    </row>
    <row r="84" spans="1:19">
      <c r="A84" s="181" t="s">
        <v>110</v>
      </c>
      <c r="B84" s="153"/>
      <c r="C84" s="153"/>
      <c r="D84" s="154"/>
      <c r="E84" s="114"/>
      <c r="F84" s="115">
        <f>SUM(F70:F83)</f>
        <v>0</v>
      </c>
      <c r="G84" s="114"/>
      <c r="H84" s="115">
        <f>SUM(H70:H83)</f>
        <v>4544000</v>
      </c>
      <c r="I84" s="114"/>
      <c r="J84" s="115">
        <f>SUM(J70:J83)</f>
        <v>12807000</v>
      </c>
      <c r="K84" s="115">
        <f>SUM(K70:K83)</f>
        <v>10860000</v>
      </c>
      <c r="L84" s="115"/>
      <c r="M84" s="115">
        <f>SUM(M70:M83)</f>
        <v>123592413</v>
      </c>
      <c r="N84" s="115"/>
      <c r="O84" s="115">
        <f>SUM(O70:O83)</f>
        <v>16503908</v>
      </c>
      <c r="P84" s="115"/>
      <c r="Q84" s="116">
        <f>SUM(Q70:Q83)</f>
        <v>46949091</v>
      </c>
    </row>
    <row r="85" spans="1:19" s="189" customFormat="1">
      <c r="A85" s="182"/>
      <c r="B85" s="183"/>
      <c r="C85" s="183"/>
      <c r="D85" s="184"/>
      <c r="E85" s="185"/>
      <c r="F85" s="186"/>
      <c r="G85" s="185"/>
      <c r="H85" s="187">
        <v>2564000</v>
      </c>
      <c r="I85" s="185"/>
      <c r="J85" s="187"/>
      <c r="K85" s="187"/>
      <c r="L85" s="187"/>
      <c r="M85" s="187"/>
      <c r="N85" s="187"/>
      <c r="O85" s="187"/>
      <c r="P85" s="187"/>
      <c r="Q85" s="188"/>
    </row>
    <row r="86" spans="1:19" ht="29.25" customHeight="1">
      <c r="A86" s="190" t="s">
        <v>111</v>
      </c>
      <c r="B86" s="191"/>
      <c r="C86" s="191"/>
      <c r="D86" s="191"/>
      <c r="E86" s="192"/>
      <c r="F86" s="193" t="e">
        <f>SUM(F62,F67,F84,#REF!,#REF!)</f>
        <v>#REF!</v>
      </c>
      <c r="G86" s="192"/>
      <c r="H86" s="193" t="e">
        <f>SUM(H85,H84,H67,H62,#REF!)</f>
        <v>#REF!</v>
      </c>
      <c r="I86" s="192"/>
      <c r="J86" s="193" t="e">
        <f>SUM(J85,J84,J67,J62,#REF!)</f>
        <v>#REF!</v>
      </c>
      <c r="K86" s="193" t="e">
        <f>SUM(K85,K84,K67,K62,#REF!)</f>
        <v>#REF!</v>
      </c>
      <c r="L86" s="193"/>
      <c r="M86" s="193" t="e">
        <f>SUM(M85,M84,M67,M62,#REF!)</f>
        <v>#REF!</v>
      </c>
      <c r="N86" s="193"/>
      <c r="O86" s="193" t="e">
        <f>SUM(O85,O84,O67,O62,#REF!)</f>
        <v>#REF!</v>
      </c>
      <c r="P86" s="193"/>
      <c r="Q86" s="194">
        <f>SUM(Q85,Q84,Q67,Q62,Q56)</f>
        <v>141343124</v>
      </c>
    </row>
    <row r="89" spans="1:19">
      <c r="O89" s="199"/>
    </row>
    <row r="94" spans="1:19" ht="18">
      <c r="S94" s="200"/>
    </row>
    <row r="96" spans="1:19">
      <c r="S96" s="201"/>
    </row>
  </sheetData>
  <mergeCells count="107">
    <mergeCell ref="A82:D82"/>
    <mergeCell ref="A83:D83"/>
    <mergeCell ref="A84:D84"/>
    <mergeCell ref="A85:D85"/>
    <mergeCell ref="A76:D76"/>
    <mergeCell ref="A77:D77"/>
    <mergeCell ref="A78:D78"/>
    <mergeCell ref="A79:D79"/>
    <mergeCell ref="A80:D80"/>
    <mergeCell ref="A81:D81"/>
    <mergeCell ref="A70:D70"/>
    <mergeCell ref="A71:D71"/>
    <mergeCell ref="A72:D72"/>
    <mergeCell ref="A73:D73"/>
    <mergeCell ref="A74:D74"/>
    <mergeCell ref="A75:D75"/>
    <mergeCell ref="A62:D62"/>
    <mergeCell ref="A64:D64"/>
    <mergeCell ref="A65:D65"/>
    <mergeCell ref="A66:D66"/>
    <mergeCell ref="A67:D67"/>
    <mergeCell ref="A69:D69"/>
    <mergeCell ref="C54:D54"/>
    <mergeCell ref="A56:D56"/>
    <mergeCell ref="A58:D58"/>
    <mergeCell ref="A59:D59"/>
    <mergeCell ref="A60:D60"/>
    <mergeCell ref="A61:D61"/>
    <mergeCell ref="A49:B49"/>
    <mergeCell ref="C49:D49"/>
    <mergeCell ref="A50:D50"/>
    <mergeCell ref="A52:D52"/>
    <mergeCell ref="A53:B53"/>
    <mergeCell ref="C53:D53"/>
    <mergeCell ref="A46:B46"/>
    <mergeCell ref="C46:D46"/>
    <mergeCell ref="A47:B47"/>
    <mergeCell ref="C47:D47"/>
    <mergeCell ref="A48:B48"/>
    <mergeCell ref="C48:D48"/>
    <mergeCell ref="A40:B40"/>
    <mergeCell ref="C40:D40"/>
    <mergeCell ref="C41:D41"/>
    <mergeCell ref="A42:D42"/>
    <mergeCell ref="A44:D44"/>
    <mergeCell ref="A45:B45"/>
    <mergeCell ref="C45:D45"/>
    <mergeCell ref="A36:B36"/>
    <mergeCell ref="C36:D36"/>
    <mergeCell ref="A37:B37"/>
    <mergeCell ref="C37:D37"/>
    <mergeCell ref="C38:D38"/>
    <mergeCell ref="A39:B39"/>
    <mergeCell ref="C39:D39"/>
    <mergeCell ref="C29:D29"/>
    <mergeCell ref="C30:D30"/>
    <mergeCell ref="A31:D31"/>
    <mergeCell ref="A33:D33"/>
    <mergeCell ref="C34:D34"/>
    <mergeCell ref="A35:B35"/>
    <mergeCell ref="C35:D35"/>
    <mergeCell ref="A25:B25"/>
    <mergeCell ref="C25:D25"/>
    <mergeCell ref="A26:B26"/>
    <mergeCell ref="C26:D26"/>
    <mergeCell ref="C27:D27"/>
    <mergeCell ref="A28:B28"/>
    <mergeCell ref="C28:D28"/>
    <mergeCell ref="A21:B21"/>
    <mergeCell ref="C21:D21"/>
    <mergeCell ref="A23:B23"/>
    <mergeCell ref="C23:D23"/>
    <mergeCell ref="A24:B24"/>
    <mergeCell ref="C24:D24"/>
    <mergeCell ref="C15:D15"/>
    <mergeCell ref="A16:D16"/>
    <mergeCell ref="A18:D18"/>
    <mergeCell ref="A19:B19"/>
    <mergeCell ref="C19:D19"/>
    <mergeCell ref="A20:B20"/>
    <mergeCell ref="C20:D20"/>
    <mergeCell ref="A11:B11"/>
    <mergeCell ref="C11:D11"/>
    <mergeCell ref="A12:B12"/>
    <mergeCell ref="A13:B13"/>
    <mergeCell ref="C13:D13"/>
    <mergeCell ref="A14:B14"/>
    <mergeCell ref="C14:D14"/>
    <mergeCell ref="A8:B8"/>
    <mergeCell ref="C8:D8"/>
    <mergeCell ref="A9:B9"/>
    <mergeCell ref="C9:D9"/>
    <mergeCell ref="A10:B10"/>
    <mergeCell ref="C10:D10"/>
    <mergeCell ref="N3:O4"/>
    <mergeCell ref="P3:Q4"/>
    <mergeCell ref="A4:D4"/>
    <mergeCell ref="A5:D5"/>
    <mergeCell ref="A6:B6"/>
    <mergeCell ref="A7:B7"/>
    <mergeCell ref="C7:D7"/>
    <mergeCell ref="A3:D3"/>
    <mergeCell ref="F3:F4"/>
    <mergeCell ref="H3:H4"/>
    <mergeCell ref="J3:J4"/>
    <mergeCell ref="K3:K4"/>
    <mergeCell ref="L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Jegyző</dc:creator>
  <cp:lastModifiedBy>Jegyző</cp:lastModifiedBy>
  <dcterms:created xsi:type="dcterms:W3CDTF">2021-03-22T09:58:23Z</dcterms:created>
  <dcterms:modified xsi:type="dcterms:W3CDTF">2021-03-22T09:58:50Z</dcterms:modified>
</cp:coreProperties>
</file>