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.d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D40" i="1"/>
  <c r="F40" i="1" s="1"/>
  <c r="C40" i="1"/>
  <c r="E38" i="1"/>
  <c r="D38" i="1"/>
  <c r="F38" i="1" s="1"/>
  <c r="C38" i="1"/>
  <c r="E37" i="1"/>
  <c r="F37" i="1" s="1"/>
  <c r="D37" i="1"/>
  <c r="C37" i="1"/>
  <c r="E36" i="1"/>
  <c r="F36" i="1" s="1"/>
  <c r="D36" i="1"/>
  <c r="C36" i="1"/>
  <c r="E35" i="1"/>
  <c r="F35" i="1" s="1"/>
  <c r="D35" i="1"/>
  <c r="D39" i="1" s="1"/>
  <c r="D41" i="1" s="1"/>
  <c r="C35" i="1"/>
  <c r="C39" i="1" s="1"/>
  <c r="C41" i="1" s="1"/>
  <c r="E29" i="1"/>
  <c r="F29" i="1" s="1"/>
  <c r="D29" i="1"/>
  <c r="C29" i="1"/>
  <c r="E28" i="1"/>
  <c r="F28" i="1" s="1"/>
  <c r="D28" i="1"/>
  <c r="D30" i="1" s="1"/>
  <c r="D31" i="1" s="1"/>
  <c r="C28" i="1"/>
  <c r="C30" i="1" s="1"/>
  <c r="C31" i="1" s="1"/>
  <c r="E26" i="1"/>
  <c r="D26" i="1"/>
  <c r="C26" i="1"/>
  <c r="E25" i="1"/>
  <c r="D25" i="1"/>
  <c r="F25" i="1" s="1"/>
  <c r="C25" i="1"/>
  <c r="E24" i="1"/>
  <c r="D24" i="1"/>
  <c r="F24" i="1" s="1"/>
  <c r="C24" i="1"/>
  <c r="E23" i="1"/>
  <c r="D23" i="1"/>
  <c r="F23" i="1" s="1"/>
  <c r="C23" i="1"/>
  <c r="E22" i="1"/>
  <c r="D22" i="1"/>
  <c r="F22" i="1" s="1"/>
  <c r="C22" i="1"/>
  <c r="E21" i="1"/>
  <c r="D21" i="1"/>
  <c r="F21" i="1" s="1"/>
  <c r="C21" i="1"/>
  <c r="E20" i="1"/>
  <c r="D20" i="1"/>
  <c r="F20" i="1" s="1"/>
  <c r="C20" i="1"/>
  <c r="E19" i="1"/>
  <c r="D19" i="1"/>
  <c r="F19" i="1" s="1"/>
  <c r="C19" i="1"/>
  <c r="E18" i="1"/>
  <c r="D18" i="1"/>
  <c r="F18" i="1" s="1"/>
  <c r="C18" i="1"/>
  <c r="E17" i="1"/>
  <c r="D17" i="1"/>
  <c r="F17" i="1" s="1"/>
  <c r="C17" i="1"/>
  <c r="E16" i="1"/>
  <c r="F16" i="1" s="1"/>
  <c r="D16" i="1"/>
  <c r="C16" i="1"/>
  <c r="E15" i="1"/>
  <c r="F15" i="1" s="1"/>
  <c r="D15" i="1"/>
  <c r="C15" i="1"/>
  <c r="E14" i="1"/>
  <c r="F14" i="1" s="1"/>
  <c r="D14" i="1"/>
  <c r="C14" i="1"/>
  <c r="E13" i="1"/>
  <c r="F13" i="1" s="1"/>
  <c r="D13" i="1"/>
  <c r="C13" i="1"/>
  <c r="E12" i="1"/>
  <c r="F12" i="1" s="1"/>
  <c r="D12" i="1"/>
  <c r="C12" i="1"/>
  <c r="E11" i="1"/>
  <c r="F11" i="1" s="1"/>
  <c r="D11" i="1"/>
  <c r="C11" i="1"/>
  <c r="E10" i="1"/>
  <c r="F10" i="1" s="1"/>
  <c r="D10" i="1"/>
  <c r="C10" i="1"/>
  <c r="E9" i="1"/>
  <c r="E27" i="1" s="1"/>
  <c r="F27" i="1" s="1"/>
  <c r="D9" i="1"/>
  <c r="D27" i="1" s="1"/>
  <c r="C9" i="1"/>
  <c r="C27" i="1" s="1"/>
  <c r="F2" i="1"/>
  <c r="C32" i="1" l="1"/>
  <c r="D32" i="1"/>
  <c r="F9" i="1"/>
  <c r="E30" i="1"/>
  <c r="E39" i="1"/>
  <c r="F30" i="1" l="1"/>
  <c r="E31" i="1"/>
  <c r="F39" i="1"/>
  <c r="E41" i="1"/>
  <c r="F41" i="1" s="1"/>
  <c r="F31" i="1" l="1"/>
  <c r="E32" i="1"/>
  <c r="F32" i="1" s="1"/>
</calcChain>
</file>

<file path=xl/sharedStrings.xml><?xml version="1.0" encoding="utf-8"?>
<sst xmlns="http://schemas.openxmlformats.org/spreadsheetml/2006/main" count="72" uniqueCount="72">
  <si>
    <t>1/d. melléklet</t>
  </si>
  <si>
    <t>Balatonakali Önkormányzat 2015. évi összevont költségvetési főösszesítő</t>
  </si>
  <si>
    <t>ezer Ft-ban</t>
  </si>
  <si>
    <t>Sor-   szám</t>
  </si>
  <si>
    <t>Megnevezés</t>
  </si>
  <si>
    <t>2015. évi előirányzat</t>
  </si>
  <si>
    <t>2015. évi 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</si>
  <si>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</si>
  <si>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</si>
  <si>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</si>
  <si>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</si>
  <si>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</si>
  <si>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</si>
  <si>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</si>
  <si>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</si>
  <si>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BEVÉTELEK</t>
  </si>
  <si>
    <t>01</t>
  </si>
  <si>
    <t>Működési bevételek</t>
  </si>
  <si>
    <t>02</t>
  </si>
  <si>
    <t>Közhatalmi bevételek</t>
  </si>
  <si>
    <t>03</t>
  </si>
  <si>
    <t>Vagyoni típusú adók</t>
  </si>
  <si>
    <t>04</t>
  </si>
  <si>
    <t>Termékek és szolgáltatások adói</t>
  </si>
  <si>
    <t>05</t>
  </si>
  <si>
    <t>Egyéb közhatalmi bevételek</t>
  </si>
  <si>
    <t>06</t>
  </si>
  <si>
    <t>Támogatások</t>
  </si>
  <si>
    <t>07</t>
  </si>
  <si>
    <t>Önkormányzatok működési támogatásai</t>
  </si>
  <si>
    <t>08</t>
  </si>
  <si>
    <t>Önkormányzatok felhalmozási támogatásai</t>
  </si>
  <si>
    <t>09</t>
  </si>
  <si>
    <t>Felhalmozási és tőke jellegű bevételek</t>
  </si>
  <si>
    <t>10</t>
  </si>
  <si>
    <t>Támogatásértékű átvett pénzeszközök</t>
  </si>
  <si>
    <t>11</t>
  </si>
  <si>
    <t>Működési célú támogatások bevételei államháztartáson belülről</t>
  </si>
  <si>
    <t>12</t>
  </si>
  <si>
    <t>Felhalmozási célú támogatások bevételei államháztartáson belülről</t>
  </si>
  <si>
    <t>13</t>
  </si>
  <si>
    <t xml:space="preserve">Véglegesen átvett pénzeszköz </t>
  </si>
  <si>
    <t>14</t>
  </si>
  <si>
    <t>Működési célú átvett pénzeszköz</t>
  </si>
  <si>
    <t>15</t>
  </si>
  <si>
    <t>Felhalmozási célú átvett pénzeszköz</t>
  </si>
  <si>
    <t>16</t>
  </si>
  <si>
    <t>Támogatási kölcsönök visszatérülése</t>
  </si>
  <si>
    <t>17</t>
  </si>
  <si>
    <t>Működési célú visszatérítendő támogatások, kölcsönök visszatérülése</t>
  </si>
  <si>
    <t>18</t>
  </si>
  <si>
    <t>Felhalmozási célú visszatérítendő támogatások, kölcsönök visszatérülése</t>
  </si>
  <si>
    <t>19</t>
  </si>
  <si>
    <t>Költségvetési bevételek</t>
  </si>
  <si>
    <t>20</t>
  </si>
  <si>
    <t>Maradvány igénybevétele</t>
  </si>
  <si>
    <t>21</t>
  </si>
  <si>
    <t>Államháztartáson belüli megelőlegezések</t>
  </si>
  <si>
    <t>22</t>
  </si>
  <si>
    <t>Költségvetési hiány belső finanszírozása</t>
  </si>
  <si>
    <t>23</t>
  </si>
  <si>
    <t xml:space="preserve">Finanszírozási bevételek </t>
  </si>
  <si>
    <t>24</t>
  </si>
  <si>
    <t>Bevételek 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</si>
  <si>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</si>
  <si>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</si>
  <si>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</si>
  <si>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</si>
  <si>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</si>
  <si>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</si>
  <si>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Finanszírozási kiadások</t>
  </si>
  <si>
    <t>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</si>
</sst>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64"/>
      </right>
      <top/>
      <bottom style="double">
        <color indexed="8"/>
      </bottom>
      <diagonal/>
    </border>
    <border>
      <left style="double">
        <color indexed="64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64"/>
      </right>
      <top style="double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double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right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1" applyFont="1" applyBorder="1" applyAlignment="1">
      <alignment vertical="center"/>
    </xf>
    <xf numFmtId="3" fontId="4" fillId="0" borderId="14" xfId="1" applyNumberFormat="1" applyFont="1" applyBorder="1" applyAlignment="1">
      <alignment horizontal="right" vertical="center"/>
    </xf>
    <xf numFmtId="10" fontId="4" fillId="0" borderId="15" xfId="1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1" applyFont="1" applyBorder="1" applyAlignment="1">
      <alignment vertical="center"/>
    </xf>
    <xf numFmtId="3" fontId="4" fillId="0" borderId="17" xfId="1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4" xfId="1" applyFont="1" applyBorder="1" applyAlignment="1">
      <alignment vertical="center"/>
    </xf>
    <xf numFmtId="3" fontId="1" fillId="0" borderId="14" xfId="1" applyNumberFormat="1" applyFont="1" applyBorder="1" applyAlignment="1">
      <alignment horizontal="right" vertical="center"/>
    </xf>
    <xf numFmtId="10" fontId="1" fillId="0" borderId="15" xfId="1" applyNumberFormat="1" applyFont="1" applyBorder="1" applyAlignment="1">
      <alignment horizontal="right" vertical="center"/>
    </xf>
    <xf numFmtId="0" fontId="4" fillId="0" borderId="18" xfId="1" applyFont="1" applyBorder="1" applyAlignment="1">
      <alignment vertical="center"/>
    </xf>
    <xf numFmtId="3" fontId="4" fillId="0" borderId="14" xfId="1" applyNumberFormat="1" applyFont="1" applyBorder="1" applyAlignment="1">
      <alignment vertical="center"/>
    </xf>
    <xf numFmtId="0" fontId="1" fillId="0" borderId="18" xfId="1" applyFont="1" applyBorder="1" applyAlignment="1">
      <alignment vertical="center"/>
    </xf>
    <xf numFmtId="3" fontId="1" fillId="0" borderId="14" xfId="1" applyNumberFormat="1" applyFont="1" applyBorder="1" applyAlignment="1">
      <alignment vertical="center"/>
    </xf>
    <xf numFmtId="0" fontId="1" fillId="0" borderId="18" xfId="1" applyFont="1" applyBorder="1" applyAlignment="1">
      <alignment vertical="center" wrapText="1"/>
    </xf>
    <xf numFmtId="0" fontId="1" fillId="0" borderId="19" xfId="1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1" applyFont="1" applyBorder="1" applyAlignment="1">
      <alignment vertical="center"/>
    </xf>
    <xf numFmtId="3" fontId="3" fillId="0" borderId="13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1" fillId="0" borderId="20" xfId="1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3" fontId="3" fillId="0" borderId="14" xfId="1" applyNumberFormat="1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vertical="center"/>
    </xf>
    <xf numFmtId="3" fontId="3" fillId="3" borderId="14" xfId="1" applyNumberFormat="1" applyFont="1" applyFill="1" applyBorder="1" applyAlignment="1">
      <alignment horizontal="right" vertical="center"/>
    </xf>
    <xf numFmtId="10" fontId="3" fillId="2" borderId="15" xfId="1" applyNumberFormat="1" applyFont="1" applyFill="1" applyBorder="1" applyAlignment="1">
      <alignment horizontal="right" vertical="center"/>
    </xf>
    <xf numFmtId="0" fontId="1" fillId="0" borderId="23" xfId="1" applyFont="1" applyBorder="1" applyAlignment="1">
      <alignment horizontal="center" vertical="center"/>
    </xf>
    <xf numFmtId="0" fontId="1" fillId="0" borderId="21" xfId="1" applyFont="1" applyBorder="1" applyAlignment="1">
      <alignment vertical="center"/>
    </xf>
    <xf numFmtId="0" fontId="1" fillId="0" borderId="19" xfId="1" applyFont="1" applyBorder="1" applyAlignment="1">
      <alignment horizontal="center" vertical="center"/>
    </xf>
    <xf numFmtId="0" fontId="1" fillId="0" borderId="24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3" fontId="4" fillId="0" borderId="29" xfId="1" applyNumberFormat="1" applyFont="1" applyBorder="1" applyAlignment="1">
      <alignment vertical="center"/>
    </xf>
    <xf numFmtId="10" fontId="4" fillId="0" borderId="30" xfId="1" applyNumberFormat="1" applyFont="1" applyBorder="1" applyAlignment="1">
      <alignment vertical="center"/>
    </xf>
    <xf numFmtId="0" fontId="4" fillId="0" borderId="31" xfId="1" applyFont="1" applyBorder="1" applyAlignment="1">
      <alignment horizontal="center" vertical="center"/>
    </xf>
    <xf numFmtId="0" fontId="1" fillId="0" borderId="31" xfId="1" applyFont="1" applyBorder="1" applyAlignment="1">
      <alignment horizontal="center" vertical="center"/>
    </xf>
    <xf numFmtId="3" fontId="1" fillId="0" borderId="32" xfId="1" applyNumberFormat="1" applyFont="1" applyBorder="1" applyAlignment="1">
      <alignment horizontal="right" vertical="center"/>
    </xf>
    <xf numFmtId="10" fontId="1" fillId="0" borderId="30" xfId="1" applyNumberFormat="1" applyFont="1" applyBorder="1" applyAlignment="1">
      <alignment vertical="center"/>
    </xf>
    <xf numFmtId="0" fontId="4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vertical="center"/>
    </xf>
    <xf numFmtId="3" fontId="3" fillId="0" borderId="35" xfId="1" applyNumberFormat="1" applyFont="1" applyFill="1" applyBorder="1" applyAlignment="1">
      <alignment vertical="center"/>
    </xf>
    <xf numFmtId="10" fontId="3" fillId="0" borderId="30" xfId="1" applyNumberFormat="1" applyFont="1" applyBorder="1" applyAlignment="1">
      <alignment vertical="center"/>
    </xf>
    <xf numFmtId="3" fontId="5" fillId="0" borderId="14" xfId="1" applyNumberFormat="1" applyFont="1" applyFill="1" applyBorder="1" applyAlignment="1">
      <alignment horizontal="right" vertical="center"/>
    </xf>
    <xf numFmtId="0" fontId="3" fillId="3" borderId="36" xfId="1" applyFont="1" applyFill="1" applyBorder="1" applyAlignment="1">
      <alignment horizontal="center" vertical="center"/>
    </xf>
    <xf numFmtId="0" fontId="3" fillId="3" borderId="37" xfId="1" applyFont="1" applyFill="1" applyBorder="1" applyAlignment="1">
      <alignment vertical="center"/>
    </xf>
    <xf numFmtId="3" fontId="3" fillId="3" borderId="38" xfId="1" applyNumberFormat="1" applyFont="1" applyFill="1" applyBorder="1" applyAlignment="1">
      <alignment vertical="center"/>
    </xf>
    <xf numFmtId="10" fontId="3" fillId="2" borderId="39" xfId="1" applyNumberFormat="1" applyFont="1" applyFill="1" applyBorder="1" applyAlignment="1">
      <alignment vertical="center"/>
    </xf>
    <xf numFmtId="0" fontId="1" fillId="0" borderId="0" xfId="1" applyFont="1"/>
    <xf numFmtId="0" fontId="1" fillId="0" borderId="0" xfId="0" applyFont="1"/>
    <xf numFmtId="0" fontId="3" fillId="0" borderId="0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</cellXfs>
  <cellStyles count="2">
    <cellStyle name="Normál" xfId="0" builtinId="0"/>
    <cellStyle name="Normál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>
        <row r="2">
          <cell r="E2" t="str">
            <v>a 3/2016. (V.30.) önkormányzati rendelethez</v>
          </cell>
        </row>
      </sheetData>
      <sheetData sheetId="1"/>
      <sheetData sheetId="2"/>
      <sheetData sheetId="3"/>
      <sheetData sheetId="4">
        <row r="16">
          <cell r="I16">
            <v>85651</v>
          </cell>
          <cell r="J16">
            <v>104560</v>
          </cell>
        </row>
        <row r="20">
          <cell r="I20">
            <v>283539</v>
          </cell>
          <cell r="J20">
            <v>318993</v>
          </cell>
          <cell r="K20">
            <v>191874</v>
          </cell>
        </row>
      </sheetData>
      <sheetData sheetId="5"/>
      <sheetData sheetId="6"/>
      <sheetData sheetId="7"/>
      <sheetData sheetId="8">
        <row r="13">
          <cell r="C13">
            <v>59178</v>
          </cell>
          <cell r="D13">
            <v>72467</v>
          </cell>
          <cell r="E13">
            <v>72467</v>
          </cell>
        </row>
        <row r="14">
          <cell r="C14">
            <v>3288</v>
          </cell>
          <cell r="D14">
            <v>5548</v>
          </cell>
          <cell r="E14">
            <v>5548</v>
          </cell>
        </row>
        <row r="19">
          <cell r="C19">
            <v>0</v>
          </cell>
          <cell r="D19">
            <v>18443</v>
          </cell>
          <cell r="E19">
            <v>18443</v>
          </cell>
        </row>
        <row r="20">
          <cell r="C20">
            <v>24263</v>
          </cell>
          <cell r="D20">
            <v>23641</v>
          </cell>
          <cell r="E20">
            <v>23641</v>
          </cell>
        </row>
        <row r="23">
          <cell r="C23">
            <v>48050</v>
          </cell>
          <cell r="D23">
            <v>48050</v>
          </cell>
          <cell r="E23">
            <v>53433</v>
          </cell>
        </row>
        <row r="34">
          <cell r="C34">
            <v>29450</v>
          </cell>
          <cell r="D34">
            <v>29124</v>
          </cell>
          <cell r="E34">
            <v>34500</v>
          </cell>
        </row>
        <row r="35">
          <cell r="C35">
            <v>373</v>
          </cell>
          <cell r="D35">
            <v>406</v>
          </cell>
          <cell r="E35">
            <v>502</v>
          </cell>
        </row>
        <row r="53">
          <cell r="C53">
            <v>55192</v>
          </cell>
          <cell r="D53">
            <v>68167</v>
          </cell>
          <cell r="E53">
            <v>68168</v>
          </cell>
        </row>
        <row r="56">
          <cell r="C56">
            <v>0</v>
          </cell>
          <cell r="D56">
            <v>2918</v>
          </cell>
          <cell r="E56">
            <v>2918</v>
          </cell>
        </row>
        <row r="57">
          <cell r="C57">
            <v>175</v>
          </cell>
          <cell r="D57">
            <v>175</v>
          </cell>
          <cell r="E57">
            <v>175</v>
          </cell>
        </row>
        <row r="59">
          <cell r="C59">
            <v>180</v>
          </cell>
          <cell r="D59">
            <v>53</v>
          </cell>
          <cell r="E59">
            <v>53</v>
          </cell>
        </row>
        <row r="62">
          <cell r="C62">
            <v>3661</v>
          </cell>
          <cell r="D62">
            <v>0</v>
          </cell>
          <cell r="E62">
            <v>0</v>
          </cell>
        </row>
        <row r="64">
          <cell r="C64">
            <v>132</v>
          </cell>
          <cell r="D64">
            <v>347</v>
          </cell>
          <cell r="E64">
            <v>347</v>
          </cell>
        </row>
        <row r="69">
          <cell r="C69">
            <v>176852</v>
          </cell>
          <cell r="D69">
            <v>176852</v>
          </cell>
          <cell r="E69">
            <v>176852</v>
          </cell>
        </row>
        <row r="70">
          <cell r="C70">
            <v>0</v>
          </cell>
          <cell r="D70">
            <v>2587</v>
          </cell>
          <cell r="E70">
            <v>2587</v>
          </cell>
        </row>
      </sheetData>
      <sheetData sheetId="9">
        <row r="65">
          <cell r="C65">
            <v>85651</v>
          </cell>
          <cell r="D65">
            <v>104560</v>
          </cell>
        </row>
        <row r="73">
          <cell r="C73">
            <v>102955</v>
          </cell>
          <cell r="D73">
            <v>113850</v>
          </cell>
          <cell r="E73">
            <v>38041</v>
          </cell>
        </row>
        <row r="76">
          <cell r="C76">
            <v>11092</v>
          </cell>
          <cell r="D76">
            <v>10709</v>
          </cell>
          <cell r="E76">
            <v>5709</v>
          </cell>
        </row>
        <row r="79">
          <cell r="C79">
            <v>3918</v>
          </cell>
          <cell r="D79">
            <v>5603</v>
          </cell>
          <cell r="E79">
            <v>5603</v>
          </cell>
        </row>
        <row r="81">
          <cell r="C81">
            <v>2172</v>
          </cell>
          <cell r="D81">
            <v>2395</v>
          </cell>
          <cell r="E81">
            <v>2395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1">
          <cell r="C11">
            <v>2002</v>
          </cell>
          <cell r="D11">
            <v>1892</v>
          </cell>
          <cell r="E11">
            <v>1892</v>
          </cell>
        </row>
        <row r="13">
          <cell r="C13">
            <v>880</v>
          </cell>
          <cell r="D13">
            <v>880</v>
          </cell>
          <cell r="E13">
            <v>880</v>
          </cell>
        </row>
      </sheetData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workbookViewId="0"/>
  </sheetViews>
  <sheetFormatPr defaultRowHeight="13" x14ac:dyDescent="0.35"/>
  <cols>
    <col min="1" max="1" width="5.69921875" style="69" customWidth="1"/>
    <col min="2" max="2" width="42.69921875" style="69" customWidth="1"/>
    <col min="3" max="5" width="10.69921875" style="69" customWidth="1"/>
    <col min="6" max="6" width="8.69921875" style="69" customWidth="1"/>
  </cols>
  <sheetData>
    <row r="1" spans="1:7" s="4" customFormat="1" ht="15" customHeight="1" x14ac:dyDescent="0.35">
      <c r="A1" s="1"/>
      <c r="B1" s="1"/>
      <c r="C1" s="2"/>
      <c r="D1" s="2"/>
      <c r="E1" s="2"/>
      <c r="F1" s="3" t="s">
        <v>0</v>
      </c>
      <c r="G1" s="1"/>
    </row>
    <row r="2" spans="1:7" s="4" customFormat="1" ht="15" customHeight="1" x14ac:dyDescent="0.35">
      <c r="A2" s="1"/>
      <c r="B2" s="1"/>
      <c r="C2" s="2"/>
      <c r="D2" s="2"/>
      <c r="E2" s="2"/>
      <c r="F2" s="3" t="str">
        <f>'[1]1.a sz. mellélet'!E2</f>
        <v>a 3/2016. (V.30.) önkormányzati rendelethez</v>
      </c>
      <c r="G2" s="1"/>
    </row>
    <row r="3" spans="1:7" s="4" customFormat="1" ht="15" customHeight="1" x14ac:dyDescent="0.35">
      <c r="A3" s="1"/>
      <c r="B3" s="1"/>
      <c r="C3" s="5"/>
      <c r="D3" s="5"/>
      <c r="E3" s="5"/>
      <c r="F3" s="5"/>
      <c r="G3" s="1"/>
    </row>
    <row r="4" spans="1:7" s="4" customFormat="1" ht="15" customHeight="1" x14ac:dyDescent="0.35">
      <c r="A4" s="70" t="s">
        <v>1</v>
      </c>
      <c r="B4" s="70"/>
      <c r="C4" s="70"/>
      <c r="D4" s="70"/>
      <c r="E4" s="70"/>
      <c r="F4" s="70"/>
      <c r="G4" s="1"/>
    </row>
    <row r="5" spans="1:7" s="4" customFormat="1" ht="15" customHeight="1" thickBot="1" x14ac:dyDescent="0.3">
      <c r="A5" s="6"/>
      <c r="B5" s="6"/>
      <c r="C5" s="6"/>
      <c r="D5" s="6"/>
      <c r="E5" s="6"/>
      <c r="F5" s="7" t="s">
        <v>2</v>
      </c>
      <c r="G5" s="1"/>
    </row>
    <row r="6" spans="1:7" s="4" customFormat="1" ht="35" thickTop="1" x14ac:dyDescent="0.35">
      <c r="A6" s="8" t="s">
        <v>3</v>
      </c>
      <c r="B6" s="9" t="s">
        <v>4</v>
      </c>
      <c r="C6" s="10" t="s">
        <v>5</v>
      </c>
      <c r="D6" s="11" t="s">
        <v>6</v>
      </c>
      <c r="E6" s="12" t="s">
        <v>7</v>
      </c>
      <c r="F6" s="13" t="s">
        <v>8</v>
      </c>
    </row>
    <row r="7" spans="1:7" s="4" customFormat="1" ht="15" customHeight="1" thickBot="1" x14ac:dyDescent="0.4">
      <c r="A7" s="14" t="s">
        <v>9</v>
      </c>
      <c r="B7" s="15" t="s">
        <v>10</v>
      </c>
      <c r="C7" s="16" t="s">
        <v>11</v>
      </c>
      <c r="D7" s="16" t="s">
        <v>12</v>
      </c>
      <c r="E7" s="16" t="s">
        <v>13</v>
      </c>
      <c r="F7" s="17" t="s">
        <v>14</v>
      </c>
    </row>
    <row r="8" spans="1:7" s="18" customFormat="1" ht="15" customHeight="1" thickTop="1" x14ac:dyDescent="0.35">
      <c r="A8" s="71" t="s">
        <v>15</v>
      </c>
      <c r="B8" s="72"/>
      <c r="C8" s="72"/>
      <c r="D8" s="72"/>
      <c r="E8" s="72"/>
      <c r="F8" s="73"/>
    </row>
    <row r="9" spans="1:7" s="18" customFormat="1" ht="15" customHeight="1" x14ac:dyDescent="0.35">
      <c r="A9" s="19" t="s">
        <v>16</v>
      </c>
      <c r="B9" s="20" t="s">
        <v>17</v>
      </c>
      <c r="C9" s="21">
        <f>'[1]5.sz. melléklet'!C53+'[1]29.sz. melléklet'!C11</f>
        <v>57194</v>
      </c>
      <c r="D9" s="21">
        <f>'[1]5.sz. melléklet'!D53+'[1]29.sz. melléklet'!D11</f>
        <v>70059</v>
      </c>
      <c r="E9" s="21">
        <f>'[1]5.sz. melléklet'!E53+'[1]29.sz. melléklet'!E11</f>
        <v>70060</v>
      </c>
      <c r="F9" s="22">
        <f>E9/D9</f>
        <v>1.0000142736836095</v>
      </c>
    </row>
    <row r="10" spans="1:7" s="18" customFormat="1" ht="15" customHeight="1" x14ac:dyDescent="0.35">
      <c r="A10" s="23" t="s">
        <v>18</v>
      </c>
      <c r="B10" s="24" t="s">
        <v>19</v>
      </c>
      <c r="C10" s="25">
        <f>SUM(C11:C13)</f>
        <v>77873</v>
      </c>
      <c r="D10" s="25">
        <f>SUM(D11:D13)</f>
        <v>77580</v>
      </c>
      <c r="E10" s="25">
        <f>SUM(E11:E13)</f>
        <v>88435</v>
      </c>
      <c r="F10" s="22">
        <f t="shared" ref="F10:F32" si="0">E10/D10</f>
        <v>1.1399200824954885</v>
      </c>
    </row>
    <row r="11" spans="1:7" s="18" customFormat="1" ht="15" customHeight="1" x14ac:dyDescent="0.35">
      <c r="A11" s="26" t="s">
        <v>20</v>
      </c>
      <c r="B11" s="27" t="s">
        <v>21</v>
      </c>
      <c r="C11" s="28">
        <f>'[1]5.sz. melléklet'!C23</f>
        <v>48050</v>
      </c>
      <c r="D11" s="28">
        <f>'[1]5.sz. melléklet'!D23</f>
        <v>48050</v>
      </c>
      <c r="E11" s="28">
        <f>'[1]5.sz. melléklet'!E23</f>
        <v>53433</v>
      </c>
      <c r="F11" s="29">
        <f t="shared" si="0"/>
        <v>1.112029136316337</v>
      </c>
    </row>
    <row r="12" spans="1:7" s="18" customFormat="1" ht="15" customHeight="1" x14ac:dyDescent="0.35">
      <c r="A12" s="26" t="s">
        <v>22</v>
      </c>
      <c r="B12" s="27" t="s">
        <v>23</v>
      </c>
      <c r="C12" s="28">
        <f>'[1]5.sz. melléklet'!C34</f>
        <v>29450</v>
      </c>
      <c r="D12" s="28">
        <f>'[1]5.sz. melléklet'!D34</f>
        <v>29124</v>
      </c>
      <c r="E12" s="28">
        <f>'[1]5.sz. melléklet'!E34</f>
        <v>34500</v>
      </c>
      <c r="F12" s="29">
        <f t="shared" si="0"/>
        <v>1.184590028842192</v>
      </c>
    </row>
    <row r="13" spans="1:7" s="18" customFormat="1" ht="15" customHeight="1" x14ac:dyDescent="0.35">
      <c r="A13" s="26" t="s">
        <v>24</v>
      </c>
      <c r="B13" s="27" t="s">
        <v>25</v>
      </c>
      <c r="C13" s="28">
        <f>'[1]5.sz. melléklet'!C35</f>
        <v>373</v>
      </c>
      <c r="D13" s="28">
        <f>'[1]5.sz. melléklet'!D35</f>
        <v>406</v>
      </c>
      <c r="E13" s="28">
        <f>'[1]5.sz. melléklet'!E35</f>
        <v>502</v>
      </c>
      <c r="F13" s="29">
        <f t="shared" si="0"/>
        <v>1.2364532019704433</v>
      </c>
    </row>
    <row r="14" spans="1:7" s="18" customFormat="1" ht="15" customHeight="1" x14ac:dyDescent="0.35">
      <c r="A14" s="23" t="s">
        <v>26</v>
      </c>
      <c r="B14" s="30" t="s">
        <v>27</v>
      </c>
      <c r="C14" s="31">
        <f>SUM(C15:C16)</f>
        <v>59178</v>
      </c>
      <c r="D14" s="31">
        <f>SUM(D15:D16)</f>
        <v>90910</v>
      </c>
      <c r="E14" s="31">
        <f>SUM(E15:E16)</f>
        <v>90910</v>
      </c>
      <c r="F14" s="22">
        <f t="shared" si="0"/>
        <v>1</v>
      </c>
    </row>
    <row r="15" spans="1:7" s="18" customFormat="1" ht="15" customHeight="1" x14ac:dyDescent="0.35">
      <c r="A15" s="26" t="s">
        <v>28</v>
      </c>
      <c r="B15" s="32" t="s">
        <v>29</v>
      </c>
      <c r="C15" s="28">
        <f>'[1]5.sz. melléklet'!C13</f>
        <v>59178</v>
      </c>
      <c r="D15" s="28">
        <f>'[1]5.sz. melléklet'!D13</f>
        <v>72467</v>
      </c>
      <c r="E15" s="28">
        <f>'[1]5.sz. melléklet'!E13</f>
        <v>72467</v>
      </c>
      <c r="F15" s="22">
        <f t="shared" si="0"/>
        <v>1</v>
      </c>
    </row>
    <row r="16" spans="1:7" s="5" customFormat="1" ht="15" customHeight="1" x14ac:dyDescent="0.35">
      <c r="A16" s="26" t="s">
        <v>30</v>
      </c>
      <c r="B16" s="32" t="s">
        <v>31</v>
      </c>
      <c r="C16" s="33">
        <f>'[1]5.sz. melléklet'!C19</f>
        <v>0</v>
      </c>
      <c r="D16" s="33">
        <f>'[1]5.sz. melléklet'!D19</f>
        <v>18443</v>
      </c>
      <c r="E16" s="33">
        <f>'[1]5.sz. melléklet'!E19</f>
        <v>18443</v>
      </c>
      <c r="F16" s="22">
        <f t="shared" si="0"/>
        <v>1</v>
      </c>
    </row>
    <row r="17" spans="1:6" s="18" customFormat="1" ht="15" customHeight="1" x14ac:dyDescent="0.35">
      <c r="A17" s="23" t="s">
        <v>32</v>
      </c>
      <c r="B17" s="30" t="s">
        <v>33</v>
      </c>
      <c r="C17" s="21">
        <f>'[1]5.sz. melléklet'!C56</f>
        <v>0</v>
      </c>
      <c r="D17" s="21">
        <f>'[1]5.sz. melléklet'!D56</f>
        <v>2918</v>
      </c>
      <c r="E17" s="21">
        <f>'[1]5.sz. melléklet'!E56</f>
        <v>2918</v>
      </c>
      <c r="F17" s="22">
        <f t="shared" si="0"/>
        <v>1</v>
      </c>
    </row>
    <row r="18" spans="1:6" s="18" customFormat="1" ht="15" customHeight="1" x14ac:dyDescent="0.35">
      <c r="A18" s="23" t="s">
        <v>34</v>
      </c>
      <c r="B18" s="30" t="s">
        <v>35</v>
      </c>
      <c r="C18" s="31">
        <f>SUM(C19:C20)</f>
        <v>27551</v>
      </c>
      <c r="D18" s="31">
        <f>SUM(D19:D20)</f>
        <v>29189</v>
      </c>
      <c r="E18" s="31">
        <f>SUM(E19:E20)</f>
        <v>29189</v>
      </c>
      <c r="F18" s="22">
        <f t="shared" si="0"/>
        <v>1</v>
      </c>
    </row>
    <row r="19" spans="1:6" s="18" customFormat="1" ht="23" x14ac:dyDescent="0.35">
      <c r="A19" s="26" t="s">
        <v>36</v>
      </c>
      <c r="B19" s="34" t="s">
        <v>37</v>
      </c>
      <c r="C19" s="28">
        <f>'[1]5.sz. melléklet'!C14</f>
        <v>3288</v>
      </c>
      <c r="D19" s="28">
        <f>'[1]5.sz. melléklet'!D14</f>
        <v>5548</v>
      </c>
      <c r="E19" s="28">
        <f>'[1]5.sz. melléklet'!E14</f>
        <v>5548</v>
      </c>
      <c r="F19" s="22">
        <f t="shared" si="0"/>
        <v>1</v>
      </c>
    </row>
    <row r="20" spans="1:6" s="18" customFormat="1" ht="23" x14ac:dyDescent="0.35">
      <c r="A20" s="26" t="s">
        <v>38</v>
      </c>
      <c r="B20" s="34" t="s">
        <v>39</v>
      </c>
      <c r="C20" s="28">
        <f>'[1]5.sz. melléklet'!C20</f>
        <v>24263</v>
      </c>
      <c r="D20" s="28">
        <f>'[1]5.sz. melléklet'!D20</f>
        <v>23641</v>
      </c>
      <c r="E20" s="28">
        <f>'[1]5.sz. melléklet'!E20</f>
        <v>23641</v>
      </c>
      <c r="F20" s="22">
        <f t="shared" si="0"/>
        <v>1</v>
      </c>
    </row>
    <row r="21" spans="1:6" s="18" customFormat="1" ht="15" customHeight="1" x14ac:dyDescent="0.35">
      <c r="A21" s="23" t="s">
        <v>40</v>
      </c>
      <c r="B21" s="30" t="s">
        <v>41</v>
      </c>
      <c r="C21" s="31">
        <f>SUM(C22:C23)</f>
        <v>312</v>
      </c>
      <c r="D21" s="31">
        <f>SUM(D22:D23)</f>
        <v>400</v>
      </c>
      <c r="E21" s="31">
        <f>SUM(E22:E23)</f>
        <v>400</v>
      </c>
      <c r="F21" s="22">
        <f t="shared" si="0"/>
        <v>1</v>
      </c>
    </row>
    <row r="22" spans="1:6" s="18" customFormat="1" ht="15" customHeight="1" x14ac:dyDescent="0.35">
      <c r="A22" s="26" t="s">
        <v>42</v>
      </c>
      <c r="B22" s="32" t="s">
        <v>43</v>
      </c>
      <c r="C22" s="33">
        <f>'[1]5.sz. melléklet'!C59</f>
        <v>180</v>
      </c>
      <c r="D22" s="33">
        <f>'[1]5.sz. melléklet'!D59</f>
        <v>53</v>
      </c>
      <c r="E22" s="33">
        <f>'[1]5.sz. melléklet'!E59</f>
        <v>53</v>
      </c>
      <c r="F22" s="22">
        <f t="shared" si="0"/>
        <v>1</v>
      </c>
    </row>
    <row r="23" spans="1:6" s="18" customFormat="1" ht="15" customHeight="1" x14ac:dyDescent="0.35">
      <c r="A23" s="26" t="s">
        <v>44</v>
      </c>
      <c r="B23" s="32" t="s">
        <v>45</v>
      </c>
      <c r="C23" s="28">
        <f>'[1]5.sz. melléklet'!C64</f>
        <v>132</v>
      </c>
      <c r="D23" s="28">
        <f>'[1]5.sz. melléklet'!D64</f>
        <v>347</v>
      </c>
      <c r="E23" s="28">
        <f>'[1]5.sz. melléklet'!E64</f>
        <v>347</v>
      </c>
      <c r="F23" s="22">
        <f t="shared" si="0"/>
        <v>1</v>
      </c>
    </row>
    <row r="24" spans="1:6" s="18" customFormat="1" ht="15" customHeight="1" x14ac:dyDescent="0.35">
      <c r="A24" s="23" t="s">
        <v>46</v>
      </c>
      <c r="B24" s="30" t="s">
        <v>47</v>
      </c>
      <c r="C24" s="31">
        <f>SUM(C25:C26)</f>
        <v>3836</v>
      </c>
      <c r="D24" s="31">
        <f>SUM(D25:D26)</f>
        <v>175</v>
      </c>
      <c r="E24" s="31">
        <f>SUM(E25:E26)</f>
        <v>175</v>
      </c>
      <c r="F24" s="22">
        <f t="shared" si="0"/>
        <v>1</v>
      </c>
    </row>
    <row r="25" spans="1:6" s="18" customFormat="1" ht="23" x14ac:dyDescent="0.35">
      <c r="A25" s="26" t="s">
        <v>48</v>
      </c>
      <c r="B25" s="35" t="s">
        <v>49</v>
      </c>
      <c r="C25" s="33">
        <f>'[1]5.sz. melléklet'!C57</f>
        <v>175</v>
      </c>
      <c r="D25" s="33">
        <f>'[1]5.sz. melléklet'!D57</f>
        <v>175</v>
      </c>
      <c r="E25" s="33">
        <f>'[1]5.sz. melléklet'!E57</f>
        <v>175</v>
      </c>
      <c r="F25" s="29">
        <f t="shared" si="0"/>
        <v>1</v>
      </c>
    </row>
    <row r="26" spans="1:6" s="18" customFormat="1" ht="23" x14ac:dyDescent="0.35">
      <c r="A26" s="26" t="s">
        <v>50</v>
      </c>
      <c r="B26" s="35" t="s">
        <v>51</v>
      </c>
      <c r="C26" s="33">
        <f>'[1]5.sz. melléklet'!C62</f>
        <v>3661</v>
      </c>
      <c r="D26" s="33">
        <f>'[1]5.sz. melléklet'!D62</f>
        <v>0</v>
      </c>
      <c r="E26" s="33">
        <f>'[1]5.sz. melléklet'!E62</f>
        <v>0</v>
      </c>
      <c r="F26" s="29"/>
    </row>
    <row r="27" spans="1:6" s="18" customFormat="1" ht="15" customHeight="1" x14ac:dyDescent="0.35">
      <c r="A27" s="36" t="s">
        <v>52</v>
      </c>
      <c r="B27" s="37" t="s">
        <v>53</v>
      </c>
      <c r="C27" s="38">
        <f>C9+C10+C14+C17+C18+C21+C24</f>
        <v>225944</v>
      </c>
      <c r="D27" s="38">
        <f>D9+D10+D14+D17+D18+D21+D24</f>
        <v>271231</v>
      </c>
      <c r="E27" s="38">
        <f>E9+E10+E14+E17+E18+E21+E24</f>
        <v>282087</v>
      </c>
      <c r="F27" s="39">
        <f t="shared" si="0"/>
        <v>1.0400249234047731</v>
      </c>
    </row>
    <row r="28" spans="1:6" s="18" customFormat="1" ht="15" customHeight="1" x14ac:dyDescent="0.35">
      <c r="A28" s="26" t="s">
        <v>54</v>
      </c>
      <c r="B28" s="40" t="s">
        <v>55</v>
      </c>
      <c r="C28" s="28">
        <f>'[1]5.sz. melléklet'!C69+'[1]29.sz. melléklet'!C13</f>
        <v>177732</v>
      </c>
      <c r="D28" s="28">
        <f>'[1]5.sz. melléklet'!D69+'[1]29.sz. melléklet'!D13</f>
        <v>177732</v>
      </c>
      <c r="E28" s="28">
        <f>'[1]5.sz. melléklet'!E69+'[1]29.sz. melléklet'!E13</f>
        <v>177732</v>
      </c>
      <c r="F28" s="29">
        <f t="shared" si="0"/>
        <v>1</v>
      </c>
    </row>
    <row r="29" spans="1:6" s="18" customFormat="1" ht="15" customHeight="1" x14ac:dyDescent="0.35">
      <c r="A29" s="26" t="s">
        <v>56</v>
      </c>
      <c r="B29" s="40" t="s">
        <v>57</v>
      </c>
      <c r="C29" s="28">
        <f>'[1]5.sz. melléklet'!C70</f>
        <v>0</v>
      </c>
      <c r="D29" s="28">
        <f>'[1]5.sz. melléklet'!D70</f>
        <v>2587</v>
      </c>
      <c r="E29" s="28">
        <f>'[1]5.sz. melléklet'!E70</f>
        <v>2587</v>
      </c>
      <c r="F29" s="29">
        <f t="shared" si="0"/>
        <v>1</v>
      </c>
    </row>
    <row r="30" spans="1:6" s="18" customFormat="1" ht="15" customHeight="1" x14ac:dyDescent="0.35">
      <c r="A30" s="23" t="s">
        <v>58</v>
      </c>
      <c r="B30" s="41" t="s">
        <v>59</v>
      </c>
      <c r="C30" s="31">
        <f>SUM(C28:C29)</f>
        <v>177732</v>
      </c>
      <c r="D30" s="31">
        <f>SUM(D28:D29)</f>
        <v>180319</v>
      </c>
      <c r="E30" s="31">
        <f>SUM(E28:E29)</f>
        <v>180319</v>
      </c>
      <c r="F30" s="22">
        <f t="shared" si="0"/>
        <v>1</v>
      </c>
    </row>
    <row r="31" spans="1:6" s="18" customFormat="1" ht="15" customHeight="1" x14ac:dyDescent="0.35">
      <c r="A31" s="36" t="s">
        <v>60</v>
      </c>
      <c r="B31" s="42" t="s">
        <v>61</v>
      </c>
      <c r="C31" s="43">
        <f>C30</f>
        <v>177732</v>
      </c>
      <c r="D31" s="43">
        <f>D30</f>
        <v>180319</v>
      </c>
      <c r="E31" s="43">
        <f>E30</f>
        <v>180319</v>
      </c>
      <c r="F31" s="39">
        <f t="shared" si="0"/>
        <v>1</v>
      </c>
    </row>
    <row r="32" spans="1:6" s="18" customFormat="1" ht="18" customHeight="1" x14ac:dyDescent="0.35">
      <c r="A32" s="44" t="s">
        <v>62</v>
      </c>
      <c r="B32" s="45" t="s">
        <v>63</v>
      </c>
      <c r="C32" s="46">
        <f>C31+C27</f>
        <v>403676</v>
      </c>
      <c r="D32" s="46">
        <f>D31+D27</f>
        <v>451550</v>
      </c>
      <c r="E32" s="46">
        <f>E31+E27</f>
        <v>462406</v>
      </c>
      <c r="F32" s="47">
        <f t="shared" si="0"/>
        <v>1.0240416343705017</v>
      </c>
    </row>
    <row r="33" spans="1:6" s="18" customFormat="1" ht="7.5" customHeight="1" x14ac:dyDescent="0.35">
      <c r="A33" s="48"/>
      <c r="B33" s="49"/>
      <c r="C33" s="50"/>
      <c r="D33" s="50"/>
      <c r="E33" s="50"/>
      <c r="F33" s="51"/>
    </row>
    <row r="34" spans="1:6" s="18" customFormat="1" x14ac:dyDescent="0.35">
      <c r="A34" s="74" t="s">
        <v>64</v>
      </c>
      <c r="B34" s="75"/>
      <c r="C34" s="75"/>
      <c r="D34" s="75"/>
      <c r="E34" s="75"/>
      <c r="F34" s="76"/>
    </row>
    <row r="35" spans="1:6" s="18" customFormat="1" ht="15" customHeight="1" x14ac:dyDescent="0.35">
      <c r="A35" s="52">
        <v>23</v>
      </c>
      <c r="B35" s="20" t="s">
        <v>65</v>
      </c>
      <c r="C35" s="53">
        <f>'[1]1.e. sz. melléklet'!I20-'[1]1.e. sz. melléklet'!I16</f>
        <v>197888</v>
      </c>
      <c r="D35" s="53">
        <f>'[1]1.e. sz. melléklet'!J20-'[1]1.e. sz. melléklet'!J16</f>
        <v>214433</v>
      </c>
      <c r="E35" s="53">
        <f>'[1]1.e. sz. melléklet'!K20-'[1]1.e. sz. melléklet'!K16</f>
        <v>191874</v>
      </c>
      <c r="F35" s="54">
        <f>E35/D35</f>
        <v>0.89479697621168386</v>
      </c>
    </row>
    <row r="36" spans="1:6" s="18" customFormat="1" ht="15" customHeight="1" x14ac:dyDescent="0.35">
      <c r="A36" s="55">
        <v>24</v>
      </c>
      <c r="B36" s="30" t="s">
        <v>66</v>
      </c>
      <c r="C36" s="21">
        <f>'[1]6.sz. melléklet'!C73+'[1]6.sz. melléklet'!C76+'[1]6.sz. melléklet'!C79</f>
        <v>117965</v>
      </c>
      <c r="D36" s="21">
        <f>'[1]6.sz. melléklet'!D73+'[1]6.sz. melléklet'!D76+'[1]6.sz. melléklet'!D79</f>
        <v>130162</v>
      </c>
      <c r="E36" s="21">
        <f>'[1]6.sz. melléklet'!E73+'[1]6.sz. melléklet'!E76+'[1]6.sz. melléklet'!E79</f>
        <v>49353</v>
      </c>
      <c r="F36" s="54">
        <f t="shared" ref="F36:F41" si="1">E36/D36</f>
        <v>0.37916596241606615</v>
      </c>
    </row>
    <row r="37" spans="1:6" s="18" customFormat="1" ht="15" customHeight="1" x14ac:dyDescent="0.35">
      <c r="A37" s="52">
        <v>25</v>
      </c>
      <c r="B37" s="30" t="s">
        <v>67</v>
      </c>
      <c r="C37" s="31">
        <f>SUM(C38:C38)</f>
        <v>85651</v>
      </c>
      <c r="D37" s="31">
        <f>SUM(D38:D38)</f>
        <v>104560</v>
      </c>
      <c r="E37" s="31">
        <f>SUM(E38:E38)</f>
        <v>0</v>
      </c>
      <c r="F37" s="54">
        <f t="shared" si="1"/>
        <v>0</v>
      </c>
    </row>
    <row r="38" spans="1:6" s="18" customFormat="1" ht="15" customHeight="1" x14ac:dyDescent="0.35">
      <c r="A38" s="56">
        <v>26</v>
      </c>
      <c r="B38" s="32" t="s">
        <v>68</v>
      </c>
      <c r="C38" s="57">
        <f>'[1]6.sz. melléklet'!C65</f>
        <v>85651</v>
      </c>
      <c r="D38" s="57">
        <f>'[1]6.sz. melléklet'!D65</f>
        <v>104560</v>
      </c>
      <c r="E38" s="57">
        <f>'[1]1.e. sz. melléklet'!K17</f>
        <v>0</v>
      </c>
      <c r="F38" s="58">
        <f t="shared" si="1"/>
        <v>0</v>
      </c>
    </row>
    <row r="39" spans="1:6" s="18" customFormat="1" ht="15" customHeight="1" x14ac:dyDescent="0.35">
      <c r="A39" s="59">
        <v>27</v>
      </c>
      <c r="B39" s="60" t="s">
        <v>69</v>
      </c>
      <c r="C39" s="61">
        <f>C35+C36+C37</f>
        <v>401504</v>
      </c>
      <c r="D39" s="61">
        <f>D35+D36+D37</f>
        <v>449155</v>
      </c>
      <c r="E39" s="61">
        <f>E35+E36+E37</f>
        <v>241227</v>
      </c>
      <c r="F39" s="62">
        <f t="shared" si="1"/>
        <v>0.53706849528559186</v>
      </c>
    </row>
    <row r="40" spans="1:6" s="18" customFormat="1" ht="15" customHeight="1" x14ac:dyDescent="0.35">
      <c r="A40" s="55">
        <v>28</v>
      </c>
      <c r="B40" s="30" t="s">
        <v>70</v>
      </c>
      <c r="C40" s="63">
        <f>'[1]6.sz. melléklet'!C81</f>
        <v>2172</v>
      </c>
      <c r="D40" s="63">
        <f>'[1]6.sz. melléklet'!D81</f>
        <v>2395</v>
      </c>
      <c r="E40" s="63">
        <f>'[1]6.sz. melléklet'!E81</f>
        <v>2395</v>
      </c>
      <c r="F40" s="62">
        <f t="shared" si="1"/>
        <v>1</v>
      </c>
    </row>
    <row r="41" spans="1:6" s="18" customFormat="1" ht="18" customHeight="1" thickBot="1" x14ac:dyDescent="0.4">
      <c r="A41" s="64">
        <v>29</v>
      </c>
      <c r="B41" s="65" t="s">
        <v>71</v>
      </c>
      <c r="C41" s="66">
        <f>C39+C40</f>
        <v>403676</v>
      </c>
      <c r="D41" s="66">
        <f>D39+D40</f>
        <v>451550</v>
      </c>
      <c r="E41" s="66">
        <f>E39+E40</f>
        <v>243622</v>
      </c>
      <c r="F41" s="67">
        <f t="shared" si="1"/>
        <v>0.53952386225224225</v>
      </c>
    </row>
    <row r="42" spans="1:6" s="18" customFormat="1" ht="13.5" thickTop="1" x14ac:dyDescent="0.25">
      <c r="A42" s="68"/>
      <c r="B42" s="68"/>
      <c r="C42" s="68"/>
      <c r="D42" s="68"/>
      <c r="E42" s="68"/>
      <c r="F42" s="68"/>
    </row>
    <row r="43" spans="1:6" s="18" customFormat="1" ht="15" customHeight="1" x14ac:dyDescent="0.25">
      <c r="A43" s="68"/>
      <c r="B43" s="68"/>
      <c r="C43" s="68"/>
      <c r="D43" s="68"/>
      <c r="E43" s="68"/>
      <c r="F43" s="68"/>
    </row>
  </sheetData>
  <mergeCells count="3">
    <mergeCell ref="A4:F4"/>
    <mergeCell ref="A8:F8"/>
    <mergeCell ref="A34:F34"/>
  </mergeCells>
  <pageMargins left="0.75" right="0.75" top="1" bottom="1" header="0.5" footer="0.5"/>
  <pageSetup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1.d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2016-05-26T13:49:30Z</dcterms:created>
  <dcterms:modified xsi:type="dcterms:W3CDTF">2016-06-01T15:03:09Z</dcterms:modified>
</cp:coreProperties>
</file>