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E1A9B8BF-0A6D-4F0E-B89A-F318CB4AEBA3}" xr6:coauthVersionLast="44" xr6:coauthVersionMax="44" xr10:uidLastSave="{00000000-0000-0000-0000-000000000000}"/>
  <bookViews>
    <workbookView xWindow="-120" yWindow="-120" windowWidth="29040" windowHeight="15840" xr2:uid="{2C17C7FA-1DB7-4CBF-B6F4-914109169F0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3" i="1" l="1"/>
  <c r="O43" i="1"/>
  <c r="K43" i="1"/>
  <c r="G43" i="1"/>
  <c r="C43" i="1"/>
  <c r="W42" i="1"/>
  <c r="V42" i="1"/>
  <c r="U42" i="1"/>
  <c r="Y41" i="1"/>
  <c r="X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W40" i="1"/>
  <c r="V40" i="1"/>
  <c r="U40" i="1"/>
  <c r="W39" i="1"/>
  <c r="V39" i="1"/>
  <c r="U39" i="1"/>
  <c r="U41" i="1" s="1"/>
  <c r="W38" i="1"/>
  <c r="V38" i="1"/>
  <c r="U38" i="1"/>
  <c r="W37" i="1"/>
  <c r="V37" i="1"/>
  <c r="U37" i="1"/>
  <c r="W36" i="1"/>
  <c r="W35" i="1"/>
  <c r="V35" i="1"/>
  <c r="U35" i="1"/>
  <c r="W34" i="1"/>
  <c r="W33" i="1"/>
  <c r="W41" i="1" s="1"/>
  <c r="V33" i="1"/>
  <c r="V41" i="1" s="1"/>
  <c r="U33" i="1"/>
  <c r="Z32" i="1"/>
  <c r="Y32" i="1"/>
  <c r="X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W31" i="1"/>
  <c r="V31" i="1"/>
  <c r="V32" i="1" s="1"/>
  <c r="U31" i="1"/>
  <c r="W30" i="1"/>
  <c r="W32" i="1" s="1"/>
  <c r="Z29" i="1"/>
  <c r="Q29" i="1"/>
  <c r="P29" i="1"/>
  <c r="O29" i="1"/>
  <c r="N29" i="1"/>
  <c r="M29" i="1"/>
  <c r="L29" i="1"/>
  <c r="K29" i="1"/>
  <c r="J29" i="1"/>
  <c r="I29" i="1"/>
  <c r="W28" i="1"/>
  <c r="W29" i="1" s="1"/>
  <c r="V28" i="1"/>
  <c r="U28" i="1"/>
  <c r="W27" i="1"/>
  <c r="V27" i="1"/>
  <c r="V29" i="1" s="1"/>
  <c r="U27" i="1"/>
  <c r="U29" i="1" s="1"/>
  <c r="Z26" i="1"/>
  <c r="Z43" i="1" s="1"/>
  <c r="Y26" i="1"/>
  <c r="Y43" i="1" s="1"/>
  <c r="X26" i="1"/>
  <c r="X43" i="1" s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W25" i="1"/>
  <c r="U25" i="1"/>
  <c r="W23" i="1"/>
  <c r="V23" i="1"/>
  <c r="U23" i="1"/>
  <c r="W22" i="1"/>
  <c r="V22" i="1"/>
  <c r="U22" i="1"/>
  <c r="W21" i="1"/>
  <c r="V21" i="1"/>
  <c r="U21" i="1"/>
  <c r="W20" i="1"/>
  <c r="V20" i="1"/>
  <c r="U20" i="1"/>
  <c r="W19" i="1"/>
  <c r="V19" i="1"/>
  <c r="U19" i="1"/>
  <c r="W18" i="1"/>
  <c r="V18" i="1"/>
  <c r="U18" i="1"/>
  <c r="W17" i="1"/>
  <c r="V17" i="1"/>
  <c r="U17" i="1"/>
  <c r="W16" i="1"/>
  <c r="V16" i="1"/>
  <c r="U16" i="1"/>
  <c r="W15" i="1"/>
  <c r="V15" i="1"/>
  <c r="W14" i="1"/>
  <c r="V14" i="1"/>
  <c r="U14" i="1"/>
  <c r="W13" i="1"/>
  <c r="V13" i="1"/>
  <c r="U13" i="1"/>
  <c r="W11" i="1"/>
  <c r="V11" i="1"/>
  <c r="U11" i="1"/>
  <c r="W10" i="1"/>
  <c r="W26" i="1" s="1"/>
  <c r="W43" i="1" s="1"/>
  <c r="V10" i="1"/>
  <c r="V26" i="1" s="1"/>
  <c r="U10" i="1"/>
  <c r="U26" i="1" s="1"/>
  <c r="W8" i="1"/>
  <c r="U8" i="1"/>
  <c r="T8" i="1"/>
  <c r="T43" i="1" s="1"/>
  <c r="S8" i="1"/>
  <c r="R8" i="1"/>
  <c r="R43" i="1" s="1"/>
  <c r="Q8" i="1"/>
  <c r="Q43" i="1" s="1"/>
  <c r="P8" i="1"/>
  <c r="P43" i="1" s="1"/>
  <c r="O8" i="1"/>
  <c r="N8" i="1"/>
  <c r="N43" i="1" s="1"/>
  <c r="M8" i="1"/>
  <c r="M43" i="1" s="1"/>
  <c r="L8" i="1"/>
  <c r="L43" i="1" s="1"/>
  <c r="K8" i="1"/>
  <c r="J8" i="1"/>
  <c r="J43" i="1" s="1"/>
  <c r="I8" i="1"/>
  <c r="I43" i="1" s="1"/>
  <c r="H8" i="1"/>
  <c r="H43" i="1" s="1"/>
  <c r="G8" i="1"/>
  <c r="F8" i="1"/>
  <c r="F43" i="1" s="1"/>
  <c r="E8" i="1"/>
  <c r="E43" i="1" s="1"/>
  <c r="D8" i="1"/>
  <c r="D43" i="1" s="1"/>
  <c r="C8" i="1"/>
  <c r="W7" i="1"/>
  <c r="V7" i="1"/>
  <c r="V8" i="1" s="1"/>
  <c r="U7" i="1"/>
  <c r="V43" i="1" l="1"/>
  <c r="U43" i="1"/>
</calcChain>
</file>

<file path=xl/sharedStrings.xml><?xml version="1.0" encoding="utf-8"?>
<sst xmlns="http://schemas.openxmlformats.org/spreadsheetml/2006/main" count="82" uniqueCount="61">
  <si>
    <t>4. számú melléklet</t>
  </si>
  <si>
    <t>3/2020 . (VII.13.) önkormányzati rendelethez</t>
  </si>
  <si>
    <t>VELEMÉR KÖZSÉG ÖNKORMÁNYZATÁNAK
2019. ÉVI KIADÁSAI KORMÁNYZATI FUNKCIÓKÓD SZERINTI BONTÁSBAN</t>
  </si>
  <si>
    <t xml:space="preserve"> </t>
  </si>
  <si>
    <t>adatok Ft-ban</t>
  </si>
  <si>
    <t xml:space="preserve">                                                     Megnevezés</t>
  </si>
  <si>
    <t>Személyi kiadások</t>
  </si>
  <si>
    <t>Munkaadói járulékok</t>
  </si>
  <si>
    <t>Dologi kiadások</t>
  </si>
  <si>
    <t xml:space="preserve">Pénzeszköz átadások/ szociális juttatások </t>
  </si>
  <si>
    <t>Finanszírozási kiadások</t>
  </si>
  <si>
    <t xml:space="preserve">Felhalm. kiadások </t>
  </si>
  <si>
    <t>Kiadások összesen</t>
  </si>
  <si>
    <t>Létszám</t>
  </si>
  <si>
    <t>eredeti előirányzat</t>
  </si>
  <si>
    <t>módosított előirányzat</t>
  </si>
  <si>
    <t>teljesítés</t>
  </si>
  <si>
    <t>eredeti előriányzat</t>
  </si>
  <si>
    <t>Önkormányzat jogalkotó és általános igazgatási tevékenysége</t>
  </si>
  <si>
    <t>I.</t>
  </si>
  <si>
    <t>Önkormányzat igazgatási tevékenysége</t>
  </si>
  <si>
    <t>Önkormányzati vagyonnal való gazdálkodással kapcsolatos feladatok</t>
  </si>
  <si>
    <t>Közutak, hidak, alagútak üzemeltetése, fenntartása</t>
  </si>
  <si>
    <t>Város- és községgazdálkodás</t>
  </si>
  <si>
    <t>Startmunka-program- Téli közfoglalkoztatás</t>
  </si>
  <si>
    <t>Hosszabb időtartamú közmunkaprogram</t>
  </si>
  <si>
    <t>Köztemető fenntartás és műk.</t>
  </si>
  <si>
    <t>Szennyvízcsatorna építése, fenntartása, üzemeltetése</t>
  </si>
  <si>
    <t>Közvilágítási feladatok</t>
  </si>
  <si>
    <t>Nem veszélyes hulladék kezelése, ártalmatlanítása</t>
  </si>
  <si>
    <t>Múzeumi kiállítási tevékenység</t>
  </si>
  <si>
    <t>Múzeumi, közművelődési, közönségkapcsolati tevékenység</t>
  </si>
  <si>
    <t>Közművelődés - hagyományos közösségi kultulrális értékek gondozása</t>
  </si>
  <si>
    <t>Könyvtári szolgáltatások</t>
  </si>
  <si>
    <t>Civil szervezetek működési támogatása</t>
  </si>
  <si>
    <t>Közp. ktgv-sel szembeni elsz.</t>
  </si>
  <si>
    <t>Szeszfőzde</t>
  </si>
  <si>
    <t>Állat-egészségügy</t>
  </si>
  <si>
    <t>II.</t>
  </si>
  <si>
    <t>Önkormányzat város és községgazdálkodási feladatai</t>
  </si>
  <si>
    <t>Nappali általános iskolai oktatás</t>
  </si>
  <si>
    <t>Óvodai nevelés, ellátás működtetés feladatai</t>
  </si>
  <si>
    <t>III.</t>
  </si>
  <si>
    <t>Önkormányzat közoktatási feladatai</t>
  </si>
  <si>
    <t>Paramedikális szolgáltatások finanszírozása, támogatása</t>
  </si>
  <si>
    <t>Általános orvosi szolgáltatások finanszírozása és támogatása</t>
  </si>
  <si>
    <t>IV.</t>
  </si>
  <si>
    <t>Önkormányzati egészségügyi feladatai</t>
  </si>
  <si>
    <t>Falugondnoki szolgáltatás</t>
  </si>
  <si>
    <t>Munkanélküli aktív korúak ellátásai</t>
  </si>
  <si>
    <t>Egyéb szociális pénzbeli és természetbeni ellátások, támogatások</t>
  </si>
  <si>
    <t>Hulladékkezelő</t>
  </si>
  <si>
    <t>Visszafizetések</t>
  </si>
  <si>
    <t>Gyermekvédelmi és természetbeni ellátások</t>
  </si>
  <si>
    <t>Házi segítségnyújtás</t>
  </si>
  <si>
    <t>Egyéb funkc.nem sor.</t>
  </si>
  <si>
    <t>V.</t>
  </si>
  <si>
    <t>Önkormányzati szociális feladatai</t>
  </si>
  <si>
    <t>VI.</t>
  </si>
  <si>
    <t>Céltartalékok</t>
  </si>
  <si>
    <t xml:space="preserve">Kiadás mindösszesen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</si>
</sst>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#"/>
    <numFmt numFmtId="166" formatCode="_-* #,##0,_F_t_-;\-* #,##0,_F_t_-;_-* \-??\ _F_t_-;_-@_-"/>
    <numFmt numFmtId="167" formatCode="#,###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2"/>
      <name val="Times New Roman"/>
      <family val="1"/>
      <charset val="238"/>
    </font>
    <font>
      <sz val="11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4"/>
      <name val="Times New Roman"/>
      <family val="1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4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indexed="41"/>
        <bgColor indexed="9"/>
      </patternFill>
    </fill>
  </fills>
  <borders count="28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2" applyFont="1"/>
    <xf numFmtId="0" fontId="6" fillId="0" borderId="0" xfId="1" applyNumberFormat="1" applyFont="1"/>
    <xf numFmtId="165" fontId="7" fillId="0" borderId="0" xfId="2" applyNumberFormat="1" applyFont="1" applyAlignment="1">
      <alignment horizontal="left" wrapText="1"/>
    </xf>
    <xf numFmtId="166" fontId="2" fillId="0" borderId="0" xfId="1" applyNumberFormat="1" applyFont="1"/>
    <xf numFmtId="0" fontId="7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166" fontId="7" fillId="2" borderId="1" xfId="1" applyNumberFormat="1" applyFont="1" applyFill="1" applyBorder="1" applyAlignment="1">
      <alignment horizontal="center" vertical="top" wrapText="1"/>
    </xf>
    <xf numFmtId="166" fontId="7" fillId="2" borderId="2" xfId="1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center" vertical="center" wrapText="1"/>
    </xf>
    <xf numFmtId="0" fontId="7" fillId="2" borderId="5" xfId="1" applyNumberFormat="1" applyFont="1" applyFill="1" applyBorder="1" applyAlignment="1">
      <alignment horizontal="center" vertical="center" wrapText="1"/>
    </xf>
    <xf numFmtId="166" fontId="3" fillId="3" borderId="0" xfId="1" applyNumberFormat="1" applyFont="1" applyFill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49" fontId="2" fillId="0" borderId="13" xfId="1" applyNumberFormat="1" applyFont="1" applyBorder="1" applyAlignment="1">
      <alignment horizontal="left" vertical="center" wrapText="1"/>
    </xf>
    <xf numFmtId="167" fontId="2" fillId="0" borderId="14" xfId="1" applyNumberFormat="1" applyFont="1" applyBorder="1" applyAlignment="1">
      <alignment horizontal="right" vertical="center" wrapText="1"/>
    </xf>
    <xf numFmtId="167" fontId="2" fillId="0" borderId="15" xfId="1" applyNumberFormat="1" applyFont="1" applyBorder="1" applyAlignment="1">
      <alignment horizontal="right" vertical="center" wrapText="1"/>
    </xf>
    <xf numFmtId="167" fontId="2" fillId="0" borderId="16" xfId="1" applyNumberFormat="1" applyFont="1" applyBorder="1" applyAlignment="1">
      <alignment horizontal="right" vertical="center" wrapText="1"/>
    </xf>
    <xf numFmtId="167" fontId="2" fillId="0" borderId="17" xfId="1" applyNumberFormat="1" applyFont="1" applyBorder="1" applyAlignment="1">
      <alignment horizontal="right" vertical="center" wrapText="1"/>
    </xf>
    <xf numFmtId="167" fontId="2" fillId="0" borderId="13" xfId="1" applyNumberFormat="1" applyFont="1" applyBorder="1" applyAlignment="1">
      <alignment horizontal="right" vertical="center" wrapText="1"/>
    </xf>
    <xf numFmtId="167" fontId="2" fillId="0" borderId="18" xfId="1" applyNumberFormat="1" applyFont="1" applyBorder="1" applyAlignment="1">
      <alignment horizontal="right" vertical="center" wrapText="1"/>
    </xf>
    <xf numFmtId="1" fontId="2" fillId="0" borderId="17" xfId="1" applyNumberFormat="1" applyFont="1" applyBorder="1" applyAlignment="1">
      <alignment horizontal="right" vertical="center" wrapText="1"/>
    </xf>
    <xf numFmtId="1" fontId="2" fillId="0" borderId="15" xfId="1" applyNumberFormat="1" applyFont="1" applyBorder="1" applyAlignment="1">
      <alignment horizontal="right" vertical="center" wrapText="1"/>
    </xf>
    <xf numFmtId="1" fontId="9" fillId="0" borderId="13" xfId="1" applyNumberFormat="1" applyFont="1" applyBorder="1" applyAlignment="1">
      <alignment horizontal="right" vertical="center" wrapText="1"/>
    </xf>
    <xf numFmtId="3" fontId="2" fillId="0" borderId="14" xfId="1" applyNumberFormat="1" applyFont="1" applyBorder="1" applyAlignment="1">
      <alignment horizontal="right" vertical="center" wrapText="1"/>
    </xf>
    <xf numFmtId="3" fontId="2" fillId="0" borderId="15" xfId="1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2" fillId="0" borderId="17" xfId="1" applyNumberFormat="1" applyFont="1" applyBorder="1" applyAlignment="1">
      <alignment horizontal="right" vertical="center" wrapText="1"/>
    </xf>
    <xf numFmtId="167" fontId="9" fillId="0" borderId="13" xfId="1" applyNumberFormat="1" applyFont="1" applyBorder="1" applyAlignment="1">
      <alignment horizontal="right" vertical="center" wrapText="1"/>
    </xf>
    <xf numFmtId="3" fontId="7" fillId="0" borderId="14" xfId="1" applyNumberFormat="1" applyFont="1" applyBorder="1" applyAlignment="1">
      <alignment horizontal="right" vertical="center" wrapText="1"/>
    </xf>
    <xf numFmtId="3" fontId="7" fillId="0" borderId="15" xfId="1" applyNumberFormat="1" applyFont="1" applyBorder="1" applyAlignment="1">
      <alignment horizontal="right" vertical="center" wrapText="1"/>
    </xf>
    <xf numFmtId="167" fontId="10" fillId="0" borderId="16" xfId="1" applyNumberFormat="1" applyFont="1" applyBorder="1" applyAlignment="1">
      <alignment horizontal="right" vertical="center" wrapText="1"/>
    </xf>
    <xf numFmtId="3" fontId="2" fillId="0" borderId="19" xfId="1" applyNumberFormat="1" applyFont="1" applyBorder="1" applyAlignment="1">
      <alignment horizontal="right" vertical="center" wrapText="1"/>
    </xf>
    <xf numFmtId="166" fontId="6" fillId="0" borderId="0" xfId="1" applyNumberFormat="1" applyFont="1"/>
    <xf numFmtId="166" fontId="7" fillId="4" borderId="12" xfId="1" applyNumberFormat="1" applyFont="1" applyFill="1" applyBorder="1" applyAlignment="1">
      <alignment horizontal="center" vertical="center"/>
    </xf>
    <xf numFmtId="49" fontId="7" fillId="4" borderId="13" xfId="1" applyNumberFormat="1" applyFont="1" applyFill="1" applyBorder="1" applyAlignment="1">
      <alignment horizontal="left" vertical="center" wrapText="1"/>
    </xf>
    <xf numFmtId="167" fontId="7" fillId="4" borderId="14" xfId="1" applyNumberFormat="1" applyFont="1" applyFill="1" applyBorder="1" applyAlignment="1">
      <alignment vertical="center"/>
    </xf>
    <xf numFmtId="3" fontId="7" fillId="4" borderId="15" xfId="1" applyNumberFormat="1" applyFont="1" applyFill="1" applyBorder="1" applyAlignment="1">
      <alignment horizontal="right" vertical="center"/>
    </xf>
    <xf numFmtId="3" fontId="7" fillId="4" borderId="16" xfId="1" applyNumberFormat="1" applyFont="1" applyFill="1" applyBorder="1" applyAlignment="1">
      <alignment horizontal="right" vertical="center"/>
    </xf>
    <xf numFmtId="3" fontId="7" fillId="4" borderId="17" xfId="1" applyNumberFormat="1" applyFont="1" applyFill="1" applyBorder="1" applyAlignment="1">
      <alignment horizontal="right" vertical="center"/>
    </xf>
    <xf numFmtId="3" fontId="7" fillId="4" borderId="13" xfId="1" applyNumberFormat="1" applyFont="1" applyFill="1" applyBorder="1" applyAlignment="1">
      <alignment horizontal="right" vertical="center"/>
    </xf>
    <xf numFmtId="3" fontId="7" fillId="4" borderId="18" xfId="1" applyNumberFormat="1" applyFont="1" applyFill="1" applyBorder="1" applyAlignment="1">
      <alignment horizontal="right" vertical="center"/>
    </xf>
    <xf numFmtId="3" fontId="10" fillId="4" borderId="13" xfId="1" applyNumberFormat="1" applyFont="1" applyFill="1" applyBorder="1" applyAlignment="1">
      <alignment horizontal="right" vertical="center"/>
    </xf>
    <xf numFmtId="3" fontId="10" fillId="4" borderId="14" xfId="1" applyNumberFormat="1" applyFont="1" applyFill="1" applyBorder="1" applyAlignment="1">
      <alignment horizontal="right" vertical="center"/>
    </xf>
    <xf numFmtId="3" fontId="10" fillId="4" borderId="15" xfId="1" applyNumberFormat="1" applyFont="1" applyFill="1" applyBorder="1" applyAlignment="1">
      <alignment horizontal="right" vertical="center"/>
    </xf>
    <xf numFmtId="3" fontId="10" fillId="4" borderId="16" xfId="1" applyNumberFormat="1" applyFont="1" applyFill="1" applyBorder="1" applyAlignment="1">
      <alignment horizontal="right" vertical="center"/>
    </xf>
    <xf numFmtId="3" fontId="10" fillId="4" borderId="17" xfId="1" applyNumberFormat="1" applyFont="1" applyFill="1" applyBorder="1" applyAlignment="1">
      <alignment horizontal="right" vertical="center"/>
    </xf>
    <xf numFmtId="1" fontId="10" fillId="4" borderId="15" xfId="1" applyNumberFormat="1" applyFont="1" applyFill="1" applyBorder="1" applyAlignment="1">
      <alignment horizontal="right" vertical="center"/>
    </xf>
    <xf numFmtId="3" fontId="7" fillId="4" borderId="19" xfId="1" applyNumberFormat="1" applyFont="1" applyFill="1" applyBorder="1" applyAlignment="1">
      <alignment horizontal="right" vertical="center"/>
    </xf>
    <xf numFmtId="166" fontId="11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horizontal="right" vertical="center" wrapText="1"/>
    </xf>
    <xf numFmtId="3" fontId="2" fillId="0" borderId="18" xfId="1" applyNumberFormat="1" applyFont="1" applyBorder="1" applyAlignment="1">
      <alignment horizontal="right" vertical="center" wrapText="1"/>
    </xf>
    <xf numFmtId="3" fontId="9" fillId="0" borderId="13" xfId="1" applyNumberFormat="1" applyFont="1" applyBorder="1" applyAlignment="1">
      <alignment horizontal="right" vertical="center" wrapText="1"/>
    </xf>
    <xf numFmtId="3" fontId="9" fillId="0" borderId="14" xfId="1" applyNumberFormat="1" applyFont="1" applyBorder="1" applyAlignment="1">
      <alignment horizontal="right" vertical="center" wrapText="1"/>
    </xf>
    <xf numFmtId="3" fontId="9" fillId="0" borderId="15" xfId="1" applyNumberFormat="1" applyFont="1" applyBorder="1" applyAlignment="1">
      <alignment horizontal="right" vertical="center" wrapText="1"/>
    </xf>
    <xf numFmtId="3" fontId="9" fillId="0" borderId="16" xfId="1" applyNumberFormat="1" applyFont="1" applyBorder="1" applyAlignment="1">
      <alignment horizontal="right" vertical="center" wrapText="1"/>
    </xf>
    <xf numFmtId="3" fontId="9" fillId="0" borderId="17" xfId="1" applyNumberFormat="1" applyFont="1" applyBorder="1" applyAlignment="1">
      <alignment horizontal="right" vertical="center" wrapText="1"/>
    </xf>
    <xf numFmtId="3" fontId="10" fillId="0" borderId="14" xfId="1" applyNumberFormat="1" applyFont="1" applyBorder="1" applyAlignment="1">
      <alignment horizontal="right" vertical="center" wrapText="1"/>
    </xf>
    <xf numFmtId="3" fontId="10" fillId="0" borderId="15" xfId="1" applyNumberFormat="1" applyFont="1" applyBorder="1" applyAlignment="1">
      <alignment horizontal="right" vertical="center" wrapText="1"/>
    </xf>
    <xf numFmtId="3" fontId="10" fillId="0" borderId="16" xfId="1" applyNumberFormat="1" applyFont="1" applyBorder="1" applyAlignment="1">
      <alignment horizontal="right" vertical="center" wrapText="1"/>
    </xf>
    <xf numFmtId="166" fontId="7" fillId="4" borderId="12" xfId="1" applyNumberFormat="1" applyFont="1" applyFill="1" applyBorder="1" applyAlignment="1">
      <alignment vertical="center"/>
    </xf>
    <xf numFmtId="3" fontId="7" fillId="4" borderId="14" xfId="1" applyNumberFormat="1" applyFont="1" applyFill="1" applyBorder="1" applyAlignment="1">
      <alignment horizontal="right" vertical="center"/>
    </xf>
    <xf numFmtId="3" fontId="7" fillId="4" borderId="20" xfId="1" applyNumberFormat="1" applyFont="1" applyFill="1" applyBorder="1" applyAlignment="1">
      <alignment horizontal="right" vertical="center"/>
    </xf>
    <xf numFmtId="3" fontId="10" fillId="4" borderId="18" xfId="1" applyNumberFormat="1" applyFont="1" applyFill="1" applyBorder="1" applyAlignment="1">
      <alignment horizontal="right" vertical="center"/>
    </xf>
    <xf numFmtId="3" fontId="10" fillId="4" borderId="20" xfId="1" applyNumberFormat="1" applyFont="1" applyFill="1" applyBorder="1" applyAlignment="1">
      <alignment horizontal="right" vertical="center"/>
    </xf>
    <xf numFmtId="3" fontId="10" fillId="4" borderId="14" xfId="1" applyNumberFormat="1" applyFont="1" applyFill="1" applyBorder="1" applyAlignment="1">
      <alignment horizontal="right" vertical="center" wrapText="1"/>
    </xf>
    <xf numFmtId="3" fontId="10" fillId="4" borderId="15" xfId="1" applyNumberFormat="1" applyFont="1" applyFill="1" applyBorder="1" applyAlignment="1">
      <alignment horizontal="right" vertical="center" wrapText="1"/>
    </xf>
    <xf numFmtId="3" fontId="10" fillId="4" borderId="16" xfId="1" applyNumberFormat="1" applyFont="1" applyFill="1" applyBorder="1" applyAlignment="1">
      <alignment horizontal="right" vertical="center" wrapText="1"/>
    </xf>
    <xf numFmtId="3" fontId="7" fillId="4" borderId="17" xfId="1" applyNumberFormat="1" applyFont="1" applyFill="1" applyBorder="1" applyAlignment="1">
      <alignment horizontal="right" vertical="center" wrapText="1"/>
    </xf>
    <xf numFmtId="3" fontId="7" fillId="4" borderId="15" xfId="1" applyNumberFormat="1" applyFont="1" applyFill="1" applyBorder="1" applyAlignment="1">
      <alignment horizontal="right" vertical="center" wrapText="1"/>
    </xf>
    <xf numFmtId="3" fontId="7" fillId="4" borderId="19" xfId="1" applyNumberFormat="1" applyFont="1" applyFill="1" applyBorder="1" applyAlignment="1">
      <alignment horizontal="right" vertical="center" wrapText="1"/>
    </xf>
    <xf numFmtId="0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6" fontId="12" fillId="0" borderId="0" xfId="1" applyNumberFormat="1" applyFont="1"/>
    <xf numFmtId="3" fontId="2" fillId="0" borderId="20" xfId="1" applyNumberFormat="1" applyFont="1" applyBorder="1" applyAlignment="1">
      <alignment horizontal="right" vertical="center" wrapText="1"/>
    </xf>
    <xf numFmtId="3" fontId="9" fillId="0" borderId="18" xfId="1" applyNumberFormat="1" applyFont="1" applyBorder="1" applyAlignment="1">
      <alignment horizontal="right" vertical="center" wrapText="1"/>
    </xf>
    <xf numFmtId="166" fontId="7" fillId="2" borderId="21" xfId="1" applyNumberFormat="1" applyFont="1" applyFill="1" applyBorder="1" applyAlignment="1">
      <alignment wrapText="1"/>
    </xf>
    <xf numFmtId="49" fontId="7" fillId="2" borderId="22" xfId="1" applyNumberFormat="1" applyFont="1" applyFill="1" applyBorder="1" applyAlignment="1">
      <alignment horizontal="left" vertical="center" wrapText="1"/>
    </xf>
    <xf numFmtId="3" fontId="7" fillId="2" borderId="23" xfId="1" applyNumberFormat="1" applyFont="1" applyFill="1" applyBorder="1" applyAlignment="1">
      <alignment horizontal="right" vertical="center" wrapText="1"/>
    </xf>
    <xf numFmtId="3" fontId="7" fillId="2" borderId="24" xfId="1" applyNumberFormat="1" applyFont="1" applyFill="1" applyBorder="1" applyAlignment="1">
      <alignment horizontal="right" vertical="center" wrapText="1"/>
    </xf>
    <xf numFmtId="3" fontId="7" fillId="2" borderId="25" xfId="1" applyNumberFormat="1" applyFont="1" applyFill="1" applyBorder="1" applyAlignment="1">
      <alignment horizontal="right" vertical="center" wrapText="1"/>
    </xf>
    <xf numFmtId="3" fontId="7" fillId="2" borderId="26" xfId="1" applyNumberFormat="1" applyFont="1" applyFill="1" applyBorder="1" applyAlignment="1">
      <alignment horizontal="right" vertical="center" wrapText="1"/>
    </xf>
    <xf numFmtId="3" fontId="7" fillId="2" borderId="22" xfId="1" applyNumberFormat="1" applyFont="1" applyFill="1" applyBorder="1" applyAlignment="1">
      <alignment horizontal="right" vertical="center" wrapText="1"/>
    </xf>
    <xf numFmtId="3" fontId="10" fillId="2" borderId="22" xfId="1" applyNumberFormat="1" applyFont="1" applyFill="1" applyBorder="1" applyAlignment="1">
      <alignment horizontal="right" vertical="center" wrapText="1"/>
    </xf>
    <xf numFmtId="3" fontId="10" fillId="2" borderId="23" xfId="1" applyNumberFormat="1" applyFont="1" applyFill="1" applyBorder="1" applyAlignment="1">
      <alignment horizontal="right" vertical="center" wrapText="1"/>
    </xf>
    <xf numFmtId="3" fontId="10" fillId="2" borderId="24" xfId="1" applyNumberFormat="1" applyFont="1" applyFill="1" applyBorder="1" applyAlignment="1">
      <alignment horizontal="right" vertical="center" wrapText="1"/>
    </xf>
    <xf numFmtId="3" fontId="10" fillId="2" borderId="25" xfId="1" applyNumberFormat="1" applyFont="1" applyFill="1" applyBorder="1" applyAlignment="1">
      <alignment horizontal="right" vertical="center" wrapText="1"/>
    </xf>
    <xf numFmtId="3" fontId="10" fillId="2" borderId="26" xfId="1" applyNumberFormat="1" applyFont="1" applyFill="1" applyBorder="1" applyAlignment="1">
      <alignment horizontal="right" vertical="center" wrapText="1"/>
    </xf>
    <xf numFmtId="3" fontId="7" fillId="2" borderId="27" xfId="1" applyNumberFormat="1" applyFont="1" applyFill="1" applyBorder="1" applyAlignment="1">
      <alignment horizontal="right" vertical="center" wrapText="1"/>
    </xf>
    <xf numFmtId="0" fontId="3" fillId="0" borderId="0" xfId="1" applyNumberFormat="1" applyFont="1"/>
    <xf numFmtId="166" fontId="3" fillId="0" borderId="0" xfId="1" applyNumberFormat="1" applyFont="1"/>
    <xf numFmtId="0" fontId="4" fillId="0" borderId="0" xfId="0" applyFont="1" applyAlignment="1">
      <alignment horizontal="center"/>
    </xf>
  </cellXfs>
  <cellStyles count="3">
    <cellStyle name="Ezres" xfId="1" builtinId="3"/>
    <cellStyle name="Normál" xfId="0" builtinId="0"/>
    <cellStyle name="Normál_Munka1" xfId="2" xr:uid="{40AAB16D-6BFA-434A-A372-5D6EFD5E19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6968F-BFF6-4F20-87D0-83EF81763165}">
  <dimension ref="A1:AY48"/>
  <sheetViews>
    <sheetView tabSelected="1" workbookViewId="0">
      <selection activeCell="B3" sqref="B3:Z3"/>
    </sheetView>
  </sheetViews>
  <sheetFormatPr defaultRowHeight="15" x14ac:dyDescent="0.25"/>
  <cols>
    <col min="1" max="1" width="4.5703125" style="105" customWidth="1"/>
    <col min="2" max="2" width="22.42578125" style="6" customWidth="1"/>
    <col min="3" max="7" width="9.28515625" style="6" customWidth="1"/>
    <col min="8" max="8" width="13.85546875" style="6" customWidth="1"/>
    <col min="9" max="18" width="9.28515625" style="6" customWidth="1"/>
    <col min="19" max="22" width="10" style="6" customWidth="1"/>
    <col min="23" max="23" width="11.85546875" style="6" customWidth="1"/>
    <col min="24" max="25" width="9.85546875" style="6" customWidth="1"/>
    <col min="26" max="26" width="8.85546875" style="6" customWidth="1"/>
    <col min="27" max="50" width="0" style="6" hidden="1" customWidth="1"/>
    <col min="51" max="51" width="9.140625" style="6"/>
  </cols>
  <sheetData>
    <row r="1" spans="1:51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4"/>
      <c r="W1" s="4"/>
      <c r="X1" s="4"/>
      <c r="Y1" s="4"/>
      <c r="Z1" s="4" t="s">
        <v>0</v>
      </c>
      <c r="AA1" s="5"/>
    </row>
    <row r="2" spans="1:51" x14ac:dyDescent="0.25">
      <c r="A2" s="1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8"/>
    </row>
    <row r="3" spans="1:51" x14ac:dyDescent="0.25">
      <c r="A3" s="1"/>
      <c r="B3" s="9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8"/>
    </row>
    <row r="4" spans="1:51" ht="19.5" thickBot="1" x14ac:dyDescent="0.35">
      <c r="A4" s="1"/>
      <c r="B4" s="10"/>
      <c r="C4" s="11"/>
      <c r="D4" s="11"/>
      <c r="E4" s="11"/>
      <c r="F4" s="11"/>
      <c r="G4" s="11"/>
      <c r="H4" s="11"/>
      <c r="I4" s="11"/>
      <c r="J4" s="11" t="s">
        <v>3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  <c r="Y4" s="12"/>
      <c r="Z4" s="13" t="s">
        <v>4</v>
      </c>
      <c r="AA4" s="14"/>
    </row>
    <row r="5" spans="1:51" ht="17.25" thickTop="1" thickBot="1" x14ac:dyDescent="0.3">
      <c r="A5" s="15"/>
      <c r="B5" s="16" t="s">
        <v>5</v>
      </c>
      <c r="C5" s="17" t="s">
        <v>6</v>
      </c>
      <c r="D5" s="17"/>
      <c r="E5" s="17"/>
      <c r="F5" s="18" t="s">
        <v>7</v>
      </c>
      <c r="G5" s="18"/>
      <c r="H5" s="18"/>
      <c r="I5" s="17" t="s">
        <v>8</v>
      </c>
      <c r="J5" s="17"/>
      <c r="K5" s="17"/>
      <c r="L5" s="18" t="s">
        <v>9</v>
      </c>
      <c r="M5" s="18"/>
      <c r="N5" s="18"/>
      <c r="O5" s="17" t="s">
        <v>10</v>
      </c>
      <c r="P5" s="17"/>
      <c r="Q5" s="17"/>
      <c r="R5" s="18" t="s">
        <v>11</v>
      </c>
      <c r="S5" s="18"/>
      <c r="T5" s="18"/>
      <c r="U5" s="17" t="s">
        <v>12</v>
      </c>
      <c r="V5" s="17"/>
      <c r="W5" s="17"/>
      <c r="X5" s="19" t="s">
        <v>13</v>
      </c>
      <c r="Y5" s="19"/>
      <c r="Z5" s="19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</row>
    <row r="6" spans="1:51" ht="27" thickTop="1" x14ac:dyDescent="0.25">
      <c r="A6" s="15"/>
      <c r="B6" s="16"/>
      <c r="C6" s="21" t="s">
        <v>14</v>
      </c>
      <c r="D6" s="22" t="s">
        <v>15</v>
      </c>
      <c r="E6" s="23" t="s">
        <v>16</v>
      </c>
      <c r="F6" s="24" t="s">
        <v>14</v>
      </c>
      <c r="G6" s="22" t="s">
        <v>15</v>
      </c>
      <c r="H6" s="25" t="s">
        <v>16</v>
      </c>
      <c r="I6" s="21" t="s">
        <v>14</v>
      </c>
      <c r="J6" s="22" t="s">
        <v>15</v>
      </c>
      <c r="K6" s="23" t="s">
        <v>16</v>
      </c>
      <c r="L6" s="24" t="s">
        <v>14</v>
      </c>
      <c r="M6" s="22" t="s">
        <v>15</v>
      </c>
      <c r="N6" s="25" t="s">
        <v>16</v>
      </c>
      <c r="O6" s="21" t="s">
        <v>14</v>
      </c>
      <c r="P6" s="22" t="s">
        <v>15</v>
      </c>
      <c r="Q6" s="23" t="s">
        <v>16</v>
      </c>
      <c r="R6" s="24" t="s">
        <v>14</v>
      </c>
      <c r="S6" s="22" t="s">
        <v>15</v>
      </c>
      <c r="T6" s="25" t="s">
        <v>16</v>
      </c>
      <c r="U6" s="21" t="s">
        <v>14</v>
      </c>
      <c r="V6" s="22" t="s">
        <v>15</v>
      </c>
      <c r="W6" s="23" t="s">
        <v>16</v>
      </c>
      <c r="X6" s="24" t="s">
        <v>17</v>
      </c>
      <c r="Y6" s="22" t="s">
        <v>15</v>
      </c>
      <c r="Z6" s="26" t="s">
        <v>16</v>
      </c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</row>
    <row r="7" spans="1:51" ht="38.25" x14ac:dyDescent="0.25">
      <c r="A7" s="27"/>
      <c r="B7" s="28" t="s">
        <v>18</v>
      </c>
      <c r="C7" s="29">
        <v>2804240</v>
      </c>
      <c r="D7" s="30">
        <v>2456849</v>
      </c>
      <c r="E7" s="31">
        <v>2456849</v>
      </c>
      <c r="F7" s="32">
        <v>575018</v>
      </c>
      <c r="G7" s="33">
        <v>495172</v>
      </c>
      <c r="H7" s="33">
        <v>495172</v>
      </c>
      <c r="I7" s="34">
        <v>1135000</v>
      </c>
      <c r="J7" s="33">
        <v>908729</v>
      </c>
      <c r="K7" s="31">
        <v>908729</v>
      </c>
      <c r="L7" s="35">
        <v>0</v>
      </c>
      <c r="M7" s="36">
        <v>0</v>
      </c>
      <c r="N7" s="37">
        <v>0</v>
      </c>
      <c r="O7" s="38">
        <v>56800</v>
      </c>
      <c r="P7" s="39">
        <v>0</v>
      </c>
      <c r="Q7" s="40">
        <v>0</v>
      </c>
      <c r="R7" s="41">
        <v>0</v>
      </c>
      <c r="S7" s="36">
        <v>400724</v>
      </c>
      <c r="T7" s="42">
        <v>400724</v>
      </c>
      <c r="U7" s="43">
        <f>C7+F7+I7+L7+O7+R7</f>
        <v>4571058</v>
      </c>
      <c r="V7" s="44">
        <f>D7+G7+J7+M7+P7+S7</f>
        <v>4261474</v>
      </c>
      <c r="W7" s="45">
        <f>E7+H7+K7+N7+Q7+T7</f>
        <v>4261474</v>
      </c>
      <c r="X7" s="41">
        <v>3</v>
      </c>
      <c r="Y7" s="39">
        <v>3</v>
      </c>
      <c r="Z7" s="46">
        <v>3</v>
      </c>
      <c r="AA7" s="47"/>
    </row>
    <row r="8" spans="1:51" ht="25.5" x14ac:dyDescent="0.25">
      <c r="A8" s="48" t="s">
        <v>19</v>
      </c>
      <c r="B8" s="49" t="s">
        <v>20</v>
      </c>
      <c r="C8" s="50">
        <f t="shared" ref="C8:K8" si="0">SUM(C7)</f>
        <v>2804240</v>
      </c>
      <c r="D8" s="51">
        <f t="shared" si="0"/>
        <v>2456849</v>
      </c>
      <c r="E8" s="52">
        <f t="shared" si="0"/>
        <v>2456849</v>
      </c>
      <c r="F8" s="53">
        <f t="shared" si="0"/>
        <v>575018</v>
      </c>
      <c r="G8" s="54">
        <f t="shared" si="0"/>
        <v>495172</v>
      </c>
      <c r="H8" s="54">
        <f t="shared" si="0"/>
        <v>495172</v>
      </c>
      <c r="I8" s="55">
        <f t="shared" si="0"/>
        <v>1135000</v>
      </c>
      <c r="J8" s="54">
        <f t="shared" si="0"/>
        <v>908729</v>
      </c>
      <c r="K8" s="52">
        <f t="shared" si="0"/>
        <v>908729</v>
      </c>
      <c r="L8" s="53">
        <f t="shared" ref="L8:S8" si="1">SUM(L7)</f>
        <v>0</v>
      </c>
      <c r="M8" s="51">
        <f t="shared" si="1"/>
        <v>0</v>
      </c>
      <c r="N8" s="56">
        <f t="shared" si="1"/>
        <v>0</v>
      </c>
      <c r="O8" s="57">
        <f t="shared" si="1"/>
        <v>56800</v>
      </c>
      <c r="P8" s="58">
        <f t="shared" si="1"/>
        <v>0</v>
      </c>
      <c r="Q8" s="59">
        <f t="shared" si="1"/>
        <v>0</v>
      </c>
      <c r="R8" s="60">
        <f t="shared" si="1"/>
        <v>0</v>
      </c>
      <c r="S8" s="61">
        <f t="shared" si="1"/>
        <v>400724</v>
      </c>
      <c r="T8" s="56">
        <f>SUM(T7)</f>
        <v>400724</v>
      </c>
      <c r="U8" s="57">
        <f>SUM(U7)</f>
        <v>4571058</v>
      </c>
      <c r="V8" s="58">
        <f>SUM(V7)</f>
        <v>4261474</v>
      </c>
      <c r="W8" s="59">
        <f>SUM(W7)</f>
        <v>4261474</v>
      </c>
      <c r="X8" s="53">
        <v>3</v>
      </c>
      <c r="Y8" s="51">
        <v>3</v>
      </c>
      <c r="Z8" s="62">
        <v>3</v>
      </c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</row>
    <row r="9" spans="1:51" ht="38.25" x14ac:dyDescent="0.25">
      <c r="A9" s="27"/>
      <c r="B9" s="28" t="s">
        <v>21</v>
      </c>
      <c r="C9" s="38">
        <v>0</v>
      </c>
      <c r="D9" s="39">
        <v>0</v>
      </c>
      <c r="E9" s="40">
        <v>0</v>
      </c>
      <c r="F9" s="41">
        <v>0</v>
      </c>
      <c r="G9" s="64">
        <v>0</v>
      </c>
      <c r="H9" s="64">
        <v>0</v>
      </c>
      <c r="I9" s="65">
        <v>0</v>
      </c>
      <c r="J9" s="64">
        <v>0</v>
      </c>
      <c r="K9" s="40">
        <v>0</v>
      </c>
      <c r="L9" s="41">
        <v>0</v>
      </c>
      <c r="M9" s="39">
        <v>0</v>
      </c>
      <c r="N9" s="66">
        <v>0</v>
      </c>
      <c r="O9" s="67">
        <v>0</v>
      </c>
      <c r="P9" s="68">
        <v>0</v>
      </c>
      <c r="Q9" s="69">
        <v>0</v>
      </c>
      <c r="R9" s="70">
        <v>0</v>
      </c>
      <c r="S9" s="68">
        <v>0</v>
      </c>
      <c r="T9" s="66">
        <v>0</v>
      </c>
      <c r="U9" s="71">
        <v>0</v>
      </c>
      <c r="V9" s="72">
        <v>0</v>
      </c>
      <c r="W9" s="73">
        <v>0</v>
      </c>
      <c r="X9" s="41">
        <v>0</v>
      </c>
      <c r="Y9" s="39">
        <v>0</v>
      </c>
      <c r="Z9" s="46">
        <v>0</v>
      </c>
      <c r="AA9" s="47"/>
    </row>
    <row r="10" spans="1:51" ht="25.5" x14ac:dyDescent="0.25">
      <c r="A10" s="27"/>
      <c r="B10" s="28" t="s">
        <v>22</v>
      </c>
      <c r="C10" s="38">
        <v>0</v>
      </c>
      <c r="D10" s="39">
        <v>0</v>
      </c>
      <c r="E10" s="40">
        <v>0</v>
      </c>
      <c r="F10" s="41">
        <v>0</v>
      </c>
      <c r="G10" s="64">
        <v>0</v>
      </c>
      <c r="H10" s="64">
        <v>0</v>
      </c>
      <c r="I10" s="65">
        <v>1905000</v>
      </c>
      <c r="J10" s="64">
        <v>453255</v>
      </c>
      <c r="K10" s="40">
        <v>453255</v>
      </c>
      <c r="L10" s="41">
        <v>0</v>
      </c>
      <c r="M10" s="39">
        <v>0</v>
      </c>
      <c r="N10" s="66">
        <v>0</v>
      </c>
      <c r="O10" s="67">
        <v>0</v>
      </c>
      <c r="P10" s="68">
        <v>0</v>
      </c>
      <c r="Q10" s="69">
        <v>0</v>
      </c>
      <c r="R10" s="70">
        <v>1270000</v>
      </c>
      <c r="S10" s="68">
        <v>9866757</v>
      </c>
      <c r="T10" s="66">
        <v>9866757</v>
      </c>
      <c r="U10" s="71">
        <f t="shared" ref="U10:W11" si="2">C10+F10+I10+L10+O10+R10</f>
        <v>3175000</v>
      </c>
      <c r="V10" s="72">
        <f t="shared" si="2"/>
        <v>10320012</v>
      </c>
      <c r="W10" s="73">
        <f t="shared" si="2"/>
        <v>10320012</v>
      </c>
      <c r="X10" s="41">
        <v>0</v>
      </c>
      <c r="Y10" s="39">
        <v>0</v>
      </c>
      <c r="Z10" s="46">
        <v>0</v>
      </c>
      <c r="AA10" s="47"/>
    </row>
    <row r="11" spans="1:51" x14ac:dyDescent="0.25">
      <c r="A11" s="27"/>
      <c r="B11" s="28" t="s">
        <v>23</v>
      </c>
      <c r="C11" s="38">
        <v>0</v>
      </c>
      <c r="D11" s="39">
        <v>3380</v>
      </c>
      <c r="E11" s="40">
        <v>3380</v>
      </c>
      <c r="F11" s="41">
        <v>0</v>
      </c>
      <c r="G11" s="64">
        <v>0</v>
      </c>
      <c r="H11" s="64">
        <v>0</v>
      </c>
      <c r="I11" s="65">
        <v>2085000</v>
      </c>
      <c r="J11" s="64">
        <v>959665</v>
      </c>
      <c r="K11" s="40">
        <v>959665</v>
      </c>
      <c r="L11" s="41">
        <v>0</v>
      </c>
      <c r="M11" s="39">
        <v>0</v>
      </c>
      <c r="N11" s="66">
        <v>0</v>
      </c>
      <c r="O11" s="67">
        <v>0</v>
      </c>
      <c r="P11" s="68">
        <v>0</v>
      </c>
      <c r="Q11" s="69">
        <v>0</v>
      </c>
      <c r="R11" s="70">
        <v>0</v>
      </c>
      <c r="S11" s="68">
        <v>0</v>
      </c>
      <c r="T11" s="66">
        <v>0</v>
      </c>
      <c r="U11" s="71">
        <f t="shared" si="2"/>
        <v>2085000</v>
      </c>
      <c r="V11" s="72">
        <f t="shared" si="2"/>
        <v>963045</v>
      </c>
      <c r="W11" s="73">
        <f t="shared" si="2"/>
        <v>963045</v>
      </c>
      <c r="X11" s="41">
        <v>0</v>
      </c>
      <c r="Y11" s="39">
        <v>0</v>
      </c>
      <c r="Z11" s="46">
        <v>0</v>
      </c>
      <c r="AA11" s="47"/>
    </row>
    <row r="12" spans="1:51" ht="25.5" x14ac:dyDescent="0.25">
      <c r="A12" s="27"/>
      <c r="B12" s="28" t="s">
        <v>24</v>
      </c>
      <c r="C12" s="38">
        <v>0</v>
      </c>
      <c r="D12" s="39">
        <v>0</v>
      </c>
      <c r="E12" s="40">
        <v>0</v>
      </c>
      <c r="F12" s="41">
        <v>0</v>
      </c>
      <c r="G12" s="64">
        <v>0</v>
      </c>
      <c r="H12" s="64">
        <v>0</v>
      </c>
      <c r="I12" s="65">
        <v>0</v>
      </c>
      <c r="J12" s="64">
        <v>0</v>
      </c>
      <c r="K12" s="40">
        <v>0</v>
      </c>
      <c r="L12" s="41">
        <v>0</v>
      </c>
      <c r="M12" s="39">
        <v>0</v>
      </c>
      <c r="N12" s="66">
        <v>0</v>
      </c>
      <c r="O12" s="67">
        <v>0</v>
      </c>
      <c r="P12" s="68">
        <v>0</v>
      </c>
      <c r="Q12" s="69">
        <v>0</v>
      </c>
      <c r="R12" s="70">
        <v>0</v>
      </c>
      <c r="S12" s="68">
        <v>0</v>
      </c>
      <c r="T12" s="66">
        <v>0</v>
      </c>
      <c r="U12" s="71">
        <v>0</v>
      </c>
      <c r="V12" s="72">
        <v>0</v>
      </c>
      <c r="W12" s="73">
        <v>0</v>
      </c>
      <c r="X12" s="41">
        <v>0</v>
      </c>
      <c r="Y12" s="39">
        <v>0</v>
      </c>
      <c r="Z12" s="46">
        <v>0</v>
      </c>
      <c r="AA12" s="47"/>
    </row>
    <row r="13" spans="1:51" ht="25.5" x14ac:dyDescent="0.25">
      <c r="A13" s="27"/>
      <c r="B13" s="28" t="s">
        <v>25</v>
      </c>
      <c r="C13" s="38">
        <v>1304480</v>
      </c>
      <c r="D13" s="39">
        <v>1127774</v>
      </c>
      <c r="E13" s="40">
        <v>1127774</v>
      </c>
      <c r="F13" s="40">
        <v>174892</v>
      </c>
      <c r="G13" s="40">
        <v>117717</v>
      </c>
      <c r="H13" s="64">
        <v>117717</v>
      </c>
      <c r="I13" s="65">
        <v>214750</v>
      </c>
      <c r="J13" s="64">
        <v>151535</v>
      </c>
      <c r="K13" s="40">
        <v>151535</v>
      </c>
      <c r="L13" s="41">
        <v>0</v>
      </c>
      <c r="M13" s="39">
        <v>0</v>
      </c>
      <c r="N13" s="66">
        <v>0</v>
      </c>
      <c r="O13" s="67">
        <v>0</v>
      </c>
      <c r="P13" s="68">
        <v>0</v>
      </c>
      <c r="Q13" s="69">
        <v>0</v>
      </c>
      <c r="R13" s="70">
        <v>0</v>
      </c>
      <c r="S13" s="68">
        <v>71120</v>
      </c>
      <c r="T13" s="66">
        <v>71120</v>
      </c>
      <c r="U13" s="71">
        <f t="shared" ref="U13:V15" si="3">C13+F13+I13+L13+O13+R13</f>
        <v>1694122</v>
      </c>
      <c r="V13" s="72">
        <f t="shared" si="3"/>
        <v>1468146</v>
      </c>
      <c r="W13" s="73">
        <f>E13+H13+K13+N13+T13</f>
        <v>1468146</v>
      </c>
      <c r="X13" s="41">
        <v>1</v>
      </c>
      <c r="Y13" s="39">
        <v>1</v>
      </c>
      <c r="Z13" s="46">
        <v>1</v>
      </c>
      <c r="AA13" s="47"/>
    </row>
    <row r="14" spans="1:51" x14ac:dyDescent="0.25">
      <c r="A14" s="27"/>
      <c r="B14" s="28" t="s">
        <v>26</v>
      </c>
      <c r="C14" s="38">
        <v>0</v>
      </c>
      <c r="D14" s="39">
        <v>0</v>
      </c>
      <c r="E14" s="40">
        <v>0</v>
      </c>
      <c r="F14" s="41">
        <v>0</v>
      </c>
      <c r="G14" s="64">
        <v>0</v>
      </c>
      <c r="H14" s="64">
        <v>0</v>
      </c>
      <c r="I14" s="65">
        <v>203200</v>
      </c>
      <c r="J14" s="64">
        <v>419653</v>
      </c>
      <c r="K14" s="40">
        <v>419653</v>
      </c>
      <c r="L14" s="41">
        <v>0</v>
      </c>
      <c r="M14" s="39">
        <v>0</v>
      </c>
      <c r="N14" s="66">
        <v>0</v>
      </c>
      <c r="O14" s="67">
        <v>0</v>
      </c>
      <c r="P14" s="68">
        <v>0</v>
      </c>
      <c r="Q14" s="69">
        <v>0</v>
      </c>
      <c r="R14" s="70">
        <v>0</v>
      </c>
      <c r="S14" s="68">
        <v>0</v>
      </c>
      <c r="T14" s="66">
        <v>0</v>
      </c>
      <c r="U14" s="71">
        <f t="shared" si="3"/>
        <v>203200</v>
      </c>
      <c r="V14" s="72">
        <f t="shared" si="3"/>
        <v>419653</v>
      </c>
      <c r="W14" s="73">
        <f>E14+H14+K14+N14+T14</f>
        <v>419653</v>
      </c>
      <c r="X14" s="41">
        <v>0</v>
      </c>
      <c r="Y14" s="39">
        <v>0</v>
      </c>
      <c r="Z14" s="46">
        <v>0</v>
      </c>
      <c r="AA14" s="47"/>
    </row>
    <row r="15" spans="1:51" ht="25.5" x14ac:dyDescent="0.25">
      <c r="A15" s="27"/>
      <c r="B15" s="28" t="s">
        <v>27</v>
      </c>
      <c r="C15" s="38">
        <v>0</v>
      </c>
      <c r="D15" s="39">
        <v>0</v>
      </c>
      <c r="E15" s="40">
        <v>0</v>
      </c>
      <c r="F15" s="41">
        <v>0</v>
      </c>
      <c r="G15" s="64">
        <v>0</v>
      </c>
      <c r="H15" s="64">
        <v>0</v>
      </c>
      <c r="I15" s="65">
        <v>0</v>
      </c>
      <c r="J15" s="64">
        <v>0</v>
      </c>
      <c r="K15" s="40">
        <v>0</v>
      </c>
      <c r="L15" s="41">
        <v>0</v>
      </c>
      <c r="M15" s="39">
        <v>0</v>
      </c>
      <c r="N15" s="66">
        <v>0</v>
      </c>
      <c r="O15" s="67">
        <v>0</v>
      </c>
      <c r="P15" s="68">
        <v>0</v>
      </c>
      <c r="Q15" s="69">
        <v>0</v>
      </c>
      <c r="R15" s="70">
        <v>0</v>
      </c>
      <c r="S15" s="68">
        <v>0</v>
      </c>
      <c r="T15" s="66">
        <v>0</v>
      </c>
      <c r="U15" s="71">
        <v>0</v>
      </c>
      <c r="V15" s="72">
        <f t="shared" si="3"/>
        <v>0</v>
      </c>
      <c r="W15" s="73">
        <f>E15+H15+K15+N15+Q15+T15</f>
        <v>0</v>
      </c>
      <c r="X15" s="41"/>
      <c r="Y15" s="39"/>
      <c r="Z15" s="46"/>
      <c r="AA15" s="47"/>
    </row>
    <row r="16" spans="1:51" x14ac:dyDescent="0.25">
      <c r="A16" s="27"/>
      <c r="B16" s="28" t="s">
        <v>28</v>
      </c>
      <c r="C16" s="38">
        <v>0</v>
      </c>
      <c r="D16" s="39">
        <v>0</v>
      </c>
      <c r="E16" s="40">
        <v>0</v>
      </c>
      <c r="F16" s="41">
        <v>0</v>
      </c>
      <c r="G16" s="64">
        <v>0</v>
      </c>
      <c r="H16" s="64">
        <v>0</v>
      </c>
      <c r="I16" s="65">
        <v>762000</v>
      </c>
      <c r="J16" s="64">
        <v>548331</v>
      </c>
      <c r="K16" s="40">
        <v>548331</v>
      </c>
      <c r="L16" s="41">
        <v>0</v>
      </c>
      <c r="M16" s="39">
        <v>0</v>
      </c>
      <c r="N16" s="66">
        <v>0</v>
      </c>
      <c r="O16" s="67">
        <v>0</v>
      </c>
      <c r="P16" s="68">
        <v>0</v>
      </c>
      <c r="Q16" s="69">
        <v>0</v>
      </c>
      <c r="R16" s="70">
        <v>0</v>
      </c>
      <c r="S16" s="68">
        <v>0</v>
      </c>
      <c r="T16" s="66">
        <v>0</v>
      </c>
      <c r="U16" s="71">
        <f>I16</f>
        <v>762000</v>
      </c>
      <c r="V16" s="72">
        <f>J16</f>
        <v>548331</v>
      </c>
      <c r="W16" s="73">
        <f>K16</f>
        <v>548331</v>
      </c>
      <c r="X16" s="41">
        <v>0</v>
      </c>
      <c r="Y16" s="39">
        <v>0</v>
      </c>
      <c r="Z16" s="46">
        <v>0</v>
      </c>
      <c r="AA16" s="47"/>
    </row>
    <row r="17" spans="1:51" ht="25.5" x14ac:dyDescent="0.25">
      <c r="A17" s="27"/>
      <c r="B17" s="28" t="s">
        <v>29</v>
      </c>
      <c r="C17" s="38">
        <v>0</v>
      </c>
      <c r="D17" s="39">
        <v>0</v>
      </c>
      <c r="E17" s="40">
        <v>0</v>
      </c>
      <c r="F17" s="41">
        <v>0</v>
      </c>
      <c r="G17" s="64">
        <v>0</v>
      </c>
      <c r="H17" s="64">
        <v>0</v>
      </c>
      <c r="I17" s="65">
        <v>38100</v>
      </c>
      <c r="J17" s="64">
        <v>21877</v>
      </c>
      <c r="K17" s="40">
        <v>21877</v>
      </c>
      <c r="L17" s="41">
        <v>0</v>
      </c>
      <c r="M17" s="39">
        <v>0</v>
      </c>
      <c r="N17" s="66">
        <v>0</v>
      </c>
      <c r="O17" s="67">
        <v>10000</v>
      </c>
      <c r="P17" s="68">
        <v>0</v>
      </c>
      <c r="Q17" s="69">
        <v>0</v>
      </c>
      <c r="R17" s="70">
        <v>0</v>
      </c>
      <c r="S17" s="68">
        <v>0</v>
      </c>
      <c r="T17" s="66">
        <v>0</v>
      </c>
      <c r="U17" s="71">
        <f>C17+F17+I17+L17+O17+R17</f>
        <v>48100</v>
      </c>
      <c r="V17" s="72">
        <f>D17+G17+J17+M17+P17+S17</f>
        <v>21877</v>
      </c>
      <c r="W17" s="73">
        <f>E17+H17+K17+N17+Q17+T17</f>
        <v>21877</v>
      </c>
      <c r="X17" s="41">
        <v>0</v>
      </c>
      <c r="Y17" s="39">
        <v>0</v>
      </c>
      <c r="Z17" s="46">
        <v>0</v>
      </c>
      <c r="AA17" s="47"/>
    </row>
    <row r="18" spans="1:51" x14ac:dyDescent="0.25">
      <c r="A18" s="27"/>
      <c r="B18" s="28" t="s">
        <v>30</v>
      </c>
      <c r="C18" s="38">
        <v>0</v>
      </c>
      <c r="D18" s="39">
        <v>0</v>
      </c>
      <c r="E18" s="40">
        <v>0</v>
      </c>
      <c r="F18" s="41">
        <v>0</v>
      </c>
      <c r="G18" s="64">
        <v>0</v>
      </c>
      <c r="H18" s="64">
        <v>0</v>
      </c>
      <c r="I18" s="65">
        <v>115250</v>
      </c>
      <c r="J18" s="64">
        <v>42830</v>
      </c>
      <c r="K18" s="40">
        <v>42830</v>
      </c>
      <c r="L18" s="41">
        <v>0</v>
      </c>
      <c r="M18" s="39">
        <v>0</v>
      </c>
      <c r="N18" s="66">
        <v>0</v>
      </c>
      <c r="O18" s="67">
        <v>0</v>
      </c>
      <c r="P18" s="68">
        <v>0</v>
      </c>
      <c r="Q18" s="69">
        <v>0</v>
      </c>
      <c r="R18" s="70">
        <v>0</v>
      </c>
      <c r="S18" s="68">
        <v>0</v>
      </c>
      <c r="T18" s="66">
        <v>0</v>
      </c>
      <c r="U18" s="71">
        <f t="shared" ref="U18:W23" si="4">C18+F18+I18+L18+O18+R18</f>
        <v>115250</v>
      </c>
      <c r="V18" s="72">
        <f t="shared" si="4"/>
        <v>42830</v>
      </c>
      <c r="W18" s="73">
        <f>E18+H18+K18+N18+T18</f>
        <v>42830</v>
      </c>
      <c r="X18" s="41">
        <v>0</v>
      </c>
      <c r="Y18" s="39">
        <v>0</v>
      </c>
      <c r="Z18" s="46">
        <v>0</v>
      </c>
      <c r="AA18" s="47"/>
    </row>
    <row r="19" spans="1:51" ht="38.25" x14ac:dyDescent="0.25">
      <c r="A19" s="27"/>
      <c r="B19" s="28" t="s">
        <v>31</v>
      </c>
      <c r="C19" s="38">
        <v>0</v>
      </c>
      <c r="D19" s="39">
        <v>0</v>
      </c>
      <c r="E19" s="40">
        <v>0</v>
      </c>
      <c r="F19" s="41">
        <v>0</v>
      </c>
      <c r="G19" s="64">
        <v>0</v>
      </c>
      <c r="H19" s="64">
        <v>0</v>
      </c>
      <c r="I19" s="65">
        <v>0</v>
      </c>
      <c r="J19" s="64">
        <v>0</v>
      </c>
      <c r="K19" s="40">
        <v>0</v>
      </c>
      <c r="L19" s="41">
        <v>0</v>
      </c>
      <c r="M19" s="39">
        <v>0</v>
      </c>
      <c r="N19" s="66">
        <v>0</v>
      </c>
      <c r="O19" s="67">
        <v>0</v>
      </c>
      <c r="P19" s="68">
        <v>0</v>
      </c>
      <c r="Q19" s="69">
        <v>0</v>
      </c>
      <c r="R19" s="70">
        <v>0</v>
      </c>
      <c r="S19" s="68">
        <v>0</v>
      </c>
      <c r="T19" s="66">
        <v>0</v>
      </c>
      <c r="U19" s="71">
        <f t="shared" si="4"/>
        <v>0</v>
      </c>
      <c r="V19" s="72">
        <f t="shared" si="4"/>
        <v>0</v>
      </c>
      <c r="W19" s="73">
        <f>E19+H19+K19+N19+Q19+T19</f>
        <v>0</v>
      </c>
      <c r="X19" s="41">
        <v>0</v>
      </c>
      <c r="Y19" s="39">
        <v>0</v>
      </c>
      <c r="Z19" s="46">
        <v>0</v>
      </c>
      <c r="AA19" s="47"/>
    </row>
    <row r="20" spans="1:51" ht="38.25" x14ac:dyDescent="0.25">
      <c r="A20" s="27"/>
      <c r="B20" s="28" t="s">
        <v>32</v>
      </c>
      <c r="C20" s="38">
        <v>300000</v>
      </c>
      <c r="D20" s="39">
        <v>297005</v>
      </c>
      <c r="E20" s="40">
        <v>297005</v>
      </c>
      <c r="F20" s="41">
        <v>122130</v>
      </c>
      <c r="G20" s="64">
        <v>0</v>
      </c>
      <c r="H20" s="64">
        <v>0</v>
      </c>
      <c r="I20" s="65">
        <v>698500</v>
      </c>
      <c r="J20" s="64">
        <v>870527</v>
      </c>
      <c r="K20" s="40">
        <v>870527</v>
      </c>
      <c r="L20" s="41"/>
      <c r="M20" s="39"/>
      <c r="N20" s="66"/>
      <c r="O20" s="67"/>
      <c r="P20" s="68"/>
      <c r="Q20" s="69"/>
      <c r="R20" s="70">
        <v>1016000</v>
      </c>
      <c r="S20" s="68">
        <v>47140</v>
      </c>
      <c r="T20" s="66">
        <v>47140</v>
      </c>
      <c r="U20" s="71">
        <f t="shared" si="4"/>
        <v>2136630</v>
      </c>
      <c r="V20" s="72">
        <f t="shared" si="4"/>
        <v>1214672</v>
      </c>
      <c r="W20" s="73">
        <f>E20+H20+K20+N20+Q20+T20</f>
        <v>1214672</v>
      </c>
      <c r="X20" s="41">
        <v>0</v>
      </c>
      <c r="Y20" s="39">
        <v>0</v>
      </c>
      <c r="Z20" s="46">
        <v>0</v>
      </c>
      <c r="AA20" s="47"/>
    </row>
    <row r="21" spans="1:51" x14ac:dyDescent="0.25">
      <c r="A21" s="27"/>
      <c r="B21" s="28" t="s">
        <v>33</v>
      </c>
      <c r="C21" s="38">
        <v>720000</v>
      </c>
      <c r="D21" s="39">
        <v>720000</v>
      </c>
      <c r="E21" s="40">
        <v>720000</v>
      </c>
      <c r="F21" s="41">
        <v>140400</v>
      </c>
      <c r="G21" s="64">
        <v>120960</v>
      </c>
      <c r="H21" s="64">
        <v>120960</v>
      </c>
      <c r="I21" s="65">
        <v>188000</v>
      </c>
      <c r="J21" s="64">
        <v>81707</v>
      </c>
      <c r="K21" s="40">
        <v>81707</v>
      </c>
      <c r="L21" s="41">
        <v>0</v>
      </c>
      <c r="M21" s="39">
        <v>0</v>
      </c>
      <c r="N21" s="66">
        <v>0</v>
      </c>
      <c r="O21" s="67">
        <v>0</v>
      </c>
      <c r="P21" s="68">
        <v>0</v>
      </c>
      <c r="Q21" s="69">
        <v>0</v>
      </c>
      <c r="R21" s="70">
        <v>0</v>
      </c>
      <c r="S21" s="68">
        <v>0</v>
      </c>
      <c r="T21" s="66">
        <v>0</v>
      </c>
      <c r="U21" s="71">
        <f t="shared" si="4"/>
        <v>1048400</v>
      </c>
      <c r="V21" s="72">
        <f t="shared" si="4"/>
        <v>922667</v>
      </c>
      <c r="W21" s="73">
        <f>E21+H21+K21+N21+T21</f>
        <v>922667</v>
      </c>
      <c r="X21" s="41">
        <v>0</v>
      </c>
      <c r="Y21" s="39">
        <v>0</v>
      </c>
      <c r="Z21" s="46">
        <v>0</v>
      </c>
      <c r="AA21" s="47"/>
    </row>
    <row r="22" spans="1:51" ht="25.5" x14ac:dyDescent="0.25">
      <c r="A22" s="27"/>
      <c r="B22" s="28" t="s">
        <v>34</v>
      </c>
      <c r="C22" s="38">
        <v>0</v>
      </c>
      <c r="D22" s="39">
        <v>0</v>
      </c>
      <c r="E22" s="40">
        <v>0</v>
      </c>
      <c r="F22" s="41">
        <v>0</v>
      </c>
      <c r="G22" s="64">
        <v>0</v>
      </c>
      <c r="H22" s="64">
        <v>0</v>
      </c>
      <c r="I22" s="65">
        <v>0</v>
      </c>
      <c r="J22" s="64">
        <v>0</v>
      </c>
      <c r="K22" s="40">
        <v>0</v>
      </c>
      <c r="L22" s="41">
        <v>0</v>
      </c>
      <c r="M22" s="39">
        <v>0</v>
      </c>
      <c r="N22" s="66">
        <v>0</v>
      </c>
      <c r="O22" s="67">
        <v>0</v>
      </c>
      <c r="P22" s="68">
        <v>100000</v>
      </c>
      <c r="Q22" s="69">
        <v>100000</v>
      </c>
      <c r="R22" s="70">
        <v>0</v>
      </c>
      <c r="S22" s="68">
        <v>0</v>
      </c>
      <c r="T22" s="66">
        <v>0</v>
      </c>
      <c r="U22" s="71">
        <f t="shared" si="4"/>
        <v>0</v>
      </c>
      <c r="V22" s="72">
        <f t="shared" si="4"/>
        <v>100000</v>
      </c>
      <c r="W22" s="73">
        <f t="shared" si="4"/>
        <v>100000</v>
      </c>
      <c r="X22" s="41">
        <v>0</v>
      </c>
      <c r="Y22" s="39">
        <v>0</v>
      </c>
      <c r="Z22" s="46">
        <v>0</v>
      </c>
      <c r="AA22" s="47"/>
    </row>
    <row r="23" spans="1:51" x14ac:dyDescent="0.25">
      <c r="A23" s="27"/>
      <c r="B23" s="28" t="s">
        <v>35</v>
      </c>
      <c r="C23" s="38">
        <v>0</v>
      </c>
      <c r="D23" s="39">
        <v>0</v>
      </c>
      <c r="E23" s="40">
        <v>0</v>
      </c>
      <c r="F23" s="41">
        <v>0</v>
      </c>
      <c r="G23" s="64">
        <v>0</v>
      </c>
      <c r="H23" s="64">
        <v>0</v>
      </c>
      <c r="I23" s="65">
        <v>0</v>
      </c>
      <c r="J23" s="64">
        <v>0</v>
      </c>
      <c r="K23" s="40">
        <v>0</v>
      </c>
      <c r="L23" s="41">
        <v>0</v>
      </c>
      <c r="M23" s="39">
        <v>0</v>
      </c>
      <c r="N23" s="66">
        <v>0</v>
      </c>
      <c r="O23" s="67">
        <v>727111</v>
      </c>
      <c r="P23" s="68">
        <v>727111</v>
      </c>
      <c r="Q23" s="69">
        <v>727111</v>
      </c>
      <c r="R23" s="70">
        <v>0</v>
      </c>
      <c r="S23" s="68">
        <v>0</v>
      </c>
      <c r="T23" s="66">
        <v>0</v>
      </c>
      <c r="U23" s="71">
        <f t="shared" si="4"/>
        <v>727111</v>
      </c>
      <c r="V23" s="72">
        <f t="shared" si="4"/>
        <v>727111</v>
      </c>
      <c r="W23" s="73">
        <f t="shared" si="4"/>
        <v>727111</v>
      </c>
      <c r="X23" s="41">
        <v>0</v>
      </c>
      <c r="Y23" s="39">
        <v>0</v>
      </c>
      <c r="Z23" s="46">
        <v>0</v>
      </c>
      <c r="AA23" s="47"/>
    </row>
    <row r="24" spans="1:51" x14ac:dyDescent="0.25">
      <c r="A24" s="27"/>
      <c r="B24" s="28" t="s">
        <v>36</v>
      </c>
      <c r="C24" s="38">
        <v>0</v>
      </c>
      <c r="D24" s="39">
        <v>0</v>
      </c>
      <c r="E24" s="40">
        <v>0</v>
      </c>
      <c r="F24" s="41">
        <v>0</v>
      </c>
      <c r="G24" s="64">
        <v>0</v>
      </c>
      <c r="H24" s="64">
        <v>0</v>
      </c>
      <c r="I24" s="65">
        <v>0</v>
      </c>
      <c r="J24" s="64">
        <v>0</v>
      </c>
      <c r="K24" s="40">
        <v>0</v>
      </c>
      <c r="L24" s="41">
        <v>0</v>
      </c>
      <c r="M24" s="39">
        <v>0</v>
      </c>
      <c r="N24" s="66">
        <v>0</v>
      </c>
      <c r="O24" s="67">
        <v>0</v>
      </c>
      <c r="P24" s="68">
        <v>0</v>
      </c>
      <c r="Q24" s="69">
        <v>0</v>
      </c>
      <c r="R24" s="70">
        <v>0</v>
      </c>
      <c r="S24" s="68">
        <v>0</v>
      </c>
      <c r="T24" s="66">
        <v>0</v>
      </c>
      <c r="U24" s="71">
        <v>0</v>
      </c>
      <c r="V24" s="72">
        <v>0</v>
      </c>
      <c r="W24" s="73">
        <v>0</v>
      </c>
      <c r="X24" s="41">
        <v>0</v>
      </c>
      <c r="Y24" s="39">
        <v>0</v>
      </c>
      <c r="Z24" s="46">
        <v>0</v>
      </c>
      <c r="AA24" s="47"/>
    </row>
    <row r="25" spans="1:51" x14ac:dyDescent="0.25">
      <c r="A25" s="27"/>
      <c r="B25" s="28" t="s">
        <v>37</v>
      </c>
      <c r="C25" s="38">
        <v>0</v>
      </c>
      <c r="D25" s="39">
        <v>0</v>
      </c>
      <c r="E25" s="40">
        <v>0</v>
      </c>
      <c r="F25" s="41">
        <v>0</v>
      </c>
      <c r="G25" s="64">
        <v>0</v>
      </c>
      <c r="H25" s="64">
        <v>0</v>
      </c>
      <c r="I25" s="65">
        <v>228600</v>
      </c>
      <c r="J25" s="64">
        <v>137160</v>
      </c>
      <c r="K25" s="40">
        <v>137160</v>
      </c>
      <c r="L25" s="41">
        <v>0</v>
      </c>
      <c r="M25" s="39">
        <v>0</v>
      </c>
      <c r="N25" s="66">
        <v>0</v>
      </c>
      <c r="O25" s="67">
        <v>0</v>
      </c>
      <c r="P25" s="68">
        <v>0</v>
      </c>
      <c r="Q25" s="69">
        <v>0</v>
      </c>
      <c r="R25" s="70">
        <v>0</v>
      </c>
      <c r="S25" s="68">
        <v>0</v>
      </c>
      <c r="T25" s="66">
        <v>0</v>
      </c>
      <c r="U25" s="71">
        <f>C25+F25+I25+L25+O25+R25</f>
        <v>228600</v>
      </c>
      <c r="V25" s="72">
        <v>209160</v>
      </c>
      <c r="W25" s="73">
        <f>E25+H25+K25+N25+Q25+T25</f>
        <v>137160</v>
      </c>
      <c r="X25" s="41">
        <v>0</v>
      </c>
      <c r="Y25" s="39">
        <v>0</v>
      </c>
      <c r="Z25" s="46">
        <v>0</v>
      </c>
      <c r="AA25" s="8"/>
    </row>
    <row r="26" spans="1:51" ht="38.25" x14ac:dyDescent="0.25">
      <c r="A26" s="74" t="s">
        <v>38</v>
      </c>
      <c r="B26" s="49" t="s">
        <v>39</v>
      </c>
      <c r="C26" s="75">
        <f t="shared" ref="C26:J26" si="5">SUM(C9:C25)</f>
        <v>2324480</v>
      </c>
      <c r="D26" s="51">
        <f t="shared" si="5"/>
        <v>2148159</v>
      </c>
      <c r="E26" s="52">
        <f t="shared" si="5"/>
        <v>2148159</v>
      </c>
      <c r="F26" s="75">
        <f t="shared" si="5"/>
        <v>437422</v>
      </c>
      <c r="G26" s="51">
        <f t="shared" si="5"/>
        <v>238677</v>
      </c>
      <c r="H26" s="54">
        <f t="shared" si="5"/>
        <v>238677</v>
      </c>
      <c r="I26" s="75">
        <f t="shared" si="5"/>
        <v>6438400</v>
      </c>
      <c r="J26" s="51">
        <f t="shared" si="5"/>
        <v>3686540</v>
      </c>
      <c r="K26" s="52">
        <f t="shared" ref="K26:Q26" si="6">SUM(K9:K25)</f>
        <v>3686540</v>
      </c>
      <c r="L26" s="53">
        <f t="shared" si="6"/>
        <v>0</v>
      </c>
      <c r="M26" s="51">
        <f t="shared" si="6"/>
        <v>0</v>
      </c>
      <c r="N26" s="56">
        <f t="shared" si="6"/>
        <v>0</v>
      </c>
      <c r="O26" s="57">
        <f t="shared" si="6"/>
        <v>737111</v>
      </c>
      <c r="P26" s="58">
        <f t="shared" si="6"/>
        <v>827111</v>
      </c>
      <c r="Q26" s="59">
        <f t="shared" si="6"/>
        <v>827111</v>
      </c>
      <c r="R26" s="60">
        <f>SUM(R9:R25)</f>
        <v>2286000</v>
      </c>
      <c r="S26" s="58">
        <f>SUM(S9:S25)</f>
        <v>9985017</v>
      </c>
      <c r="T26" s="56">
        <f t="shared" ref="T26:Z26" si="7">SUM(T9:T25)</f>
        <v>9985017</v>
      </c>
      <c r="U26" s="57">
        <f t="shared" si="7"/>
        <v>12223413</v>
      </c>
      <c r="V26" s="58">
        <f t="shared" si="7"/>
        <v>16957504</v>
      </c>
      <c r="W26" s="59">
        <f t="shared" si="7"/>
        <v>16885504</v>
      </c>
      <c r="X26" s="53">
        <f t="shared" si="7"/>
        <v>1</v>
      </c>
      <c r="Y26" s="51">
        <f t="shared" si="7"/>
        <v>1</v>
      </c>
      <c r="Z26" s="62">
        <f t="shared" si="7"/>
        <v>1</v>
      </c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</row>
    <row r="27" spans="1:51" x14ac:dyDescent="0.25">
      <c r="A27" s="27"/>
      <c r="B27" s="28" t="s">
        <v>40</v>
      </c>
      <c r="C27" s="38">
        <v>0</v>
      </c>
      <c r="D27" s="39">
        <v>0</v>
      </c>
      <c r="E27" s="40">
        <v>0</v>
      </c>
      <c r="F27" s="41">
        <v>0</v>
      </c>
      <c r="G27" s="64">
        <v>0</v>
      </c>
      <c r="H27" s="64">
        <v>0</v>
      </c>
      <c r="I27" s="65">
        <v>0</v>
      </c>
      <c r="J27" s="64">
        <v>0</v>
      </c>
      <c r="K27" s="40">
        <v>0</v>
      </c>
      <c r="L27" s="41">
        <v>105000</v>
      </c>
      <c r="M27" s="39">
        <v>74000</v>
      </c>
      <c r="N27" s="66">
        <v>74000</v>
      </c>
      <c r="O27" s="67">
        <v>0</v>
      </c>
      <c r="P27" s="68">
        <v>0</v>
      </c>
      <c r="Q27" s="69">
        <v>0</v>
      </c>
      <c r="R27" s="70">
        <v>0</v>
      </c>
      <c r="S27" s="68">
        <v>0</v>
      </c>
      <c r="T27" s="66">
        <v>0</v>
      </c>
      <c r="U27" s="71">
        <f>C27+F27+I27+L27+O27+R27</f>
        <v>105000</v>
      </c>
      <c r="V27" s="72">
        <f>D27+G27+J27+M27+P27+S27</f>
        <v>74000</v>
      </c>
      <c r="W27" s="73">
        <f>E27+H27+K27+N27+T27</f>
        <v>74000</v>
      </c>
      <c r="X27" s="41">
        <v>0</v>
      </c>
      <c r="Y27" s="39">
        <v>0</v>
      </c>
      <c r="Z27" s="46">
        <v>0</v>
      </c>
      <c r="AA27" s="8"/>
    </row>
    <row r="28" spans="1:51" ht="25.5" x14ac:dyDescent="0.25">
      <c r="A28" s="27"/>
      <c r="B28" s="28" t="s">
        <v>41</v>
      </c>
      <c r="C28" s="38">
        <v>0</v>
      </c>
      <c r="D28" s="39">
        <v>0</v>
      </c>
      <c r="E28" s="40">
        <v>0</v>
      </c>
      <c r="F28" s="41">
        <v>0</v>
      </c>
      <c r="G28" s="64">
        <v>0</v>
      </c>
      <c r="H28" s="64">
        <v>0</v>
      </c>
      <c r="I28" s="65">
        <v>12700</v>
      </c>
      <c r="J28" s="64">
        <v>1860</v>
      </c>
      <c r="K28" s="40">
        <v>1860</v>
      </c>
      <c r="L28" s="41">
        <v>0</v>
      </c>
      <c r="M28" s="39">
        <v>0</v>
      </c>
      <c r="N28" s="66">
        <v>0</v>
      </c>
      <c r="O28" s="67">
        <v>259824</v>
      </c>
      <c r="P28" s="68">
        <v>327750</v>
      </c>
      <c r="Q28" s="69">
        <v>327750</v>
      </c>
      <c r="R28" s="70">
        <v>0</v>
      </c>
      <c r="S28" s="68">
        <v>0</v>
      </c>
      <c r="T28" s="66">
        <v>0</v>
      </c>
      <c r="U28" s="71">
        <f>C28+F28+I28+L28+O28+R28</f>
        <v>272524</v>
      </c>
      <c r="V28" s="72">
        <f>D28+G28+J28+M28+P28+S28</f>
        <v>329610</v>
      </c>
      <c r="W28" s="73">
        <f>E28+H28+K28+N28+Q28+T28</f>
        <v>329610</v>
      </c>
      <c r="X28" s="41">
        <v>0</v>
      </c>
      <c r="Y28" s="39">
        <v>0</v>
      </c>
      <c r="Z28" s="46">
        <v>0</v>
      </c>
      <c r="AA28" s="47"/>
    </row>
    <row r="29" spans="1:51" ht="25.5" x14ac:dyDescent="0.25">
      <c r="A29" s="74" t="s">
        <v>42</v>
      </c>
      <c r="B29" s="49" t="s">
        <v>43</v>
      </c>
      <c r="C29" s="75">
        <v>0</v>
      </c>
      <c r="D29" s="51">
        <v>0</v>
      </c>
      <c r="E29" s="52">
        <v>0</v>
      </c>
      <c r="F29" s="53">
        <v>0</v>
      </c>
      <c r="G29" s="51">
        <v>0</v>
      </c>
      <c r="H29" s="54">
        <v>0</v>
      </c>
      <c r="I29" s="55">
        <f t="shared" ref="I29:Q29" si="8">SUM(I27:I28)</f>
        <v>12700</v>
      </c>
      <c r="J29" s="54">
        <f t="shared" si="8"/>
        <v>1860</v>
      </c>
      <c r="K29" s="52">
        <f t="shared" si="8"/>
        <v>1860</v>
      </c>
      <c r="L29" s="76">
        <f t="shared" si="8"/>
        <v>105000</v>
      </c>
      <c r="M29" s="54">
        <f t="shared" si="8"/>
        <v>74000</v>
      </c>
      <c r="N29" s="56">
        <f t="shared" si="8"/>
        <v>74000</v>
      </c>
      <c r="O29" s="77">
        <f t="shared" si="8"/>
        <v>259824</v>
      </c>
      <c r="P29" s="56">
        <f t="shared" si="8"/>
        <v>327750</v>
      </c>
      <c r="Q29" s="59">
        <f t="shared" si="8"/>
        <v>327750</v>
      </c>
      <c r="R29" s="78">
        <v>0</v>
      </c>
      <c r="S29" s="56">
        <v>0</v>
      </c>
      <c r="T29" s="56">
        <v>0</v>
      </c>
      <c r="U29" s="79">
        <f>SUM(U27:U28)</f>
        <v>377524</v>
      </c>
      <c r="V29" s="80">
        <f>SUM(V27:V28)</f>
        <v>403610</v>
      </c>
      <c r="W29" s="81">
        <f>SUM(W27:W28)</f>
        <v>403610</v>
      </c>
      <c r="X29" s="82">
        <v>0</v>
      </c>
      <c r="Y29" s="83">
        <v>0</v>
      </c>
      <c r="Z29" s="84">
        <f>SUM(Z27:Z28)</f>
        <v>0</v>
      </c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</row>
    <row r="30" spans="1:51" ht="25.5" x14ac:dyDescent="0.25">
      <c r="A30" s="27"/>
      <c r="B30" s="28" t="s">
        <v>44</v>
      </c>
      <c r="C30" s="38">
        <v>0</v>
      </c>
      <c r="D30" s="39">
        <v>0</v>
      </c>
      <c r="E30" s="40">
        <v>0</v>
      </c>
      <c r="F30" s="41">
        <v>0</v>
      </c>
      <c r="G30" s="64">
        <v>0</v>
      </c>
      <c r="H30" s="64">
        <v>0</v>
      </c>
      <c r="I30" s="65">
        <v>0</v>
      </c>
      <c r="J30" s="64">
        <v>0</v>
      </c>
      <c r="K30" s="40">
        <v>0</v>
      </c>
      <c r="L30" s="41">
        <v>0</v>
      </c>
      <c r="M30" s="39">
        <v>0</v>
      </c>
      <c r="N30" s="66">
        <v>0</v>
      </c>
      <c r="O30" s="67">
        <v>0</v>
      </c>
      <c r="P30" s="68">
        <v>0</v>
      </c>
      <c r="Q30" s="69">
        <v>0</v>
      </c>
      <c r="R30" s="70">
        <v>0</v>
      </c>
      <c r="S30" s="68"/>
      <c r="T30" s="66">
        <v>0</v>
      </c>
      <c r="U30" s="71">
        <v>0</v>
      </c>
      <c r="V30" s="72">
        <v>0</v>
      </c>
      <c r="W30" s="73">
        <f>E30+H30+K30+N30+T30</f>
        <v>0</v>
      </c>
      <c r="X30" s="41">
        <v>0</v>
      </c>
      <c r="Y30" s="39">
        <v>0</v>
      </c>
      <c r="Z30" s="46">
        <v>0</v>
      </c>
      <c r="AA30" s="47"/>
    </row>
    <row r="31" spans="1:51" ht="25.5" x14ac:dyDescent="0.25">
      <c r="A31" s="27"/>
      <c r="B31" s="28" t="s">
        <v>45</v>
      </c>
      <c r="C31" s="38">
        <v>0</v>
      </c>
      <c r="D31" s="39">
        <v>0</v>
      </c>
      <c r="E31" s="40">
        <v>0</v>
      </c>
      <c r="F31" s="41">
        <v>0</v>
      </c>
      <c r="G31" s="64">
        <v>0</v>
      </c>
      <c r="H31" s="64">
        <v>0</v>
      </c>
      <c r="I31" s="65">
        <v>0</v>
      </c>
      <c r="J31" s="64">
        <v>0</v>
      </c>
      <c r="K31" s="40">
        <v>0</v>
      </c>
      <c r="L31" s="41">
        <v>0</v>
      </c>
      <c r="M31" s="39">
        <v>0</v>
      </c>
      <c r="N31" s="66">
        <v>0</v>
      </c>
      <c r="O31" s="67">
        <v>681834</v>
      </c>
      <c r="P31" s="68">
        <v>525129</v>
      </c>
      <c r="Q31" s="69">
        <v>525129</v>
      </c>
      <c r="R31" s="70">
        <v>0</v>
      </c>
      <c r="S31" s="68">
        <v>0</v>
      </c>
      <c r="T31" s="66">
        <v>0</v>
      </c>
      <c r="U31" s="71">
        <f>C31+F31+I31+L31+O31+R31</f>
        <v>681834</v>
      </c>
      <c r="V31" s="72">
        <f>D31+G31+J31+M31+P31+S31</f>
        <v>525129</v>
      </c>
      <c r="W31" s="73">
        <f>E31+H31+K31+N31+Q31+T31</f>
        <v>525129</v>
      </c>
      <c r="X31" s="41">
        <v>0</v>
      </c>
      <c r="Y31" s="39">
        <v>0</v>
      </c>
      <c r="Z31" s="46">
        <v>0</v>
      </c>
      <c r="AA31" s="8"/>
    </row>
    <row r="32" spans="1:51" ht="25.5" x14ac:dyDescent="0.25">
      <c r="A32" s="74" t="s">
        <v>46</v>
      </c>
      <c r="B32" s="49" t="s">
        <v>47</v>
      </c>
      <c r="C32" s="75">
        <f t="shared" ref="C32:Z32" si="9">SUM(C30:C31)</f>
        <v>0</v>
      </c>
      <c r="D32" s="51">
        <f t="shared" si="9"/>
        <v>0</v>
      </c>
      <c r="E32" s="52">
        <f t="shared" si="9"/>
        <v>0</v>
      </c>
      <c r="F32" s="53">
        <f t="shared" si="9"/>
        <v>0</v>
      </c>
      <c r="G32" s="51">
        <f t="shared" si="9"/>
        <v>0</v>
      </c>
      <c r="H32" s="54">
        <f t="shared" si="9"/>
        <v>0</v>
      </c>
      <c r="I32" s="75">
        <f t="shared" si="9"/>
        <v>0</v>
      </c>
      <c r="J32" s="51">
        <f t="shared" si="9"/>
        <v>0</v>
      </c>
      <c r="K32" s="52">
        <f t="shared" si="9"/>
        <v>0</v>
      </c>
      <c r="L32" s="53">
        <f t="shared" si="9"/>
        <v>0</v>
      </c>
      <c r="M32" s="51">
        <f t="shared" si="9"/>
        <v>0</v>
      </c>
      <c r="N32" s="56">
        <f t="shared" si="9"/>
        <v>0</v>
      </c>
      <c r="O32" s="57">
        <f t="shared" si="9"/>
        <v>681834</v>
      </c>
      <c r="P32" s="58">
        <f t="shared" si="9"/>
        <v>525129</v>
      </c>
      <c r="Q32" s="59">
        <f t="shared" si="9"/>
        <v>525129</v>
      </c>
      <c r="R32" s="60">
        <f t="shared" si="9"/>
        <v>0</v>
      </c>
      <c r="S32" s="58">
        <f t="shared" si="9"/>
        <v>0</v>
      </c>
      <c r="T32" s="56">
        <f t="shared" si="9"/>
        <v>0</v>
      </c>
      <c r="U32" s="57">
        <f t="shared" si="9"/>
        <v>681834</v>
      </c>
      <c r="V32" s="58">
        <f t="shared" si="9"/>
        <v>525129</v>
      </c>
      <c r="W32" s="59">
        <f t="shared" si="9"/>
        <v>525129</v>
      </c>
      <c r="X32" s="53">
        <f t="shared" si="9"/>
        <v>0</v>
      </c>
      <c r="Y32" s="51">
        <f t="shared" si="9"/>
        <v>0</v>
      </c>
      <c r="Z32" s="62">
        <f t="shared" si="9"/>
        <v>0</v>
      </c>
      <c r="AA32" s="85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</row>
    <row r="33" spans="1:51" x14ac:dyDescent="0.25">
      <c r="A33" s="27"/>
      <c r="B33" s="28" t="s">
        <v>48</v>
      </c>
      <c r="C33" s="38">
        <v>2448700</v>
      </c>
      <c r="D33" s="39">
        <v>2448700</v>
      </c>
      <c r="E33" s="40">
        <v>2448700</v>
      </c>
      <c r="F33" s="41">
        <v>470723</v>
      </c>
      <c r="G33" s="64">
        <v>466694</v>
      </c>
      <c r="H33" s="64">
        <v>466694</v>
      </c>
      <c r="I33" s="65">
        <v>1383000</v>
      </c>
      <c r="J33" s="64">
        <v>1183118</v>
      </c>
      <c r="K33" s="40">
        <v>1183118</v>
      </c>
      <c r="L33" s="41">
        <v>0</v>
      </c>
      <c r="M33" s="39">
        <v>0</v>
      </c>
      <c r="N33" s="66">
        <v>0</v>
      </c>
      <c r="O33" s="67">
        <v>0</v>
      </c>
      <c r="P33" s="68">
        <v>0</v>
      </c>
      <c r="Q33" s="69">
        <v>0</v>
      </c>
      <c r="R33" s="70">
        <v>0</v>
      </c>
      <c r="S33" s="68">
        <v>1941800</v>
      </c>
      <c r="T33" s="66">
        <v>1941800</v>
      </c>
      <c r="U33" s="71">
        <f>C33+F33+I33+L33+R33</f>
        <v>4302423</v>
      </c>
      <c r="V33" s="72">
        <f>D33+G33+J33+M33+P33+S33</f>
        <v>6040312</v>
      </c>
      <c r="W33" s="73">
        <f>E33+H33+K33+N33+T33</f>
        <v>6040312</v>
      </c>
      <c r="X33" s="41">
        <v>1</v>
      </c>
      <c r="Y33" s="39">
        <v>1</v>
      </c>
      <c r="Z33" s="46">
        <v>1</v>
      </c>
      <c r="AA33" s="87"/>
    </row>
    <row r="34" spans="1:51" ht="25.5" x14ac:dyDescent="0.25">
      <c r="A34" s="27"/>
      <c r="B34" s="28" t="s">
        <v>49</v>
      </c>
      <c r="C34" s="38">
        <v>0</v>
      </c>
      <c r="D34" s="39">
        <v>0</v>
      </c>
      <c r="E34" s="40">
        <v>0</v>
      </c>
      <c r="F34" s="41">
        <v>0</v>
      </c>
      <c r="G34" s="64">
        <v>0</v>
      </c>
      <c r="H34" s="64">
        <v>0</v>
      </c>
      <c r="I34" s="65">
        <v>0</v>
      </c>
      <c r="J34" s="64">
        <v>0</v>
      </c>
      <c r="K34" s="40">
        <v>0</v>
      </c>
      <c r="L34" s="88">
        <v>0</v>
      </c>
      <c r="M34" s="64">
        <v>0</v>
      </c>
      <c r="N34" s="66">
        <v>0</v>
      </c>
      <c r="O34" s="89">
        <v>0</v>
      </c>
      <c r="P34" s="66">
        <v>0</v>
      </c>
      <c r="Q34" s="69">
        <v>0</v>
      </c>
      <c r="R34" s="70">
        <v>0</v>
      </c>
      <c r="S34" s="68">
        <v>0</v>
      </c>
      <c r="T34" s="66">
        <v>0</v>
      </c>
      <c r="U34" s="71">
        <v>0</v>
      </c>
      <c r="V34" s="72">
        <v>0</v>
      </c>
      <c r="W34" s="73">
        <f>E34+H34+K34+N34+T34</f>
        <v>0</v>
      </c>
      <c r="X34" s="41">
        <v>0</v>
      </c>
      <c r="Y34" s="39">
        <v>0</v>
      </c>
      <c r="Z34" s="46">
        <v>0</v>
      </c>
      <c r="AA34" s="47"/>
    </row>
    <row r="35" spans="1:51" ht="38.25" x14ac:dyDescent="0.25">
      <c r="A35" s="27"/>
      <c r="B35" s="28" t="s">
        <v>50</v>
      </c>
      <c r="C35" s="38">
        <v>0</v>
      </c>
      <c r="D35" s="39">
        <v>0</v>
      </c>
      <c r="E35" s="40">
        <v>0</v>
      </c>
      <c r="F35" s="41">
        <v>0</v>
      </c>
      <c r="G35" s="64">
        <v>0</v>
      </c>
      <c r="H35" s="64">
        <v>0</v>
      </c>
      <c r="I35" s="65">
        <v>0</v>
      </c>
      <c r="J35" s="64">
        <v>621960</v>
      </c>
      <c r="K35" s="40">
        <v>621960</v>
      </c>
      <c r="L35" s="88">
        <v>276000</v>
      </c>
      <c r="M35" s="64">
        <v>0</v>
      </c>
      <c r="N35" s="66">
        <v>0</v>
      </c>
      <c r="O35" s="89">
        <v>0</v>
      </c>
      <c r="P35" s="66">
        <v>0</v>
      </c>
      <c r="Q35" s="69">
        <v>0</v>
      </c>
      <c r="R35" s="70">
        <v>0</v>
      </c>
      <c r="S35" s="68">
        <v>0</v>
      </c>
      <c r="T35" s="66">
        <v>0</v>
      </c>
      <c r="U35" s="71">
        <f>C35+F35+I35+L35+O35+R35</f>
        <v>276000</v>
      </c>
      <c r="V35" s="72">
        <f>D35+G35+J35+M35+P35+S35</f>
        <v>621960</v>
      </c>
      <c r="W35" s="73">
        <f>E35+H35+K35+N35+Q35+T35</f>
        <v>621960</v>
      </c>
      <c r="X35" s="41">
        <v>0</v>
      </c>
      <c r="Y35" s="39">
        <v>0</v>
      </c>
      <c r="Z35" s="46">
        <v>0</v>
      </c>
      <c r="AA35" s="47"/>
    </row>
    <row r="36" spans="1:51" x14ac:dyDescent="0.25">
      <c r="A36" s="27"/>
      <c r="B36" s="28" t="s">
        <v>51</v>
      </c>
      <c r="C36" s="38">
        <v>0</v>
      </c>
      <c r="D36" s="39">
        <v>0</v>
      </c>
      <c r="E36" s="40">
        <v>0</v>
      </c>
      <c r="F36" s="41">
        <v>0</v>
      </c>
      <c r="G36" s="64">
        <v>0</v>
      </c>
      <c r="H36" s="64">
        <v>0</v>
      </c>
      <c r="I36" s="65">
        <v>0</v>
      </c>
      <c r="J36" s="64">
        <v>0</v>
      </c>
      <c r="K36" s="40">
        <v>0</v>
      </c>
      <c r="L36" s="88">
        <v>0</v>
      </c>
      <c r="M36" s="64">
        <v>0</v>
      </c>
      <c r="N36" s="66">
        <v>0</v>
      </c>
      <c r="O36" s="89">
        <v>0</v>
      </c>
      <c r="P36" s="66">
        <v>0</v>
      </c>
      <c r="Q36" s="69">
        <v>0</v>
      </c>
      <c r="R36" s="70">
        <v>0</v>
      </c>
      <c r="S36" s="68">
        <v>0</v>
      </c>
      <c r="T36" s="66">
        <v>0</v>
      </c>
      <c r="U36" s="71">
        <v>0</v>
      </c>
      <c r="V36" s="72">
        <v>0</v>
      </c>
      <c r="W36" s="73">
        <f>E36+H36+K36+N36+T36</f>
        <v>0</v>
      </c>
      <c r="X36" s="41">
        <v>0</v>
      </c>
      <c r="Y36" s="39">
        <v>0</v>
      </c>
      <c r="Z36" s="46">
        <v>0</v>
      </c>
      <c r="AA36" s="47"/>
    </row>
    <row r="37" spans="1:51" x14ac:dyDescent="0.25">
      <c r="A37" s="27"/>
      <c r="B37" s="28" t="s">
        <v>52</v>
      </c>
      <c r="C37" s="38">
        <v>0</v>
      </c>
      <c r="D37" s="39">
        <v>0</v>
      </c>
      <c r="E37" s="40">
        <v>0</v>
      </c>
      <c r="F37" s="41">
        <v>0</v>
      </c>
      <c r="G37" s="64">
        <v>0</v>
      </c>
      <c r="H37" s="64">
        <v>0</v>
      </c>
      <c r="I37" s="65">
        <v>0</v>
      </c>
      <c r="J37" s="64">
        <v>0</v>
      </c>
      <c r="K37" s="40">
        <v>0</v>
      </c>
      <c r="L37" s="88">
        <v>0</v>
      </c>
      <c r="M37" s="64">
        <v>1752</v>
      </c>
      <c r="N37" s="66">
        <v>1752</v>
      </c>
      <c r="O37" s="89">
        <v>0</v>
      </c>
      <c r="P37" s="66">
        <v>0</v>
      </c>
      <c r="Q37" s="69">
        <v>0</v>
      </c>
      <c r="R37" s="70">
        <v>0</v>
      </c>
      <c r="S37" s="68">
        <v>0</v>
      </c>
      <c r="T37" s="66">
        <v>0</v>
      </c>
      <c r="U37" s="71">
        <f>C37+F37+I37+L37+O37+R37</f>
        <v>0</v>
      </c>
      <c r="V37" s="72">
        <f>D37+G37+J37+M37+P37+S37</f>
        <v>1752</v>
      </c>
      <c r="W37" s="73">
        <f>E37+H37+K37+N37+Q37+T37</f>
        <v>1752</v>
      </c>
      <c r="X37" s="41">
        <v>0</v>
      </c>
      <c r="Y37" s="39">
        <v>0</v>
      </c>
      <c r="Z37" s="46">
        <v>0</v>
      </c>
      <c r="AA37" s="47"/>
    </row>
    <row r="38" spans="1:51" ht="25.5" x14ac:dyDescent="0.25">
      <c r="A38" s="27"/>
      <c r="B38" s="28" t="s">
        <v>53</v>
      </c>
      <c r="C38" s="38">
        <v>0</v>
      </c>
      <c r="D38" s="39">
        <v>0</v>
      </c>
      <c r="E38" s="40">
        <v>0</v>
      </c>
      <c r="F38" s="41">
        <v>0</v>
      </c>
      <c r="G38" s="64">
        <v>0</v>
      </c>
      <c r="H38" s="64">
        <v>0</v>
      </c>
      <c r="I38" s="65">
        <v>0</v>
      </c>
      <c r="J38" s="64">
        <v>0</v>
      </c>
      <c r="K38" s="40">
        <v>0</v>
      </c>
      <c r="L38" s="88">
        <v>0</v>
      </c>
      <c r="M38" s="64">
        <v>0</v>
      </c>
      <c r="N38" s="66">
        <v>0</v>
      </c>
      <c r="O38" s="89">
        <v>0</v>
      </c>
      <c r="P38" s="66">
        <v>0</v>
      </c>
      <c r="Q38" s="69">
        <v>0</v>
      </c>
      <c r="R38" s="70">
        <v>0</v>
      </c>
      <c r="S38" s="68">
        <v>0</v>
      </c>
      <c r="T38" s="66">
        <v>0</v>
      </c>
      <c r="U38" s="71">
        <f>I38+L38</f>
        <v>0</v>
      </c>
      <c r="V38" s="72">
        <f>J38+M38</f>
        <v>0</v>
      </c>
      <c r="W38" s="73">
        <f>N38+K38</f>
        <v>0</v>
      </c>
      <c r="X38" s="41">
        <v>0</v>
      </c>
      <c r="Y38" s="39">
        <v>0</v>
      </c>
      <c r="Z38" s="46">
        <v>0</v>
      </c>
      <c r="AA38" s="47"/>
    </row>
    <row r="39" spans="1:51" x14ac:dyDescent="0.25">
      <c r="A39" s="27"/>
      <c r="B39" s="28" t="s">
        <v>54</v>
      </c>
      <c r="C39" s="38">
        <v>0</v>
      </c>
      <c r="D39" s="39">
        <v>0</v>
      </c>
      <c r="E39" s="40">
        <v>0</v>
      </c>
      <c r="F39" s="41">
        <v>0</v>
      </c>
      <c r="G39" s="64">
        <v>0</v>
      </c>
      <c r="H39" s="64">
        <v>0</v>
      </c>
      <c r="I39" s="65">
        <v>0</v>
      </c>
      <c r="J39" s="64">
        <v>0</v>
      </c>
      <c r="K39" s="40">
        <v>0</v>
      </c>
      <c r="L39" s="88">
        <v>0</v>
      </c>
      <c r="M39" s="64">
        <v>0</v>
      </c>
      <c r="N39" s="66">
        <v>0</v>
      </c>
      <c r="O39" s="89">
        <v>0</v>
      </c>
      <c r="P39" s="66">
        <v>0</v>
      </c>
      <c r="Q39" s="69">
        <v>0</v>
      </c>
      <c r="R39" s="70"/>
      <c r="S39" s="68"/>
      <c r="T39" s="66">
        <v>0</v>
      </c>
      <c r="U39" s="71">
        <f t="shared" ref="U39:W40" si="10">C39+F39+I39+L39+O39+R39</f>
        <v>0</v>
      </c>
      <c r="V39" s="72">
        <f t="shared" si="10"/>
        <v>0</v>
      </c>
      <c r="W39" s="73">
        <f t="shared" si="10"/>
        <v>0</v>
      </c>
      <c r="X39" s="41">
        <v>0</v>
      </c>
      <c r="Y39" s="39">
        <v>0</v>
      </c>
      <c r="Z39" s="46">
        <v>0</v>
      </c>
      <c r="AA39" s="8"/>
    </row>
    <row r="40" spans="1:51" x14ac:dyDescent="0.25">
      <c r="A40" s="27"/>
      <c r="B40" s="28" t="s">
        <v>55</v>
      </c>
      <c r="C40" s="38"/>
      <c r="D40" s="39">
        <v>18530</v>
      </c>
      <c r="E40" s="40">
        <v>0</v>
      </c>
      <c r="F40" s="41">
        <v>0</v>
      </c>
      <c r="G40" s="64">
        <v>0</v>
      </c>
      <c r="H40" s="64">
        <v>0</v>
      </c>
      <c r="I40" s="65">
        <v>0</v>
      </c>
      <c r="J40" s="64">
        <v>0</v>
      </c>
      <c r="K40" s="40">
        <v>0</v>
      </c>
      <c r="L40" s="41">
        <v>0</v>
      </c>
      <c r="M40" s="39">
        <v>477411</v>
      </c>
      <c r="N40" s="66">
        <v>477411</v>
      </c>
      <c r="O40" s="67">
        <v>0</v>
      </c>
      <c r="P40" s="68">
        <v>0</v>
      </c>
      <c r="Q40" s="69">
        <v>0</v>
      </c>
      <c r="R40" s="70">
        <v>0</v>
      </c>
      <c r="S40" s="68">
        <v>0</v>
      </c>
      <c r="T40" s="66">
        <v>0</v>
      </c>
      <c r="U40" s="71">
        <f t="shared" si="10"/>
        <v>0</v>
      </c>
      <c r="V40" s="72">
        <f t="shared" si="10"/>
        <v>495941</v>
      </c>
      <c r="W40" s="73">
        <f t="shared" si="10"/>
        <v>477411</v>
      </c>
      <c r="X40" s="41">
        <v>0</v>
      </c>
      <c r="Y40" s="39">
        <v>0</v>
      </c>
      <c r="Z40" s="46">
        <v>0</v>
      </c>
      <c r="AA40" s="47"/>
    </row>
    <row r="41" spans="1:51" ht="25.5" x14ac:dyDescent="0.25">
      <c r="A41" s="74" t="s">
        <v>56</v>
      </c>
      <c r="B41" s="49" t="s">
        <v>57</v>
      </c>
      <c r="C41" s="75">
        <f t="shared" ref="C41:Y41" si="11">SUM(C33:C40)</f>
        <v>2448700</v>
      </c>
      <c r="D41" s="51">
        <f t="shared" si="11"/>
        <v>2467230</v>
      </c>
      <c r="E41" s="52">
        <f t="shared" si="11"/>
        <v>2448700</v>
      </c>
      <c r="F41" s="53">
        <f t="shared" si="11"/>
        <v>470723</v>
      </c>
      <c r="G41" s="51">
        <f t="shared" si="11"/>
        <v>466694</v>
      </c>
      <c r="H41" s="54">
        <f t="shared" si="11"/>
        <v>466694</v>
      </c>
      <c r="I41" s="75">
        <f t="shared" si="11"/>
        <v>1383000</v>
      </c>
      <c r="J41" s="51">
        <f t="shared" si="11"/>
        <v>1805078</v>
      </c>
      <c r="K41" s="52">
        <f t="shared" si="11"/>
        <v>1805078</v>
      </c>
      <c r="L41" s="53">
        <f t="shared" si="11"/>
        <v>276000</v>
      </c>
      <c r="M41" s="51">
        <f t="shared" si="11"/>
        <v>479163</v>
      </c>
      <c r="N41" s="56">
        <f t="shared" si="11"/>
        <v>479163</v>
      </c>
      <c r="O41" s="57">
        <f t="shared" si="11"/>
        <v>0</v>
      </c>
      <c r="P41" s="58">
        <f t="shared" si="11"/>
        <v>0</v>
      </c>
      <c r="Q41" s="59">
        <f t="shared" si="11"/>
        <v>0</v>
      </c>
      <c r="R41" s="60">
        <f t="shared" si="11"/>
        <v>0</v>
      </c>
      <c r="S41" s="58">
        <f t="shared" si="11"/>
        <v>1941800</v>
      </c>
      <c r="T41" s="56">
        <f t="shared" si="11"/>
        <v>1941800</v>
      </c>
      <c r="U41" s="57">
        <f t="shared" si="11"/>
        <v>4578423</v>
      </c>
      <c r="V41" s="58">
        <f t="shared" si="11"/>
        <v>7159965</v>
      </c>
      <c r="W41" s="59">
        <f t="shared" si="11"/>
        <v>7141435</v>
      </c>
      <c r="X41" s="53">
        <f t="shared" si="11"/>
        <v>1</v>
      </c>
      <c r="Y41" s="51">
        <f t="shared" si="11"/>
        <v>1</v>
      </c>
      <c r="Z41" s="84">
        <v>1</v>
      </c>
      <c r="AA41" s="85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</row>
    <row r="42" spans="1:51" ht="15.75" x14ac:dyDescent="0.25">
      <c r="A42" s="74" t="s">
        <v>58</v>
      </c>
      <c r="B42" s="49" t="s">
        <v>59</v>
      </c>
      <c r="C42" s="75">
        <v>0</v>
      </c>
      <c r="D42" s="51">
        <v>0</v>
      </c>
      <c r="E42" s="52">
        <v>0</v>
      </c>
      <c r="F42" s="53">
        <v>0</v>
      </c>
      <c r="G42" s="54">
        <v>0</v>
      </c>
      <c r="H42" s="54">
        <v>0</v>
      </c>
      <c r="I42" s="55">
        <v>0</v>
      </c>
      <c r="J42" s="54">
        <v>0</v>
      </c>
      <c r="K42" s="52">
        <v>0</v>
      </c>
      <c r="L42" s="53">
        <v>4523975</v>
      </c>
      <c r="M42" s="51">
        <v>3268600</v>
      </c>
      <c r="N42" s="56">
        <v>0</v>
      </c>
      <c r="O42" s="57">
        <v>0</v>
      </c>
      <c r="P42" s="58">
        <v>0</v>
      </c>
      <c r="Q42" s="59">
        <v>0</v>
      </c>
      <c r="R42" s="60">
        <v>0</v>
      </c>
      <c r="S42" s="58">
        <v>0</v>
      </c>
      <c r="T42" s="56">
        <v>0</v>
      </c>
      <c r="U42" s="57">
        <f>C42+F42+I42+L42+O42+R42</f>
        <v>4523975</v>
      </c>
      <c r="V42" s="58">
        <f>D42+G42+J42+M42+P42+S42</f>
        <v>3268600</v>
      </c>
      <c r="W42" s="59">
        <f>E42+H42+K42+N42+Q42+T42</f>
        <v>0</v>
      </c>
      <c r="X42" s="53">
        <v>0</v>
      </c>
      <c r="Y42" s="51">
        <v>0</v>
      </c>
      <c r="Z42" s="84">
        <v>0</v>
      </c>
      <c r="AA42" s="85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</row>
    <row r="43" spans="1:51" ht="16.5" thickBot="1" x14ac:dyDescent="0.3">
      <c r="A43" s="90"/>
      <c r="B43" s="91" t="s">
        <v>60</v>
      </c>
      <c r="C43" s="92">
        <f>C8+C26+C29+C32+C41+C42</f>
        <v>7577420</v>
      </c>
      <c r="D43" s="93">
        <f t="shared" ref="D43:I43" si="12">D8+D26+D29+D32+D41+D42</f>
        <v>7072238</v>
      </c>
      <c r="E43" s="94">
        <f t="shared" si="12"/>
        <v>7053708</v>
      </c>
      <c r="F43" s="95">
        <f t="shared" si="12"/>
        <v>1483163</v>
      </c>
      <c r="G43" s="93">
        <f t="shared" si="12"/>
        <v>1200543</v>
      </c>
      <c r="H43" s="96">
        <f t="shared" si="12"/>
        <v>1200543</v>
      </c>
      <c r="I43" s="92">
        <f t="shared" si="12"/>
        <v>8969100</v>
      </c>
      <c r="J43" s="93">
        <f>J8+J26+J29+J32+J42+J41</f>
        <v>6402207</v>
      </c>
      <c r="K43" s="94">
        <f t="shared" ref="K43:V43" si="13">K8+K26+K29+K32+K41+K42</f>
        <v>6402207</v>
      </c>
      <c r="L43" s="95">
        <f t="shared" si="13"/>
        <v>4904975</v>
      </c>
      <c r="M43" s="93">
        <f t="shared" si="13"/>
        <v>3821763</v>
      </c>
      <c r="N43" s="97">
        <f t="shared" si="13"/>
        <v>553163</v>
      </c>
      <c r="O43" s="98">
        <f t="shared" si="13"/>
        <v>1735569</v>
      </c>
      <c r="P43" s="99">
        <f t="shared" si="13"/>
        <v>1679990</v>
      </c>
      <c r="Q43" s="100">
        <f t="shared" si="13"/>
        <v>1679990</v>
      </c>
      <c r="R43" s="101">
        <f t="shared" si="13"/>
        <v>2286000</v>
      </c>
      <c r="S43" s="99">
        <f t="shared" si="13"/>
        <v>12327541</v>
      </c>
      <c r="T43" s="97">
        <f t="shared" si="13"/>
        <v>12327541</v>
      </c>
      <c r="U43" s="98">
        <f t="shared" si="13"/>
        <v>26956227</v>
      </c>
      <c r="V43" s="99">
        <f t="shared" si="13"/>
        <v>32576282</v>
      </c>
      <c r="W43" s="100">
        <f>W8+W26+W29+W32+W41+W42</f>
        <v>29217152</v>
      </c>
      <c r="X43" s="95">
        <f>X8+X26+X29+X32+X41+X42</f>
        <v>5</v>
      </c>
      <c r="Y43" s="93">
        <f>Y8+Y26+Y29+Y32+Y41+Y42</f>
        <v>5</v>
      </c>
      <c r="Z43" s="102">
        <f>Z8+Z26+Z29+Z32+Z41+Z42</f>
        <v>5</v>
      </c>
      <c r="AA43" s="103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</row>
    <row r="44" spans="1:51" ht="15.75" thickTop="1" x14ac:dyDescent="0.25"/>
    <row r="48" spans="1:51" x14ac:dyDescent="0.25">
      <c r="Z48" s="6" t="s">
        <v>0</v>
      </c>
    </row>
  </sheetData>
  <mergeCells count="13">
    <mergeCell ref="R5:T5"/>
    <mergeCell ref="U5:W5"/>
    <mergeCell ref="X5:Z5"/>
    <mergeCell ref="R1:U1"/>
    <mergeCell ref="B2:Z2"/>
    <mergeCell ref="B3:Z3"/>
    <mergeCell ref="A5:A6"/>
    <mergeCell ref="B5:B6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2020-07-16T07:54:04Z</dcterms:created>
  <dcterms:modified xsi:type="dcterms:W3CDTF">2020-07-16T07:54:30Z</dcterms:modified>
</cp:coreProperties>
</file>