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E43" i="1"/>
  <c r="D43" i="1"/>
  <c r="F42" i="1"/>
  <c r="F41" i="1" s="1"/>
  <c r="G41" i="1" s="1"/>
  <c r="E42" i="1"/>
  <c r="E41" i="1" s="1"/>
  <c r="D42" i="1"/>
  <c r="C42" i="1"/>
  <c r="D41" i="1"/>
  <c r="C41" i="1"/>
  <c r="F39" i="1"/>
  <c r="G39" i="1" s="1"/>
  <c r="E39" i="1"/>
  <c r="E38" i="1" s="1"/>
  <c r="D39" i="1"/>
  <c r="D38" i="1" s="1"/>
  <c r="C39" i="1"/>
  <c r="F38" i="1"/>
  <c r="G38" i="1" s="1"/>
  <c r="C38" i="1"/>
  <c r="F37" i="1"/>
  <c r="E37" i="1"/>
  <c r="D37" i="1"/>
  <c r="C37" i="1"/>
  <c r="G37" i="1" s="1"/>
  <c r="F36" i="1"/>
  <c r="F40" i="1" s="1"/>
  <c r="E36" i="1"/>
  <c r="E40" i="1" s="1"/>
  <c r="E44" i="1" s="1"/>
  <c r="D36" i="1"/>
  <c r="C36" i="1"/>
  <c r="C40" i="1" s="1"/>
  <c r="C44" i="1" s="1"/>
  <c r="C32" i="1"/>
  <c r="F30" i="1"/>
  <c r="F28" i="1" s="1"/>
  <c r="F32" i="1" s="1"/>
  <c r="E30" i="1"/>
  <c r="D30" i="1"/>
  <c r="E28" i="1"/>
  <c r="D28" i="1"/>
  <c r="F27" i="1"/>
  <c r="E27" i="1"/>
  <c r="D27" i="1"/>
  <c r="G26" i="1"/>
  <c r="F25" i="1"/>
  <c r="G25" i="1" s="1"/>
  <c r="E25" i="1"/>
  <c r="E32" i="1" s="1"/>
  <c r="D25" i="1"/>
  <c r="D32" i="1" s="1"/>
  <c r="C25" i="1"/>
  <c r="F23" i="1"/>
  <c r="E23" i="1"/>
  <c r="D23" i="1"/>
  <c r="C23" i="1"/>
  <c r="G23" i="1" s="1"/>
  <c r="F22" i="1"/>
  <c r="F21" i="1" s="1"/>
  <c r="G21" i="1" s="1"/>
  <c r="E22" i="1"/>
  <c r="D22" i="1"/>
  <c r="C22" i="1"/>
  <c r="C21" i="1" s="1"/>
  <c r="E21" i="1"/>
  <c r="D21" i="1"/>
  <c r="F20" i="1"/>
  <c r="E20" i="1"/>
  <c r="D20" i="1"/>
  <c r="C20" i="1"/>
  <c r="F19" i="1"/>
  <c r="G19" i="1" s="1"/>
  <c r="E19" i="1"/>
  <c r="E18" i="1" s="1"/>
  <c r="D19" i="1"/>
  <c r="D18" i="1" s="1"/>
  <c r="C19" i="1"/>
  <c r="F18" i="1"/>
  <c r="G18" i="1" s="1"/>
  <c r="C18" i="1"/>
  <c r="F17" i="1"/>
  <c r="E17" i="1"/>
  <c r="D17" i="1"/>
  <c r="C17" i="1"/>
  <c r="G17" i="1" s="1"/>
  <c r="F16" i="1"/>
  <c r="E16" i="1"/>
  <c r="D16" i="1"/>
  <c r="C16" i="1"/>
  <c r="C14" i="1" s="1"/>
  <c r="F15" i="1"/>
  <c r="G15" i="1" s="1"/>
  <c r="E15" i="1"/>
  <c r="D15" i="1"/>
  <c r="D14" i="1" s="1"/>
  <c r="C15" i="1"/>
  <c r="F14" i="1"/>
  <c r="G14" i="1" s="1"/>
  <c r="E14" i="1"/>
  <c r="F13" i="1"/>
  <c r="G13" i="1" s="1"/>
  <c r="E13" i="1"/>
  <c r="D13" i="1"/>
  <c r="C13" i="1"/>
  <c r="F12" i="1"/>
  <c r="E12" i="1"/>
  <c r="D12" i="1"/>
  <c r="C12" i="1"/>
  <c r="C10" i="1" s="1"/>
  <c r="F11" i="1"/>
  <c r="G11" i="1" s="1"/>
  <c r="E11" i="1"/>
  <c r="D11" i="1"/>
  <c r="D10" i="1" s="1"/>
  <c r="C11" i="1"/>
  <c r="E10" i="1"/>
  <c r="F9" i="1"/>
  <c r="G9" i="1" s="1"/>
  <c r="E9" i="1"/>
  <c r="E24" i="1" s="1"/>
  <c r="D9" i="1"/>
  <c r="C9" i="1"/>
  <c r="C24" i="1" s="1"/>
  <c r="C33" i="1" l="1"/>
  <c r="G40" i="1"/>
  <c r="F44" i="1"/>
  <c r="G44" i="1" s="1"/>
  <c r="D24" i="1"/>
  <c r="D33" i="1" s="1"/>
  <c r="E33" i="1"/>
  <c r="D40" i="1"/>
  <c r="D44" i="1" s="1"/>
  <c r="G32" i="1"/>
  <c r="G12" i="1"/>
  <c r="F10" i="1"/>
  <c r="G10" i="1" s="1"/>
  <c r="G42" i="1"/>
  <c r="G36" i="1"/>
  <c r="F24" i="1" l="1"/>
  <c r="G24" i="1" l="1"/>
  <c r="F33" i="1"/>
  <c r="G33" i="1" s="1"/>
</calcChain>
</file>

<file path=xl/sharedStrings.xml><?xml version="1.0" encoding="utf-8"?>
<sst xmlns="http://schemas.openxmlformats.org/spreadsheetml/2006/main" count="82" uniqueCount="69">
  <si>
    <t>1. melléklet</t>
  </si>
  <si>
    <t>a 2/2017. (IV.04.) önkormányzati rendelethez</t>
  </si>
  <si>
    <t>Balatonakali Önkormányzat 2016. évi költségvetési összevont főösszesítő</t>
  </si>
  <si>
    <t>ezer Ft-ban</t>
  </si>
  <si>
    <t>Sor-   sz</t>
  </si>
  <si>
    <t>Megnevezés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</si>
  <si>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</si>
  <si>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</si>
  <si>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</si>
  <si>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</si>
  <si>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</si>
  <si>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</si>
  <si>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</si>
  <si>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</si>
  <si>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</si>
  <si>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</si>
  <si>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</si>
  <si>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</si>
  <si>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</si>
  <si>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</si>
  <si>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</si>
  <si>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II.</t>
  </si>
  <si>
    <t>Közhatalmi bevételek</t>
  </si>
  <si>
    <t>1.</t>
  </si>
  <si>
    <t>Vagyoni típusú adók</t>
  </si>
  <si>
    <t>2.</t>
  </si>
  <si>
    <t>Termékek és szolgáltatások adói</t>
  </si>
  <si>
    <t>3.</t>
  </si>
  <si>
    <t>Egyéb közhatalmi bevételek</t>
  </si>
  <si>
    <t>III.</t>
  </si>
  <si>
    <t>Támogatások</t>
  </si>
  <si>
    <t>Önkormányzatok működési támogatásai</t>
  </si>
  <si>
    <t>Önkormányzatok felhalmozási támogatásai</t>
  </si>
  <si>
    <t>IV.</t>
  </si>
  <si>
    <t>Felhalmozási és tőke jellegű bevételek</t>
  </si>
  <si>
    <t>V.</t>
  </si>
  <si>
    <t>Támogatásértékű átvett pénzeszközök</t>
  </si>
  <si>
    <t>Működési támogatásértékű átvett pénzeszköz</t>
  </si>
  <si>
    <t>Felhalmozási célú támogatásértékű átvett pénzeszköz</t>
  </si>
  <si>
    <t>VI.</t>
  </si>
  <si>
    <t xml:space="preserve">Véglegesen átvett pénzeszköz </t>
  </si>
  <si>
    <t>1. </t>
  </si>
  <si>
    <t>Működési célú átvett pénzeszköz</t>
  </si>
  <si>
    <t>Felhalmozási célú átvett pénzeszköz</t>
  </si>
  <si>
    <t>Költségvetési bevételek</t>
  </si>
  <si>
    <t>VII.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</si>
  <si>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</si>
  <si>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</si>
  <si>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</si>
  <si>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</si>
  <si>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</si>
  <si>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Költségvet. külső hiány finanszírozása</t>
  </si>
  <si>
    <t>Hitel, kölcsönfelvétel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</si>
  <si>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</si>
  <si>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</si>
  <si>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</si>
  <si>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</si>
  <si>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</si>
  <si>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</si>
  <si>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</si>
  <si>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</si>
  <si>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</si>
  <si>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</si>
  <si>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</si>
  <si>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</si>
  <si>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1. </t>
  </si>
  <si>
    <t>Államháztartáson belüli megelőlegezések visszafizetése</t>
  </si>
  <si>
    <t>Belföldi értékpapírok kiadásai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</si>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</sst>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3" fontId="5" fillId="0" borderId="14" xfId="0" applyNumberFormat="1" applyFont="1" applyBorder="1" applyAlignment="1">
      <alignment horizontal="right" vertical="center"/>
    </xf>
    <xf numFmtId="9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9" fontId="6" fillId="0" borderId="15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9" fontId="1" fillId="0" borderId="1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9" fontId="7" fillId="0" borderId="15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right" vertical="center"/>
    </xf>
    <xf numFmtId="9" fontId="5" fillId="0" borderId="2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0" fontId="5" fillId="0" borderId="24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vertical="center"/>
    </xf>
    <xf numFmtId="3" fontId="5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3" fontId="1" fillId="0" borderId="2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9" fontId="7" fillId="0" borderId="20" xfId="0" applyNumberFormat="1" applyFont="1" applyBorder="1" applyAlignment="1">
      <alignment horizontal="right" vertical="center"/>
    </xf>
    <xf numFmtId="3" fontId="7" fillId="2" borderId="14" xfId="0" applyNumberFormat="1" applyFont="1" applyFill="1" applyBorder="1" applyAlignment="1">
      <alignment horizontal="right" vertical="center"/>
    </xf>
    <xf numFmtId="9" fontId="7" fillId="2" borderId="20" xfId="0" applyNumberFormat="1" applyFont="1" applyFill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9" fontId="6" fillId="0" borderId="20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3" fontId="5" fillId="0" borderId="27" xfId="0" applyNumberFormat="1" applyFont="1" applyBorder="1" applyAlignment="1">
      <alignment vertical="center"/>
    </xf>
    <xf numFmtId="3" fontId="0" fillId="0" borderId="0" xfId="0" applyNumberFormat="1"/>
    <xf numFmtId="3" fontId="7" fillId="0" borderId="34" xfId="0" applyNumberFormat="1" applyFont="1" applyFill="1" applyBorder="1" applyAlignment="1">
      <alignment vertical="center"/>
    </xf>
    <xf numFmtId="3" fontId="5" fillId="0" borderId="18" xfId="0" applyNumberFormat="1" applyFont="1" applyFill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3" fontId="1" fillId="0" borderId="18" xfId="0" applyNumberFormat="1" applyFont="1" applyFill="1" applyBorder="1" applyAlignment="1">
      <alignment vertical="center"/>
    </xf>
    <xf numFmtId="9" fontId="1" fillId="0" borderId="25" xfId="0" applyNumberFormat="1" applyFont="1" applyBorder="1" applyAlignment="1">
      <alignment horizontal="right" vertical="center"/>
    </xf>
    <xf numFmtId="9" fontId="1" fillId="0" borderId="36" xfId="0" applyNumberFormat="1" applyFont="1" applyBorder="1" applyAlignment="1">
      <alignment horizontal="right" vertical="center"/>
    </xf>
    <xf numFmtId="3" fontId="7" fillId="2" borderId="38" xfId="0" applyNumberFormat="1" applyFont="1" applyFill="1" applyBorder="1" applyAlignment="1">
      <alignment vertical="center"/>
    </xf>
    <xf numFmtId="9" fontId="7" fillId="2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2" borderId="37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9" fontId="5" fillId="0" borderId="20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/>
      <sheetData sheetId="1"/>
      <sheetData sheetId="2"/>
      <sheetData sheetId="3">
        <row r="18">
          <cell r="D18">
            <v>191670</v>
          </cell>
          <cell r="E18">
            <v>194943</v>
          </cell>
          <cell r="F18">
            <v>216985</v>
          </cell>
          <cell r="G18">
            <v>214886</v>
          </cell>
        </row>
      </sheetData>
      <sheetData sheetId="4"/>
      <sheetData sheetId="5"/>
      <sheetData sheetId="6">
        <row r="35">
          <cell r="D35">
            <v>83159</v>
          </cell>
          <cell r="E35">
            <v>80171</v>
          </cell>
          <cell r="F35">
            <v>0</v>
          </cell>
          <cell r="G35">
            <v>18388</v>
          </cell>
        </row>
        <row r="36">
          <cell r="D36">
            <v>149476</v>
          </cell>
          <cell r="E36">
            <v>150822</v>
          </cell>
          <cell r="F36">
            <v>134233</v>
          </cell>
          <cell r="G36">
            <v>121766</v>
          </cell>
        </row>
        <row r="43">
          <cell r="D43">
            <v>0</v>
          </cell>
          <cell r="E43">
            <v>591</v>
          </cell>
          <cell r="F43">
            <v>591</v>
          </cell>
          <cell r="G43">
            <v>8483</v>
          </cell>
        </row>
        <row r="46">
          <cell r="D46">
            <v>375</v>
          </cell>
          <cell r="E46">
            <v>375</v>
          </cell>
          <cell r="F46">
            <v>375</v>
          </cell>
          <cell r="G46">
            <v>375</v>
          </cell>
        </row>
        <row r="49">
          <cell r="E49">
            <v>100000</v>
          </cell>
          <cell r="F49">
            <v>100000</v>
          </cell>
          <cell r="G49">
            <v>100000</v>
          </cell>
        </row>
        <row r="50">
          <cell r="D50">
            <v>2365</v>
          </cell>
          <cell r="E50">
            <v>2695</v>
          </cell>
          <cell r="F50">
            <v>2695</v>
          </cell>
          <cell r="G50">
            <v>2695</v>
          </cell>
        </row>
        <row r="60">
          <cell r="D60">
            <v>63752</v>
          </cell>
          <cell r="E60">
            <v>64221</v>
          </cell>
          <cell r="F60">
            <v>77186</v>
          </cell>
          <cell r="G60">
            <v>78438</v>
          </cell>
        </row>
        <row r="61">
          <cell r="D61">
            <v>734</v>
          </cell>
          <cell r="E61">
            <v>1354</v>
          </cell>
          <cell r="F61">
            <v>2329</v>
          </cell>
          <cell r="G61">
            <v>3513</v>
          </cell>
        </row>
        <row r="66">
          <cell r="D66">
            <v>48050</v>
          </cell>
          <cell r="E66">
            <v>48050</v>
          </cell>
          <cell r="F66">
            <v>48050</v>
          </cell>
          <cell r="G66">
            <v>48029</v>
          </cell>
        </row>
        <row r="67">
          <cell r="D67">
            <v>29150</v>
          </cell>
          <cell r="E67">
            <v>29150</v>
          </cell>
          <cell r="F67">
            <v>29150</v>
          </cell>
          <cell r="G67">
            <v>29150</v>
          </cell>
        </row>
        <row r="71">
          <cell r="D71">
            <v>300</v>
          </cell>
          <cell r="E71">
            <v>300</v>
          </cell>
          <cell r="F71">
            <v>300</v>
          </cell>
          <cell r="G71">
            <v>158</v>
          </cell>
        </row>
        <row r="72">
          <cell r="D72">
            <v>58480</v>
          </cell>
          <cell r="E72">
            <v>58566</v>
          </cell>
          <cell r="F72">
            <v>69843</v>
          </cell>
          <cell r="G72">
            <v>73607</v>
          </cell>
        </row>
        <row r="82">
          <cell r="D82">
            <v>2800</v>
          </cell>
          <cell r="E82">
            <v>2800</v>
          </cell>
          <cell r="F82">
            <v>2800</v>
          </cell>
          <cell r="G82">
            <v>6430</v>
          </cell>
        </row>
        <row r="85">
          <cell r="D85">
            <v>0</v>
          </cell>
          <cell r="E85">
            <v>1046</v>
          </cell>
          <cell r="F85">
            <v>1111</v>
          </cell>
          <cell r="G85">
            <v>1100</v>
          </cell>
        </row>
        <row r="88">
          <cell r="D88">
            <v>3793</v>
          </cell>
          <cell r="E88">
            <v>3793</v>
          </cell>
          <cell r="F88">
            <v>3793</v>
          </cell>
          <cell r="G88">
            <v>3782</v>
          </cell>
        </row>
        <row r="91">
          <cell r="D91">
            <v>218127</v>
          </cell>
        </row>
        <row r="92">
          <cell r="E92">
            <v>100000</v>
          </cell>
          <cell r="F92">
            <v>0</v>
          </cell>
          <cell r="G92">
            <v>0</v>
          </cell>
        </row>
        <row r="93">
          <cell r="E93">
            <v>218127</v>
          </cell>
          <cell r="F93">
            <v>218127</v>
          </cell>
          <cell r="G93">
            <v>218127</v>
          </cell>
        </row>
        <row r="94">
          <cell r="E94">
            <v>331</v>
          </cell>
          <cell r="F94">
            <v>331</v>
          </cell>
          <cell r="G94">
            <v>2540</v>
          </cell>
        </row>
      </sheetData>
      <sheetData sheetId="7">
        <row r="25">
          <cell r="D25">
            <v>0</v>
          </cell>
          <cell r="E25">
            <v>0</v>
          </cell>
          <cell r="F25">
            <v>0</v>
          </cell>
        </row>
        <row r="33">
          <cell r="D33">
            <v>1203</v>
          </cell>
          <cell r="E33">
            <v>1203</v>
          </cell>
          <cell r="F33">
            <v>1063</v>
          </cell>
        </row>
        <row r="39">
          <cell r="D39">
            <v>656</v>
          </cell>
          <cell r="E39">
            <v>656</v>
          </cell>
          <cell r="F39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/>
  </sheetViews>
  <sheetFormatPr defaultRowHeight="13.2" x14ac:dyDescent="0.25"/>
  <cols>
    <col min="1" max="1" width="5.6640625" style="1" customWidth="1"/>
    <col min="2" max="2" width="37.6640625" style="1" customWidth="1"/>
    <col min="3" max="7" width="9.6640625" style="1" customWidth="1"/>
  </cols>
  <sheetData>
    <row r="1" spans="1:9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9" s="1" customFormat="1" ht="15" customHeight="1" x14ac:dyDescent="0.25">
      <c r="A2" s="3"/>
      <c r="B2" s="3"/>
      <c r="C2" s="3"/>
      <c r="D2" s="3"/>
      <c r="E2" s="3"/>
      <c r="F2" s="3"/>
      <c r="G2" s="2" t="s">
        <v>1</v>
      </c>
    </row>
    <row r="3" spans="1:9" s="1" customFormat="1" ht="15" customHeight="1" x14ac:dyDescent="0.25">
      <c r="A3" s="4"/>
    </row>
    <row r="4" spans="1:9" s="1" customFormat="1" ht="15" customHeight="1" x14ac:dyDescent="0.25">
      <c r="A4" s="75" t="s">
        <v>2</v>
      </c>
      <c r="B4" s="75"/>
      <c r="C4" s="75"/>
      <c r="D4" s="75"/>
      <c r="E4" s="75"/>
      <c r="F4" s="75"/>
      <c r="G4" s="75"/>
      <c r="H4" s="5"/>
      <c r="I4" s="3"/>
    </row>
    <row r="5" spans="1:9" s="1" customFormat="1" ht="15" customHeight="1" thickBot="1" x14ac:dyDescent="0.3">
      <c r="A5" s="5"/>
      <c r="B5" s="5"/>
      <c r="C5" s="5"/>
      <c r="D5" s="5"/>
      <c r="E5" s="5"/>
      <c r="F5" s="5"/>
      <c r="G5" s="6" t="s">
        <v>3</v>
      </c>
    </row>
    <row r="6" spans="1:9" ht="51" customHeight="1" thickTop="1" x14ac:dyDescent="0.25">
      <c r="A6" s="7" t="s">
        <v>4</v>
      </c>
      <c r="B6" s="8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0" t="s">
        <v>10</v>
      </c>
    </row>
    <row r="7" spans="1:9" ht="15" customHeight="1" thickBot="1" x14ac:dyDescent="0.3">
      <c r="A7" s="11" t="s">
        <v>11</v>
      </c>
      <c r="B7" s="12" t="s">
        <v>12</v>
      </c>
      <c r="C7" s="13" t="s">
        <v>13</v>
      </c>
      <c r="D7" s="13" t="s">
        <v>14</v>
      </c>
      <c r="E7" s="14" t="s">
        <v>15</v>
      </c>
      <c r="F7" s="15" t="s">
        <v>16</v>
      </c>
      <c r="G7" s="16" t="s">
        <v>17</v>
      </c>
      <c r="H7" s="17"/>
    </row>
    <row r="8" spans="1:9" ht="15" customHeight="1" thickTop="1" x14ac:dyDescent="0.25">
      <c r="A8" s="76" t="s">
        <v>18</v>
      </c>
      <c r="B8" s="77"/>
      <c r="C8" s="77"/>
      <c r="D8" s="77"/>
      <c r="E8" s="77"/>
      <c r="F8" s="77"/>
      <c r="G8" s="78"/>
      <c r="H8" s="17"/>
    </row>
    <row r="9" spans="1:9" ht="15" customHeight="1" x14ac:dyDescent="0.25">
      <c r="A9" s="18" t="s">
        <v>19</v>
      </c>
      <c r="B9" s="19" t="s">
        <v>20</v>
      </c>
      <c r="C9" s="20">
        <f>'[1]7.sz. melléklet'!D72+'[1]8.sz. melléklet'!D33</f>
        <v>59683</v>
      </c>
      <c r="D9" s="20">
        <f>'[1]7.sz. melléklet'!E72+'[1]8.sz. melléklet'!E33</f>
        <v>59769</v>
      </c>
      <c r="E9" s="20">
        <f>'[1]7.sz. melléklet'!F72+'[1]8.sz. melléklet'!E33</f>
        <v>71046</v>
      </c>
      <c r="F9" s="20">
        <f>'[1]7.sz. melléklet'!G72+'[1]8.sz. melléklet'!F33</f>
        <v>74670</v>
      </c>
      <c r="G9" s="21">
        <f>F9/C9</f>
        <v>1.2511100313322052</v>
      </c>
      <c r="H9" s="17"/>
    </row>
    <row r="10" spans="1:9" ht="15" customHeight="1" x14ac:dyDescent="0.25">
      <c r="A10" s="18" t="s">
        <v>21</v>
      </c>
      <c r="B10" s="22" t="s">
        <v>22</v>
      </c>
      <c r="C10" s="23">
        <f>SUM(C11:C13)</f>
        <v>77500</v>
      </c>
      <c r="D10" s="23">
        <f>SUM(D11:D13)</f>
        <v>77500</v>
      </c>
      <c r="E10" s="23">
        <f>SUM(E11:E13)</f>
        <v>77500</v>
      </c>
      <c r="F10" s="23">
        <f>SUM(F11:F13)</f>
        <v>77337</v>
      </c>
      <c r="G10" s="21">
        <f t="shared" ref="G10:G24" si="0">F10/C10</f>
        <v>0.99789677419354839</v>
      </c>
      <c r="H10" s="17"/>
    </row>
    <row r="11" spans="1:9" ht="15" customHeight="1" x14ac:dyDescent="0.25">
      <c r="A11" s="24" t="s">
        <v>23</v>
      </c>
      <c r="B11" s="25" t="s">
        <v>24</v>
      </c>
      <c r="C11" s="26">
        <f>'[1]7.sz. melléklet'!D66</f>
        <v>48050</v>
      </c>
      <c r="D11" s="26">
        <f>'[1]7.sz. melléklet'!E66</f>
        <v>48050</v>
      </c>
      <c r="E11" s="26">
        <f>'[1]7.sz. melléklet'!F66</f>
        <v>48050</v>
      </c>
      <c r="F11" s="26">
        <f>'[1]7.sz. melléklet'!G66</f>
        <v>48029</v>
      </c>
      <c r="G11" s="27">
        <f t="shared" si="0"/>
        <v>0.99956295525494276</v>
      </c>
      <c r="H11" s="17"/>
    </row>
    <row r="12" spans="1:9" ht="15" customHeight="1" x14ac:dyDescent="0.25">
      <c r="A12" s="24" t="s">
        <v>25</v>
      </c>
      <c r="B12" s="25" t="s">
        <v>26</v>
      </c>
      <c r="C12" s="26">
        <f>'[1]7.sz. melléklet'!D67</f>
        <v>29150</v>
      </c>
      <c r="D12" s="26">
        <f>'[1]7.sz. melléklet'!E67</f>
        <v>29150</v>
      </c>
      <c r="E12" s="26">
        <f>'[1]7.sz. melléklet'!F67</f>
        <v>29150</v>
      </c>
      <c r="F12" s="26">
        <f>'[1]7.sz. melléklet'!G67</f>
        <v>29150</v>
      </c>
      <c r="G12" s="27">
        <f t="shared" si="0"/>
        <v>1</v>
      </c>
      <c r="H12" s="17"/>
    </row>
    <row r="13" spans="1:9" ht="15" customHeight="1" x14ac:dyDescent="0.25">
      <c r="A13" s="24" t="s">
        <v>27</v>
      </c>
      <c r="B13" s="25" t="s">
        <v>28</v>
      </c>
      <c r="C13" s="26">
        <f>'[1]7.sz. melléklet'!D71</f>
        <v>300</v>
      </c>
      <c r="D13" s="26">
        <f>'[1]7.sz. melléklet'!E71</f>
        <v>300</v>
      </c>
      <c r="E13" s="26">
        <f>'[1]7.sz. melléklet'!F71</f>
        <v>300</v>
      </c>
      <c r="F13" s="26">
        <f>'[1]7.sz. melléklet'!G71</f>
        <v>158</v>
      </c>
      <c r="G13" s="27">
        <f t="shared" si="0"/>
        <v>0.52666666666666662</v>
      </c>
      <c r="H13" s="17"/>
    </row>
    <row r="14" spans="1:9" ht="15" customHeight="1" x14ac:dyDescent="0.25">
      <c r="A14" s="18" t="s">
        <v>29</v>
      </c>
      <c r="B14" s="28" t="s">
        <v>30</v>
      </c>
      <c r="C14" s="20">
        <f>SUM(C15:C16)</f>
        <v>63752</v>
      </c>
      <c r="D14" s="20">
        <f>SUM(D15:D16)</f>
        <v>64221</v>
      </c>
      <c r="E14" s="20">
        <f>SUM(E15:E16)</f>
        <v>77186</v>
      </c>
      <c r="F14" s="20">
        <f>SUM(F15:F16)</f>
        <v>78438</v>
      </c>
      <c r="G14" s="21">
        <f t="shared" si="0"/>
        <v>1.2303614004266532</v>
      </c>
      <c r="H14" s="17"/>
    </row>
    <row r="15" spans="1:9" ht="15" customHeight="1" x14ac:dyDescent="0.25">
      <c r="A15" s="29" t="s">
        <v>23</v>
      </c>
      <c r="B15" s="30" t="s">
        <v>31</v>
      </c>
      <c r="C15" s="31">
        <f>'[1]7.sz. melléklet'!D60</f>
        <v>63752</v>
      </c>
      <c r="D15" s="31">
        <f>'[1]7.sz. melléklet'!E60</f>
        <v>64221</v>
      </c>
      <c r="E15" s="31">
        <f>'[1]7.sz. melléklet'!F60</f>
        <v>77186</v>
      </c>
      <c r="F15" s="31">
        <f>'[1]7.sz. melléklet'!G60</f>
        <v>78438</v>
      </c>
      <c r="G15" s="32">
        <f t="shared" si="0"/>
        <v>1.2303614004266532</v>
      </c>
      <c r="H15" s="17"/>
    </row>
    <row r="16" spans="1:9" ht="15" customHeight="1" x14ac:dyDescent="0.25">
      <c r="A16" s="29" t="s">
        <v>25</v>
      </c>
      <c r="B16" s="30" t="s">
        <v>32</v>
      </c>
      <c r="C16" s="31">
        <f>'[1]7.sz. melléklet'!D63</f>
        <v>0</v>
      </c>
      <c r="D16" s="31">
        <f>'[1]7.sz. melléklet'!E63</f>
        <v>0</v>
      </c>
      <c r="E16" s="31">
        <f>'[1]7.sz. melléklet'!F63</f>
        <v>0</v>
      </c>
      <c r="F16" s="31">
        <f>'[1]7.sz. melléklet'!G63</f>
        <v>0</v>
      </c>
      <c r="G16" s="21"/>
      <c r="H16" s="17"/>
    </row>
    <row r="17" spans="1:8" ht="15" customHeight="1" x14ac:dyDescent="0.25">
      <c r="A17" s="18" t="s">
        <v>33</v>
      </c>
      <c r="B17" s="28" t="s">
        <v>34</v>
      </c>
      <c r="C17" s="20">
        <f>'[1]7.sz. melléklet'!D82</f>
        <v>2800</v>
      </c>
      <c r="D17" s="20">
        <f>'[1]7.sz. melléklet'!E82</f>
        <v>2800</v>
      </c>
      <c r="E17" s="20">
        <f>'[1]7.sz. melléklet'!F82</f>
        <v>2800</v>
      </c>
      <c r="F17" s="20">
        <f>'[1]7.sz. melléklet'!G82</f>
        <v>6430</v>
      </c>
      <c r="G17" s="21">
        <f t="shared" si="0"/>
        <v>2.2964285714285713</v>
      </c>
      <c r="H17" s="17"/>
    </row>
    <row r="18" spans="1:8" ht="15" customHeight="1" x14ac:dyDescent="0.25">
      <c r="A18" s="18" t="s">
        <v>35</v>
      </c>
      <c r="B18" s="28" t="s">
        <v>36</v>
      </c>
      <c r="C18" s="20">
        <f>SUM(C19:C20)</f>
        <v>734</v>
      </c>
      <c r="D18" s="20">
        <f>SUM(D19:D20)</f>
        <v>1354</v>
      </c>
      <c r="E18" s="20">
        <f>SUM(E19:E20)</f>
        <v>2329</v>
      </c>
      <c r="F18" s="20">
        <f>SUM(F19:F20)</f>
        <v>3513</v>
      </c>
      <c r="G18" s="21">
        <f t="shared" si="0"/>
        <v>4.7861035422343328</v>
      </c>
      <c r="H18" s="17"/>
    </row>
    <row r="19" spans="1:8" ht="15" customHeight="1" x14ac:dyDescent="0.25">
      <c r="A19" s="29" t="s">
        <v>23</v>
      </c>
      <c r="B19" s="30" t="s">
        <v>37</v>
      </c>
      <c r="C19" s="31">
        <f>'[1]7.sz. melléklet'!D61</f>
        <v>734</v>
      </c>
      <c r="D19" s="31">
        <f>'[1]7.sz. melléklet'!E61</f>
        <v>1354</v>
      </c>
      <c r="E19" s="31">
        <f>'[1]7.sz. melléklet'!F61</f>
        <v>2329</v>
      </c>
      <c r="F19" s="31">
        <f>'[1]7.sz. melléklet'!G61</f>
        <v>3513</v>
      </c>
      <c r="G19" s="32">
        <f t="shared" si="0"/>
        <v>4.7861035422343328</v>
      </c>
      <c r="H19" s="17"/>
    </row>
    <row r="20" spans="1:8" ht="15" customHeight="1" x14ac:dyDescent="0.25">
      <c r="A20" s="29" t="s">
        <v>25</v>
      </c>
      <c r="B20" s="30" t="s">
        <v>38</v>
      </c>
      <c r="C20" s="31">
        <f>'[1]7.sz. melléklet'!D64</f>
        <v>0</v>
      </c>
      <c r="D20" s="31">
        <f>'[1]7.sz. melléklet'!E64</f>
        <v>0</v>
      </c>
      <c r="E20" s="31">
        <f>'[1]7.sz. melléklet'!F64</f>
        <v>0</v>
      </c>
      <c r="F20" s="31">
        <f>'[1]7.sz. melléklet'!G64</f>
        <v>0</v>
      </c>
      <c r="G20" s="32"/>
      <c r="H20" s="17"/>
    </row>
    <row r="21" spans="1:8" ht="15" customHeight="1" x14ac:dyDescent="0.25">
      <c r="A21" s="18" t="s">
        <v>39</v>
      </c>
      <c r="B21" s="28" t="s">
        <v>40</v>
      </c>
      <c r="C21" s="20">
        <f>SUM(C22:C23)</f>
        <v>3793</v>
      </c>
      <c r="D21" s="20">
        <f>SUM(D22:D23)</f>
        <v>4839</v>
      </c>
      <c r="E21" s="20">
        <f>SUM(E22:E23)</f>
        <v>4904</v>
      </c>
      <c r="F21" s="20">
        <f>SUM(F22:F23)</f>
        <v>4882</v>
      </c>
      <c r="G21" s="32">
        <f t="shared" si="0"/>
        <v>1.2871078302135512</v>
      </c>
      <c r="H21" s="17"/>
    </row>
    <row r="22" spans="1:8" ht="15" customHeight="1" x14ac:dyDescent="0.25">
      <c r="A22" s="29" t="s">
        <v>41</v>
      </c>
      <c r="B22" s="30" t="s">
        <v>42</v>
      </c>
      <c r="C22" s="31">
        <f>'[1]7.sz. melléklet'!D85</f>
        <v>0</v>
      </c>
      <c r="D22" s="31">
        <f>'[1]7.sz. melléklet'!E85</f>
        <v>1046</v>
      </c>
      <c r="E22" s="31">
        <f>'[1]7.sz. melléklet'!F85</f>
        <v>1111</v>
      </c>
      <c r="F22" s="31">
        <f>'[1]7.sz. melléklet'!G85</f>
        <v>1100</v>
      </c>
      <c r="G22" s="32"/>
      <c r="H22" s="17"/>
    </row>
    <row r="23" spans="1:8" ht="15" customHeight="1" x14ac:dyDescent="0.25">
      <c r="A23" s="29" t="s">
        <v>25</v>
      </c>
      <c r="B23" s="30" t="s">
        <v>43</v>
      </c>
      <c r="C23" s="31">
        <f>'[1]7.sz. melléklet'!D88</f>
        <v>3793</v>
      </c>
      <c r="D23" s="31">
        <f>'[1]7.sz. melléklet'!E88</f>
        <v>3793</v>
      </c>
      <c r="E23" s="31">
        <f>'[1]7.sz. melléklet'!F88</f>
        <v>3793</v>
      </c>
      <c r="F23" s="31">
        <f>'[1]7.sz. melléklet'!G88</f>
        <v>3782</v>
      </c>
      <c r="G23" s="32">
        <f t="shared" si="0"/>
        <v>0.99709992090693378</v>
      </c>
      <c r="H23" s="17"/>
    </row>
    <row r="24" spans="1:8" ht="15" customHeight="1" x14ac:dyDescent="0.25">
      <c r="A24" s="70" t="s">
        <v>44</v>
      </c>
      <c r="B24" s="70"/>
      <c r="C24" s="33">
        <f>C9+C10+C14+C17+C18+C21</f>
        <v>208262</v>
      </c>
      <c r="D24" s="33">
        <f>D9+D10+D14+D17+D18+D21</f>
        <v>210483</v>
      </c>
      <c r="E24" s="33">
        <f>E9+E10+E14+E17+E18+E21</f>
        <v>235765</v>
      </c>
      <c r="F24" s="33">
        <f>F9+F10+F14+F17+F18+F21</f>
        <v>245270</v>
      </c>
      <c r="G24" s="34">
        <f t="shared" si="0"/>
        <v>1.1776992442212213</v>
      </c>
      <c r="H24" s="17"/>
    </row>
    <row r="25" spans="1:8" ht="15" customHeight="1" x14ac:dyDescent="0.25">
      <c r="A25" s="79" t="s">
        <v>45</v>
      </c>
      <c r="B25" s="28" t="s">
        <v>46</v>
      </c>
      <c r="C25" s="80">
        <f>'[1]7.sz. melléklet'!D91+'[1]8.sz. melléklet'!D39</f>
        <v>218783</v>
      </c>
      <c r="D25" s="80">
        <f>'[1]7.sz. melléklet'!E93+'[1]8.sz. melléklet'!E39</f>
        <v>218783</v>
      </c>
      <c r="E25" s="80">
        <f>'[1]7.sz. melléklet'!F93+'[1]8.sz. melléklet'!E39</f>
        <v>218783</v>
      </c>
      <c r="F25" s="80">
        <f>'[1]7.sz. melléklet'!G93+'[1]8.sz. melléklet'!F39</f>
        <v>218783</v>
      </c>
      <c r="G25" s="82">
        <f>F25/C25</f>
        <v>1</v>
      </c>
      <c r="H25" s="69"/>
    </row>
    <row r="26" spans="1:8" ht="15" customHeight="1" x14ac:dyDescent="0.25">
      <c r="A26" s="79"/>
      <c r="B26" s="28" t="s">
        <v>47</v>
      </c>
      <c r="C26" s="81"/>
      <c r="D26" s="81"/>
      <c r="E26" s="81"/>
      <c r="F26" s="81"/>
      <c r="G26" s="82" t="e">
        <f t="shared" ref="G26" si="1">E26/C26</f>
        <v>#DIV/0!</v>
      </c>
      <c r="H26" s="69"/>
    </row>
    <row r="27" spans="1:8" ht="15" customHeight="1" x14ac:dyDescent="0.25">
      <c r="A27" s="35" t="s">
        <v>48</v>
      </c>
      <c r="B27" s="28" t="s">
        <v>49</v>
      </c>
      <c r="C27" s="36"/>
      <c r="D27" s="36">
        <f>'[1]7.sz. melléklet'!E94</f>
        <v>331</v>
      </c>
      <c r="E27" s="36">
        <f>'[1]7.sz. melléklet'!F94</f>
        <v>331</v>
      </c>
      <c r="F27" s="36">
        <f>'[1]7.sz. melléklet'!G94</f>
        <v>2540</v>
      </c>
      <c r="G27" s="37"/>
      <c r="H27" s="38"/>
    </row>
    <row r="28" spans="1:8" ht="15" customHeight="1" x14ac:dyDescent="0.25">
      <c r="A28" s="39" t="s">
        <v>50</v>
      </c>
      <c r="B28" s="28" t="s">
        <v>51</v>
      </c>
      <c r="C28" s="40"/>
      <c r="D28" s="40">
        <f>SUM(D29:D31)</f>
        <v>100000</v>
      </c>
      <c r="E28" s="40">
        <f>SUM(E29:E31)</f>
        <v>0</v>
      </c>
      <c r="F28" s="40">
        <f>SUM(F29:F31)</f>
        <v>0</v>
      </c>
      <c r="G28" s="41"/>
      <c r="H28" s="69"/>
    </row>
    <row r="29" spans="1:8" ht="15" customHeight="1" x14ac:dyDescent="0.25">
      <c r="A29" s="42" t="s">
        <v>23</v>
      </c>
      <c r="B29" s="30" t="s">
        <v>52</v>
      </c>
      <c r="C29" s="43"/>
      <c r="D29" s="43"/>
      <c r="E29" s="43"/>
      <c r="F29" s="43"/>
      <c r="G29" s="44"/>
      <c r="H29" s="69"/>
    </row>
    <row r="30" spans="1:8" ht="15" customHeight="1" x14ac:dyDescent="0.25">
      <c r="A30" s="29" t="s">
        <v>25</v>
      </c>
      <c r="B30" s="30" t="s">
        <v>53</v>
      </c>
      <c r="C30" s="45"/>
      <c r="D30" s="45">
        <f>'[1]7.sz. melléklet'!E92</f>
        <v>100000</v>
      </c>
      <c r="E30" s="45">
        <f>'[1]7.sz. melléklet'!F92</f>
        <v>0</v>
      </c>
      <c r="F30" s="45">
        <f>'[1]7.sz. melléklet'!G92</f>
        <v>0</v>
      </c>
      <c r="G30" s="46"/>
      <c r="H30" s="17"/>
    </row>
    <row r="31" spans="1:8" ht="15" customHeight="1" x14ac:dyDescent="0.25">
      <c r="A31" s="29" t="s">
        <v>27</v>
      </c>
      <c r="B31" s="30" t="s">
        <v>54</v>
      </c>
      <c r="C31" s="45"/>
      <c r="D31" s="45"/>
      <c r="E31" s="45"/>
      <c r="F31" s="45"/>
      <c r="G31" s="46"/>
      <c r="H31" s="17"/>
    </row>
    <row r="32" spans="1:8" ht="15" customHeight="1" x14ac:dyDescent="0.25">
      <c r="A32" s="70" t="s">
        <v>55</v>
      </c>
      <c r="B32" s="70"/>
      <c r="C32" s="33">
        <f>SUM(C25:C31)</f>
        <v>218783</v>
      </c>
      <c r="D32" s="33">
        <f>SUM(D25:D28)</f>
        <v>319114</v>
      </c>
      <c r="E32" s="33">
        <f>SUM(E25:E28)</f>
        <v>219114</v>
      </c>
      <c r="F32" s="33">
        <f>SUM(F25:F28)</f>
        <v>221323</v>
      </c>
      <c r="G32" s="47">
        <f>F32/C32</f>
        <v>1.0116096771687013</v>
      </c>
      <c r="H32" s="17"/>
    </row>
    <row r="33" spans="1:9" ht="15" customHeight="1" x14ac:dyDescent="0.25">
      <c r="A33" s="71" t="s">
        <v>56</v>
      </c>
      <c r="B33" s="71"/>
      <c r="C33" s="48">
        <f>C32+C24</f>
        <v>427045</v>
      </c>
      <c r="D33" s="48">
        <f>D32+D24</f>
        <v>529597</v>
      </c>
      <c r="E33" s="48">
        <f>E32+E24</f>
        <v>454879</v>
      </c>
      <c r="F33" s="48">
        <f>F32+F24</f>
        <v>466593</v>
      </c>
      <c r="G33" s="49">
        <f>F33/C33</f>
        <v>1.0926085073001675</v>
      </c>
      <c r="H33" s="17"/>
    </row>
    <row r="34" spans="1:9" ht="15" customHeight="1" x14ac:dyDescent="0.25">
      <c r="A34" s="50"/>
      <c r="B34" s="51"/>
      <c r="C34" s="52"/>
      <c r="D34" s="52"/>
      <c r="E34" s="52"/>
      <c r="F34" s="52"/>
      <c r="G34" s="53"/>
      <c r="H34" s="17"/>
    </row>
    <row r="35" spans="1:9" ht="15" customHeight="1" x14ac:dyDescent="0.25">
      <c r="A35" s="72" t="s">
        <v>57</v>
      </c>
      <c r="B35" s="73"/>
      <c r="C35" s="73"/>
      <c r="D35" s="73"/>
      <c r="E35" s="73"/>
      <c r="F35" s="73"/>
      <c r="G35" s="74"/>
      <c r="H35" s="17"/>
    </row>
    <row r="36" spans="1:9" ht="15" customHeight="1" x14ac:dyDescent="0.25">
      <c r="A36" s="54" t="s">
        <v>19</v>
      </c>
      <c r="B36" s="19" t="s">
        <v>58</v>
      </c>
      <c r="C36" s="55">
        <f>'[1]4.sz. melléklet'!D18</f>
        <v>191670</v>
      </c>
      <c r="D36" s="55">
        <f>'[1]4.sz. melléklet'!E18</f>
        <v>194943</v>
      </c>
      <c r="E36" s="55">
        <f>'[1]4.sz. melléklet'!F18</f>
        <v>216985</v>
      </c>
      <c r="F36" s="55">
        <f>'[1]4.sz. melléklet'!G18</f>
        <v>214886</v>
      </c>
      <c r="G36" s="21">
        <f>F36/C36</f>
        <v>1.1211248500026088</v>
      </c>
      <c r="H36" s="17"/>
      <c r="I36" s="56"/>
    </row>
    <row r="37" spans="1:9" ht="15" customHeight="1" x14ac:dyDescent="0.25">
      <c r="A37" s="18" t="s">
        <v>21</v>
      </c>
      <c r="B37" s="28" t="s">
        <v>59</v>
      </c>
      <c r="C37" s="20">
        <f>'[1]7.sz. melléklet'!D36+'[1]7.sz. melléklet'!D43+'[1]7.sz. melléklet'!D46+'[1]8.sz. melléklet'!D25</f>
        <v>149851</v>
      </c>
      <c r="D37" s="20">
        <f>'[1]7.sz. melléklet'!E36+'[1]7.sz. melléklet'!E43+'[1]7.sz. melléklet'!E46+'[1]8.sz. melléklet'!E25</f>
        <v>151788</v>
      </c>
      <c r="E37" s="20">
        <f>'[1]7.sz. melléklet'!F36+'[1]7.sz. melléklet'!F43+'[1]7.sz. melléklet'!F46+'[1]8.sz. melléklet'!E25</f>
        <v>135199</v>
      </c>
      <c r="F37" s="20">
        <f>'[1]7.sz. melléklet'!G36+'[1]7.sz. melléklet'!G43+'[1]7.sz. melléklet'!G46+'[1]8.sz. melléklet'!F25</f>
        <v>130624</v>
      </c>
      <c r="G37" s="21">
        <f t="shared" ref="G37:G44" si="2">F37/C37</f>
        <v>0.87169254793094475</v>
      </c>
      <c r="H37" s="17"/>
    </row>
    <row r="38" spans="1:9" ht="15" customHeight="1" x14ac:dyDescent="0.25">
      <c r="A38" s="18" t="s">
        <v>29</v>
      </c>
      <c r="B38" s="28" t="s">
        <v>60</v>
      </c>
      <c r="C38" s="40">
        <f>SUM(C39:C39)</f>
        <v>83159</v>
      </c>
      <c r="D38" s="40">
        <f>SUM(D39:D39)</f>
        <v>80171</v>
      </c>
      <c r="E38" s="40">
        <f>SUM(E39:E39)</f>
        <v>0</v>
      </c>
      <c r="F38" s="40">
        <f>SUM(F39:F39)</f>
        <v>18388</v>
      </c>
      <c r="G38" s="21">
        <f t="shared" si="2"/>
        <v>0.22111858006950541</v>
      </c>
      <c r="H38" s="17"/>
    </row>
    <row r="39" spans="1:9" ht="15" customHeight="1" x14ac:dyDescent="0.25">
      <c r="A39" s="29" t="s">
        <v>23</v>
      </c>
      <c r="B39" s="30" t="s">
        <v>61</v>
      </c>
      <c r="C39" s="31">
        <f>'[1]7.sz. melléklet'!D35</f>
        <v>83159</v>
      </c>
      <c r="D39" s="31">
        <f>'[1]7.sz. melléklet'!E35</f>
        <v>80171</v>
      </c>
      <c r="E39" s="31">
        <f>'[1]7.sz. melléklet'!F35</f>
        <v>0</v>
      </c>
      <c r="F39" s="31">
        <f>'[1]7.sz. melléklet'!G35</f>
        <v>18388</v>
      </c>
      <c r="G39" s="32">
        <f t="shared" si="2"/>
        <v>0.22111858006950541</v>
      </c>
      <c r="H39" s="17"/>
    </row>
    <row r="40" spans="1:9" ht="15" customHeight="1" x14ac:dyDescent="0.25">
      <c r="A40" s="70" t="s">
        <v>62</v>
      </c>
      <c r="B40" s="70"/>
      <c r="C40" s="57">
        <f>C36+C37+C38</f>
        <v>424680</v>
      </c>
      <c r="D40" s="57">
        <f>D36+D37+D38</f>
        <v>426902</v>
      </c>
      <c r="E40" s="57">
        <f>E36+E37+E38</f>
        <v>352184</v>
      </c>
      <c r="F40" s="57">
        <f>F36+F37+F38</f>
        <v>363898</v>
      </c>
      <c r="G40" s="21">
        <f t="shared" si="2"/>
        <v>0.85687576528209475</v>
      </c>
      <c r="H40" s="17"/>
    </row>
    <row r="41" spans="1:9" ht="15" customHeight="1" x14ac:dyDescent="0.25">
      <c r="A41" s="35" t="s">
        <v>63</v>
      </c>
      <c r="B41" s="28" t="s">
        <v>64</v>
      </c>
      <c r="C41" s="58">
        <f>SUM(C42:C43)</f>
        <v>2365</v>
      </c>
      <c r="D41" s="58">
        <f>SUM(D42:D43)</f>
        <v>102695</v>
      </c>
      <c r="E41" s="58">
        <f>SUM(E42:E43)</f>
        <v>102695</v>
      </c>
      <c r="F41" s="58">
        <f>SUM(F42:F43)</f>
        <v>102695</v>
      </c>
      <c r="G41" s="21">
        <f t="shared" si="2"/>
        <v>43.422832980972515</v>
      </c>
      <c r="H41" s="38"/>
    </row>
    <row r="42" spans="1:9" ht="15" customHeight="1" x14ac:dyDescent="0.25">
      <c r="A42" s="59" t="s">
        <v>65</v>
      </c>
      <c r="B42" s="60" t="s">
        <v>66</v>
      </c>
      <c r="C42" s="61">
        <f>'[1]7.sz. melléklet'!D50</f>
        <v>2365</v>
      </c>
      <c r="D42" s="61">
        <f>'[1]7.sz. melléklet'!E50</f>
        <v>2695</v>
      </c>
      <c r="E42" s="61">
        <f>'[1]7.sz. melléklet'!F50</f>
        <v>2695</v>
      </c>
      <c r="F42" s="61">
        <f>'[1]7.sz. melléklet'!G50</f>
        <v>2695</v>
      </c>
      <c r="G42" s="62">
        <f t="shared" si="2"/>
        <v>1.1395348837209303</v>
      </c>
      <c r="H42" s="38"/>
    </row>
    <row r="43" spans="1:9" ht="15" customHeight="1" x14ac:dyDescent="0.25">
      <c r="A43" s="59" t="s">
        <v>25</v>
      </c>
      <c r="B43" s="60" t="s">
        <v>67</v>
      </c>
      <c r="C43" s="61"/>
      <c r="D43" s="61">
        <f>'[1]7.sz. melléklet'!E49</f>
        <v>100000</v>
      </c>
      <c r="E43" s="61">
        <f>'[1]7.sz. melléklet'!F49</f>
        <v>100000</v>
      </c>
      <c r="F43" s="61">
        <f>'[1]7.sz. melléklet'!G49</f>
        <v>100000</v>
      </c>
      <c r="G43" s="63"/>
      <c r="H43" s="38"/>
    </row>
    <row r="44" spans="1:9" s="67" customFormat="1" ht="15" customHeight="1" thickBot="1" x14ac:dyDescent="0.3">
      <c r="A44" s="68" t="s">
        <v>68</v>
      </c>
      <c r="B44" s="68"/>
      <c r="C44" s="64">
        <f>C40+C41</f>
        <v>427045</v>
      </c>
      <c r="D44" s="64">
        <f>D40+D41</f>
        <v>529597</v>
      </c>
      <c r="E44" s="64">
        <f>E40+E41</f>
        <v>454879</v>
      </c>
      <c r="F44" s="64">
        <f>F40+F41</f>
        <v>466593</v>
      </c>
      <c r="G44" s="65">
        <f t="shared" si="2"/>
        <v>1.0926085073001675</v>
      </c>
      <c r="H44" s="66"/>
    </row>
    <row r="45" spans="1:9" ht="13.8" thickTop="1" x14ac:dyDescent="0.25"/>
  </sheetData>
  <sheetProtection selectLockedCells="1" selectUnlockedCells="1"/>
  <mergeCells count="16">
    <mergeCell ref="A4:G4"/>
    <mergeCell ref="A8:G8"/>
    <mergeCell ref="A24:B24"/>
    <mergeCell ref="A25:A26"/>
    <mergeCell ref="C25:C26"/>
    <mergeCell ref="D25:D26"/>
    <mergeCell ref="E25:E26"/>
    <mergeCell ref="F25:F26"/>
    <mergeCell ref="G25:G26"/>
    <mergeCell ref="A44:B44"/>
    <mergeCell ref="H25:H26"/>
    <mergeCell ref="H28:H29"/>
    <mergeCell ref="A32:B32"/>
    <mergeCell ref="A33:B33"/>
    <mergeCell ref="A35:G35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2017-04-04T10:41:41Z</dcterms:created>
  <dcterms:modified xsi:type="dcterms:W3CDTF">2017-04-06T13:13:51Z</dcterms:modified>
</cp:coreProperties>
</file>