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0051064D-4EEC-4AA8-82AB-D50ABF384F4F}" xr6:coauthVersionLast="46" xr6:coauthVersionMax="46" xr10:uidLastSave="{00000000-0000-0000-0000-000000000000}"/>
  <bookViews>
    <workbookView xWindow="-120" yWindow="-120" windowWidth="21840" windowHeight="13290" xr2:uid="{E7FA9839-3E40-44B9-9FB1-EC5D23ABB179}"/>
  </bookViews>
  <sheets>
    <sheet name="16. melléklet" sheetId="1" r:id="rId1"/>
  </sheets>
  <definedNames>
    <definedName name="_xlnm.Print_Area" localSheetId="0">'16. melléklet'!$A$1:$F$156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6" i="1" l="1"/>
  <c r="F147" i="1" s="1"/>
  <c r="E136" i="1"/>
  <c r="E147" i="1" s="1"/>
  <c r="D136" i="1"/>
  <c r="D147" i="1" s="1"/>
  <c r="C136" i="1"/>
  <c r="C147" i="1" s="1"/>
  <c r="F123" i="1"/>
  <c r="E123" i="1"/>
  <c r="D123" i="1"/>
  <c r="C123" i="1"/>
  <c r="F114" i="1"/>
  <c r="E114" i="1"/>
  <c r="D114" i="1"/>
  <c r="C114" i="1"/>
  <c r="F109" i="1"/>
  <c r="E109" i="1"/>
  <c r="D109" i="1"/>
  <c r="C109" i="1"/>
  <c r="F98" i="1"/>
  <c r="E98" i="1"/>
  <c r="D98" i="1"/>
  <c r="C98" i="1"/>
  <c r="F93" i="1"/>
  <c r="F126" i="1" s="1"/>
  <c r="F148" i="1" s="1"/>
  <c r="E93" i="1"/>
  <c r="E126" i="1" s="1"/>
  <c r="E148" i="1" s="1"/>
  <c r="D93" i="1"/>
  <c r="D126" i="1" s="1"/>
  <c r="D148" i="1" s="1"/>
  <c r="C93" i="1"/>
  <c r="C126" i="1" s="1"/>
  <c r="C148" i="1" s="1"/>
  <c r="F77" i="1"/>
  <c r="E77" i="1"/>
  <c r="D77" i="1"/>
  <c r="C77" i="1"/>
  <c r="F74" i="1"/>
  <c r="F87" i="1" s="1"/>
  <c r="F155" i="1" s="1"/>
  <c r="E74" i="1"/>
  <c r="E87" i="1" s="1"/>
  <c r="E155" i="1" s="1"/>
  <c r="D74" i="1"/>
  <c r="D87" i="1" s="1"/>
  <c r="D155" i="1" s="1"/>
  <c r="C74" i="1"/>
  <c r="C87" i="1" s="1"/>
  <c r="C155" i="1" s="1"/>
  <c r="D64" i="1"/>
  <c r="D154" i="1" s="1"/>
  <c r="F59" i="1"/>
  <c r="E59" i="1"/>
  <c r="F48" i="1"/>
  <c r="E48" i="1"/>
  <c r="D48" i="1"/>
  <c r="C48" i="1"/>
  <c r="F36" i="1"/>
  <c r="E36" i="1"/>
  <c r="D36" i="1"/>
  <c r="C36" i="1"/>
  <c r="F30" i="1"/>
  <c r="E30" i="1"/>
  <c r="D30" i="1"/>
  <c r="C30" i="1"/>
  <c r="F29" i="1"/>
  <c r="E29" i="1"/>
  <c r="D29" i="1"/>
  <c r="C29" i="1"/>
  <c r="F22" i="1"/>
  <c r="E22" i="1"/>
  <c r="D22" i="1"/>
  <c r="F15" i="1"/>
  <c r="E15" i="1"/>
  <c r="D15" i="1"/>
  <c r="C15" i="1"/>
  <c r="F8" i="1"/>
  <c r="F64" i="1" s="1"/>
  <c r="E8" i="1"/>
  <c r="E64" i="1" s="1"/>
  <c r="D8" i="1"/>
  <c r="C8" i="1"/>
  <c r="C64" i="1" s="1"/>
  <c r="F154" i="1" l="1"/>
  <c r="F88" i="1"/>
  <c r="E88" i="1"/>
  <c r="E154" i="1"/>
  <c r="C154" i="1"/>
  <c r="C88" i="1"/>
  <c r="D88" i="1"/>
</calcChain>
</file>

<file path=xl/sharedStrings.xml><?xml version="1.0" encoding="utf-8"?>
<sst xmlns="http://schemas.openxmlformats.org/spreadsheetml/2006/main" count="332" uniqueCount="258">
  <si>
    <t xml:space="preserve"> </t>
  </si>
  <si>
    <t>Becsvölgye Községi Önkormányzat és költségvetési szervei bevételei és kiadásai 2020. évben</t>
  </si>
  <si>
    <t>1. sz. táblázat</t>
  </si>
  <si>
    <t>forintban</t>
  </si>
  <si>
    <t>Sor-
szám</t>
  </si>
  <si>
    <t>Bevételi jogcím</t>
  </si>
  <si>
    <t>2020. évi eredeti előirányzat</t>
  </si>
  <si>
    <t>2020. évi 1.módosított előirányzat</t>
  </si>
  <si>
    <t>2020. évi 2.módosított előirányzat</t>
  </si>
  <si>
    <t>2020. évi teljesített</t>
  </si>
  <si>
    <t>A</t>
  </si>
  <si>
    <t>B</t>
  </si>
  <si>
    <t>C</t>
  </si>
  <si>
    <t>D</t>
  </si>
  <si>
    <t>E</t>
  </si>
  <si>
    <t>F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</si>
  <si>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</si>
  <si>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</si>
  <si>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</si>
  <si>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</si>
  <si>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</si>
  <si>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</si>
  <si>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</si>
  <si>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szociális, gyermekjóléti, és gyermétkeztetési feladatainak támogatása</t>
  </si>
  <si>
    <t>1.4.</t>
  </si>
  <si>
    <t>Önkormányzatok nyilvános könyvtári és  közművelődési feladatainak támogatása</t>
  </si>
  <si>
    <t>1.5.</t>
  </si>
  <si>
    <t>Önkormányzatok működési célú költségvetési támogatásai és és kiegészítő támogatásai</t>
  </si>
  <si>
    <t>1.6.</t>
  </si>
  <si>
    <t>Elszámolásból származó bevételek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</si>
  <si>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</si>
  <si>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</si>
  <si>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</si>
  <si>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</si>
  <si>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</si>
  <si>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</si>
  <si>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</si>
  <si>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</si>
  <si>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</si>
  <si>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</si>
  <si>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</si>
  <si>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</si>
  <si>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</si>
  <si>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</si>
  <si>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</si>
  <si>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</si>
  <si>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</si>
  <si>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</si>
  <si>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</si>
  <si>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</si>
  <si>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</si>
  <si>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</si>
  <si>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</si>
  <si>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</si>
  <si>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</si>
  <si>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</si>
  <si>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</si>
  <si>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</si>
  <si>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</si>
  <si>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</si>
  <si>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</si>
  <si>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</si>
  <si>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</si>
  <si>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</si>
  <si>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</si>
  <si>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 xml:space="preserve"> -  Értékesítési és forgalmi adók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</si>
  <si>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</si>
  <si>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</si>
  <si>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</si>
  <si>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</si>
  <si>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</si>
  <si>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</si>
  <si>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</si>
  <si>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</si>
  <si>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</si>
  <si>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</si>
  <si>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</si>
  <si>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</si>
  <si>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</si>
  <si>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</si>
  <si>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</si>
  <si>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</si>
  <si>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</si>
  <si>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</si>
  <si>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</si>
  <si>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</si>
  <si>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</si>
  <si>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</si>
  <si>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</si>
  <si>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</si>
  <si>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</si>
  <si>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</si>
  <si>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</si>
  <si>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Biztosító által fizetett kártérítés</t>
  </si>
  <si>
    <t>5.11.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</si>
  <si>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</si>
  <si>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</si>
  <si>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</si>
  <si>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</si>
  <si>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</si>
  <si>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</si>
  <si>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</si>
  <si>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</si>
  <si>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</si>
  <si>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</si>
  <si>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</si>
  <si>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</si>
  <si>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</si>
  <si>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</si>
  <si>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</si>
  <si>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</si>
  <si>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</si>
  <si>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</si>
  <si>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</si>
  <si>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</si>
  <si>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</si>
  <si>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</si>
  <si>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</si>
  <si>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</si>
  <si>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</si>
  <si>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</si>
  <si>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</si>
  <si>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</si>
  <si>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</si>
  <si>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</si>
  <si>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</si>
  <si>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</si>
  <si>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</si>
  <si>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</si>
  <si>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</si>
  <si>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</si>
  <si>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(10.1.+…+10.3.)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</si>
  <si>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</si>
  <si>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</si>
  <si>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</si>
  <si>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</si>
  <si>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</si>
  <si>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</si>
  <si>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</si>
  <si>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</si>
  <si>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</si>
  <si>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</si>
  <si>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</si>
  <si>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</si>
  <si>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</si>
  <si>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</si>
  <si>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</si>
  <si>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</si>
  <si>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</si>
  <si>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</si>
  <si>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</si>
  <si>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</si>
  <si>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</si>
  <si>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</si>
  <si>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</si>
  <si>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</si>
  <si>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</si>
  <si>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</si>
  <si>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</si>
  <si>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</si>
  <si>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</si>
  <si>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Központi, irányítószervi támogatás</t>
  </si>
  <si>
    <t xml:space="preserve">    14.</t>
  </si>
  <si>
    <t>Külföldi finanszírozás bevételei (14.1.+…+14.4.)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</si>
  <si>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</si>
  <si>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</si>
  <si>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</si>
  <si>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</si>
  <si>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</si>
  <si>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</si>
  <si>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</si>
  <si>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</si>
  <si>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</si>
  <si>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</si>
  <si>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</si>
  <si>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</si>
  <si>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</si>
  <si>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</si>
  <si>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2. sz. táblázat</t>
  </si>
  <si>
    <t>Kiadási jogcím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</si>
  <si>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</si>
  <si>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</si>
  <si>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</si>
  <si>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</si>
  <si>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</si>
  <si>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</si>
  <si>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 (tartalékok nélkül)</t>
  </si>
  <si>
    <t xml:space="preserve"> - az 1.5-ből: -Családi támogatások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</si>
  <si>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</si>
  <si>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</si>
  <si>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</si>
  <si>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</si>
  <si>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</si>
  <si>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</si>
  <si>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</si>
  <si>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ÁHT-n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</si>
  <si>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</si>
  <si>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</si>
  <si>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</si>
  <si>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</si>
  <si>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</si>
  <si>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</si>
  <si>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</si>
  <si>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Elvonások, befizetések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</si>
  <si>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</si>
  <si>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</si>
  <si>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</si>
  <si>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</si>
  <si>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</si>
  <si>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</si>
  <si>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</si>
  <si>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célú kiadások</t>
  </si>
  <si>
    <t xml:space="preserve">   - Visszatérítendő támogatások, kölcsönök nyújtása ÁH-n belülre</t>
  </si>
  <si>
    <t>2.7.</t>
  </si>
  <si>
    <t>2.8.</t>
  </si>
  <si>
    <t xml:space="preserve">   - Egyéb felhalmozási célú támogatások ÁH-n belülre</t>
  </si>
  <si>
    <t>2.9.</t>
  </si>
  <si>
    <t xml:space="preserve">   - Garancia- és kezességvállalásból kifizetés ÁH-n kívülre</t>
  </si>
  <si>
    <t>2.10.</t>
  </si>
  <si>
    <t>2.11.</t>
  </si>
  <si>
    <t xml:space="preserve">   - Lakástámogatás</t>
  </si>
  <si>
    <t>2.12.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</si>
  <si>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</si>
  <si>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</si>
  <si>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</si>
  <si>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</si>
  <si>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</si>
  <si>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</si>
  <si>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</si>
  <si>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</si>
  <si>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</si>
  <si>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</si>
  <si>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</si>
  <si>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</si>
  <si>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</si>
  <si>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</si>
  <si>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</si>
  <si>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</si>
  <si>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+ 7.5.)</t>
  </si>
  <si>
    <t>Államháztartáson belüli megelőlegezések folyósítása</t>
  </si>
  <si>
    <t>Államháztartáson belüli megelőlegezések visszafizetése</t>
  </si>
  <si>
    <t>Központi, irányítószervi támogatások folyósítása</t>
  </si>
  <si>
    <t xml:space="preserve"> Pénzeszközök betétként elhelyezése </t>
  </si>
  <si>
    <t>7.5.</t>
  </si>
  <si>
    <t xml:space="preserve"> Pénzügyi lízing kiadásai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</si>
  <si>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</si>
  <si>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</si>
  <si>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</si>
  <si>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</si>
  <si>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</si>
  <si>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</si>
  <si>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</si>
  <si>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</si>
  <si>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3. sz. táblázat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</si>
  <si>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</si>
  <si>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</si>
  <si>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</si>
  <si>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16.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</si>
</sst>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 x14ac:knownFonts="1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i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sz val="8"/>
      <color indexed="8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5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164" fontId="2" fillId="0" borderId="0" xfId="1" applyNumberFormat="1" applyFont="1" applyAlignment="1">
      <alignment horizontal="right" vertical="center" wrapText="1"/>
    </xf>
    <xf numFmtId="164" fontId="2" fillId="0" borderId="0" xfId="1" applyNumberFormat="1" applyFont="1" applyAlignment="1">
      <alignment horizontal="right" vertical="center" wrapText="1"/>
    </xf>
    <xf numFmtId="164" fontId="3" fillId="0" borderId="0" xfId="1" applyNumberFormat="1" applyFont="1" applyAlignment="1">
      <alignment horizontal="center" vertical="center" wrapText="1"/>
    </xf>
    <xf numFmtId="164" fontId="4" fillId="0" borderId="1" xfId="1" applyNumberFormat="1" applyFont="1" applyBorder="1" applyAlignment="1">
      <alignment horizontal="left" vertical="center"/>
    </xf>
    <xf numFmtId="0" fontId="6" fillId="0" borderId="1" xfId="2" applyFont="1" applyBorder="1" applyAlignment="1">
      <alignment horizontal="right" vertical="center"/>
    </xf>
    <xf numFmtId="0" fontId="7" fillId="0" borderId="1" xfId="2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1" fillId="0" borderId="0" xfId="1" applyFont="1"/>
    <xf numFmtId="0" fontId="10" fillId="0" borderId="2" xfId="1" applyFont="1" applyBorder="1" applyAlignment="1">
      <alignment horizontal="left" vertical="center" wrapText="1" indent="1"/>
    </xf>
    <xf numFmtId="0" fontId="10" fillId="0" borderId="3" xfId="1" applyFont="1" applyBorder="1" applyAlignment="1">
      <alignment horizontal="left" vertical="center" wrapText="1" indent="1"/>
    </xf>
    <xf numFmtId="164" fontId="10" fillId="0" borderId="4" xfId="1" applyNumberFormat="1" applyFont="1" applyBorder="1" applyAlignment="1">
      <alignment horizontal="right" vertical="center" wrapText="1" indent="1"/>
    </xf>
    <xf numFmtId="0" fontId="12" fillId="0" borderId="0" xfId="1" applyFont="1"/>
    <xf numFmtId="49" fontId="11" fillId="0" borderId="8" xfId="1" applyNumberFormat="1" applyFont="1" applyBorder="1" applyAlignment="1">
      <alignment horizontal="left" vertical="center" wrapText="1" indent="1"/>
    </xf>
    <xf numFmtId="0" fontId="13" fillId="0" borderId="9" xfId="2" applyFont="1" applyBorder="1" applyAlignment="1">
      <alignment horizontal="left" wrapText="1" indent="1"/>
    </xf>
    <xf numFmtId="164" fontId="11" fillId="0" borderId="10" xfId="1" applyNumberFormat="1" applyFont="1" applyBorder="1" applyAlignment="1" applyProtection="1">
      <alignment horizontal="right" vertical="center" wrapText="1" indent="1"/>
      <protection locked="0"/>
    </xf>
    <xf numFmtId="49" fontId="11" fillId="0" borderId="11" xfId="1" applyNumberFormat="1" applyFont="1" applyBorder="1" applyAlignment="1">
      <alignment horizontal="left" vertical="center" wrapText="1" indent="1"/>
    </xf>
    <xf numFmtId="0" fontId="13" fillId="0" borderId="12" xfId="2" applyFont="1" applyBorder="1" applyAlignment="1">
      <alignment horizontal="left" wrapText="1" indent="1"/>
    </xf>
    <xf numFmtId="164" fontId="11" fillId="0" borderId="13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13" xfId="1" applyNumberFormat="1" applyFont="1" applyBorder="1" applyAlignment="1" applyProtection="1">
      <alignment horizontal="right" vertical="center" wrapText="1" indent="1"/>
      <protection locked="0"/>
    </xf>
    <xf numFmtId="49" fontId="11" fillId="0" borderId="14" xfId="1" applyNumberFormat="1" applyFont="1" applyBorder="1" applyAlignment="1">
      <alignment horizontal="left" vertical="center" wrapText="1" indent="1"/>
    </xf>
    <xf numFmtId="0" fontId="13" fillId="0" borderId="15" xfId="2" applyFont="1" applyBorder="1" applyAlignment="1">
      <alignment horizontal="left" wrapText="1" indent="1"/>
    </xf>
    <xf numFmtId="0" fontId="15" fillId="0" borderId="3" xfId="2" applyFont="1" applyBorder="1" applyAlignment="1">
      <alignment horizontal="left" vertical="center" wrapText="1" indent="1"/>
    </xf>
    <xf numFmtId="164" fontId="11" fillId="0" borderId="16" xfId="1" applyNumberFormat="1" applyFont="1" applyBorder="1" applyAlignment="1" applyProtection="1">
      <alignment horizontal="right" vertical="center" wrapText="1" indent="1"/>
      <protection locked="0"/>
    </xf>
    <xf numFmtId="164" fontId="16" fillId="0" borderId="4" xfId="1" applyNumberFormat="1" applyFont="1" applyBorder="1" applyAlignment="1">
      <alignment horizontal="right" vertical="center" wrapText="1" indent="1"/>
    </xf>
    <xf numFmtId="164" fontId="11" fillId="0" borderId="10" xfId="1" applyNumberFormat="1" applyFont="1" applyBorder="1" applyAlignment="1">
      <alignment horizontal="right" vertical="center" wrapText="1" indent="1"/>
    </xf>
    <xf numFmtId="164" fontId="17" fillId="0" borderId="13" xfId="1" applyNumberFormat="1" applyFont="1" applyBorder="1" applyAlignment="1" applyProtection="1">
      <alignment horizontal="right" vertical="center" wrapText="1" indent="1"/>
      <protection locked="0"/>
    </xf>
    <xf numFmtId="164" fontId="17" fillId="0" borderId="16" xfId="1" applyNumberFormat="1" applyFont="1" applyBorder="1" applyAlignment="1" applyProtection="1">
      <alignment horizontal="right" vertical="center" wrapText="1" indent="1"/>
      <protection locked="0"/>
    </xf>
    <xf numFmtId="164" fontId="17" fillId="0" borderId="10" xfId="1" applyNumberFormat="1" applyFont="1" applyBorder="1" applyAlignment="1" applyProtection="1">
      <alignment horizontal="right" vertical="center" wrapText="1" indent="1"/>
      <protection locked="0"/>
    </xf>
    <xf numFmtId="1" fontId="10" fillId="0" borderId="4" xfId="1" applyNumberFormat="1" applyFont="1" applyBorder="1" applyAlignment="1">
      <alignment horizontal="right" vertical="center" wrapText="1" indent="1"/>
    </xf>
    <xf numFmtId="1" fontId="17" fillId="0" borderId="13" xfId="1" applyNumberFormat="1" applyFont="1" applyBorder="1" applyAlignment="1" applyProtection="1">
      <alignment horizontal="right" vertical="center" wrapText="1" indent="1"/>
      <protection locked="0"/>
    </xf>
    <xf numFmtId="0" fontId="15" fillId="0" borderId="2" xfId="2" applyFont="1" applyBorder="1" applyAlignment="1">
      <alignment wrapText="1"/>
    </xf>
    <xf numFmtId="0" fontId="13" fillId="0" borderId="15" xfId="2" applyFont="1" applyBorder="1" applyAlignment="1">
      <alignment wrapText="1"/>
    </xf>
    <xf numFmtId="0" fontId="13" fillId="0" borderId="8" xfId="2" applyFont="1" applyBorder="1" applyAlignment="1">
      <alignment wrapText="1"/>
    </xf>
    <xf numFmtId="0" fontId="13" fillId="0" borderId="11" xfId="2" applyFont="1" applyBorder="1" applyAlignment="1">
      <alignment wrapText="1"/>
    </xf>
    <xf numFmtId="0" fontId="13" fillId="0" borderId="14" xfId="2" applyFont="1" applyBorder="1" applyAlignment="1">
      <alignment wrapText="1"/>
    </xf>
    <xf numFmtId="164" fontId="10" fillId="0" borderId="4" xfId="1" applyNumberFormat="1" applyFont="1" applyBorder="1" applyAlignment="1" applyProtection="1">
      <alignment horizontal="right" vertical="center" wrapText="1" indent="1"/>
      <protection locked="0"/>
    </xf>
    <xf numFmtId="0" fontId="15" fillId="0" borderId="3" xfId="2" applyFont="1" applyBorder="1" applyAlignment="1">
      <alignment wrapText="1"/>
    </xf>
    <xf numFmtId="0" fontId="15" fillId="0" borderId="0" xfId="2" applyFont="1" applyAlignment="1">
      <alignment wrapText="1"/>
    </xf>
    <xf numFmtId="164" fontId="16" fillId="0" borderId="0" xfId="1" applyNumberFormat="1" applyFont="1" applyAlignment="1">
      <alignment horizontal="right" vertical="center" wrapText="1" inden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 indent="1"/>
    </xf>
    <xf numFmtId="0" fontId="10" fillId="0" borderId="6" xfId="1" applyFont="1" applyBorder="1" applyAlignment="1">
      <alignment vertical="center" wrapText="1"/>
    </xf>
    <xf numFmtId="164" fontId="10" fillId="0" borderId="7" xfId="1" applyNumberFormat="1" applyFont="1" applyBorder="1" applyAlignment="1">
      <alignment horizontal="right" vertical="center" wrapText="1" indent="1"/>
    </xf>
    <xf numFmtId="49" fontId="11" fillId="0" borderId="17" xfId="1" applyNumberFormat="1" applyFont="1" applyBorder="1" applyAlignment="1">
      <alignment horizontal="left" vertical="center" wrapText="1" indent="1"/>
    </xf>
    <xf numFmtId="0" fontId="11" fillId="0" borderId="18" xfId="1" applyFont="1" applyBorder="1" applyAlignment="1">
      <alignment horizontal="left" vertical="center" wrapText="1" indent="1"/>
    </xf>
    <xf numFmtId="164" fontId="11" fillId="0" borderId="19" xfId="1" applyNumberFormat="1" applyFont="1" applyBorder="1" applyAlignment="1" applyProtection="1">
      <alignment horizontal="right" vertical="center" wrapText="1" indent="1"/>
      <protection locked="0"/>
    </xf>
    <xf numFmtId="0" fontId="11" fillId="0" borderId="12" xfId="1" applyFont="1" applyBorder="1" applyAlignment="1">
      <alignment horizontal="left" vertical="center" wrapText="1" indent="1"/>
    </xf>
    <xf numFmtId="0" fontId="11" fillId="0" borderId="20" xfId="1" applyFont="1" applyBorder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1"/>
    </xf>
    <xf numFmtId="0" fontId="11" fillId="0" borderId="12" xfId="1" applyFont="1" applyBorder="1" applyAlignment="1">
      <alignment horizontal="left" indent="6"/>
    </xf>
    <xf numFmtId="0" fontId="11" fillId="0" borderId="12" xfId="1" applyFont="1" applyBorder="1" applyAlignment="1">
      <alignment horizontal="left" vertical="center" wrapText="1" indent="6"/>
    </xf>
    <xf numFmtId="49" fontId="11" fillId="0" borderId="21" xfId="1" applyNumberFormat="1" applyFont="1" applyBorder="1" applyAlignment="1">
      <alignment horizontal="left" vertical="center" wrapText="1" indent="1"/>
    </xf>
    <xf numFmtId="0" fontId="11" fillId="0" borderId="15" xfId="1" applyFont="1" applyBorder="1" applyAlignment="1">
      <alignment horizontal="left" vertical="center" wrapText="1" indent="6"/>
    </xf>
    <xf numFmtId="49" fontId="11" fillId="0" borderId="22" xfId="1" applyNumberFormat="1" applyFont="1" applyBorder="1" applyAlignment="1">
      <alignment horizontal="left" vertical="center" wrapText="1" indent="1"/>
    </xf>
    <xf numFmtId="0" fontId="11" fillId="0" borderId="23" xfId="1" applyFont="1" applyBorder="1" applyAlignment="1">
      <alignment horizontal="left" vertical="center" wrapText="1" indent="6"/>
    </xf>
    <xf numFmtId="164" fontId="11" fillId="0" borderId="24" xfId="1" applyNumberFormat="1" applyFont="1" applyBorder="1" applyAlignment="1" applyProtection="1">
      <alignment horizontal="right" vertical="center" wrapText="1" indent="1"/>
      <protection locked="0"/>
    </xf>
    <xf numFmtId="0" fontId="10" fillId="0" borderId="3" xfId="1" applyFont="1" applyBorder="1" applyAlignment="1">
      <alignment vertical="center" wrapText="1"/>
    </xf>
    <xf numFmtId="0" fontId="11" fillId="0" borderId="15" xfId="1" applyFont="1" applyBorder="1" applyAlignment="1">
      <alignment horizontal="left" vertical="center" wrapText="1" indent="1"/>
    </xf>
    <xf numFmtId="164" fontId="11" fillId="0" borderId="25" xfId="1" applyNumberFormat="1" applyFont="1" applyBorder="1" applyAlignment="1" applyProtection="1">
      <alignment horizontal="right" vertical="center" wrapText="1" indent="1"/>
      <protection locked="0"/>
    </xf>
    <xf numFmtId="0" fontId="13" fillId="0" borderId="12" xfId="2" applyFont="1" applyBorder="1" applyAlignment="1">
      <alignment horizontal="left" vertical="center" wrapText="1" indent="1"/>
    </xf>
    <xf numFmtId="1" fontId="11" fillId="0" borderId="25" xfId="1" applyNumberFormat="1" applyFont="1" applyBorder="1" applyAlignment="1" applyProtection="1">
      <alignment horizontal="right" vertical="center" wrapText="1" indent="1"/>
      <protection locked="0"/>
    </xf>
    <xf numFmtId="164" fontId="11" fillId="0" borderId="26" xfId="1" applyNumberFormat="1" applyFont="1" applyBorder="1" applyAlignment="1" applyProtection="1">
      <alignment horizontal="right" vertical="center" wrapText="1" indent="1"/>
      <protection locked="0"/>
    </xf>
    <xf numFmtId="1" fontId="11" fillId="0" borderId="26" xfId="1" applyNumberFormat="1" applyFont="1" applyBorder="1" applyAlignment="1" applyProtection="1">
      <alignment horizontal="right" vertical="center" wrapText="1" indent="1"/>
      <protection locked="0"/>
    </xf>
    <xf numFmtId="0" fontId="16" fillId="0" borderId="3" xfId="1" applyFont="1" applyBorder="1" applyAlignment="1">
      <alignment horizontal="left" vertical="center" wrapText="1" indent="1"/>
    </xf>
    <xf numFmtId="0" fontId="11" fillId="0" borderId="9" xfId="1" applyFont="1" applyBorder="1" applyAlignment="1">
      <alignment horizontal="left" vertical="center" wrapText="1" indent="1"/>
    </xf>
    <xf numFmtId="1" fontId="11" fillId="0" borderId="10" xfId="1" applyNumberFormat="1" applyFont="1" applyBorder="1" applyAlignment="1" applyProtection="1">
      <alignment horizontal="right" vertical="center" wrapText="1" indent="1"/>
      <protection locked="0"/>
    </xf>
    <xf numFmtId="0" fontId="11" fillId="0" borderId="27" xfId="1" applyFont="1" applyBorder="1" applyAlignment="1">
      <alignment horizontal="left" vertical="center" wrapText="1" indent="1"/>
    </xf>
    <xf numFmtId="164" fontId="14" fillId="0" borderId="25" xfId="1" applyNumberFormat="1" applyFont="1" applyBorder="1" applyAlignment="1" applyProtection="1">
      <alignment horizontal="right" vertical="center" wrapText="1" indent="1"/>
      <protection locked="0"/>
    </xf>
    <xf numFmtId="164" fontId="15" fillId="0" borderId="4" xfId="2" applyNumberFormat="1" applyFont="1" applyBorder="1" applyAlignment="1">
      <alignment horizontal="right" vertical="center" wrapText="1" indent="1"/>
    </xf>
    <xf numFmtId="164" fontId="18" fillId="0" borderId="4" xfId="2" quotePrefix="1" applyNumberFormat="1" applyFont="1" applyBorder="1" applyAlignment="1">
      <alignment horizontal="right" vertical="center" wrapText="1" indent="1"/>
    </xf>
    <xf numFmtId="0" fontId="19" fillId="0" borderId="0" xfId="1" applyFont="1"/>
    <xf numFmtId="0" fontId="15" fillId="0" borderId="28" xfId="2" applyFont="1" applyBorder="1" applyAlignment="1">
      <alignment horizontal="left" vertical="center" wrapText="1" indent="1"/>
    </xf>
    <xf numFmtId="0" fontId="18" fillId="0" borderId="29" xfId="2" applyFont="1" applyBorder="1" applyAlignment="1">
      <alignment horizontal="left" vertical="center" wrapText="1" indent="1"/>
    </xf>
    <xf numFmtId="0" fontId="1" fillId="0" borderId="0" xfId="1" applyAlignment="1">
      <alignment horizontal="right" vertical="center" indent="1"/>
    </xf>
    <xf numFmtId="0" fontId="19" fillId="0" borderId="0" xfId="1" applyFont="1" applyAlignment="1">
      <alignment horizontal="center"/>
    </xf>
    <xf numFmtId="164" fontId="4" fillId="0" borderId="0" xfId="1" applyNumberFormat="1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right" vertical="center"/>
    </xf>
    <xf numFmtId="164" fontId="20" fillId="0" borderId="12" xfId="1" applyNumberFormat="1" applyFont="1" applyBorder="1" applyAlignment="1">
      <alignment horizontal="center" vertical="center"/>
    </xf>
    <xf numFmtId="0" fontId="6" fillId="0" borderId="12" xfId="2" applyFont="1" applyBorder="1" applyAlignment="1">
      <alignment horizontal="right" vertical="center"/>
    </xf>
    <xf numFmtId="0" fontId="5" fillId="0" borderId="12" xfId="2" applyBorder="1" applyAlignment="1">
      <alignment horizontal="center" vertical="center"/>
    </xf>
    <xf numFmtId="0" fontId="1" fillId="0" borderId="0" xfId="1" applyAlignment="1">
      <alignment horizontal="center"/>
    </xf>
    <xf numFmtId="0" fontId="10" fillId="0" borderId="28" xfId="1" applyFont="1" applyBorder="1" applyAlignment="1">
      <alignment horizontal="left" vertical="center" wrapText="1" indent="1"/>
    </xf>
    <xf numFmtId="0" fontId="10" fillId="0" borderId="29" xfId="1" applyFont="1" applyBorder="1" applyAlignment="1">
      <alignment vertical="center" wrapText="1"/>
    </xf>
    <xf numFmtId="164" fontId="10" fillId="0" borderId="30" xfId="1" applyNumberFormat="1" applyFont="1" applyBorder="1" applyAlignment="1">
      <alignment horizontal="right" vertical="center" wrapText="1" indent="1"/>
    </xf>
  </cellXfs>
  <cellStyles count="3">
    <cellStyle name="Normál" xfId="0" builtinId="0"/>
    <cellStyle name="Normál 2" xfId="2" xr:uid="{979A6987-5991-493C-ABD8-DC753E6D6AFB}"/>
    <cellStyle name="Normál_KVRENMUNKA" xfId="1" xr:uid="{3FE269A1-C95E-4102-9142-30A37755B8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71F1-8EC5-4308-BCF6-670B2A8D1428}">
  <dimension ref="A1:H156"/>
  <sheetViews>
    <sheetView tabSelected="1" view="pageBreakPreview" zoomScaleNormal="120" zoomScaleSheetLayoutView="100" zoomScalePageLayoutView="90" workbookViewId="0">
      <selection activeCell="A2" sqref="A2:F2"/>
    </sheetView>
  </sheetViews>
  <sheetFormatPr defaultColWidth="9.140625" defaultRowHeight="15.75" x14ac:dyDescent="0.25"/>
  <cols>
    <col min="1" max="1" width="5.7109375" style="2" customWidth="1"/>
    <col min="2" max="2" width="60.7109375" style="2" customWidth="1"/>
    <col min="3" max="6" width="14.7109375" style="83" customWidth="1"/>
    <col min="7" max="7" width="14.5703125" style="2" customWidth="1"/>
    <col min="8" max="16384" width="9.140625" style="2"/>
  </cols>
  <sheetData>
    <row r="1" spans="1:6" x14ac:dyDescent="0.25">
      <c r="A1" s="1" t="s">
        <v>257</v>
      </c>
      <c r="B1" s="1"/>
      <c r="C1" s="1"/>
      <c r="D1" s="1"/>
      <c r="E1" s="1"/>
      <c r="F1" s="1"/>
    </row>
    <row r="2" spans="1:6" ht="15.75" customHeight="1" x14ac:dyDescent="0.25">
      <c r="A2" s="3" t="s">
        <v>0</v>
      </c>
      <c r="B2" s="3"/>
      <c r="C2" s="3"/>
      <c r="D2" s="3"/>
      <c r="E2" s="3"/>
      <c r="F2" s="3"/>
    </row>
    <row r="3" spans="1:6" ht="12" customHeight="1" x14ac:dyDescent="0.25">
      <c r="A3" s="4"/>
      <c r="B3" s="4"/>
      <c r="C3" s="4"/>
      <c r="D3" s="4"/>
      <c r="E3" s="4"/>
      <c r="F3" s="4"/>
    </row>
    <row r="4" spans="1:6" ht="15.6" customHeight="1" x14ac:dyDescent="0.25">
      <c r="A4" s="5" t="s">
        <v>1</v>
      </c>
      <c r="B4" s="5"/>
      <c r="C4" s="5"/>
      <c r="D4" s="5"/>
      <c r="E4" s="5"/>
      <c r="F4" s="5"/>
    </row>
    <row r="5" spans="1:6" ht="12.6" customHeight="1" thickBot="1" x14ac:dyDescent="0.3">
      <c r="A5" s="6" t="s">
        <v>2</v>
      </c>
      <c r="B5" s="6"/>
      <c r="C5" s="7" t="s">
        <v>0</v>
      </c>
      <c r="D5" s="7" t="s">
        <v>0</v>
      </c>
      <c r="E5" s="8" t="s">
        <v>0</v>
      </c>
      <c r="F5" s="8" t="s">
        <v>3</v>
      </c>
    </row>
    <row r="6" spans="1:6" ht="46.5" customHeight="1" thickBot="1" x14ac:dyDescent="0.3">
      <c r="A6" s="9" t="s">
        <v>4</v>
      </c>
      <c r="B6" s="10" t="s">
        <v>5</v>
      </c>
      <c r="C6" s="11" t="s">
        <v>6</v>
      </c>
      <c r="D6" s="11" t="s">
        <v>7</v>
      </c>
      <c r="E6" s="11" t="s">
        <v>8</v>
      </c>
      <c r="F6" s="11" t="s">
        <v>9</v>
      </c>
    </row>
    <row r="7" spans="1:6" s="15" customFormat="1" ht="12" customHeight="1" thickBot="1" x14ac:dyDescent="0.25">
      <c r="A7" s="12" t="s">
        <v>10</v>
      </c>
      <c r="B7" s="13" t="s">
        <v>11</v>
      </c>
      <c r="C7" s="14" t="s">
        <v>12</v>
      </c>
      <c r="D7" s="14" t="s">
        <v>13</v>
      </c>
      <c r="E7" s="14" t="s">
        <v>14</v>
      </c>
      <c r="F7" s="14" t="s">
        <v>15</v>
      </c>
    </row>
    <row r="8" spans="1:6" s="19" customFormat="1" ht="12" customHeight="1" thickBot="1" x14ac:dyDescent="0.25">
      <c r="A8" s="16" t="s">
        <v>16</v>
      </c>
      <c r="B8" s="17" t="s">
        <v>17</v>
      </c>
      <c r="C8" s="18">
        <f>SUM(C9:C14)</f>
        <v>63284896</v>
      </c>
      <c r="D8" s="18">
        <f>SUM(D9:D14)</f>
        <v>65415036</v>
      </c>
      <c r="E8" s="18">
        <f>SUM(E9:E14)</f>
        <v>71188432</v>
      </c>
      <c r="F8" s="18">
        <f>SUM(F9:F14)</f>
        <v>71188432</v>
      </c>
    </row>
    <row r="9" spans="1:6" s="19" customFormat="1" ht="12" customHeight="1" x14ac:dyDescent="0.2">
      <c r="A9" s="20" t="s">
        <v>18</v>
      </c>
      <c r="B9" s="21" t="s">
        <v>19</v>
      </c>
      <c r="C9" s="22">
        <v>23519226</v>
      </c>
      <c r="D9" s="22">
        <v>23519226</v>
      </c>
      <c r="E9" s="22">
        <v>23519226</v>
      </c>
      <c r="F9" s="22">
        <v>23519226</v>
      </c>
    </row>
    <row r="10" spans="1:6" s="19" customFormat="1" ht="12" customHeight="1" x14ac:dyDescent="0.2">
      <c r="A10" s="23" t="s">
        <v>20</v>
      </c>
      <c r="B10" s="24" t="s">
        <v>21</v>
      </c>
      <c r="C10" s="25">
        <v>20272730</v>
      </c>
      <c r="D10" s="25">
        <v>21803400</v>
      </c>
      <c r="E10" s="25">
        <v>21803400</v>
      </c>
      <c r="F10" s="25">
        <v>21803400</v>
      </c>
    </row>
    <row r="11" spans="1:6" s="19" customFormat="1" ht="12" customHeight="1" x14ac:dyDescent="0.2">
      <c r="A11" s="23" t="s">
        <v>22</v>
      </c>
      <c r="B11" s="24" t="s">
        <v>23</v>
      </c>
      <c r="C11" s="26">
        <v>17692940</v>
      </c>
      <c r="D11" s="26">
        <v>17949440</v>
      </c>
      <c r="E11" s="26">
        <v>17784894</v>
      </c>
      <c r="F11" s="26">
        <v>17784894</v>
      </c>
    </row>
    <row r="12" spans="1:6" s="19" customFormat="1" ht="12" customHeight="1" x14ac:dyDescent="0.2">
      <c r="A12" s="23" t="s">
        <v>24</v>
      </c>
      <c r="B12" s="24" t="s">
        <v>25</v>
      </c>
      <c r="C12" s="26">
        <v>1800000</v>
      </c>
      <c r="D12" s="26">
        <v>2138410</v>
      </c>
      <c r="E12" s="26">
        <v>2138410</v>
      </c>
      <c r="F12" s="26">
        <v>2138410</v>
      </c>
    </row>
    <row r="13" spans="1:6" s="19" customFormat="1" ht="12" customHeight="1" x14ac:dyDescent="0.2">
      <c r="A13" s="23" t="s">
        <v>26</v>
      </c>
      <c r="B13" s="24" t="s">
        <v>27</v>
      </c>
      <c r="C13" s="26"/>
      <c r="D13" s="26"/>
      <c r="E13" s="26">
        <v>5937942</v>
      </c>
      <c r="F13" s="26">
        <v>5937942</v>
      </c>
    </row>
    <row r="14" spans="1:6" s="19" customFormat="1" ht="12" customHeight="1" thickBot="1" x14ac:dyDescent="0.25">
      <c r="A14" s="27" t="s">
        <v>28</v>
      </c>
      <c r="B14" s="28" t="s">
        <v>29</v>
      </c>
      <c r="C14" s="25" t="s">
        <v>0</v>
      </c>
      <c r="D14" s="25">
        <v>4560</v>
      </c>
      <c r="E14" s="25">
        <v>4560</v>
      </c>
      <c r="F14" s="25">
        <v>4560</v>
      </c>
    </row>
    <row r="15" spans="1:6" s="19" customFormat="1" ht="12" customHeight="1" thickBot="1" x14ac:dyDescent="0.25">
      <c r="A15" s="16" t="s">
        <v>30</v>
      </c>
      <c r="B15" s="29" t="s">
        <v>31</v>
      </c>
      <c r="C15" s="18">
        <f>SUM(C16:C20)</f>
        <v>4857405</v>
      </c>
      <c r="D15" s="18">
        <f>SUM(D16:D20)</f>
        <v>12401398</v>
      </c>
      <c r="E15" s="18">
        <f>SUM(E16:E20)</f>
        <v>12251362</v>
      </c>
      <c r="F15" s="18">
        <f>SUM(F16:F20)</f>
        <v>12251362</v>
      </c>
    </row>
    <row r="16" spans="1:6" s="19" customFormat="1" ht="12" customHeight="1" x14ac:dyDescent="0.2">
      <c r="A16" s="20" t="s">
        <v>32</v>
      </c>
      <c r="B16" s="21" t="s">
        <v>33</v>
      </c>
      <c r="C16" s="22"/>
      <c r="D16" s="22"/>
      <c r="E16" s="22"/>
      <c r="F16" s="22"/>
    </row>
    <row r="17" spans="1:6" s="19" customFormat="1" ht="12" customHeight="1" x14ac:dyDescent="0.2">
      <c r="A17" s="23" t="s">
        <v>34</v>
      </c>
      <c r="B17" s="24" t="s">
        <v>35</v>
      </c>
      <c r="C17" s="25"/>
      <c r="D17" s="25"/>
      <c r="E17" s="25"/>
      <c r="F17" s="25"/>
    </row>
    <row r="18" spans="1:6" s="19" customFormat="1" ht="12" customHeight="1" x14ac:dyDescent="0.2">
      <c r="A18" s="23" t="s">
        <v>36</v>
      </c>
      <c r="B18" s="24" t="s">
        <v>37</v>
      </c>
      <c r="C18" s="25"/>
      <c r="D18" s="25"/>
      <c r="E18" s="25"/>
      <c r="F18" s="25"/>
    </row>
    <row r="19" spans="1:6" s="19" customFormat="1" ht="12" customHeight="1" x14ac:dyDescent="0.2">
      <c r="A19" s="23" t="s">
        <v>38</v>
      </c>
      <c r="B19" s="24" t="s">
        <v>39</v>
      </c>
      <c r="C19" s="25"/>
      <c r="D19" s="25"/>
      <c r="E19" s="25"/>
      <c r="F19" s="25"/>
    </row>
    <row r="20" spans="1:6" s="19" customFormat="1" ht="12" customHeight="1" x14ac:dyDescent="0.2">
      <c r="A20" s="23" t="s">
        <v>40</v>
      </c>
      <c r="B20" s="24" t="s">
        <v>41</v>
      </c>
      <c r="C20" s="25">
        <v>4857405</v>
      </c>
      <c r="D20" s="25">
        <v>12401398</v>
      </c>
      <c r="E20" s="25">
        <v>12251362</v>
      </c>
      <c r="F20" s="25">
        <v>12251362</v>
      </c>
    </row>
    <row r="21" spans="1:6" s="19" customFormat="1" ht="12" customHeight="1" thickBot="1" x14ac:dyDescent="0.25">
      <c r="A21" s="27" t="s">
        <v>42</v>
      </c>
      <c r="B21" s="28" t="s">
        <v>43</v>
      </c>
      <c r="C21" s="30" t="s">
        <v>0</v>
      </c>
      <c r="D21" s="30">
        <v>2709100</v>
      </c>
      <c r="E21" s="30">
        <v>2709100</v>
      </c>
      <c r="F21" s="30">
        <v>2709100</v>
      </c>
    </row>
    <row r="22" spans="1:6" s="19" customFormat="1" ht="12" customHeight="1" thickBot="1" x14ac:dyDescent="0.25">
      <c r="A22" s="16" t="s">
        <v>44</v>
      </c>
      <c r="B22" s="17" t="s">
        <v>45</v>
      </c>
      <c r="C22" s="18"/>
      <c r="D22" s="18">
        <f>SUM(D23:D27)</f>
        <v>9998583</v>
      </c>
      <c r="E22" s="18">
        <f>SUM(E23:E27)</f>
        <v>39962891</v>
      </c>
      <c r="F22" s="18">
        <f>SUM(F23:F27)</f>
        <v>39962891</v>
      </c>
    </row>
    <row r="23" spans="1:6" s="19" customFormat="1" ht="12" customHeight="1" x14ac:dyDescent="0.2">
      <c r="A23" s="20" t="s">
        <v>46</v>
      </c>
      <c r="B23" s="21" t="s">
        <v>47</v>
      </c>
      <c r="C23" s="22"/>
      <c r="D23" s="22" t="s">
        <v>0</v>
      </c>
      <c r="E23" s="22">
        <v>19964397</v>
      </c>
      <c r="F23" s="22">
        <v>19964397</v>
      </c>
    </row>
    <row r="24" spans="1:6" s="19" customFormat="1" ht="12" customHeight="1" x14ac:dyDescent="0.2">
      <c r="A24" s="23" t="s">
        <v>48</v>
      </c>
      <c r="B24" s="24" t="s">
        <v>49</v>
      </c>
      <c r="C24" s="25"/>
      <c r="D24" s="25"/>
      <c r="E24" s="25"/>
      <c r="F24" s="25"/>
    </row>
    <row r="25" spans="1:6" s="19" customFormat="1" ht="12" customHeight="1" x14ac:dyDescent="0.2">
      <c r="A25" s="23" t="s">
        <v>50</v>
      </c>
      <c r="B25" s="24" t="s">
        <v>51</v>
      </c>
      <c r="C25" s="25"/>
      <c r="D25" s="25"/>
      <c r="E25" s="25"/>
      <c r="F25" s="25"/>
    </row>
    <row r="26" spans="1:6" s="19" customFormat="1" ht="12" customHeight="1" x14ac:dyDescent="0.2">
      <c r="A26" s="23" t="s">
        <v>52</v>
      </c>
      <c r="B26" s="24" t="s">
        <v>53</v>
      </c>
      <c r="C26" s="25"/>
      <c r="D26" s="25"/>
      <c r="E26" s="25"/>
      <c r="F26" s="25"/>
    </row>
    <row r="27" spans="1:6" s="19" customFormat="1" ht="12" customHeight="1" x14ac:dyDescent="0.2">
      <c r="A27" s="23" t="s">
        <v>54</v>
      </c>
      <c r="B27" s="24" t="s">
        <v>55</v>
      </c>
      <c r="C27" s="25"/>
      <c r="D27" s="25">
        <v>9998583</v>
      </c>
      <c r="E27" s="25">
        <v>19998494</v>
      </c>
      <c r="F27" s="25">
        <v>19998494</v>
      </c>
    </row>
    <row r="28" spans="1:6" s="19" customFormat="1" ht="12" customHeight="1" thickBot="1" x14ac:dyDescent="0.25">
      <c r="A28" s="27" t="s">
        <v>56</v>
      </c>
      <c r="B28" s="28" t="s">
        <v>57</v>
      </c>
      <c r="C28" s="30"/>
      <c r="D28" s="30"/>
      <c r="E28" s="30"/>
      <c r="F28" s="30"/>
    </row>
    <row r="29" spans="1:6" s="19" customFormat="1" ht="12" customHeight="1" thickBot="1" x14ac:dyDescent="0.25">
      <c r="A29" s="16" t="s">
        <v>58</v>
      </c>
      <c r="B29" s="17" t="s">
        <v>59</v>
      </c>
      <c r="C29" s="31">
        <f>SUM(C30,C33:C35)</f>
        <v>12000000</v>
      </c>
      <c r="D29" s="31">
        <f>SUM(D30,D33:D35)</f>
        <v>10100000</v>
      </c>
      <c r="E29" s="31">
        <f>SUM(E30,E33:E35)</f>
        <v>11681929</v>
      </c>
      <c r="F29" s="31">
        <f>SUM(F30,F33:F35)</f>
        <v>11681929</v>
      </c>
    </row>
    <row r="30" spans="1:6" s="19" customFormat="1" ht="12" customHeight="1" x14ac:dyDescent="0.2">
      <c r="A30" s="20" t="s">
        <v>60</v>
      </c>
      <c r="B30" s="21" t="s">
        <v>61</v>
      </c>
      <c r="C30" s="32">
        <f>SUM(C31:C32)</f>
        <v>10000000</v>
      </c>
      <c r="D30" s="32">
        <f>SUM(D31:D32)</f>
        <v>10000000</v>
      </c>
      <c r="E30" s="32">
        <f>SUM(E31:E32)</f>
        <v>11603352</v>
      </c>
      <c r="F30" s="32">
        <f>SUM(F31:F32)</f>
        <v>11603352</v>
      </c>
    </row>
    <row r="31" spans="1:6" s="19" customFormat="1" ht="12" customHeight="1" x14ac:dyDescent="0.2">
      <c r="A31" s="23" t="s">
        <v>62</v>
      </c>
      <c r="B31" s="24" t="s">
        <v>63</v>
      </c>
      <c r="C31" s="25">
        <v>1000000</v>
      </c>
      <c r="D31" s="25">
        <v>1000000</v>
      </c>
      <c r="E31" s="25">
        <v>924083</v>
      </c>
      <c r="F31" s="25">
        <v>924083</v>
      </c>
    </row>
    <row r="32" spans="1:6" s="19" customFormat="1" ht="12" customHeight="1" x14ac:dyDescent="0.2">
      <c r="A32" s="23" t="s">
        <v>64</v>
      </c>
      <c r="B32" s="24" t="s">
        <v>65</v>
      </c>
      <c r="C32" s="25">
        <v>9000000</v>
      </c>
      <c r="D32" s="25">
        <v>9000000</v>
      </c>
      <c r="E32" s="25">
        <v>10679269</v>
      </c>
      <c r="F32" s="25">
        <v>10679269</v>
      </c>
    </row>
    <row r="33" spans="1:6" s="19" customFormat="1" ht="12" customHeight="1" x14ac:dyDescent="0.2">
      <c r="A33" s="23" t="s">
        <v>66</v>
      </c>
      <c r="B33" s="24" t="s">
        <v>67</v>
      </c>
      <c r="C33" s="25">
        <v>1900000</v>
      </c>
      <c r="D33" s="25">
        <v>0</v>
      </c>
      <c r="E33" s="25">
        <v>0</v>
      </c>
      <c r="F33" s="25">
        <v>0</v>
      </c>
    </row>
    <row r="34" spans="1:6" s="19" customFormat="1" ht="12" customHeight="1" x14ac:dyDescent="0.2">
      <c r="A34" s="23" t="s">
        <v>68</v>
      </c>
      <c r="B34" s="24" t="s">
        <v>69</v>
      </c>
      <c r="C34" s="25"/>
      <c r="D34" s="25"/>
      <c r="E34" s="25"/>
      <c r="F34" s="25"/>
    </row>
    <row r="35" spans="1:6" s="19" customFormat="1" ht="12" customHeight="1" thickBot="1" x14ac:dyDescent="0.25">
      <c r="A35" s="27" t="s">
        <v>70</v>
      </c>
      <c r="B35" s="28" t="s">
        <v>71</v>
      </c>
      <c r="C35" s="30">
        <v>100000</v>
      </c>
      <c r="D35" s="30">
        <v>100000</v>
      </c>
      <c r="E35" s="30">
        <v>78577</v>
      </c>
      <c r="F35" s="30">
        <v>78577</v>
      </c>
    </row>
    <row r="36" spans="1:6" s="19" customFormat="1" ht="12" customHeight="1" thickBot="1" x14ac:dyDescent="0.25">
      <c r="A36" s="16" t="s">
        <v>72</v>
      </c>
      <c r="B36" s="17" t="s">
        <v>73</v>
      </c>
      <c r="C36" s="18">
        <f>SUM(C37:C47)</f>
        <v>8036544</v>
      </c>
      <c r="D36" s="18">
        <f>SUM(D37:D47)</f>
        <v>12980156</v>
      </c>
      <c r="E36" s="18">
        <f>SUM(E37:E47)</f>
        <v>15297413</v>
      </c>
      <c r="F36" s="18">
        <f>SUM(F37:F47)</f>
        <v>15297413</v>
      </c>
    </row>
    <row r="37" spans="1:6" s="19" customFormat="1" ht="12" customHeight="1" x14ac:dyDescent="0.2">
      <c r="A37" s="20" t="s">
        <v>74</v>
      </c>
      <c r="B37" s="21" t="s">
        <v>75</v>
      </c>
      <c r="C37" s="22"/>
      <c r="D37" s="22"/>
      <c r="E37" s="22"/>
      <c r="F37" s="22"/>
    </row>
    <row r="38" spans="1:6" s="19" customFormat="1" ht="12" customHeight="1" x14ac:dyDescent="0.2">
      <c r="A38" s="23" t="s">
        <v>76</v>
      </c>
      <c r="B38" s="24" t="s">
        <v>77</v>
      </c>
      <c r="C38" s="25">
        <v>800000</v>
      </c>
      <c r="D38" s="25">
        <v>1650000</v>
      </c>
      <c r="E38" s="25">
        <v>2269509</v>
      </c>
      <c r="F38" s="25">
        <v>2269509</v>
      </c>
    </row>
    <row r="39" spans="1:6" s="19" customFormat="1" ht="12" customHeight="1" x14ac:dyDescent="0.2">
      <c r="A39" s="23" t="s">
        <v>78</v>
      </c>
      <c r="B39" s="24" t="s">
        <v>79</v>
      </c>
      <c r="C39" s="25">
        <v>446900</v>
      </c>
      <c r="D39" s="25">
        <v>600000</v>
      </c>
      <c r="E39" s="25">
        <v>2690327</v>
      </c>
      <c r="F39" s="25">
        <v>2690327</v>
      </c>
    </row>
    <row r="40" spans="1:6" s="19" customFormat="1" ht="12" customHeight="1" x14ac:dyDescent="0.2">
      <c r="A40" s="23" t="s">
        <v>80</v>
      </c>
      <c r="B40" s="24" t="s">
        <v>81</v>
      </c>
      <c r="C40" s="25">
        <v>5081009</v>
      </c>
      <c r="D40" s="25">
        <v>8048942</v>
      </c>
      <c r="E40" s="25">
        <v>6593690</v>
      </c>
      <c r="F40" s="25">
        <v>6593690</v>
      </c>
    </row>
    <row r="41" spans="1:6" s="19" customFormat="1" ht="12" customHeight="1" x14ac:dyDescent="0.2">
      <c r="A41" s="23" t="s">
        <v>82</v>
      </c>
      <c r="B41" s="24" t="s">
        <v>83</v>
      </c>
      <c r="C41" s="25"/>
      <c r="D41" s="25"/>
      <c r="E41" s="25">
        <v>0</v>
      </c>
      <c r="F41" s="25">
        <v>0</v>
      </c>
    </row>
    <row r="42" spans="1:6" s="19" customFormat="1" ht="12" customHeight="1" x14ac:dyDescent="0.2">
      <c r="A42" s="23" t="s">
        <v>84</v>
      </c>
      <c r="B42" s="24" t="s">
        <v>85</v>
      </c>
      <c r="C42" s="25">
        <v>1708535</v>
      </c>
      <c r="D42" s="25">
        <v>2553252</v>
      </c>
      <c r="E42" s="25">
        <v>3596026</v>
      </c>
      <c r="F42" s="25">
        <v>3596026</v>
      </c>
    </row>
    <row r="43" spans="1:6" s="19" customFormat="1" ht="12" customHeight="1" x14ac:dyDescent="0.2">
      <c r="A43" s="23" t="s">
        <v>86</v>
      </c>
      <c r="B43" s="24" t="s">
        <v>87</v>
      </c>
      <c r="C43" s="25"/>
      <c r="D43" s="25"/>
      <c r="E43" s="25"/>
      <c r="F43" s="25"/>
    </row>
    <row r="44" spans="1:6" s="19" customFormat="1" ht="12" customHeight="1" x14ac:dyDescent="0.2">
      <c r="A44" s="23" t="s">
        <v>88</v>
      </c>
      <c r="B44" s="24" t="s">
        <v>89</v>
      </c>
      <c r="C44" s="25">
        <v>100</v>
      </c>
      <c r="D44" s="25">
        <v>200</v>
      </c>
      <c r="E44" s="25">
        <v>77</v>
      </c>
      <c r="F44" s="25">
        <v>77</v>
      </c>
    </row>
    <row r="45" spans="1:6" s="19" customFormat="1" ht="12" customHeight="1" x14ac:dyDescent="0.2">
      <c r="A45" s="23" t="s">
        <v>90</v>
      </c>
      <c r="B45" s="24" t="s">
        <v>91</v>
      </c>
      <c r="C45" s="33"/>
      <c r="D45" s="33"/>
      <c r="E45" s="33"/>
      <c r="F45" s="33"/>
    </row>
    <row r="46" spans="1:6" s="19" customFormat="1" ht="12" customHeight="1" x14ac:dyDescent="0.2">
      <c r="A46" s="27" t="s">
        <v>92</v>
      </c>
      <c r="B46" s="28" t="s">
        <v>93</v>
      </c>
      <c r="C46" s="34"/>
      <c r="D46" s="34">
        <v>127762</v>
      </c>
      <c r="E46" s="34">
        <v>127762</v>
      </c>
      <c r="F46" s="34">
        <v>127762</v>
      </c>
    </row>
    <row r="47" spans="1:6" s="19" customFormat="1" ht="12" customHeight="1" thickBot="1" x14ac:dyDescent="0.25">
      <c r="A47" s="27" t="s">
        <v>94</v>
      </c>
      <c r="B47" s="28" t="s">
        <v>95</v>
      </c>
      <c r="C47" s="34"/>
      <c r="D47" s="34"/>
      <c r="E47" s="34">
        <v>20022</v>
      </c>
      <c r="F47" s="34">
        <v>20022</v>
      </c>
    </row>
    <row r="48" spans="1:6" s="19" customFormat="1" ht="12" customHeight="1" thickBot="1" x14ac:dyDescent="0.25">
      <c r="A48" s="16" t="s">
        <v>96</v>
      </c>
      <c r="B48" s="17" t="s">
        <v>97</v>
      </c>
      <c r="C48" s="18">
        <f>SUM(C49:C53)</f>
        <v>0</v>
      </c>
      <c r="D48" s="18">
        <f>SUM(D49:D53)</f>
        <v>0</v>
      </c>
      <c r="E48" s="18">
        <f>SUM(E49:E53)</f>
        <v>0</v>
      </c>
      <c r="F48" s="18">
        <f>SUM(F49:F53)</f>
        <v>0</v>
      </c>
    </row>
    <row r="49" spans="1:6" s="19" customFormat="1" ht="12" customHeight="1" x14ac:dyDescent="0.2">
      <c r="A49" s="20" t="s">
        <v>98</v>
      </c>
      <c r="B49" s="21" t="s">
        <v>99</v>
      </c>
      <c r="C49" s="35"/>
      <c r="D49" s="35"/>
      <c r="E49" s="35"/>
      <c r="F49" s="35"/>
    </row>
    <row r="50" spans="1:6" s="19" customFormat="1" ht="12" customHeight="1" x14ac:dyDescent="0.2">
      <c r="A50" s="23" t="s">
        <v>100</v>
      </c>
      <c r="B50" s="24" t="s">
        <v>101</v>
      </c>
      <c r="C50" s="33"/>
      <c r="D50" s="33"/>
      <c r="E50" s="33"/>
      <c r="F50" s="33"/>
    </row>
    <row r="51" spans="1:6" s="19" customFormat="1" ht="12" customHeight="1" x14ac:dyDescent="0.2">
      <c r="A51" s="23" t="s">
        <v>102</v>
      </c>
      <c r="B51" s="24" t="s">
        <v>103</v>
      </c>
      <c r="C51" s="33"/>
      <c r="D51" s="33"/>
      <c r="E51" s="33"/>
      <c r="F51" s="33"/>
    </row>
    <row r="52" spans="1:6" s="19" customFormat="1" ht="12" customHeight="1" x14ac:dyDescent="0.2">
      <c r="A52" s="23" t="s">
        <v>104</v>
      </c>
      <c r="B52" s="24" t="s">
        <v>105</v>
      </c>
      <c r="C52" s="33"/>
      <c r="D52" s="33"/>
      <c r="E52" s="33"/>
      <c r="F52" s="33"/>
    </row>
    <row r="53" spans="1:6" s="19" customFormat="1" ht="12" customHeight="1" thickBot="1" x14ac:dyDescent="0.25">
      <c r="A53" s="27" t="s">
        <v>106</v>
      </c>
      <c r="B53" s="28" t="s">
        <v>107</v>
      </c>
      <c r="C53" s="34"/>
      <c r="D53" s="34"/>
      <c r="E53" s="34"/>
      <c r="F53" s="34"/>
    </row>
    <row r="54" spans="1:6" s="19" customFormat="1" ht="12" customHeight="1" thickBot="1" x14ac:dyDescent="0.25">
      <c r="A54" s="16" t="s">
        <v>108</v>
      </c>
      <c r="B54" s="17" t="s">
        <v>109</v>
      </c>
      <c r="C54" s="18"/>
      <c r="D54" s="18"/>
      <c r="E54" s="18"/>
      <c r="F54" s="18"/>
    </row>
    <row r="55" spans="1:6" s="19" customFormat="1" ht="12" customHeight="1" x14ac:dyDescent="0.2">
      <c r="A55" s="20" t="s">
        <v>110</v>
      </c>
      <c r="B55" s="21" t="s">
        <v>111</v>
      </c>
      <c r="C55" s="22"/>
      <c r="D55" s="22"/>
      <c r="E55" s="22"/>
      <c r="F55" s="22"/>
    </row>
    <row r="56" spans="1:6" s="19" customFormat="1" ht="12" customHeight="1" x14ac:dyDescent="0.2">
      <c r="A56" s="23" t="s">
        <v>112</v>
      </c>
      <c r="B56" s="24" t="s">
        <v>113</v>
      </c>
      <c r="C56" s="25"/>
      <c r="D56" s="25"/>
      <c r="E56" s="25"/>
      <c r="F56" s="25"/>
    </row>
    <row r="57" spans="1:6" s="19" customFormat="1" ht="12" customHeight="1" x14ac:dyDescent="0.2">
      <c r="A57" s="23" t="s">
        <v>114</v>
      </c>
      <c r="B57" s="24" t="s">
        <v>115</v>
      </c>
      <c r="C57" s="25"/>
      <c r="D57" s="25"/>
      <c r="E57" s="25"/>
      <c r="F57" s="25"/>
    </row>
    <row r="58" spans="1:6" s="19" customFormat="1" ht="12" customHeight="1" thickBot="1" x14ac:dyDescent="0.25">
      <c r="A58" s="27" t="s">
        <v>116</v>
      </c>
      <c r="B58" s="28" t="s">
        <v>117</v>
      </c>
      <c r="C58" s="30"/>
      <c r="D58" s="30"/>
      <c r="E58" s="30"/>
      <c r="F58" s="30"/>
    </row>
    <row r="59" spans="1:6" s="19" customFormat="1" ht="12" customHeight="1" thickBot="1" x14ac:dyDescent="0.25">
      <c r="A59" s="16" t="s">
        <v>118</v>
      </c>
      <c r="B59" s="29" t="s">
        <v>119</v>
      </c>
      <c r="C59" s="18"/>
      <c r="D59" s="18"/>
      <c r="E59" s="18">
        <f>SUM(E60:E62)</f>
        <v>146000</v>
      </c>
      <c r="F59" s="36">
        <f>SUM(F60:F62)</f>
        <v>0</v>
      </c>
    </row>
    <row r="60" spans="1:6" s="19" customFormat="1" ht="12" customHeight="1" x14ac:dyDescent="0.2">
      <c r="A60" s="20" t="s">
        <v>120</v>
      </c>
      <c r="B60" s="21" t="s">
        <v>121</v>
      </c>
      <c r="C60" s="33"/>
      <c r="D60" s="33"/>
      <c r="E60" s="33"/>
      <c r="F60" s="33"/>
    </row>
    <row r="61" spans="1:6" s="19" customFormat="1" ht="12" customHeight="1" x14ac:dyDescent="0.2">
      <c r="A61" s="23" t="s">
        <v>122</v>
      </c>
      <c r="B61" s="24" t="s">
        <v>123</v>
      </c>
      <c r="C61" s="33"/>
      <c r="D61" s="33"/>
      <c r="E61" s="33">
        <v>146000</v>
      </c>
      <c r="F61" s="37">
        <v>0</v>
      </c>
    </row>
    <row r="62" spans="1:6" s="19" customFormat="1" ht="12" customHeight="1" x14ac:dyDescent="0.2">
      <c r="A62" s="23" t="s">
        <v>124</v>
      </c>
      <c r="B62" s="24" t="s">
        <v>125</v>
      </c>
      <c r="C62" s="33"/>
      <c r="D62" s="33"/>
      <c r="E62" s="33"/>
      <c r="F62" s="33"/>
    </row>
    <row r="63" spans="1:6" s="19" customFormat="1" ht="12" customHeight="1" thickBot="1" x14ac:dyDescent="0.25">
      <c r="A63" s="27" t="s">
        <v>126</v>
      </c>
      <c r="B63" s="28" t="s">
        <v>127</v>
      </c>
      <c r="C63" s="33"/>
      <c r="D63" s="33"/>
      <c r="E63" s="33"/>
      <c r="F63" s="33"/>
    </row>
    <row r="64" spans="1:6" s="19" customFormat="1" ht="12" customHeight="1" thickBot="1" x14ac:dyDescent="0.25">
      <c r="A64" s="16" t="s">
        <v>128</v>
      </c>
      <c r="B64" s="17" t="s">
        <v>129</v>
      </c>
      <c r="C64" s="31">
        <f>SUM(C8,C15,C22,C29,C36,C48,C54,C59)</f>
        <v>88178845</v>
      </c>
      <c r="D64" s="31">
        <f>SUM(D8,D15,D22,D29,D36,D48,D54,D59)</f>
        <v>110895173</v>
      </c>
      <c r="E64" s="31">
        <f>SUM(E8,E15,E22,E29,E36,E48,E54,E59)</f>
        <v>150528027</v>
      </c>
      <c r="F64" s="31">
        <f>SUM(F8,F15,F22,F29,F36,F48,F54,F59)</f>
        <v>150382027</v>
      </c>
    </row>
    <row r="65" spans="1:6" s="19" customFormat="1" ht="12" customHeight="1" thickBot="1" x14ac:dyDescent="0.25">
      <c r="A65" s="38" t="s">
        <v>130</v>
      </c>
      <c r="B65" s="29" t="s">
        <v>131</v>
      </c>
      <c r="C65" s="18"/>
      <c r="D65" s="18"/>
      <c r="E65" s="18"/>
      <c r="F65" s="18"/>
    </row>
    <row r="66" spans="1:6" s="19" customFormat="1" ht="12" customHeight="1" x14ac:dyDescent="0.2">
      <c r="A66" s="20" t="s">
        <v>132</v>
      </c>
      <c r="B66" s="21" t="s">
        <v>133</v>
      </c>
      <c r="C66" s="33"/>
      <c r="D66" s="33"/>
      <c r="E66" s="33"/>
      <c r="F66" s="33"/>
    </row>
    <row r="67" spans="1:6" s="19" customFormat="1" ht="12" customHeight="1" x14ac:dyDescent="0.2">
      <c r="A67" s="23" t="s">
        <v>134</v>
      </c>
      <c r="B67" s="24" t="s">
        <v>135</v>
      </c>
      <c r="C67" s="33"/>
      <c r="D67" s="33"/>
      <c r="E67" s="33"/>
      <c r="F67" s="33"/>
    </row>
    <row r="68" spans="1:6" s="19" customFormat="1" ht="12" customHeight="1" thickBot="1" x14ac:dyDescent="0.25">
      <c r="A68" s="27" t="s">
        <v>136</v>
      </c>
      <c r="B68" s="39" t="s">
        <v>137</v>
      </c>
      <c r="C68" s="33"/>
      <c r="D68" s="33"/>
      <c r="E68" s="33"/>
      <c r="F68" s="33"/>
    </row>
    <row r="69" spans="1:6" s="19" customFormat="1" ht="12" customHeight="1" thickBot="1" x14ac:dyDescent="0.25">
      <c r="A69" s="38" t="s">
        <v>138</v>
      </c>
      <c r="B69" s="29" t="s">
        <v>139</v>
      </c>
      <c r="C69" s="18"/>
      <c r="D69" s="18"/>
      <c r="E69" s="18"/>
      <c r="F69" s="18"/>
    </row>
    <row r="70" spans="1:6" s="19" customFormat="1" ht="12" customHeight="1" x14ac:dyDescent="0.2">
      <c r="A70" s="20" t="s">
        <v>140</v>
      </c>
      <c r="B70" s="21" t="s">
        <v>141</v>
      </c>
      <c r="C70" s="33"/>
      <c r="D70" s="33"/>
      <c r="E70" s="33"/>
      <c r="F70" s="33"/>
    </row>
    <row r="71" spans="1:6" s="19" customFormat="1" ht="12" customHeight="1" x14ac:dyDescent="0.2">
      <c r="A71" s="23" t="s">
        <v>142</v>
      </c>
      <c r="B71" s="24" t="s">
        <v>143</v>
      </c>
      <c r="C71" s="33"/>
      <c r="D71" s="33"/>
      <c r="E71" s="33"/>
      <c r="F71" s="33"/>
    </row>
    <row r="72" spans="1:6" s="19" customFormat="1" ht="12" customHeight="1" x14ac:dyDescent="0.2">
      <c r="A72" s="23" t="s">
        <v>144</v>
      </c>
      <c r="B72" s="24" t="s">
        <v>145</v>
      </c>
      <c r="C72" s="33"/>
      <c r="D72" s="33"/>
      <c r="E72" s="33"/>
      <c r="F72" s="33"/>
    </row>
    <row r="73" spans="1:6" s="19" customFormat="1" ht="12" customHeight="1" thickBot="1" x14ac:dyDescent="0.25">
      <c r="A73" s="27" t="s">
        <v>146</v>
      </c>
      <c r="B73" s="28" t="s">
        <v>147</v>
      </c>
      <c r="C73" s="33"/>
      <c r="D73" s="33"/>
      <c r="E73" s="33"/>
      <c r="F73" s="33"/>
    </row>
    <row r="74" spans="1:6" s="19" customFormat="1" ht="12" customHeight="1" thickBot="1" x14ac:dyDescent="0.25">
      <c r="A74" s="38" t="s">
        <v>148</v>
      </c>
      <c r="B74" s="29" t="s">
        <v>149</v>
      </c>
      <c r="C74" s="18">
        <f>SUM(C75:C76)</f>
        <v>85605393</v>
      </c>
      <c r="D74" s="18">
        <f>SUM(D75:D76)</f>
        <v>85610745</v>
      </c>
      <c r="E74" s="18">
        <f>SUM(E75:E76)</f>
        <v>84062511</v>
      </c>
      <c r="F74" s="18">
        <f>SUM(F75:F76)</f>
        <v>84062511</v>
      </c>
    </row>
    <row r="75" spans="1:6" s="19" customFormat="1" ht="12" customHeight="1" x14ac:dyDescent="0.2">
      <c r="A75" s="20" t="s">
        <v>150</v>
      </c>
      <c r="B75" s="21" t="s">
        <v>151</v>
      </c>
      <c r="C75" s="33">
        <v>85605393</v>
      </c>
      <c r="D75" s="33">
        <v>85610745</v>
      </c>
      <c r="E75" s="33">
        <v>84062511</v>
      </c>
      <c r="F75" s="33">
        <v>84062511</v>
      </c>
    </row>
    <row r="76" spans="1:6" s="19" customFormat="1" ht="12" customHeight="1" thickBot="1" x14ac:dyDescent="0.25">
      <c r="A76" s="27" t="s">
        <v>152</v>
      </c>
      <c r="B76" s="28" t="s">
        <v>153</v>
      </c>
      <c r="C76" s="33"/>
      <c r="D76" s="33"/>
      <c r="E76" s="33"/>
      <c r="F76" s="33"/>
    </row>
    <row r="77" spans="1:6" s="19" customFormat="1" ht="12" customHeight="1" thickBot="1" x14ac:dyDescent="0.25">
      <c r="A77" s="38" t="s">
        <v>154</v>
      </c>
      <c r="B77" s="29" t="s">
        <v>155</v>
      </c>
      <c r="C77" s="18">
        <f>SUM(C78:C80)</f>
        <v>2531396</v>
      </c>
      <c r="D77" s="18">
        <f>SUM(D78:D80)</f>
        <v>34112331</v>
      </c>
      <c r="E77" s="18">
        <f>SUM(E78:E80)</f>
        <v>32225361</v>
      </c>
      <c r="F77" s="18">
        <f>SUM(F78:F80)</f>
        <v>32225361</v>
      </c>
    </row>
    <row r="78" spans="1:6" s="19" customFormat="1" ht="12" customHeight="1" x14ac:dyDescent="0.2">
      <c r="A78" s="20" t="s">
        <v>156</v>
      </c>
      <c r="B78" s="21" t="s">
        <v>157</v>
      </c>
      <c r="C78" s="33">
        <v>2531396</v>
      </c>
      <c r="D78" s="33">
        <v>2750119</v>
      </c>
      <c r="E78" s="33">
        <v>2667317</v>
      </c>
      <c r="F78" s="33">
        <v>2667317</v>
      </c>
    </row>
    <row r="79" spans="1:6" s="19" customFormat="1" ht="12" customHeight="1" x14ac:dyDescent="0.2">
      <c r="A79" s="23" t="s">
        <v>158</v>
      </c>
      <c r="B79" s="24" t="s">
        <v>159</v>
      </c>
      <c r="C79" s="33"/>
      <c r="D79" s="33"/>
      <c r="E79" s="33"/>
      <c r="F79" s="33"/>
    </row>
    <row r="80" spans="1:6" s="19" customFormat="1" ht="12" customHeight="1" thickBot="1" x14ac:dyDescent="0.25">
      <c r="A80" s="27" t="s">
        <v>160</v>
      </c>
      <c r="B80" s="28" t="s">
        <v>161</v>
      </c>
      <c r="C80" s="33"/>
      <c r="D80" s="33">
        <v>31362212</v>
      </c>
      <c r="E80" s="33">
        <v>29558044</v>
      </c>
      <c r="F80" s="33">
        <v>29558044</v>
      </c>
    </row>
    <row r="81" spans="1:6" s="19" customFormat="1" ht="12" customHeight="1" thickBot="1" x14ac:dyDescent="0.25">
      <c r="A81" s="38" t="s">
        <v>162</v>
      </c>
      <c r="B81" s="29" t="s">
        <v>163</v>
      </c>
      <c r="C81" s="18"/>
      <c r="D81" s="18"/>
      <c r="E81" s="18"/>
      <c r="F81" s="18"/>
    </row>
    <row r="82" spans="1:6" s="19" customFormat="1" ht="12" customHeight="1" x14ac:dyDescent="0.2">
      <c r="A82" s="40" t="s">
        <v>164</v>
      </c>
      <c r="B82" s="21" t="s">
        <v>165</v>
      </c>
      <c r="C82" s="33"/>
      <c r="D82" s="33"/>
      <c r="E82" s="33"/>
      <c r="F82" s="33"/>
    </row>
    <row r="83" spans="1:6" s="19" customFormat="1" ht="12" customHeight="1" x14ac:dyDescent="0.2">
      <c r="A83" s="41" t="s">
        <v>166</v>
      </c>
      <c r="B83" s="24" t="s">
        <v>167</v>
      </c>
      <c r="C83" s="33"/>
      <c r="D83" s="33"/>
      <c r="E83" s="33"/>
      <c r="F83" s="33"/>
    </row>
    <row r="84" spans="1:6" s="19" customFormat="1" ht="12" customHeight="1" x14ac:dyDescent="0.2">
      <c r="A84" s="41" t="s">
        <v>168</v>
      </c>
      <c r="B84" s="24" t="s">
        <v>169</v>
      </c>
      <c r="C84" s="33"/>
      <c r="D84" s="33"/>
      <c r="E84" s="33"/>
      <c r="F84" s="33"/>
    </row>
    <row r="85" spans="1:6" s="19" customFormat="1" ht="12" customHeight="1" thickBot="1" x14ac:dyDescent="0.25">
      <c r="A85" s="42" t="s">
        <v>170</v>
      </c>
      <c r="B85" s="28" t="s">
        <v>171</v>
      </c>
      <c r="C85" s="33"/>
      <c r="D85" s="33"/>
      <c r="E85" s="33"/>
      <c r="F85" s="33"/>
    </row>
    <row r="86" spans="1:6" s="19" customFormat="1" ht="13.5" customHeight="1" thickBot="1" x14ac:dyDescent="0.25">
      <c r="A86" s="38" t="s">
        <v>172</v>
      </c>
      <c r="B86" s="29" t="s">
        <v>173</v>
      </c>
      <c r="C86" s="43"/>
      <c r="D86" s="43"/>
      <c r="E86" s="43"/>
      <c r="F86" s="43"/>
    </row>
    <row r="87" spans="1:6" s="19" customFormat="1" ht="15.75" customHeight="1" thickBot="1" x14ac:dyDescent="0.25">
      <c r="A87" s="38" t="s">
        <v>174</v>
      </c>
      <c r="B87" s="44" t="s">
        <v>175</v>
      </c>
      <c r="C87" s="31">
        <f>SUM(C65,C69,C74,C77,C81,C86)</f>
        <v>88136789</v>
      </c>
      <c r="D87" s="31">
        <f>SUM(D65,D69,D74,D77,D81,D86)</f>
        <v>119723076</v>
      </c>
      <c r="E87" s="31">
        <f>SUM(E65,E69,E74,E77,E81,E86)</f>
        <v>116287872</v>
      </c>
      <c r="F87" s="31">
        <f>SUM(F65,F69,F74,F77,F81,F86)</f>
        <v>116287872</v>
      </c>
    </row>
    <row r="88" spans="1:6" s="19" customFormat="1" ht="16.5" customHeight="1" thickBot="1" x14ac:dyDescent="0.25">
      <c r="A88" s="38" t="s">
        <v>176</v>
      </c>
      <c r="B88" s="44" t="s">
        <v>177</v>
      </c>
      <c r="C88" s="31">
        <f>SUM(C64,C87)</f>
        <v>176315634</v>
      </c>
      <c r="D88" s="31">
        <f>SUM(D64,D87)</f>
        <v>230618249</v>
      </c>
      <c r="E88" s="31">
        <f>SUM(E64,E87)</f>
        <v>266815899</v>
      </c>
      <c r="F88" s="31">
        <f>SUM(F64,F87)</f>
        <v>266669899</v>
      </c>
    </row>
    <row r="89" spans="1:6" s="19" customFormat="1" ht="16.5" customHeight="1" x14ac:dyDescent="0.2">
      <c r="A89" s="45"/>
      <c r="B89" s="45"/>
      <c r="C89" s="46"/>
      <c r="D89" s="46"/>
      <c r="E89" s="46"/>
      <c r="F89" s="46"/>
    </row>
    <row r="90" spans="1:6" ht="16.5" customHeight="1" thickBot="1" x14ac:dyDescent="0.3">
      <c r="A90" s="6" t="s">
        <v>178</v>
      </c>
      <c r="B90" s="6"/>
      <c r="C90" s="7" t="s">
        <v>0</v>
      </c>
      <c r="D90" s="7" t="s">
        <v>0</v>
      </c>
      <c r="E90" s="8" t="s">
        <v>0</v>
      </c>
      <c r="F90" s="8" t="s">
        <v>3</v>
      </c>
    </row>
    <row r="91" spans="1:6" ht="47.25" customHeight="1" thickBot="1" x14ac:dyDescent="0.3">
      <c r="A91" s="9" t="s">
        <v>4</v>
      </c>
      <c r="B91" s="10" t="s">
        <v>179</v>
      </c>
      <c r="C91" s="11" t="s">
        <v>6</v>
      </c>
      <c r="D91" s="11" t="s">
        <v>7</v>
      </c>
      <c r="E91" s="11" t="s">
        <v>8</v>
      </c>
      <c r="F91" s="11" t="s">
        <v>9</v>
      </c>
    </row>
    <row r="92" spans="1:6" s="15" customFormat="1" ht="12" customHeight="1" thickBot="1" x14ac:dyDescent="0.25">
      <c r="A92" s="47" t="s">
        <v>10</v>
      </c>
      <c r="B92" s="48" t="s">
        <v>11</v>
      </c>
      <c r="C92" s="49" t="s">
        <v>12</v>
      </c>
      <c r="D92" s="49" t="s">
        <v>13</v>
      </c>
      <c r="E92" s="49" t="s">
        <v>14</v>
      </c>
      <c r="F92" s="49" t="s">
        <v>15</v>
      </c>
    </row>
    <row r="93" spans="1:6" ht="12" customHeight="1" thickBot="1" x14ac:dyDescent="0.3">
      <c r="A93" s="50" t="s">
        <v>16</v>
      </c>
      <c r="B93" s="51" t="s">
        <v>180</v>
      </c>
      <c r="C93" s="52">
        <f>SUM(C94:C98)</f>
        <v>105798523</v>
      </c>
      <c r="D93" s="52">
        <f>SUM(D94:D98)</f>
        <v>101955253</v>
      </c>
      <c r="E93" s="52">
        <f>SUM(E94:E98)</f>
        <v>105759910</v>
      </c>
      <c r="F93" s="52">
        <f>SUM(F94:F98)</f>
        <v>91518443</v>
      </c>
    </row>
    <row r="94" spans="1:6" ht="12" customHeight="1" x14ac:dyDescent="0.25">
      <c r="A94" s="53" t="s">
        <v>18</v>
      </c>
      <c r="B94" s="54" t="s">
        <v>181</v>
      </c>
      <c r="C94" s="55">
        <v>21855651</v>
      </c>
      <c r="D94" s="55">
        <v>45857261</v>
      </c>
      <c r="E94" s="55">
        <v>46291626</v>
      </c>
      <c r="F94" s="55">
        <v>46291626</v>
      </c>
    </row>
    <row r="95" spans="1:6" ht="12" customHeight="1" x14ac:dyDescent="0.25">
      <c r="A95" s="23" t="s">
        <v>20</v>
      </c>
      <c r="B95" s="56" t="s">
        <v>182</v>
      </c>
      <c r="C95" s="25">
        <v>3673771</v>
      </c>
      <c r="D95" s="25">
        <v>7213719</v>
      </c>
      <c r="E95" s="25">
        <v>7298431</v>
      </c>
      <c r="F95" s="25">
        <v>7298431</v>
      </c>
    </row>
    <row r="96" spans="1:6" ht="12" customHeight="1" x14ac:dyDescent="0.25">
      <c r="A96" s="23" t="s">
        <v>22</v>
      </c>
      <c r="B96" s="56" t="s">
        <v>183</v>
      </c>
      <c r="C96" s="30">
        <v>39817697</v>
      </c>
      <c r="D96" s="30">
        <v>40203994</v>
      </c>
      <c r="E96" s="30">
        <v>41724532</v>
      </c>
      <c r="F96" s="30">
        <v>27631005</v>
      </c>
    </row>
    <row r="97" spans="1:6" ht="12" customHeight="1" x14ac:dyDescent="0.25">
      <c r="A97" s="23" t="s">
        <v>24</v>
      </c>
      <c r="B97" s="57" t="s">
        <v>184</v>
      </c>
      <c r="C97" s="30">
        <v>4753080</v>
      </c>
      <c r="D97" s="30">
        <v>3825300</v>
      </c>
      <c r="E97" s="30">
        <v>3010000</v>
      </c>
      <c r="F97" s="30">
        <v>3010000</v>
      </c>
    </row>
    <row r="98" spans="1:6" ht="12" customHeight="1" x14ac:dyDescent="0.25">
      <c r="A98" s="23" t="s">
        <v>185</v>
      </c>
      <c r="B98" s="58" t="s">
        <v>186</v>
      </c>
      <c r="C98" s="30">
        <f>SUM(C99:C108)</f>
        <v>35698324</v>
      </c>
      <c r="D98" s="30">
        <f>SUM(D99:D108)</f>
        <v>4854979</v>
      </c>
      <c r="E98" s="30">
        <f>SUM(E99:E108)</f>
        <v>7435321</v>
      </c>
      <c r="F98" s="30">
        <f>SUM(F99:F108)</f>
        <v>7287381</v>
      </c>
    </row>
    <row r="99" spans="1:6" ht="12" customHeight="1" x14ac:dyDescent="0.25">
      <c r="A99" s="23" t="s">
        <v>28</v>
      </c>
      <c r="B99" s="56" t="s">
        <v>187</v>
      </c>
      <c r="C99" s="30"/>
      <c r="D99" s="30"/>
      <c r="E99" s="30"/>
      <c r="F99" s="30"/>
    </row>
    <row r="100" spans="1:6" ht="12" customHeight="1" x14ac:dyDescent="0.25">
      <c r="A100" s="23" t="s">
        <v>188</v>
      </c>
      <c r="B100" s="59" t="s">
        <v>189</v>
      </c>
      <c r="C100" s="30"/>
      <c r="D100" s="30"/>
      <c r="E100" s="30"/>
      <c r="F100" s="30"/>
    </row>
    <row r="101" spans="1:6" ht="12" customHeight="1" x14ac:dyDescent="0.25">
      <c r="A101" s="23" t="s">
        <v>190</v>
      </c>
      <c r="B101" s="60" t="s">
        <v>191</v>
      </c>
      <c r="C101" s="30"/>
      <c r="D101" s="30"/>
      <c r="E101" s="30"/>
      <c r="F101" s="30"/>
    </row>
    <row r="102" spans="1:6" ht="12" customHeight="1" x14ac:dyDescent="0.25">
      <c r="A102" s="23" t="s">
        <v>192</v>
      </c>
      <c r="B102" s="60" t="s">
        <v>193</v>
      </c>
      <c r="C102" s="30"/>
      <c r="D102" s="30"/>
      <c r="E102" s="30"/>
      <c r="F102" s="30"/>
    </row>
    <row r="103" spans="1:6" ht="12" customHeight="1" x14ac:dyDescent="0.25">
      <c r="A103" s="23" t="s">
        <v>194</v>
      </c>
      <c r="B103" s="59" t="s">
        <v>195</v>
      </c>
      <c r="C103" s="30">
        <v>34977359</v>
      </c>
      <c r="D103" s="30">
        <v>4134014</v>
      </c>
      <c r="E103" s="30">
        <v>5029056</v>
      </c>
      <c r="F103" s="30">
        <v>5029056</v>
      </c>
    </row>
    <row r="104" spans="1:6" ht="12" customHeight="1" x14ac:dyDescent="0.25">
      <c r="A104" s="23" t="s">
        <v>196</v>
      </c>
      <c r="B104" s="59" t="s">
        <v>197</v>
      </c>
      <c r="C104" s="30"/>
      <c r="D104" s="30"/>
      <c r="E104" s="30"/>
      <c r="F104" s="30"/>
    </row>
    <row r="105" spans="1:6" ht="12" customHeight="1" x14ac:dyDescent="0.25">
      <c r="A105" s="23" t="s">
        <v>198</v>
      </c>
      <c r="B105" s="60" t="s">
        <v>199</v>
      </c>
      <c r="C105" s="30"/>
      <c r="D105" s="30"/>
      <c r="E105" s="30"/>
      <c r="F105" s="30"/>
    </row>
    <row r="106" spans="1:6" ht="12" customHeight="1" x14ac:dyDescent="0.25">
      <c r="A106" s="61" t="s">
        <v>200</v>
      </c>
      <c r="B106" s="62" t="s">
        <v>201</v>
      </c>
      <c r="C106" s="30"/>
      <c r="D106" s="30"/>
      <c r="E106" s="30"/>
      <c r="F106" s="30"/>
    </row>
    <row r="107" spans="1:6" ht="12" customHeight="1" x14ac:dyDescent="0.25">
      <c r="A107" s="23" t="s">
        <v>202</v>
      </c>
      <c r="B107" s="62" t="s">
        <v>203</v>
      </c>
      <c r="C107" s="30">
        <v>11200</v>
      </c>
      <c r="D107" s="30">
        <v>11200</v>
      </c>
      <c r="E107" s="30">
        <v>11200</v>
      </c>
      <c r="F107" s="30">
        <v>11200</v>
      </c>
    </row>
    <row r="108" spans="1:6" ht="12" customHeight="1" thickBot="1" x14ac:dyDescent="0.3">
      <c r="A108" s="63" t="s">
        <v>204</v>
      </c>
      <c r="B108" s="64" t="s">
        <v>205</v>
      </c>
      <c r="C108" s="65">
        <v>709765</v>
      </c>
      <c r="D108" s="65">
        <v>709765</v>
      </c>
      <c r="E108" s="65">
        <v>2395065</v>
      </c>
      <c r="F108" s="65">
        <v>2247125</v>
      </c>
    </row>
    <row r="109" spans="1:6" ht="12" customHeight="1" thickBot="1" x14ac:dyDescent="0.3">
      <c r="A109" s="16" t="s">
        <v>30</v>
      </c>
      <c r="B109" s="66" t="s">
        <v>206</v>
      </c>
      <c r="C109" s="18">
        <f>SUM(C110,C112,C114)</f>
        <v>53530120</v>
      </c>
      <c r="D109" s="18">
        <f>SUM(D110,D112,D114)</f>
        <v>81141640</v>
      </c>
      <c r="E109" s="18">
        <f>SUM(E110,E112,E114)</f>
        <v>115371565</v>
      </c>
      <c r="F109" s="18">
        <f>SUM(F110,F112,F114)</f>
        <v>34977832</v>
      </c>
    </row>
    <row r="110" spans="1:6" ht="12" customHeight="1" x14ac:dyDescent="0.25">
      <c r="A110" s="20" t="s">
        <v>32</v>
      </c>
      <c r="B110" s="56" t="s">
        <v>207</v>
      </c>
      <c r="C110" s="22">
        <v>12622405</v>
      </c>
      <c r="D110" s="22">
        <v>12832405</v>
      </c>
      <c r="E110" s="22">
        <v>12832405</v>
      </c>
      <c r="F110" s="22">
        <v>9656484</v>
      </c>
    </row>
    <row r="111" spans="1:6" ht="12" customHeight="1" x14ac:dyDescent="0.25">
      <c r="A111" s="20" t="s">
        <v>34</v>
      </c>
      <c r="B111" s="67" t="s">
        <v>208</v>
      </c>
      <c r="C111" s="22"/>
      <c r="D111" s="22"/>
      <c r="E111" s="22"/>
      <c r="F111" s="22">
        <v>3972145</v>
      </c>
    </row>
    <row r="112" spans="1:6" ht="12" customHeight="1" x14ac:dyDescent="0.25">
      <c r="A112" s="20" t="s">
        <v>36</v>
      </c>
      <c r="B112" s="67" t="s">
        <v>209</v>
      </c>
      <c r="C112" s="25">
        <v>40807715</v>
      </c>
      <c r="D112" s="25">
        <v>68209235</v>
      </c>
      <c r="E112" s="25">
        <v>102439160</v>
      </c>
      <c r="F112" s="25">
        <v>25321348</v>
      </c>
    </row>
    <row r="113" spans="1:6" ht="12" customHeight="1" x14ac:dyDescent="0.25">
      <c r="A113" s="20" t="s">
        <v>38</v>
      </c>
      <c r="B113" s="67" t="s">
        <v>210</v>
      </c>
      <c r="C113" s="68"/>
      <c r="D113" s="68"/>
      <c r="E113" s="68"/>
      <c r="F113" s="68"/>
    </row>
    <row r="114" spans="1:6" ht="12" customHeight="1" x14ac:dyDescent="0.25">
      <c r="A114" s="20" t="s">
        <v>40</v>
      </c>
      <c r="B114" s="69" t="s">
        <v>211</v>
      </c>
      <c r="C114" s="68">
        <f>SUM(C116:C122)</f>
        <v>100000</v>
      </c>
      <c r="D114" s="68">
        <f>SUM(D116:D122)</f>
        <v>100000</v>
      </c>
      <c r="E114" s="68">
        <f>SUM(E116:E122)</f>
        <v>100000</v>
      </c>
      <c r="F114" s="70">
        <f>SUM(F116:F122)</f>
        <v>0</v>
      </c>
    </row>
    <row r="115" spans="1:6" ht="12" hidden="1" customHeight="1" x14ac:dyDescent="0.25">
      <c r="A115" s="20" t="s">
        <v>42</v>
      </c>
      <c r="B115" s="69"/>
      <c r="C115" s="68"/>
      <c r="D115" s="68"/>
      <c r="E115" s="68"/>
      <c r="F115" s="68"/>
    </row>
    <row r="116" spans="1:6" ht="12" customHeight="1" x14ac:dyDescent="0.25">
      <c r="A116" s="20" t="s">
        <v>42</v>
      </c>
      <c r="B116" s="60" t="s">
        <v>212</v>
      </c>
      <c r="C116" s="68"/>
      <c r="D116" s="68"/>
      <c r="E116" s="68"/>
      <c r="F116" s="68"/>
    </row>
    <row r="117" spans="1:6" x14ac:dyDescent="0.25">
      <c r="A117" s="20" t="s">
        <v>213</v>
      </c>
      <c r="B117" s="60" t="s">
        <v>193</v>
      </c>
      <c r="C117" s="68"/>
      <c r="D117" s="68"/>
      <c r="E117" s="68"/>
      <c r="F117" s="68"/>
    </row>
    <row r="118" spans="1:6" ht="12" customHeight="1" x14ac:dyDescent="0.25">
      <c r="A118" s="20" t="s">
        <v>214</v>
      </c>
      <c r="B118" s="60" t="s">
        <v>215</v>
      </c>
      <c r="C118" s="68"/>
      <c r="D118" s="68"/>
      <c r="E118" s="68"/>
      <c r="F118" s="68"/>
    </row>
    <row r="119" spans="1:6" ht="12" customHeight="1" x14ac:dyDescent="0.25">
      <c r="A119" s="20" t="s">
        <v>216</v>
      </c>
      <c r="B119" s="60" t="s">
        <v>217</v>
      </c>
      <c r="C119" s="68"/>
      <c r="D119" s="68"/>
      <c r="E119" s="68"/>
      <c r="F119" s="68"/>
    </row>
    <row r="120" spans="1:6" ht="12" customHeight="1" x14ac:dyDescent="0.25">
      <c r="A120" s="20" t="s">
        <v>218</v>
      </c>
      <c r="B120" s="60" t="s">
        <v>199</v>
      </c>
      <c r="C120" s="68"/>
      <c r="D120" s="68"/>
      <c r="E120" s="68"/>
      <c r="F120" s="68"/>
    </row>
    <row r="121" spans="1:6" ht="12" customHeight="1" x14ac:dyDescent="0.25">
      <c r="A121" s="20" t="s">
        <v>219</v>
      </c>
      <c r="B121" s="60" t="s">
        <v>220</v>
      </c>
      <c r="C121" s="68"/>
      <c r="D121" s="68"/>
      <c r="E121" s="68"/>
      <c r="F121" s="68"/>
    </row>
    <row r="122" spans="1:6" ht="16.5" thickBot="1" x14ac:dyDescent="0.3">
      <c r="A122" s="61" t="s">
        <v>221</v>
      </c>
      <c r="B122" s="60" t="s">
        <v>222</v>
      </c>
      <c r="C122" s="71">
        <v>100000</v>
      </c>
      <c r="D122" s="71">
        <v>100000</v>
      </c>
      <c r="E122" s="71">
        <v>100000</v>
      </c>
      <c r="F122" s="72">
        <v>0</v>
      </c>
    </row>
    <row r="123" spans="1:6" ht="12" customHeight="1" thickBot="1" x14ac:dyDescent="0.3">
      <c r="A123" s="16" t="s">
        <v>44</v>
      </c>
      <c r="B123" s="73" t="s">
        <v>223</v>
      </c>
      <c r="C123" s="18">
        <f>SUM(C124:C125)</f>
        <v>14455595</v>
      </c>
      <c r="D123" s="18">
        <f>SUM(D124:D125)</f>
        <v>13409025</v>
      </c>
      <c r="E123" s="18">
        <f>SUM(E124:E125)</f>
        <v>13376261</v>
      </c>
      <c r="F123" s="36">
        <f>SUM(F124:F125)</f>
        <v>0</v>
      </c>
    </row>
    <row r="124" spans="1:6" ht="12" customHeight="1" x14ac:dyDescent="0.25">
      <c r="A124" s="20" t="s">
        <v>46</v>
      </c>
      <c r="B124" s="74" t="s">
        <v>224</v>
      </c>
      <c r="C124" s="22">
        <v>14455595</v>
      </c>
      <c r="D124" s="22">
        <v>13409025</v>
      </c>
      <c r="E124" s="22">
        <v>13376261</v>
      </c>
      <c r="F124" s="75">
        <v>0</v>
      </c>
    </row>
    <row r="125" spans="1:6" ht="12" customHeight="1" thickBot="1" x14ac:dyDescent="0.3">
      <c r="A125" s="27" t="s">
        <v>48</v>
      </c>
      <c r="B125" s="67" t="s">
        <v>225</v>
      </c>
      <c r="C125" s="30"/>
      <c r="D125" s="30"/>
      <c r="E125" s="30"/>
      <c r="F125" s="30"/>
    </row>
    <row r="126" spans="1:6" ht="12" customHeight="1" thickBot="1" x14ac:dyDescent="0.3">
      <c r="A126" s="16" t="s">
        <v>226</v>
      </c>
      <c r="B126" s="73" t="s">
        <v>227</v>
      </c>
      <c r="C126" s="18">
        <f>SUM(C93,C109,C123)</f>
        <v>173784238</v>
      </c>
      <c r="D126" s="18">
        <f>SUM(D93,D109,D123)</f>
        <v>196505918</v>
      </c>
      <c r="E126" s="18">
        <f>SUM(E93,E109,E123)</f>
        <v>234507736</v>
      </c>
      <c r="F126" s="18">
        <f>SUM(F93,F109,F123)</f>
        <v>126496275</v>
      </c>
    </row>
    <row r="127" spans="1:6" ht="12" customHeight="1" thickBot="1" x14ac:dyDescent="0.3">
      <c r="A127" s="16" t="s">
        <v>72</v>
      </c>
      <c r="B127" s="73" t="s">
        <v>228</v>
      </c>
      <c r="C127" s="18"/>
      <c r="D127" s="18"/>
      <c r="E127" s="18"/>
      <c r="F127" s="18"/>
    </row>
    <row r="128" spans="1:6" ht="12" customHeight="1" x14ac:dyDescent="0.25">
      <c r="A128" s="20" t="s">
        <v>74</v>
      </c>
      <c r="B128" s="74" t="s">
        <v>229</v>
      </c>
      <c r="C128" s="68"/>
      <c r="D128" s="68"/>
      <c r="E128" s="68"/>
      <c r="F128" s="68"/>
    </row>
    <row r="129" spans="1:6" ht="12" customHeight="1" x14ac:dyDescent="0.25">
      <c r="A129" s="20" t="s">
        <v>76</v>
      </c>
      <c r="B129" s="74" t="s">
        <v>230</v>
      </c>
      <c r="C129" s="68"/>
      <c r="D129" s="68"/>
      <c r="E129" s="68"/>
      <c r="F129" s="68"/>
    </row>
    <row r="130" spans="1:6" ht="12" customHeight="1" thickBot="1" x14ac:dyDescent="0.3">
      <c r="A130" s="61" t="s">
        <v>78</v>
      </c>
      <c r="B130" s="76" t="s">
        <v>231</v>
      </c>
      <c r="C130" s="68"/>
      <c r="D130" s="68"/>
      <c r="E130" s="68"/>
      <c r="F130" s="68"/>
    </row>
    <row r="131" spans="1:6" ht="12" customHeight="1" thickBot="1" x14ac:dyDescent="0.3">
      <c r="A131" s="16" t="s">
        <v>96</v>
      </c>
      <c r="B131" s="73" t="s">
        <v>232</v>
      </c>
      <c r="C131" s="18"/>
      <c r="D131" s="18"/>
      <c r="E131" s="18"/>
      <c r="F131" s="18"/>
    </row>
    <row r="132" spans="1:6" ht="12" customHeight="1" x14ac:dyDescent="0.25">
      <c r="A132" s="20" t="s">
        <v>98</v>
      </c>
      <c r="B132" s="74" t="s">
        <v>233</v>
      </c>
      <c r="C132" s="68"/>
      <c r="D132" s="68"/>
      <c r="E132" s="68"/>
      <c r="F132" s="68"/>
    </row>
    <row r="133" spans="1:6" ht="12" customHeight="1" x14ac:dyDescent="0.25">
      <c r="A133" s="20" t="s">
        <v>100</v>
      </c>
      <c r="B133" s="74" t="s">
        <v>234</v>
      </c>
      <c r="C133" s="68"/>
      <c r="D133" s="68"/>
      <c r="E133" s="68"/>
      <c r="F133" s="68"/>
    </row>
    <row r="134" spans="1:6" ht="12" customHeight="1" x14ac:dyDescent="0.25">
      <c r="A134" s="20" t="s">
        <v>102</v>
      </c>
      <c r="B134" s="74" t="s">
        <v>235</v>
      </c>
      <c r="C134" s="68"/>
      <c r="D134" s="68"/>
      <c r="E134" s="68"/>
      <c r="F134" s="68"/>
    </row>
    <row r="135" spans="1:6" ht="12" customHeight="1" thickBot="1" x14ac:dyDescent="0.3">
      <c r="A135" s="61" t="s">
        <v>104</v>
      </c>
      <c r="B135" s="76" t="s">
        <v>236</v>
      </c>
      <c r="C135" s="68"/>
      <c r="D135" s="68"/>
      <c r="E135" s="68"/>
      <c r="F135" s="68"/>
    </row>
    <row r="136" spans="1:6" ht="12" customHeight="1" thickBot="1" x14ac:dyDescent="0.3">
      <c r="A136" s="16" t="s">
        <v>237</v>
      </c>
      <c r="B136" s="73" t="s">
        <v>238</v>
      </c>
      <c r="C136" s="31">
        <f>SUM(C137:C141)</f>
        <v>2531396</v>
      </c>
      <c r="D136" s="31">
        <f>SUM(D137:D141)</f>
        <v>34112331</v>
      </c>
      <c r="E136" s="31">
        <f>SUM(E137:E141)</f>
        <v>32308163</v>
      </c>
      <c r="F136" s="31">
        <f>SUM(F137:F141)</f>
        <v>32308163</v>
      </c>
    </row>
    <row r="137" spans="1:6" ht="12" customHeight="1" x14ac:dyDescent="0.25">
      <c r="A137" s="20" t="s">
        <v>110</v>
      </c>
      <c r="B137" s="74" t="s">
        <v>239</v>
      </c>
      <c r="C137" s="68"/>
      <c r="D137" s="68"/>
      <c r="E137" s="68"/>
      <c r="F137" s="68"/>
    </row>
    <row r="138" spans="1:6" ht="12" customHeight="1" x14ac:dyDescent="0.25">
      <c r="A138" s="20" t="s">
        <v>112</v>
      </c>
      <c r="B138" s="74" t="s">
        <v>240</v>
      </c>
      <c r="C138" s="77">
        <v>2531396</v>
      </c>
      <c r="D138" s="77">
        <v>2750119</v>
      </c>
      <c r="E138" s="77">
        <v>2750119</v>
      </c>
      <c r="F138" s="77">
        <v>2750119</v>
      </c>
    </row>
    <row r="139" spans="1:6" ht="12" customHeight="1" x14ac:dyDescent="0.25">
      <c r="A139" s="20" t="s">
        <v>114</v>
      </c>
      <c r="B139" s="74" t="s">
        <v>241</v>
      </c>
      <c r="C139" s="77"/>
      <c r="D139" s="77">
        <v>31362212</v>
      </c>
      <c r="E139" s="77">
        <v>29558044</v>
      </c>
      <c r="F139" s="77">
        <v>29558044</v>
      </c>
    </row>
    <row r="140" spans="1:6" ht="12" customHeight="1" x14ac:dyDescent="0.25">
      <c r="A140" s="20" t="s">
        <v>116</v>
      </c>
      <c r="B140" s="74" t="s">
        <v>242</v>
      </c>
      <c r="C140" s="68"/>
      <c r="D140" s="68"/>
      <c r="E140" s="68"/>
      <c r="F140" s="68"/>
    </row>
    <row r="141" spans="1:6" ht="12" customHeight="1" thickBot="1" x14ac:dyDescent="0.3">
      <c r="A141" s="20" t="s">
        <v>243</v>
      </c>
      <c r="B141" s="76" t="s">
        <v>244</v>
      </c>
      <c r="C141" s="68"/>
      <c r="D141" s="68"/>
      <c r="E141" s="68"/>
      <c r="F141" s="68"/>
    </row>
    <row r="142" spans="1:6" ht="12" customHeight="1" thickBot="1" x14ac:dyDescent="0.3">
      <c r="A142" s="16" t="s">
        <v>118</v>
      </c>
      <c r="B142" s="73" t="s">
        <v>245</v>
      </c>
      <c r="C142" s="78"/>
      <c r="D142" s="78"/>
      <c r="E142" s="78"/>
      <c r="F142" s="78"/>
    </row>
    <row r="143" spans="1:6" ht="12" customHeight="1" x14ac:dyDescent="0.25">
      <c r="A143" s="20" t="s">
        <v>120</v>
      </c>
      <c r="B143" s="74" t="s">
        <v>246</v>
      </c>
      <c r="C143" s="68"/>
      <c r="D143" s="68"/>
      <c r="E143" s="68"/>
      <c r="F143" s="68"/>
    </row>
    <row r="144" spans="1:6" ht="12" customHeight="1" x14ac:dyDescent="0.25">
      <c r="A144" s="20" t="s">
        <v>122</v>
      </c>
      <c r="B144" s="74" t="s">
        <v>247</v>
      </c>
      <c r="C144" s="68"/>
      <c r="D144" s="68"/>
      <c r="E144" s="68"/>
      <c r="F144" s="68"/>
    </row>
    <row r="145" spans="1:8" ht="12" customHeight="1" x14ac:dyDescent="0.25">
      <c r="A145" s="20" t="s">
        <v>124</v>
      </c>
      <c r="B145" s="74" t="s">
        <v>248</v>
      </c>
      <c r="C145" s="68"/>
      <c r="D145" s="68"/>
      <c r="E145" s="68"/>
      <c r="F145" s="68"/>
    </row>
    <row r="146" spans="1:8" ht="12" customHeight="1" thickBot="1" x14ac:dyDescent="0.3">
      <c r="A146" s="20" t="s">
        <v>126</v>
      </c>
      <c r="B146" s="74" t="s">
        <v>249</v>
      </c>
      <c r="C146" s="68"/>
      <c r="D146" s="68"/>
      <c r="E146" s="68"/>
      <c r="F146" s="68"/>
    </row>
    <row r="147" spans="1:8" ht="15" customHeight="1" thickBot="1" x14ac:dyDescent="0.3">
      <c r="A147" s="16" t="s">
        <v>128</v>
      </c>
      <c r="B147" s="73" t="s">
        <v>250</v>
      </c>
      <c r="C147" s="79">
        <f>SUM(C127,C131,C136,C142)</f>
        <v>2531396</v>
      </c>
      <c r="D147" s="79">
        <f>SUM(D127,D131,D136,D142)</f>
        <v>34112331</v>
      </c>
      <c r="E147" s="79">
        <f>SUM(E127,E131,E136,E142)</f>
        <v>32308163</v>
      </c>
      <c r="F147" s="79">
        <f>SUM(F127,F131,F136,F142)</f>
        <v>32308163</v>
      </c>
      <c r="G147" s="80"/>
      <c r="H147" s="80"/>
    </row>
    <row r="148" spans="1:8" s="19" customFormat="1" ht="12.95" customHeight="1" thickBot="1" x14ac:dyDescent="0.25">
      <c r="A148" s="81" t="s">
        <v>251</v>
      </c>
      <c r="B148" s="82" t="s">
        <v>252</v>
      </c>
      <c r="C148" s="79">
        <f>SUM(C126,C147)</f>
        <v>176315634</v>
      </c>
      <c r="D148" s="79">
        <f>SUM(D126,D147)</f>
        <v>230618249</v>
      </c>
      <c r="E148" s="79">
        <f>SUM(E126,E147)</f>
        <v>266815899</v>
      </c>
      <c r="F148" s="79">
        <f>SUM(F126,F147)</f>
        <v>158804438</v>
      </c>
    </row>
    <row r="149" spans="1:8" ht="7.5" customHeight="1" x14ac:dyDescent="0.25"/>
    <row r="150" spans="1:8" x14ac:dyDescent="0.25">
      <c r="A150" s="84"/>
      <c r="B150" s="84"/>
      <c r="C150" s="84"/>
      <c r="D150" s="2"/>
      <c r="E150" s="2"/>
      <c r="F150" s="2"/>
    </row>
    <row r="151" spans="1:8" ht="15" customHeight="1" thickBot="1" x14ac:dyDescent="0.3">
      <c r="A151" s="85" t="s">
        <v>253</v>
      </c>
      <c r="B151" s="85"/>
      <c r="C151" s="86" t="s">
        <v>0</v>
      </c>
      <c r="D151" s="86" t="s">
        <v>0</v>
      </c>
      <c r="E151" s="87" t="s">
        <v>0</v>
      </c>
      <c r="F151" s="87" t="s">
        <v>3</v>
      </c>
    </row>
    <row r="152" spans="1:8" ht="24.75" thickBot="1" x14ac:dyDescent="0.3">
      <c r="A152" s="9" t="s">
        <v>4</v>
      </c>
      <c r="B152" s="88" t="s">
        <v>254</v>
      </c>
      <c r="C152" s="89"/>
      <c r="D152" s="89"/>
      <c r="E152" s="89"/>
      <c r="F152" s="89"/>
    </row>
    <row r="153" spans="1:8" s="91" customFormat="1" ht="15" customHeight="1" x14ac:dyDescent="0.25">
      <c r="A153" s="88" t="s">
        <v>10</v>
      </c>
      <c r="B153" s="88" t="s">
        <v>11</v>
      </c>
      <c r="C153" s="90" t="s">
        <v>12</v>
      </c>
      <c r="D153" s="90" t="s">
        <v>13</v>
      </c>
      <c r="E153" s="90" t="s">
        <v>14</v>
      </c>
      <c r="F153" s="90" t="s">
        <v>15</v>
      </c>
    </row>
    <row r="154" spans="1:8" ht="19.5" customHeight="1" thickBot="1" x14ac:dyDescent="0.3">
      <c r="A154" s="92">
        <v>1</v>
      </c>
      <c r="B154" s="93" t="s">
        <v>255</v>
      </c>
      <c r="C154" s="94">
        <f>+C64-C126</f>
        <v>-85605393</v>
      </c>
      <c r="D154" s="94">
        <f>+D64-D126</f>
        <v>-85610745</v>
      </c>
      <c r="E154" s="94">
        <f>+E64-E126</f>
        <v>-83979709</v>
      </c>
      <c r="F154" s="94">
        <f>+F64-F126</f>
        <v>23885752</v>
      </c>
    </row>
    <row r="155" spans="1:8" ht="21.75" customHeight="1" thickBot="1" x14ac:dyDescent="0.3">
      <c r="A155" s="16" t="s">
        <v>30</v>
      </c>
      <c r="B155" s="66" t="s">
        <v>256</v>
      </c>
      <c r="C155" s="18">
        <f>+C87-C147</f>
        <v>85605393</v>
      </c>
      <c r="D155" s="18">
        <f>+D87-D147</f>
        <v>85610745</v>
      </c>
      <c r="E155" s="18">
        <f>+E87-E147</f>
        <v>83979709</v>
      </c>
      <c r="F155" s="18">
        <f>+F87-F147</f>
        <v>83979709</v>
      </c>
    </row>
    <row r="156" spans="1:8" x14ac:dyDescent="0.25">
      <c r="D156" s="83" t="s">
        <v>0</v>
      </c>
      <c r="E156" s="83" t="s">
        <v>0</v>
      </c>
      <c r="F156" s="83" t="s">
        <v>0</v>
      </c>
    </row>
  </sheetData>
  <mergeCells count="7">
    <mergeCell ref="A151:B151"/>
    <mergeCell ref="A1:F1"/>
    <mergeCell ref="A2:F2"/>
    <mergeCell ref="A4:F4"/>
    <mergeCell ref="A5:B5"/>
    <mergeCell ref="A90:B90"/>
    <mergeCell ref="A150:C15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9" fitToHeight="2" orientation="portrait" r:id="rId1"/>
  <headerFooter alignWithMargins="0">
    <oddHeader xml:space="preserve">&amp;C&amp;"Times New Roman CE,Félkövér"&amp;12&amp;R </oddHeader>
  </headerFooter>
  <rowBreaks count="1" manualBreakCount="1">
    <brk id="8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16. melléklet</vt:lpstr>
      <vt:lpstr>'16.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2021-05-28T06:40:03Z</dcterms:created>
  <dcterms:modified xsi:type="dcterms:W3CDTF">2021-05-28T06:41:04Z</dcterms:modified>
</cp:coreProperties>
</file>