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2760" yWindow="32760" windowWidth="16380" windowHeight="8196" tabRatio="500" firstSheet="9" activeTab="12"/>
  </bookViews>
  <sheets>
    <sheet name="1.1.sz.mell." sheetId="1" r:id="rId1"/>
    <sheet name="2.1.sz.mell  " sheetId="2" r:id="rId2"/>
    <sheet name="2.2.sz.mell  " sheetId="3" r:id="rId3"/>
    <sheet name="3.sz.mell.  " sheetId="4" r:id="rId4"/>
    <sheet name="4.sz.mell." sheetId="5" r:id="rId5"/>
    <sheet name="5.sz.mell." sheetId="6" r:id="rId6"/>
    <sheet name="6.sz.mell." sheetId="7" r:id="rId7"/>
    <sheet name="7.sz.mell." sheetId="8" r:id="rId8"/>
    <sheet name="8.1.1. sz. mell" sheetId="9" r:id="rId9"/>
    <sheet name="8.1.2. sz. mell " sheetId="10" r:id="rId10"/>
    <sheet name="8.1.3. sz. mell  " sheetId="11" r:id="rId11"/>
    <sheet name="8.1.4. sz. mell   " sheetId="12" r:id="rId12"/>
    <sheet name="1.sz tájékoztató t." sheetId="13" r:id="rId13"/>
  </sheets>
  <definedNames>
    <definedName name="__xlfn_IFERROR">NA()</definedName>
    <definedName name="_xlnm.Print_Titles" localSheetId="8">'8.1.1. sz. mell'!$1:$6</definedName>
    <definedName name="_xlnm.Print_Titles" localSheetId="9">'8.1.2. sz. mell '!$1:$6</definedName>
    <definedName name="_xlnm.Print_Titles" localSheetId="10">'8.1.3. sz. mell  '!$1:$6</definedName>
    <definedName name="_xlnm.Print_Titles" localSheetId="11">'8.1.4. sz. mell   '!$1:$6</definedName>
    <definedName name="_xlnm.Print_Area" localSheetId="0">'1.1.sz.mell.'!$A$1:$C$149</definedName>
  </definedNames>
  <calcPr calcId="181029" fullCalcOnLoad="1"/>
</workbook>
</file>

<file path=xl/calcChain.xml><?xml version="1.0" encoding="utf-8"?>
<calcChain xmlns="http://schemas.openxmlformats.org/spreadsheetml/2006/main">
  <c r="O28" i="13"/>
  <c r="N27"/>
  <c r="M27"/>
  <c r="L27"/>
  <c r="K27"/>
  <c r="J27"/>
  <c r="I27"/>
  <c r="H27"/>
  <c r="G27"/>
  <c r="F27"/>
  <c r="E27"/>
  <c r="D27"/>
  <c r="C27"/>
  <c r="K14"/>
  <c r="N14"/>
  <c r="M14"/>
  <c r="L14"/>
  <c r="J14"/>
  <c r="I14"/>
  <c r="H14"/>
  <c r="G14"/>
  <c r="F14"/>
  <c r="E14"/>
  <c r="D14"/>
  <c r="C14"/>
  <c r="O14"/>
  <c r="C123" i="1"/>
  <c r="C84"/>
  <c r="C124"/>
  <c r="C128"/>
  <c r="C143"/>
  <c r="C149"/>
  <c r="C138"/>
  <c r="C18" i="2"/>
  <c r="E18"/>
  <c r="C24"/>
  <c r="E27"/>
  <c r="E17" i="3"/>
  <c r="E31"/>
  <c r="C32"/>
  <c r="C18"/>
  <c r="C24"/>
  <c r="C30"/>
  <c r="C31"/>
  <c r="E30"/>
  <c r="E32"/>
  <c r="F6" i="4"/>
  <c r="F7"/>
  <c r="F11"/>
  <c r="F8"/>
  <c r="F9"/>
  <c r="F10"/>
  <c r="C11"/>
  <c r="D11"/>
  <c r="E11"/>
  <c r="C11" i="5"/>
  <c r="C8" i="6"/>
  <c r="F24" i="7"/>
  <c r="F11"/>
  <c r="F12"/>
  <c r="F13"/>
  <c r="F14"/>
  <c r="F15"/>
  <c r="F16"/>
  <c r="F17"/>
  <c r="F18"/>
  <c r="F19"/>
  <c r="F20"/>
  <c r="F21"/>
  <c r="F22"/>
  <c r="F23"/>
  <c r="B24"/>
  <c r="D24"/>
  <c r="E24"/>
  <c r="F5" i="8"/>
  <c r="F6"/>
  <c r="F7"/>
  <c r="F8"/>
  <c r="F9"/>
  <c r="F10"/>
  <c r="F11"/>
  <c r="F12"/>
  <c r="F13"/>
  <c r="F14"/>
  <c r="F15"/>
  <c r="F16"/>
  <c r="F17"/>
  <c r="F18"/>
  <c r="F19"/>
  <c r="F20"/>
  <c r="F21"/>
  <c r="F22"/>
  <c r="F23"/>
  <c r="B24"/>
  <c r="D24"/>
  <c r="E24"/>
  <c r="C58" i="9"/>
  <c r="C64"/>
  <c r="C68"/>
  <c r="C76"/>
  <c r="C80"/>
  <c r="C87"/>
  <c r="C125"/>
  <c r="C129"/>
  <c r="C144"/>
  <c r="C139"/>
  <c r="C58" i="10"/>
  <c r="C68"/>
  <c r="C76"/>
  <c r="C80"/>
  <c r="C86"/>
  <c r="C125"/>
  <c r="C126"/>
  <c r="C145"/>
  <c r="C130"/>
  <c r="C140"/>
  <c r="C8" i="11"/>
  <c r="C15"/>
  <c r="C63"/>
  <c r="C87"/>
  <c r="C22"/>
  <c r="C29"/>
  <c r="C30"/>
  <c r="C47"/>
  <c r="C53"/>
  <c r="C58"/>
  <c r="C64"/>
  <c r="C68"/>
  <c r="C76"/>
  <c r="C80"/>
  <c r="C86"/>
  <c r="C121"/>
  <c r="C124"/>
  <c r="C145"/>
  <c r="C125"/>
  <c r="C129"/>
  <c r="C134"/>
  <c r="C139"/>
  <c r="C144"/>
  <c r="C15" i="12"/>
  <c r="C22"/>
  <c r="C47"/>
  <c r="C63"/>
  <c r="C58"/>
  <c r="C64"/>
  <c r="C68"/>
  <c r="C86"/>
  <c r="C87"/>
  <c r="C76"/>
  <c r="C80"/>
  <c r="C124"/>
  <c r="C145"/>
  <c r="C125"/>
  <c r="C144"/>
  <c r="C129"/>
  <c r="C139"/>
  <c r="O27" i="13"/>
  <c r="F24" i="8"/>
  <c r="E33" i="3"/>
  <c r="C33"/>
  <c r="E28" i="2"/>
  <c r="C30"/>
  <c r="C29"/>
  <c r="E29"/>
  <c r="E30"/>
  <c r="C28"/>
  <c r="C148" i="1"/>
</calcChain>
</file>

<file path=xl/sharedStrings.xml><?xml version="1.0" encoding="utf-8"?>
<sst xmlns="http://schemas.openxmlformats.org/spreadsheetml/2006/main" count="1714" uniqueCount="423">
  <si>
    <t>B E V É T E L E K</t>
  </si>
  <si>
    <t>1. sz. táblázat</t>
  </si>
  <si>
    <t>forintban</t>
  </si>
  <si>
    <t>Sor-
szám</t>
  </si>
  <si>
    <t>Bevételi jogcím</t>
  </si>
  <si>
    <t>2019. évi előirányzat</t>
  </si>
  <si>
    <t>1.</t>
  </si>
  <si>
    <t>Önkormányzat működési támogatásai (1.1.+…+.1.6.)</t>
  </si>
  <si>
    <t>1.1.</t>
  </si>
  <si>
    <t>Helyi önkormányzatok működésének általános támogatása</t>
  </si>
  <si>
    <t>1.2.</t>
  </si>
  <si>
    <t>Falugondnoki szolgálat</t>
  </si>
  <si>
    <t>1.3.</t>
  </si>
  <si>
    <t>Önkormányzatok szociális és gyermekjóléti feladatainak támogatása</t>
  </si>
  <si>
    <t>1.4.</t>
  </si>
  <si>
    <t>Önkormányzatok kulturális feladatainak támogatása</t>
  </si>
  <si>
    <t>1.5.</t>
  </si>
  <si>
    <t>Működési célú központosított előirányzatok</t>
  </si>
  <si>
    <t>1.6.</t>
  </si>
  <si>
    <t>Helyi önkormányzatok kiegészítő támogatásai</t>
  </si>
  <si>
    <t>2.</t>
  </si>
  <si>
    <t>Működési célú támogatások államháztartáson belülről (2.1.+…+.2.5.)</t>
  </si>
  <si>
    <t>2.1.</t>
  </si>
  <si>
    <t>Elvonások és befizetések bevételei</t>
  </si>
  <si>
    <t>2.2.</t>
  </si>
  <si>
    <t>Pénzeszköz átvétel TB alaptól</t>
  </si>
  <si>
    <t>2.3.</t>
  </si>
  <si>
    <t>Pénzeszköz átvétel Elkülönített alaptól</t>
  </si>
  <si>
    <t>2.4.</t>
  </si>
  <si>
    <t>Működési célú visszatérítendő támogatások, kölcsönök igénybevétele</t>
  </si>
  <si>
    <t>2.5.</t>
  </si>
  <si>
    <t xml:space="preserve">Egyéb működési célú támogatások bevételei </t>
  </si>
  <si>
    <t>2.6.</t>
  </si>
  <si>
    <t>2.5.-ből EU-s támogatás</t>
  </si>
  <si>
    <t>3.</t>
  </si>
  <si>
    <t>Felhalmozási célú támogatások államháztartáson belülről (3.1.+…+3.5.)</t>
  </si>
  <si>
    <t>3.1.</t>
  </si>
  <si>
    <t>Felhalmozási célú önkormányzati támogatások</t>
  </si>
  <si>
    <t>3.2.</t>
  </si>
  <si>
    <t>Felhalmozási célú garancia- és kezességvállalásból megtérülések</t>
  </si>
  <si>
    <t>3.3.</t>
  </si>
  <si>
    <t>Felhalmozási célú visszatérítendő támogatások, kölcsönök visszatérülése</t>
  </si>
  <si>
    <t>3.4.</t>
  </si>
  <si>
    <t>Felhalmozási célú visszatérítendő támogatások, kölcsönök igénybevétele</t>
  </si>
  <si>
    <t>3.5.</t>
  </si>
  <si>
    <t>Egyéb felhalmozási célú támogatások bevételei</t>
  </si>
  <si>
    <t>3.6.</t>
  </si>
  <si>
    <t>3.5.-ből EU-s támogatás</t>
  </si>
  <si>
    <t xml:space="preserve">4. </t>
  </si>
  <si>
    <t>Közhatalmi bevételek (4.1.+4.2.+4.3.+4.4.)</t>
  </si>
  <si>
    <t>4.1.</t>
  </si>
  <si>
    <t>Helyi adók  (4.1.1.+4.1.2.)</t>
  </si>
  <si>
    <t>4.1.1.</t>
  </si>
  <si>
    <t>- Vagyoni típusú adók</t>
  </si>
  <si>
    <t>4.1.2.</t>
  </si>
  <si>
    <t>- Termékek és szolgáltatások adói</t>
  </si>
  <si>
    <t>4.2.</t>
  </si>
  <si>
    <t>Gépjárműadó</t>
  </si>
  <si>
    <t>4.3.</t>
  </si>
  <si>
    <t>Egyéb áruhasználati és szolgáltatási adók</t>
  </si>
  <si>
    <t>4.4.</t>
  </si>
  <si>
    <t>Egyéb közhatalmi bevételek</t>
  </si>
  <si>
    <t>5.</t>
  </si>
  <si>
    <t>Működési bevételek (5.1.+…+ 5.10.)</t>
  </si>
  <si>
    <t>5.1.</t>
  </si>
  <si>
    <t>Készletértékesítés ellenértéke</t>
  </si>
  <si>
    <t>5.2.</t>
  </si>
  <si>
    <t>Szolgáltatások ellenértéke</t>
  </si>
  <si>
    <t>5.3.</t>
  </si>
  <si>
    <t>Közvetített szolgáltatások értéke</t>
  </si>
  <si>
    <t>5.4.</t>
  </si>
  <si>
    <t>Tulajdonosi bevételek</t>
  </si>
  <si>
    <t>5.5.</t>
  </si>
  <si>
    <t>Ellátási díjak</t>
  </si>
  <si>
    <t>5.6.</t>
  </si>
  <si>
    <t xml:space="preserve">Kiszámlázott általános forgalmi adó </t>
  </si>
  <si>
    <t>5.7.</t>
  </si>
  <si>
    <t>Általános forgalmi adó visszatérítése</t>
  </si>
  <si>
    <t>5.8.</t>
  </si>
  <si>
    <t>Kamatbevételek</t>
  </si>
  <si>
    <t>5.9.</t>
  </si>
  <si>
    <t>Egyéb pénzügyi műveletek bevételei</t>
  </si>
  <si>
    <t>5.10.</t>
  </si>
  <si>
    <t>Egyéb működési bevételek</t>
  </si>
  <si>
    <t>6.</t>
  </si>
  <si>
    <t>Felhalmozási bevételek (6.1.+…+6.5.)</t>
  </si>
  <si>
    <t>6.1.</t>
  </si>
  <si>
    <t>Immateriális javak értékesítése</t>
  </si>
  <si>
    <t>6.2.</t>
  </si>
  <si>
    <t>Ingatlanok értékesítése</t>
  </si>
  <si>
    <t>6.3.</t>
  </si>
  <si>
    <t>Egyéb tárgyi eszközök értékesítése</t>
  </si>
  <si>
    <t>6.4.</t>
  </si>
  <si>
    <t>Részesedések értékesítése</t>
  </si>
  <si>
    <t>6.5.</t>
  </si>
  <si>
    <t>Részesedések megszűnéséhez kapcsolódó bevételek</t>
  </si>
  <si>
    <t xml:space="preserve">7. </t>
  </si>
  <si>
    <t>Működési célú átvett pénzeszközök (7.1. + … + 7.3.)</t>
  </si>
  <si>
    <t>7.1.</t>
  </si>
  <si>
    <t>Működési célú garancia- és kezességvállalásból megtérülések ÁH-n kívülről</t>
  </si>
  <si>
    <t>7.2.</t>
  </si>
  <si>
    <t>Működési célú visszatérítendő támogatások, kölcsönök visszatér. ÁH-n kívülről</t>
  </si>
  <si>
    <t>7.3.</t>
  </si>
  <si>
    <t>Egyéb működési célú átvett pénzeszköz</t>
  </si>
  <si>
    <t>7.4.</t>
  </si>
  <si>
    <t>7.3.-ból EU-s támogatás (közvetlen)</t>
  </si>
  <si>
    <t>8.</t>
  </si>
  <si>
    <t>Felhalmozási célú átvett pénzeszközök (8.1.+8.2.+8.3.)</t>
  </si>
  <si>
    <t>8.1.</t>
  </si>
  <si>
    <t>Felhalm. célú garancia- és kezességvállalásból megtérülések ÁH-n kívülről</t>
  </si>
  <si>
    <t>8.2.</t>
  </si>
  <si>
    <t>Felhalm. célú visszatérítendő támogatások, kölcsönök visszatér. ÁH-n kívülről</t>
  </si>
  <si>
    <t>8.3.</t>
  </si>
  <si>
    <t>Egyéb felhalmozási célú átvett pénzeszköz</t>
  </si>
  <si>
    <t>8.4.</t>
  </si>
  <si>
    <t>8.3.-ból EU-s támogatás (közvetlen)</t>
  </si>
  <si>
    <t>9.</t>
  </si>
  <si>
    <t>KÖLTSÉGVETÉSI BEVÉTELEK ÖSSZESEN: (1+…+8)</t>
  </si>
  <si>
    <t xml:space="preserve">   10.</t>
  </si>
  <si>
    <t>Hitel-, kölcsönfelvétel államháztartáson kívülről  (10.1.+10.3.)</t>
  </si>
  <si>
    <t>10.1.</t>
  </si>
  <si>
    <t>Hosszú lejáratú  hitelek, kölcsönök felvétele</t>
  </si>
  <si>
    <t>10.2.</t>
  </si>
  <si>
    <t>Likviditási célú  hitelek, kölcsönök felvétele pénzügyi vállalkozástól</t>
  </si>
  <si>
    <t>10.3.</t>
  </si>
  <si>
    <t xml:space="preserve">    Rövid lejáratú  hitelek, kölcsönök felvétele</t>
  </si>
  <si>
    <t xml:space="preserve">   11.</t>
  </si>
  <si>
    <t>Belföldi értékpapírok bevételei (11.1. +…+ 11.4.)</t>
  </si>
  <si>
    <t>11.1.</t>
  </si>
  <si>
    <t>Forgatási célú belföldi értékpapírok beváltása,  értékesítése</t>
  </si>
  <si>
    <t>11.2.</t>
  </si>
  <si>
    <t>Forgatási célú belföldi értékpapírok kibocsátása</t>
  </si>
  <si>
    <t>11.3.</t>
  </si>
  <si>
    <t>Befektetési célú belföldi értékpapírok beváltása,  értékesítése</t>
  </si>
  <si>
    <t>11.4.</t>
  </si>
  <si>
    <t>Befektetési célú belföldi értékpapírok kibocsátása</t>
  </si>
  <si>
    <t xml:space="preserve">    12.</t>
  </si>
  <si>
    <t>Maradvány igénybevétele (12.1. + 12.2.)</t>
  </si>
  <si>
    <t>12.1.</t>
  </si>
  <si>
    <t>Előző év költségvetési maradványának igénybevétele</t>
  </si>
  <si>
    <t>12.2.</t>
  </si>
  <si>
    <t>Előző év vállalkozási maradványának igénybevétele</t>
  </si>
  <si>
    <t xml:space="preserve">    13.</t>
  </si>
  <si>
    <t>Belföldi finanszírozás bevételei (13.1. + … + 13.3.)</t>
  </si>
  <si>
    <t>13.1.</t>
  </si>
  <si>
    <t>Államháztartáson belüli megelőlegezések</t>
  </si>
  <si>
    <t>13.2.</t>
  </si>
  <si>
    <t>Államháztartáson belüli megelőlegezések törlesztése</t>
  </si>
  <si>
    <t>13.3.</t>
  </si>
  <si>
    <t>Betétek megszüntetése</t>
  </si>
  <si>
    <t xml:space="preserve">    14.</t>
  </si>
  <si>
    <t>Külföldi finanszírozás bevételei (14.1.+…14.4.)</t>
  </si>
  <si>
    <t xml:space="preserve">    14.1.</t>
  </si>
  <si>
    <t>Forgatási célú külföldi értékpapírok beváltása,  értékesítése</t>
  </si>
  <si>
    <t xml:space="preserve">    14.2.</t>
  </si>
  <si>
    <t>Befektetési célú külföldi értékpapírok beváltása,  értékesítése</t>
  </si>
  <si>
    <t xml:space="preserve">    14.3.</t>
  </si>
  <si>
    <t>Külföldi értékpapírok kibocsátása</t>
  </si>
  <si>
    <t xml:space="preserve">    14.4.</t>
  </si>
  <si>
    <t>Külföldi hitelek, kölcsönök felvétele</t>
  </si>
  <si>
    <t xml:space="preserve">    15.</t>
  </si>
  <si>
    <t>Adóssághoz nem kapcsolódó származékos ügyletek bevételei</t>
  </si>
  <si>
    <t xml:space="preserve">    16.</t>
  </si>
  <si>
    <t>FINANSZÍROZÁSI BEVÉTELEK ÖSSZESEN: (10. + … +15.)</t>
  </si>
  <si>
    <t xml:space="preserve">    17.</t>
  </si>
  <si>
    <t>KÖLTSÉGVETÉSI ÉS FINANSZÍROZÁSI BEVÉTELEK ÖSSZESEN: (9+16)</t>
  </si>
  <si>
    <t>K I A D Á S O K</t>
  </si>
  <si>
    <t>2. sz. táblázat</t>
  </si>
  <si>
    <t>Ezer forintban</t>
  </si>
  <si>
    <t>Kiadási jogcímek</t>
  </si>
  <si>
    <r>
      <rPr>
        <b/>
        <sz val="8"/>
        <rFont val="Times New Roman CE"/>
        <family val="1"/>
        <charset val="238"/>
      </rPr>
      <t xml:space="preserve">   Működési költségvetés kiadásai </t>
    </r>
    <r>
      <rPr>
        <sz val="8"/>
        <rFont val="Times New Roman CE"/>
        <family val="1"/>
        <charset val="238"/>
      </rPr>
      <t>(1.1+…+1.5.)</t>
    </r>
  </si>
  <si>
    <t>Személyi  juttatások</t>
  </si>
  <si>
    <t>Munkaadókat terhelő járulékok és szociális hozzájárulási adó</t>
  </si>
  <si>
    <t>Dologi  kiadások</t>
  </si>
  <si>
    <t>Ellátottak pénzbeli juttatásai</t>
  </si>
  <si>
    <t>1.5</t>
  </si>
  <si>
    <t>Egyéb működési célú kiadások</t>
  </si>
  <si>
    <t xml:space="preserve"> - az 1.5-ből: - Elvonások és befizetések</t>
  </si>
  <si>
    <t>1.7.</t>
  </si>
  <si>
    <t xml:space="preserve">   - Garancia- és kezességvállalásból kifizetés ÁH-n belülre</t>
  </si>
  <si>
    <t>1.8.</t>
  </si>
  <si>
    <t xml:space="preserve">   -Visszatérítendő támogatások, kölcsönök nyújtása ÁH-n belülre</t>
  </si>
  <si>
    <t>1.9.</t>
  </si>
  <si>
    <t xml:space="preserve">   - Visszatérítendő támogatások, kölcsönök törlesztése ÁH-n belülre</t>
  </si>
  <si>
    <t>1.10.</t>
  </si>
  <si>
    <t xml:space="preserve">   - Egyéb működési célú támogatások ÁH-n belülre</t>
  </si>
  <si>
    <t>1.11.</t>
  </si>
  <si>
    <t xml:space="preserve">   - Garancia és kezességvállalásból kifizetés ÁH-n kívülre</t>
  </si>
  <si>
    <t>1.12.</t>
  </si>
  <si>
    <t xml:space="preserve">   - Visszatérítendő támogatások, kölcsönök nyújtása ÁH-n kívülre</t>
  </si>
  <si>
    <t>1.13.</t>
  </si>
  <si>
    <t xml:space="preserve">   - Árkiegészítések, ártámogatások</t>
  </si>
  <si>
    <t>1.14.</t>
  </si>
  <si>
    <t xml:space="preserve">   - Kamattámogatások</t>
  </si>
  <si>
    <t>1.15.</t>
  </si>
  <si>
    <t xml:space="preserve">   - Egyéb működési célú támogatások államháztartáson kívülre</t>
  </si>
  <si>
    <r>
      <rPr>
        <b/>
        <sz val="8"/>
        <rFont val="Times New Roman CE"/>
        <family val="1"/>
        <charset val="238"/>
      </rPr>
      <t xml:space="preserve">   Felhalmozási költségvetés kiadásai </t>
    </r>
    <r>
      <rPr>
        <sz val="8"/>
        <rFont val="Times New Roman CE"/>
        <family val="1"/>
        <charset val="238"/>
      </rPr>
      <t>(2.1.+2.3.+2.5.)</t>
    </r>
  </si>
  <si>
    <t>Beruházások</t>
  </si>
  <si>
    <t>2.1.-ből EU-s forrásból megvalósuló beruházás</t>
  </si>
  <si>
    <t>Felújítások</t>
  </si>
  <si>
    <t>2.3.-ból EU-s forrásból megvalósuló felújítás</t>
  </si>
  <si>
    <t>Egyéb felhalmozási kiadások</t>
  </si>
  <si>
    <t>2.5.-ből        - Garancia- és kezességvállalásból kifizetés ÁH-n belülre</t>
  </si>
  <si>
    <t>2.7.</t>
  </si>
  <si>
    <t xml:space="preserve">   - Visszatérítendő támogatások, kölcsönök nyújtása ÁH-n belülre</t>
  </si>
  <si>
    <t>2.8.</t>
  </si>
  <si>
    <t>2.9.</t>
  </si>
  <si>
    <t xml:space="preserve">   - Egyéb felhalmozási célú támogatások ÁH-n belülre</t>
  </si>
  <si>
    <t>2.10.</t>
  </si>
  <si>
    <t xml:space="preserve">   - Garancia- és kezességvállalásból kifizetés ÁH-n kívülre</t>
  </si>
  <si>
    <t>2.11.</t>
  </si>
  <si>
    <t>2.12.</t>
  </si>
  <si>
    <t xml:space="preserve">   - Lakástámogatás</t>
  </si>
  <si>
    <t>2.13.</t>
  </si>
  <si>
    <t xml:space="preserve">   - Egyéb felhalmozási célú támogatások államháztartáson kívülre</t>
  </si>
  <si>
    <t>Tartalékok (3.1.+3.2.)</t>
  </si>
  <si>
    <t>Általános tartalék</t>
  </si>
  <si>
    <t>Céltartalék</t>
  </si>
  <si>
    <t>4.</t>
  </si>
  <si>
    <t>KÖLTSÉGVETÉSI KIADÁSOK ÖSSZESEN (1+2+3)</t>
  </si>
  <si>
    <t>Hitel-, kölcsöntörlesztés államháztartáson kívülre (5.1. + … + 5.3.)</t>
  </si>
  <si>
    <t xml:space="preserve">   Hosszú lejáratú hitelek, kölcsönök törlesztése</t>
  </si>
  <si>
    <t xml:space="preserve">   Likviditási célú hitelek, kölcsönök törlesztése pénzügyi vállalkozásnak</t>
  </si>
  <si>
    <t xml:space="preserve">   Rövid lejáratú hitelek, kölcsönök törlesztése</t>
  </si>
  <si>
    <t>Belföldi értékpapírok kiadásai (6.1. + … + 6.4.)</t>
  </si>
  <si>
    <t xml:space="preserve">   Forgatási célú belföldi értékpapírok vásárlása</t>
  </si>
  <si>
    <t xml:space="preserve">   Forgatási célú belföldi értékpapírok beváltása</t>
  </si>
  <si>
    <t xml:space="preserve">   Befektetési célú belföldi értékpapírok vásárlása</t>
  </si>
  <si>
    <t xml:space="preserve">   Befektetési célú belföldi értékpapírok beváltása</t>
  </si>
  <si>
    <t>7.</t>
  </si>
  <si>
    <t>Belföldi finanszírozás kiadásai (7.1. + … + 7.4.)</t>
  </si>
  <si>
    <t>Államháztartáson belüli megelőlegezések folyósítása</t>
  </si>
  <si>
    <t>Államháztartáson belüli megelőlegezések visszafizetése</t>
  </si>
  <si>
    <t xml:space="preserve"> Pénzeszközök betétként elhelyezése </t>
  </si>
  <si>
    <t xml:space="preserve"> Pénzügyi lízing kiadásai</t>
  </si>
  <si>
    <t>Külföldi finanszírozás kiadásai (6.1. + … + 6.4.)</t>
  </si>
  <si>
    <t xml:space="preserve"> Forgatási célú külföldi értékpapírok vásárlása</t>
  </si>
  <si>
    <t xml:space="preserve"> Befektetési célú külföldi értékpapírok beváltása</t>
  </si>
  <si>
    <t xml:space="preserve"> Külföldi értékpapírok beváltása</t>
  </si>
  <si>
    <t xml:space="preserve"> Külföldi hitelek, kölcsönök törlesztése</t>
  </si>
  <si>
    <t>FINANSZÍROZÁSI KIADÁSOK ÖSSZESEN: (5.+…+8.)</t>
  </si>
  <si>
    <t>10.</t>
  </si>
  <si>
    <t>KIADÁSOK ÖSSZESEN: (4+9)</t>
  </si>
  <si>
    <t>KÖLTSÉGVETÉSI, FINANSZÍROZÁSI BEVÉTELEK ÉS KIADÁSOK EGYENLEGE</t>
  </si>
  <si>
    <t>3. sz. táblázat</t>
  </si>
  <si>
    <t>Költségvetési hiány, többlet ( költségvetési bevételek 9. sor - költségvetési kiadások 4. sor) (+/-)</t>
  </si>
  <si>
    <t>Finanszírozási bevételek, kiadások egyenlege (finanszírozási bevételek 16. sor - finanszírozási kiadások 9. sor) (+/-)</t>
  </si>
  <si>
    <t>I. Működési célú bevételek és kiadások mérlege
(Önkormányzati szinten)</t>
  </si>
  <si>
    <t>Bevételek</t>
  </si>
  <si>
    <t>Kiadások</t>
  </si>
  <si>
    <t>Megnevezés</t>
  </si>
  <si>
    <t>Önkormányzatok működési támogatásai</t>
  </si>
  <si>
    <t>Személyi juttatások</t>
  </si>
  <si>
    <t>Működési célú támogatások államháztartáson belülről</t>
  </si>
  <si>
    <t>2.-ból EU-s támogatás</t>
  </si>
  <si>
    <t xml:space="preserve">Dologi kiadások </t>
  </si>
  <si>
    <t>Közhatalmi bevételek</t>
  </si>
  <si>
    <t>Működési célú átvett pénzeszközök</t>
  </si>
  <si>
    <t>4.-ből EU-s támogatás</t>
  </si>
  <si>
    <t>Tartalékok</t>
  </si>
  <si>
    <t>11.</t>
  </si>
  <si>
    <t>12.</t>
  </si>
  <si>
    <t>13.</t>
  </si>
  <si>
    <t>Költségvetési bevételek összesen (1.+2.+4.+5.+7.+…+12.)</t>
  </si>
  <si>
    <t>Költségvetési kiadások összesen (1.+...+12.)</t>
  </si>
  <si>
    <t>14.</t>
  </si>
  <si>
    <t>Hiány belső finanszírozásának bevételei (15.+…+18. )</t>
  </si>
  <si>
    <t>Értékpapír vásárlása, visszavásárlása</t>
  </si>
  <si>
    <t>15.</t>
  </si>
  <si>
    <t xml:space="preserve">   Költségvetési maradvány igénybevétele </t>
  </si>
  <si>
    <t>Likviditási célú hitelek törlesztése</t>
  </si>
  <si>
    <t>16.</t>
  </si>
  <si>
    <t xml:space="preserve">   Vállalkozási maradvány igénybevétele </t>
  </si>
  <si>
    <t>Rövid lejáratú hitelek törlesztése</t>
  </si>
  <si>
    <t>17.</t>
  </si>
  <si>
    <t xml:space="preserve">   Betét visszavonásából származó bevétel </t>
  </si>
  <si>
    <t>Hosszú lejáratú hitelek törlesztése</t>
  </si>
  <si>
    <t>18.</t>
  </si>
  <si>
    <t xml:space="preserve">   Egyéb belső finanszírozási bevételek</t>
  </si>
  <si>
    <t>Kölcsön törlesztése</t>
  </si>
  <si>
    <t>19.</t>
  </si>
  <si>
    <t xml:space="preserve">Hiány külső finanszírozásának bevételei (20.+…+21.) </t>
  </si>
  <si>
    <t>Forgatási célú belföldi, külföldi értékpapírok vásárlása</t>
  </si>
  <si>
    <t>20.</t>
  </si>
  <si>
    <t xml:space="preserve">   Likviditási célú hitelek, kölcsönök felvétele</t>
  </si>
  <si>
    <t>Államháztartáson belüli megelőlegezés visszafizetése</t>
  </si>
  <si>
    <t>21.</t>
  </si>
  <si>
    <t xml:space="preserve">   Értékpapírok bevételei</t>
  </si>
  <si>
    <t>22.</t>
  </si>
  <si>
    <t>Működési célú finanszírozási bevételek összesen (14.+19.)</t>
  </si>
  <si>
    <t>Működési célú finanszírozási kiadások összesen (14.+...+21.)</t>
  </si>
  <si>
    <t>23.</t>
  </si>
  <si>
    <t>BEVÉTEL ÖSSZESEN (13.+22.)</t>
  </si>
  <si>
    <t>KIADÁSOK ÖSSZESEN (13.+22.)</t>
  </si>
  <si>
    <t>24.</t>
  </si>
  <si>
    <t>Költségvetési hiány:</t>
  </si>
  <si>
    <t>Költségvetési többlet:</t>
  </si>
  <si>
    <t>25.</t>
  </si>
  <si>
    <t>Tárgyévi  hiány:</t>
  </si>
  <si>
    <t>Tárgyévi  többlet:</t>
  </si>
  <si>
    <t>II. Felhalmozási célú bevételek és kiadások mérlege
(Önkormányzati szinten)</t>
  </si>
  <si>
    <t>Felhalmozási célú támogatások államháztartáson belülről</t>
  </si>
  <si>
    <t>1.-ből EU-s támogatás</t>
  </si>
  <si>
    <t>1.-ből EU-s forrásból megvalósuló beruházás</t>
  </si>
  <si>
    <t>Felhalmozási bevételek</t>
  </si>
  <si>
    <t>Felhalmozási célú átvett pénzeszközök átvétele</t>
  </si>
  <si>
    <t>3.-ból EU-s forrásból megvalósuló felújítás</t>
  </si>
  <si>
    <t>4.-ből EU-s támogatás (közvetlen)</t>
  </si>
  <si>
    <t>Egyéb felhalmozási célú bevételek</t>
  </si>
  <si>
    <t>Költségvetési bevételek összesen: (1.+3.+4.+6.+…+11.)</t>
  </si>
  <si>
    <t>Költségvetési kiadások összesen: (1.+3.+5.+...+11.)</t>
  </si>
  <si>
    <t>Hiány belső finanszírozás bevételei ( 14+…+18)</t>
  </si>
  <si>
    <t>Költségvetési maradvány igénybevétele</t>
  </si>
  <si>
    <t>Hitelek törlesztése</t>
  </si>
  <si>
    <t xml:space="preserve">Vállalkozási maradvány igénybevétele </t>
  </si>
  <si>
    <t xml:space="preserve">Betét visszavonásából származó bevétel </t>
  </si>
  <si>
    <t>Értékpapír értékesítése</t>
  </si>
  <si>
    <t>Egyéb belső finanszírozási bevételek</t>
  </si>
  <si>
    <t>Befektetési célú belföldi, külföldi értékpapírok vásárlása</t>
  </si>
  <si>
    <t>Hiány külső finanszírozásának bevételei (20+…+24 )</t>
  </si>
  <si>
    <t>Betét elhelyezése</t>
  </si>
  <si>
    <t>Hosszú lejáratú hitelek, kölcsönök felvétele</t>
  </si>
  <si>
    <t>Pénzügyi lízing kiadásai</t>
  </si>
  <si>
    <t>Likviditási célú hitelek, kölcsönök felvétele</t>
  </si>
  <si>
    <t>Rövid lejáratú hitelek, kölcsönök felvétele</t>
  </si>
  <si>
    <t>Értékpapírok kibocsátása</t>
  </si>
  <si>
    <t>Egyéb külső finanszírozási bevételek</t>
  </si>
  <si>
    <t>Felhalmozási célú finanszírozási bevételek összesen (13.+19.)</t>
  </si>
  <si>
    <t>Felhalmozási célú finanszírozási kiadások összesen
(13.+...+24.)</t>
  </si>
  <si>
    <t>26.</t>
  </si>
  <si>
    <t>BEVÉTEL ÖSSZESEN (12+25)</t>
  </si>
  <si>
    <t>KIADÁSOK ÖSSZESEN (12+25)</t>
  </si>
  <si>
    <t>27.</t>
  </si>
  <si>
    <t>28.</t>
  </si>
  <si>
    <t>Várkesző Önkormányzat adósságot keletkeztető ügyletekből és kezességvállalásokból fennálló kötelezettségei</t>
  </si>
  <si>
    <t>Sor-szám</t>
  </si>
  <si>
    <t>MEGNEVEZÉS</t>
  </si>
  <si>
    <t>Évek</t>
  </si>
  <si>
    <t>Összesen
(6=3+4+5)</t>
  </si>
  <si>
    <t>Nemleges</t>
  </si>
  <si>
    <t xml:space="preserve">   </t>
  </si>
  <si>
    <t>ÖSSZES KÖTELEZETTSÉG</t>
  </si>
  <si>
    <t>Várkesző Önkormányzat saját bevételeinek részletezése az adósságot keletkeztető ügyletből származó tárgyévi fizetési kötelezettség megállapításához</t>
  </si>
  <si>
    <t>Bevételi jogcímek</t>
  </si>
  <si>
    <t>Helyi adók</t>
  </si>
  <si>
    <t>Az önkormányzati vagyon és az önkormányzatot megillető vagyoni értékű jog értékesítéséből és hasznosításából származó bevétel</t>
  </si>
  <si>
    <t>Osztalék, a koncessziós díj és a hozambevétel</t>
  </si>
  <si>
    <t>Tárgyi eszköz és az immateriális jószág, részvény, részesedés, vállalat értékesítéséből vagy privatizációból származó bevétel</t>
  </si>
  <si>
    <t>Bírság-, pótlék- és díjbevétel</t>
  </si>
  <si>
    <t>Kezességvállalással kapcsolatos megtérülés</t>
  </si>
  <si>
    <t>SAJÁT BEVÉTELEK ÖSSZESEN*</t>
  </si>
  <si>
    <t>*Az adósságot keletkeztető ügyletekhez történő hozzájárulás részletes szabályairól szóló 353/2011. (XII.31.) Korm. Rendelet 2.§ (1) bekezdése alapján.</t>
  </si>
  <si>
    <t>Fejlesztési cél leírása</t>
  </si>
  <si>
    <t>Fejlesztés várható kiadása</t>
  </si>
  <si>
    <t>ADÓSSÁGOT KELETKEZTETŐ ÜGYLETEK VÁRHATÓ EGYÜTTES ÖSSZEGE</t>
  </si>
  <si>
    <t>Beruházási (felhalmozási) kiadások előirányzata beruházásonként</t>
  </si>
  <si>
    <t>Beruházás  megnevezése</t>
  </si>
  <si>
    <t>Teljes költség</t>
  </si>
  <si>
    <t>Kivitelezés kezdési és befejezési éve</t>
  </si>
  <si>
    <t>6=(2-4-5)</t>
  </si>
  <si>
    <t>ÖSSZESEN:</t>
  </si>
  <si>
    <t>Felújítási kiadások előirányzata felújításonként</t>
  </si>
  <si>
    <t>Felújítás  megnevezése</t>
  </si>
  <si>
    <t xml:space="preserve"> </t>
  </si>
  <si>
    <t>Önkormányzat</t>
  </si>
  <si>
    <t>01</t>
  </si>
  <si>
    <t>Feladat megnevezése</t>
  </si>
  <si>
    <t>Összes bevétel, kiadás</t>
  </si>
  <si>
    <t>Száma</t>
  </si>
  <si>
    <t>Előirányzat-csoport, kiemelt előirányzat megnevezése</t>
  </si>
  <si>
    <t>Előirányzat</t>
  </si>
  <si>
    <t xml:space="preserve"> 10.</t>
  </si>
  <si>
    <t>BEVÉTELEK ÖSSZESEN: (9+16)</t>
  </si>
  <si>
    <t>Intézményfinanszíozás</t>
  </si>
  <si>
    <t xml:space="preserve"> - az 1.6-ből: - Elvonások és befizetések</t>
  </si>
  <si>
    <t>Éves engedélyezett létszám előirányzat (fő)</t>
  </si>
  <si>
    <t>Közfoglalkoztatottak létszáma (fő)</t>
  </si>
  <si>
    <t>Kötelező feladatok bevételei, kiadása</t>
  </si>
  <si>
    <t>Intézményfinanszírozás</t>
  </si>
  <si>
    <t>1.6</t>
  </si>
  <si>
    <t xml:space="preserve">  </t>
  </si>
  <si>
    <t>Önként vállalt feladatok bevételei, kiadása</t>
  </si>
  <si>
    <t>Önkormányzatok egyes köznevelési feladatainak támogatása</t>
  </si>
  <si>
    <t xml:space="preserve">Működési célú garancia- és kezességvállalásból megtérülések </t>
  </si>
  <si>
    <t xml:space="preserve">Működési célú visszatérítendő támogatások, kölcsönök visszatérülése </t>
  </si>
  <si>
    <t>Állami (államigazgatási) feladatok bevételei, kiadása</t>
  </si>
  <si>
    <t>Január</t>
  </si>
  <si>
    <t>Február</t>
  </si>
  <si>
    <t>Március</t>
  </si>
  <si>
    <t>Április</t>
  </si>
  <si>
    <t>Május</t>
  </si>
  <si>
    <t>Június</t>
  </si>
  <si>
    <t>Július</t>
  </si>
  <si>
    <t>Auguszt.</t>
  </si>
  <si>
    <t>Szept.</t>
  </si>
  <si>
    <t>Okt.</t>
  </si>
  <si>
    <t>Nov.</t>
  </si>
  <si>
    <t>Dec.</t>
  </si>
  <si>
    <t>Összesen:</t>
  </si>
  <si>
    <t>Működési célú támogatások ÁH-on belül</t>
  </si>
  <si>
    <t>Felhalmozási célú támogatások ÁH-on belül</t>
  </si>
  <si>
    <t>Működési bevételek</t>
  </si>
  <si>
    <t>Felhalmozási célú átvett pénzeszközök</t>
  </si>
  <si>
    <t>Finanszírozási bevételek</t>
  </si>
  <si>
    <t>Bevételek összesen:</t>
  </si>
  <si>
    <t xml:space="preserve"> Egyéb működési célú kiadások</t>
  </si>
  <si>
    <t>Finanszírozási kiadások</t>
  </si>
  <si>
    <t>Kiadások összesen:</t>
  </si>
  <si>
    <t>Felhasználás
2018. XII.31-ig</t>
  </si>
  <si>
    <t xml:space="preserve">
2020. év utáni szükséglet
</t>
  </si>
  <si>
    <t xml:space="preserve">2.1. melléklet az 1/2020.(II.14.) önkormányzati rendelethez     </t>
  </si>
  <si>
    <t xml:space="preserve">2.2. melléklet az  1./2020. (II.14.) önkormányzati rendelethez     </t>
  </si>
  <si>
    <t>8.1.2. melléklet az 1/2020. (II.14.) önkormányzati rendelethez</t>
  </si>
  <si>
    <t>8.1.3. melléklet az 1/2020. (II.14.) önkormányzati rendelethez</t>
  </si>
  <si>
    <t>8.1.4. melléklet a 1/2020. (II.14.) önkormányzati rendelethez</t>
  </si>
  <si>
    <t>2020. évi előirányzat</t>
  </si>
  <si>
    <t>Várkesző Önkormányzat 2020. évi adósságot keletkeztető fejlesztési céljai</t>
  </si>
  <si>
    <t>Orvosi rendelő felújítása</t>
  </si>
  <si>
    <t>Felhasználás
2019. XII.31-ig</t>
  </si>
  <si>
    <t>2021. év utáni szükséglet
(6=2 - 4 - 5)</t>
  </si>
  <si>
    <t>2020.</t>
  </si>
  <si>
    <t>Közterületi kutak felújítása</t>
  </si>
  <si>
    <t>Előirányzat-felhasználási terv
2020. évre</t>
  </si>
</sst>
</file>

<file path=xl/styles.xml><?xml version="1.0" encoding="utf-8"?>
<styleSheet xmlns="http://schemas.openxmlformats.org/spreadsheetml/2006/main">
  <numFmts count="4">
    <numFmt numFmtId="172" formatCode="#,###"/>
    <numFmt numFmtId="173" formatCode="_-* #,##0.00\ _F_t_-;\-* #,##0.00\ _F_t_-;_-* \-??\ _F_t_-;_-@_-"/>
    <numFmt numFmtId="174" formatCode="_-* #,##0\ _F_t_-;\-* #,##0\ _F_t_-;_-* \-??\ _F_t_-;_-@_-"/>
    <numFmt numFmtId="175" formatCode="mmm\ d/"/>
  </numFmts>
  <fonts count="37">
    <font>
      <sz val="10"/>
      <name val="Times New Roman CE"/>
      <family val="1"/>
      <charset val="238"/>
    </font>
    <font>
      <b/>
      <sz val="24"/>
      <color indexed="8"/>
      <name val="Times New Roman CE"/>
      <family val="1"/>
      <charset val="238"/>
    </font>
    <font>
      <sz val="18"/>
      <color indexed="8"/>
      <name val="Times New Roman CE"/>
      <family val="1"/>
      <charset val="238"/>
    </font>
    <font>
      <sz val="12"/>
      <color indexed="8"/>
      <name val="Times New Roman CE"/>
      <family val="1"/>
      <charset val="238"/>
    </font>
    <font>
      <sz val="10"/>
      <color indexed="63"/>
      <name val="Times New Roman CE"/>
      <family val="1"/>
      <charset val="238"/>
    </font>
    <font>
      <i/>
      <sz val="10"/>
      <color indexed="23"/>
      <name val="Times New Roman CE"/>
      <family val="1"/>
      <charset val="238"/>
    </font>
    <font>
      <sz val="10"/>
      <color indexed="17"/>
      <name val="Times New Roman CE"/>
      <family val="1"/>
      <charset val="238"/>
    </font>
    <font>
      <sz val="10"/>
      <color indexed="19"/>
      <name val="Times New Roman CE"/>
      <family val="1"/>
      <charset val="238"/>
    </font>
    <font>
      <sz val="10"/>
      <color indexed="16"/>
      <name val="Times New Roman CE"/>
      <family val="1"/>
      <charset val="238"/>
    </font>
    <font>
      <b/>
      <sz val="10"/>
      <color indexed="9"/>
      <name val="Times New Roman CE"/>
      <family val="1"/>
      <charset val="238"/>
    </font>
    <font>
      <b/>
      <sz val="10"/>
      <color indexed="8"/>
      <name val="Times New Roman CE"/>
      <family val="1"/>
      <charset val="238"/>
    </font>
    <font>
      <sz val="10"/>
      <color indexed="9"/>
      <name val="Times New Roman CE"/>
      <family val="1"/>
      <charset val="238"/>
    </font>
    <font>
      <u/>
      <sz val="12"/>
      <color indexed="12"/>
      <name val="Times New Roman CE"/>
      <family val="1"/>
      <charset val="238"/>
    </font>
    <font>
      <u/>
      <sz val="12"/>
      <color indexed="20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family val="1"/>
      <charset val="238"/>
    </font>
    <font>
      <b/>
      <i/>
      <sz val="9"/>
      <name val="Times New Roman CE"/>
      <family val="1"/>
      <charset val="238"/>
    </font>
    <font>
      <b/>
      <i/>
      <sz val="10"/>
      <name val="Times New Roman CE"/>
      <family val="1"/>
      <charset val="238"/>
    </font>
    <font>
      <b/>
      <sz val="9"/>
      <name val="Times New Roman CE"/>
      <family val="1"/>
      <charset val="238"/>
    </font>
    <font>
      <b/>
      <sz val="8"/>
      <name val="Times New Roman CE"/>
      <family val="1"/>
      <charset val="238"/>
    </font>
    <font>
      <sz val="8"/>
      <name val="Times New Roman CE"/>
      <family val="1"/>
      <charset val="238"/>
    </font>
    <font>
      <sz val="8"/>
      <name val="Times New Roman"/>
      <family val="1"/>
      <charset val="238"/>
    </font>
    <font>
      <b/>
      <sz val="8"/>
      <name val="Times New Roman"/>
      <family val="1"/>
      <charset val="238"/>
    </font>
    <font>
      <b/>
      <sz val="9"/>
      <name val="Times New Roman"/>
      <family val="1"/>
      <charset val="238"/>
    </font>
    <font>
      <b/>
      <sz val="12"/>
      <color indexed="10"/>
      <name val="Times New Roman CE"/>
      <family val="1"/>
      <charset val="238"/>
    </font>
    <font>
      <i/>
      <sz val="10"/>
      <name val="Times New Roman CE"/>
      <family val="1"/>
      <charset val="238"/>
    </font>
    <font>
      <b/>
      <sz val="10"/>
      <name val="Times New Roman CE"/>
      <family val="1"/>
      <charset val="238"/>
    </font>
    <font>
      <i/>
      <sz val="8"/>
      <name val="Times New Roman CE"/>
      <family val="1"/>
      <charset val="238"/>
    </font>
    <font>
      <b/>
      <sz val="14"/>
      <color indexed="10"/>
      <name val="Times New Roman CE"/>
      <family val="1"/>
      <charset val="238"/>
    </font>
    <font>
      <sz val="11"/>
      <name val="Times New Roman CE"/>
      <family val="1"/>
      <charset val="238"/>
    </font>
    <font>
      <b/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8"/>
      <name val="Times New Roman CE"/>
      <family val="1"/>
      <charset val="238"/>
    </font>
    <font>
      <sz val="9"/>
      <name val="Times New Roman"/>
      <family val="1"/>
      <charset val="238"/>
    </font>
    <font>
      <sz val="9"/>
      <name val="Times New Roman CE"/>
      <family val="1"/>
      <charset val="238"/>
    </font>
    <font>
      <i/>
      <sz val="11"/>
      <name val="Times New Roman CE"/>
      <family val="1"/>
      <charset val="238"/>
    </font>
    <font>
      <sz val="10"/>
      <name val="Times New Roman CE"/>
      <family val="1"/>
      <charset val="238"/>
    </font>
  </fonts>
  <fills count="11">
    <fill>
      <patternFill patternType="none"/>
    </fill>
    <fill>
      <patternFill patternType="gray125"/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indexed="47"/>
        <bgColor indexed="31"/>
      </patternFill>
    </fill>
    <fill>
      <patternFill patternType="solid">
        <fgColor indexed="16"/>
        <bgColor indexed="10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22"/>
        <bgColor indexed="31"/>
      </patternFill>
    </fill>
    <fill>
      <patternFill patternType="solid">
        <fgColor theme="0"/>
        <bgColor indexed="64"/>
      </patternFill>
    </fill>
  </fills>
  <borders count="6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medium">
        <color indexed="8"/>
      </top>
      <bottom/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/>
      <diagonal/>
    </border>
  </borders>
  <cellStyleXfs count="22">
    <xf numFmtId="0" fontId="0" fillId="0" borderId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0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173" fontId="36" fillId="0" borderId="0" applyFill="0" applyBorder="0" applyAlignment="0" applyProtection="0"/>
    <xf numFmtId="0" fontId="5" fillId="0" borderId="0" applyNumberFormat="0" applyFill="0" applyBorder="0" applyAlignment="0" applyProtection="0"/>
    <xf numFmtId="0" fontId="6" fillId="7" borderId="0" applyNumberFormat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8" borderId="0" applyNumberFormat="0" applyBorder="0" applyAlignment="0" applyProtection="0"/>
    <xf numFmtId="0" fontId="14" fillId="0" borderId="0"/>
    <xf numFmtId="0" fontId="14" fillId="0" borderId="0"/>
    <xf numFmtId="0" fontId="4" fillId="8" borderId="1" applyNumberFormat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8" fillId="0" borderId="0" applyNumberFormat="0" applyFill="0" applyBorder="0" applyAlignment="0" applyProtection="0"/>
  </cellStyleXfs>
  <cellXfs count="330">
    <xf numFmtId="0" fontId="0" fillId="0" borderId="0" xfId="0"/>
    <xf numFmtId="0" fontId="14" fillId="0" borderId="0" xfId="16" applyFont="1" applyFill="1" applyProtection="1"/>
    <xf numFmtId="0" fontId="14" fillId="0" borderId="0" xfId="16" applyFont="1" applyFill="1" applyAlignment="1" applyProtection="1">
      <alignment horizontal="right" vertical="center" indent="1"/>
    </xf>
    <xf numFmtId="0" fontId="14" fillId="0" borderId="0" xfId="16" applyFill="1" applyProtection="1"/>
    <xf numFmtId="0" fontId="17" fillId="0" borderId="2" xfId="0" applyFont="1" applyFill="1" applyBorder="1" applyAlignment="1" applyProtection="1">
      <alignment horizontal="right" vertical="center"/>
    </xf>
    <xf numFmtId="0" fontId="18" fillId="0" borderId="3" xfId="16" applyFont="1" applyFill="1" applyBorder="1" applyAlignment="1" applyProtection="1">
      <alignment horizontal="center" vertical="center" wrapText="1"/>
    </xf>
    <xf numFmtId="0" fontId="18" fillId="0" borderId="4" xfId="16" applyFont="1" applyFill="1" applyBorder="1" applyAlignment="1" applyProtection="1">
      <alignment horizontal="center" vertical="center" wrapText="1"/>
    </xf>
    <xf numFmtId="0" fontId="18" fillId="0" borderId="5" xfId="16" applyFont="1" applyFill="1" applyBorder="1" applyAlignment="1" applyProtection="1">
      <alignment horizontal="center" vertical="center" wrapText="1"/>
    </xf>
    <xf numFmtId="0" fontId="19" fillId="0" borderId="6" xfId="16" applyFont="1" applyFill="1" applyBorder="1" applyAlignment="1" applyProtection="1">
      <alignment horizontal="center" vertical="center" wrapText="1"/>
    </xf>
    <xf numFmtId="0" fontId="19" fillId="0" borderId="7" xfId="16" applyFont="1" applyFill="1" applyBorder="1" applyAlignment="1" applyProtection="1">
      <alignment horizontal="center" vertical="center" wrapText="1"/>
    </xf>
    <xf numFmtId="0" fontId="20" fillId="0" borderId="0" xfId="16" applyFont="1" applyFill="1" applyProtection="1"/>
    <xf numFmtId="0" fontId="19" fillId="0" borderId="3" xfId="16" applyFont="1" applyFill="1" applyBorder="1" applyAlignment="1" applyProtection="1">
      <alignment horizontal="left" vertical="center" wrapText="1" indent="1"/>
    </xf>
    <xf numFmtId="0" fontId="19" fillId="0" borderId="4" xfId="16" applyFont="1" applyFill="1" applyBorder="1" applyAlignment="1" applyProtection="1">
      <alignment horizontal="left" vertical="center" wrapText="1" indent="1"/>
    </xf>
    <xf numFmtId="172" fontId="19" fillId="0" borderId="5" xfId="16" applyNumberFormat="1" applyFont="1" applyFill="1" applyBorder="1" applyAlignment="1" applyProtection="1">
      <alignment horizontal="right" vertical="center" wrapText="1" indent="1"/>
    </xf>
    <xf numFmtId="0" fontId="0" fillId="0" borderId="0" xfId="16" applyFont="1" applyFill="1" applyProtection="1"/>
    <xf numFmtId="49" fontId="20" fillId="0" borderId="8" xfId="16" applyNumberFormat="1" applyFont="1" applyFill="1" applyBorder="1" applyAlignment="1" applyProtection="1">
      <alignment horizontal="left" vertical="center" wrapText="1" indent="1"/>
    </xf>
    <xf numFmtId="0" fontId="21" fillId="0" borderId="9" xfId="0" applyFont="1" applyBorder="1" applyAlignment="1" applyProtection="1">
      <alignment horizontal="left" wrapText="1" indent="1"/>
    </xf>
    <xf numFmtId="172" fontId="20" fillId="0" borderId="10" xfId="16" applyNumberFormat="1" applyFont="1" applyFill="1" applyBorder="1" applyAlignment="1" applyProtection="1">
      <alignment horizontal="right" vertical="center" wrapText="1" indent="1"/>
      <protection locked="0"/>
    </xf>
    <xf numFmtId="49" fontId="20" fillId="0" borderId="11" xfId="16" applyNumberFormat="1" applyFont="1" applyFill="1" applyBorder="1" applyAlignment="1" applyProtection="1">
      <alignment horizontal="left" vertical="center" wrapText="1" indent="1"/>
    </xf>
    <xf numFmtId="0" fontId="21" fillId="0" borderId="12" xfId="0" applyFont="1" applyBorder="1" applyAlignment="1" applyProtection="1">
      <alignment horizontal="left" wrapText="1" indent="1"/>
    </xf>
    <xf numFmtId="172" fontId="20" fillId="0" borderId="13" xfId="16" applyNumberFormat="1" applyFont="1" applyFill="1" applyBorder="1" applyAlignment="1" applyProtection="1">
      <alignment horizontal="right" vertical="center" wrapText="1" indent="1"/>
      <protection locked="0"/>
    </xf>
    <xf numFmtId="49" fontId="20" fillId="0" borderId="14" xfId="16" applyNumberFormat="1" applyFont="1" applyFill="1" applyBorder="1" applyAlignment="1" applyProtection="1">
      <alignment horizontal="left" vertical="center" wrapText="1" indent="1"/>
    </xf>
    <xf numFmtId="0" fontId="21" fillId="0" borderId="15" xfId="0" applyFont="1" applyBorder="1" applyAlignment="1" applyProtection="1">
      <alignment horizontal="left" wrapText="1" indent="1"/>
    </xf>
    <xf numFmtId="0" fontId="22" fillId="0" borderId="4" xfId="0" applyFont="1" applyBorder="1" applyAlignment="1" applyProtection="1">
      <alignment horizontal="left" vertical="center" wrapText="1" indent="1"/>
    </xf>
    <xf numFmtId="172" fontId="20" fillId="0" borderId="16" xfId="16" applyNumberFormat="1" applyFont="1" applyFill="1" applyBorder="1" applyAlignment="1" applyProtection="1">
      <alignment horizontal="right" vertical="center" wrapText="1" indent="1"/>
      <protection locked="0"/>
    </xf>
    <xf numFmtId="172" fontId="20" fillId="0" borderId="10" xfId="16" applyNumberFormat="1" applyFont="1" applyFill="1" applyBorder="1" applyAlignment="1" applyProtection="1">
      <alignment horizontal="right" vertical="center" wrapText="1" indent="1"/>
    </xf>
    <xf numFmtId="0" fontId="22" fillId="0" borderId="3" xfId="0" applyFont="1" applyBorder="1" applyAlignment="1" applyProtection="1">
      <alignment wrapText="1"/>
    </xf>
    <xf numFmtId="0" fontId="21" fillId="0" borderId="15" xfId="0" applyFont="1" applyBorder="1" applyAlignment="1" applyProtection="1">
      <alignment wrapText="1"/>
    </xf>
    <xf numFmtId="0" fontId="21" fillId="0" borderId="8" xfId="0" applyFont="1" applyBorder="1" applyAlignment="1" applyProtection="1">
      <alignment wrapText="1"/>
    </xf>
    <xf numFmtId="0" fontId="21" fillId="0" borderId="11" xfId="0" applyFont="1" applyBorder="1" applyAlignment="1" applyProtection="1">
      <alignment wrapText="1"/>
    </xf>
    <xf numFmtId="0" fontId="21" fillId="0" borderId="14" xfId="0" applyFont="1" applyBorder="1" applyAlignment="1" applyProtection="1">
      <alignment wrapText="1"/>
    </xf>
    <xf numFmtId="172" fontId="19" fillId="0" borderId="5" xfId="16" applyNumberFormat="1" applyFont="1" applyFill="1" applyBorder="1" applyAlignment="1" applyProtection="1">
      <alignment horizontal="right" vertical="center" wrapText="1" indent="1"/>
      <protection locked="0"/>
    </xf>
    <xf numFmtId="0" fontId="22" fillId="0" borderId="4" xfId="0" applyFont="1" applyBorder="1" applyAlignment="1" applyProtection="1">
      <alignment wrapText="1"/>
    </xf>
    <xf numFmtId="0" fontId="22" fillId="0" borderId="17" xfId="0" applyFont="1" applyBorder="1" applyAlignment="1" applyProtection="1">
      <alignment wrapText="1"/>
    </xf>
    <xf numFmtId="0" fontId="22" fillId="0" borderId="18" xfId="0" applyFont="1" applyBorder="1" applyAlignment="1" applyProtection="1">
      <alignment wrapText="1"/>
    </xf>
    <xf numFmtId="0" fontId="15" fillId="0" borderId="0" xfId="16" applyFont="1" applyFill="1" applyBorder="1" applyAlignment="1" applyProtection="1">
      <alignment horizontal="center" vertical="center" wrapText="1"/>
    </xf>
    <xf numFmtId="0" fontId="15" fillId="0" borderId="0" xfId="16" applyFont="1" applyFill="1" applyBorder="1" applyAlignment="1" applyProtection="1">
      <alignment vertical="center" wrapText="1"/>
    </xf>
    <xf numFmtId="172" fontId="15" fillId="0" borderId="0" xfId="16" applyNumberFormat="1" applyFont="1" applyFill="1" applyBorder="1" applyAlignment="1" applyProtection="1">
      <alignment horizontal="right" vertical="center" wrapText="1" indent="1"/>
    </xf>
    <xf numFmtId="0" fontId="17" fillId="0" borderId="2" xfId="0" applyFont="1" applyFill="1" applyBorder="1" applyAlignment="1" applyProtection="1">
      <alignment horizontal="right"/>
    </xf>
    <xf numFmtId="0" fontId="14" fillId="0" borderId="0" xfId="16" applyFill="1" applyAlignment="1" applyProtection="1"/>
    <xf numFmtId="0" fontId="19" fillId="0" borderId="3" xfId="16" applyFont="1" applyFill="1" applyBorder="1" applyAlignment="1" applyProtection="1">
      <alignment horizontal="center" vertical="center" wrapText="1"/>
    </xf>
    <xf numFmtId="0" fontId="19" fillId="0" borderId="4" xfId="16" applyFont="1" applyFill="1" applyBorder="1" applyAlignment="1" applyProtection="1">
      <alignment horizontal="center" vertical="center" wrapText="1"/>
    </xf>
    <xf numFmtId="0" fontId="19" fillId="0" borderId="5" xfId="16" applyFont="1" applyFill="1" applyBorder="1" applyAlignment="1" applyProtection="1">
      <alignment horizontal="center" vertical="center" wrapText="1"/>
    </xf>
    <xf numFmtId="0" fontId="19" fillId="0" borderId="6" xfId="16" applyFont="1" applyFill="1" applyBorder="1" applyAlignment="1" applyProtection="1">
      <alignment horizontal="left" vertical="center" wrapText="1" indent="1"/>
    </xf>
    <xf numFmtId="0" fontId="19" fillId="0" borderId="7" xfId="16" applyFont="1" applyFill="1" applyBorder="1" applyAlignment="1" applyProtection="1">
      <alignment vertical="center" wrapText="1"/>
    </xf>
    <xf numFmtId="172" fontId="19" fillId="0" borderId="19" xfId="16" applyNumberFormat="1" applyFont="1" applyFill="1" applyBorder="1" applyAlignment="1" applyProtection="1">
      <alignment horizontal="right" vertical="center" wrapText="1" indent="1"/>
    </xf>
    <xf numFmtId="49" fontId="20" fillId="0" borderId="20" xfId="16" applyNumberFormat="1" applyFont="1" applyFill="1" applyBorder="1" applyAlignment="1" applyProtection="1">
      <alignment horizontal="left" vertical="center" wrapText="1" indent="1"/>
    </xf>
    <xf numFmtId="0" fontId="20" fillId="0" borderId="21" xfId="16" applyFont="1" applyFill="1" applyBorder="1" applyAlignment="1" applyProtection="1">
      <alignment horizontal="left" vertical="center" wrapText="1" indent="1"/>
    </xf>
    <xf numFmtId="172" fontId="20" fillId="0" borderId="22" xfId="16" applyNumberFormat="1" applyFont="1" applyFill="1" applyBorder="1" applyAlignment="1" applyProtection="1">
      <alignment horizontal="right" vertical="center" wrapText="1" indent="1"/>
      <protection locked="0"/>
    </xf>
    <xf numFmtId="0" fontId="20" fillId="0" borderId="12" xfId="16" applyFont="1" applyFill="1" applyBorder="1" applyAlignment="1" applyProtection="1">
      <alignment horizontal="left" vertical="center" wrapText="1" indent="1"/>
    </xf>
    <xf numFmtId="0" fontId="20" fillId="0" borderId="23" xfId="16" applyFont="1" applyFill="1" applyBorder="1" applyAlignment="1" applyProtection="1">
      <alignment horizontal="left" vertical="center" wrapText="1" indent="1"/>
    </xf>
    <xf numFmtId="0" fontId="20" fillId="0" borderId="0" xfId="16" applyFont="1" applyFill="1" applyBorder="1" applyAlignment="1" applyProtection="1">
      <alignment horizontal="left" vertical="center" wrapText="1" indent="1"/>
    </xf>
    <xf numFmtId="0" fontId="20" fillId="0" borderId="12" xfId="16" applyFont="1" applyFill="1" applyBorder="1" applyAlignment="1" applyProtection="1">
      <alignment horizontal="left" indent="6"/>
    </xf>
    <xf numFmtId="0" fontId="20" fillId="0" borderId="12" xfId="16" applyFont="1" applyFill="1" applyBorder="1" applyAlignment="1" applyProtection="1">
      <alignment horizontal="left" vertical="center" wrapText="1" indent="6"/>
    </xf>
    <xf numFmtId="49" fontId="20" fillId="0" borderId="24" xfId="16" applyNumberFormat="1" applyFont="1" applyFill="1" applyBorder="1" applyAlignment="1" applyProtection="1">
      <alignment horizontal="left" vertical="center" wrapText="1" indent="1"/>
    </xf>
    <xf numFmtId="0" fontId="20" fillId="0" borderId="15" xfId="16" applyFont="1" applyFill="1" applyBorder="1" applyAlignment="1" applyProtection="1">
      <alignment horizontal="left" vertical="center" wrapText="1" indent="6"/>
    </xf>
    <xf numFmtId="49" fontId="20" fillId="0" borderId="25" xfId="16" applyNumberFormat="1" applyFont="1" applyFill="1" applyBorder="1" applyAlignment="1" applyProtection="1">
      <alignment horizontal="left" vertical="center" wrapText="1" indent="1"/>
    </xf>
    <xf numFmtId="0" fontId="20" fillId="0" borderId="26" xfId="16" applyFont="1" applyFill="1" applyBorder="1" applyAlignment="1" applyProtection="1">
      <alignment horizontal="left" vertical="center" wrapText="1" indent="6"/>
    </xf>
    <xf numFmtId="172" fontId="20" fillId="0" borderId="27" xfId="16" applyNumberFormat="1" applyFont="1" applyFill="1" applyBorder="1" applyAlignment="1" applyProtection="1">
      <alignment horizontal="right" vertical="center" wrapText="1" indent="1"/>
      <protection locked="0"/>
    </xf>
    <xf numFmtId="0" fontId="19" fillId="0" borderId="4" xfId="16" applyFont="1" applyFill="1" applyBorder="1" applyAlignment="1" applyProtection="1">
      <alignment vertical="center" wrapText="1"/>
    </xf>
    <xf numFmtId="0" fontId="20" fillId="0" borderId="15" xfId="16" applyFont="1" applyFill="1" applyBorder="1" applyAlignment="1" applyProtection="1">
      <alignment horizontal="left" vertical="center" wrapText="1" indent="1"/>
    </xf>
    <xf numFmtId="172" fontId="20" fillId="0" borderId="28" xfId="16" applyNumberFormat="1" applyFont="1" applyFill="1" applyBorder="1" applyAlignment="1" applyProtection="1">
      <alignment horizontal="right" vertical="center" wrapText="1" indent="1"/>
      <protection locked="0"/>
    </xf>
    <xf numFmtId="0" fontId="21" fillId="0" borderId="15" xfId="0" applyFont="1" applyBorder="1" applyAlignment="1" applyProtection="1">
      <alignment horizontal="left" vertical="center" wrapText="1" indent="1"/>
    </xf>
    <xf numFmtId="0" fontId="21" fillId="0" borderId="12" xfId="0" applyFont="1" applyBorder="1" applyAlignment="1" applyProtection="1">
      <alignment horizontal="left" vertical="center" wrapText="1" indent="1"/>
    </xf>
    <xf numFmtId="0" fontId="20" fillId="0" borderId="9" xfId="16" applyFont="1" applyFill="1" applyBorder="1" applyAlignment="1" applyProtection="1">
      <alignment horizontal="left" vertical="center" wrapText="1" indent="6"/>
    </xf>
    <xf numFmtId="172" fontId="20" fillId="0" borderId="29" xfId="16" applyNumberFormat="1" applyFont="1" applyFill="1" applyBorder="1" applyAlignment="1" applyProtection="1">
      <alignment horizontal="right" vertical="center" wrapText="1" indent="1"/>
      <protection locked="0"/>
    </xf>
    <xf numFmtId="0" fontId="20" fillId="0" borderId="9" xfId="16" applyFont="1" applyFill="1" applyBorder="1" applyAlignment="1" applyProtection="1">
      <alignment horizontal="left" vertical="center" wrapText="1" indent="1"/>
    </xf>
    <xf numFmtId="0" fontId="20" fillId="0" borderId="30" xfId="16" applyFont="1" applyFill="1" applyBorder="1" applyAlignment="1" applyProtection="1">
      <alignment horizontal="left" vertical="center" wrapText="1" indent="1"/>
    </xf>
    <xf numFmtId="172" fontId="22" fillId="0" borderId="5" xfId="0" applyNumberFormat="1" applyFont="1" applyBorder="1" applyAlignment="1" applyProtection="1">
      <alignment horizontal="right" vertical="center" wrapText="1" indent="1"/>
    </xf>
    <xf numFmtId="172" fontId="23" fillId="0" borderId="5" xfId="0" applyNumberFormat="1" applyFont="1" applyBorder="1" applyAlignment="1" applyProtection="1">
      <alignment horizontal="right" vertical="center" wrapText="1" indent="1"/>
    </xf>
    <xf numFmtId="0" fontId="24" fillId="0" borderId="0" xfId="16" applyFont="1" applyFill="1" applyProtection="1"/>
    <xf numFmtId="0" fontId="15" fillId="0" borderId="0" xfId="16" applyFont="1" applyFill="1" applyProtection="1"/>
    <xf numFmtId="0" fontId="22" fillId="0" borderId="17" xfId="0" applyFont="1" applyBorder="1" applyAlignment="1" applyProtection="1">
      <alignment horizontal="left" vertical="center" wrapText="1" indent="1"/>
    </xf>
    <xf numFmtId="0" fontId="23" fillId="0" borderId="18" xfId="0" applyFont="1" applyBorder="1" applyAlignment="1" applyProtection="1">
      <alignment horizontal="left" vertical="center" wrapText="1" indent="1"/>
    </xf>
    <xf numFmtId="0" fontId="14" fillId="0" borderId="0" xfId="16" applyFill="1" applyBorder="1" applyProtection="1"/>
    <xf numFmtId="172" fontId="0" fillId="0" borderId="0" xfId="0" applyNumberFormat="1" applyFill="1" applyAlignment="1" applyProtection="1">
      <alignment vertical="center" wrapText="1"/>
    </xf>
    <xf numFmtId="172" fontId="0" fillId="0" borderId="0" xfId="0" applyNumberFormat="1" applyFill="1" applyAlignment="1" applyProtection="1">
      <alignment horizontal="center" vertical="center" wrapText="1"/>
    </xf>
    <xf numFmtId="172" fontId="17" fillId="0" borderId="0" xfId="0" applyNumberFormat="1" applyFont="1" applyFill="1" applyAlignment="1" applyProtection="1">
      <alignment horizontal="right" vertical="center"/>
    </xf>
    <xf numFmtId="172" fontId="18" fillId="0" borderId="3" xfId="0" applyNumberFormat="1" applyFont="1" applyFill="1" applyBorder="1" applyAlignment="1" applyProtection="1">
      <alignment horizontal="center" vertical="center" wrapText="1"/>
    </xf>
    <xf numFmtId="172" fontId="18" fillId="0" borderId="4" xfId="0" applyNumberFormat="1" applyFont="1" applyFill="1" applyBorder="1" applyAlignment="1" applyProtection="1">
      <alignment horizontal="center" vertical="center" wrapText="1"/>
    </xf>
    <xf numFmtId="172" fontId="18" fillId="0" borderId="5" xfId="0" applyNumberFormat="1" applyFont="1" applyFill="1" applyBorder="1" applyAlignment="1" applyProtection="1">
      <alignment horizontal="center" vertical="center" wrapText="1"/>
    </xf>
    <xf numFmtId="172" fontId="26" fillId="0" borderId="0" xfId="0" applyNumberFormat="1" applyFont="1" applyFill="1" applyAlignment="1" applyProtection="1">
      <alignment horizontal="center" vertical="center" wrapText="1"/>
    </xf>
    <xf numFmtId="172" fontId="19" fillId="0" borderId="31" xfId="0" applyNumberFormat="1" applyFont="1" applyFill="1" applyBorder="1" applyAlignment="1" applyProtection="1">
      <alignment horizontal="center" vertical="center" wrapText="1"/>
    </xf>
    <xf numFmtId="172" fontId="19" fillId="0" borderId="3" xfId="0" applyNumberFormat="1" applyFont="1" applyFill="1" applyBorder="1" applyAlignment="1" applyProtection="1">
      <alignment horizontal="center" vertical="center" wrapText="1"/>
    </xf>
    <xf numFmtId="172" fontId="19" fillId="0" borderId="4" xfId="0" applyNumberFormat="1" applyFont="1" applyFill="1" applyBorder="1" applyAlignment="1" applyProtection="1">
      <alignment horizontal="center" vertical="center" wrapText="1"/>
    </xf>
    <xf numFmtId="172" fontId="19" fillId="0" borderId="5" xfId="0" applyNumberFormat="1" applyFont="1" applyFill="1" applyBorder="1" applyAlignment="1" applyProtection="1">
      <alignment horizontal="center" vertical="center" wrapText="1"/>
    </xf>
    <xf numFmtId="172" fontId="19" fillId="0" borderId="0" xfId="0" applyNumberFormat="1" applyFont="1" applyFill="1" applyAlignment="1" applyProtection="1">
      <alignment horizontal="center" vertical="center" wrapText="1"/>
    </xf>
    <xf numFmtId="172" fontId="0" fillId="0" borderId="32" xfId="0" applyNumberFormat="1" applyFont="1" applyFill="1" applyBorder="1" applyAlignment="1" applyProtection="1">
      <alignment horizontal="left" vertical="center" wrapText="1" indent="1"/>
    </xf>
    <xf numFmtId="172" fontId="20" fillId="0" borderId="8" xfId="0" applyNumberFormat="1" applyFont="1" applyFill="1" applyBorder="1" applyAlignment="1" applyProtection="1">
      <alignment horizontal="left" vertical="center" wrapText="1" indent="1"/>
    </xf>
    <xf numFmtId="172" fontId="20" fillId="0" borderId="9" xfId="0" applyNumberFormat="1" applyFont="1" applyFill="1" applyBorder="1" applyAlignment="1" applyProtection="1">
      <alignment horizontal="right" vertical="center" wrapText="1" indent="1"/>
      <protection locked="0"/>
    </xf>
    <xf numFmtId="172" fontId="20" fillId="0" borderId="10" xfId="0" applyNumberFormat="1" applyFont="1" applyFill="1" applyBorder="1" applyAlignment="1" applyProtection="1">
      <alignment horizontal="right" vertical="center" wrapText="1" indent="1"/>
      <protection locked="0"/>
    </xf>
    <xf numFmtId="172" fontId="0" fillId="0" borderId="33" xfId="0" applyNumberFormat="1" applyFont="1" applyFill="1" applyBorder="1" applyAlignment="1" applyProtection="1">
      <alignment horizontal="left" vertical="center" wrapText="1" indent="1"/>
    </xf>
    <xf numFmtId="172" fontId="20" fillId="0" borderId="11" xfId="0" applyNumberFormat="1" applyFont="1" applyFill="1" applyBorder="1" applyAlignment="1" applyProtection="1">
      <alignment horizontal="left" vertical="center" wrapText="1" indent="1"/>
    </xf>
    <xf numFmtId="172" fontId="20" fillId="0" borderId="12" xfId="0" applyNumberFormat="1" applyFont="1" applyFill="1" applyBorder="1" applyAlignment="1" applyProtection="1">
      <alignment horizontal="right" vertical="center" wrapText="1" indent="1"/>
      <protection locked="0"/>
    </xf>
    <xf numFmtId="172" fontId="20" fillId="0" borderId="13" xfId="0" applyNumberFormat="1" applyFont="1" applyFill="1" applyBorder="1" applyAlignment="1" applyProtection="1">
      <alignment horizontal="right" vertical="center" wrapText="1" indent="1"/>
      <protection locked="0"/>
    </xf>
    <xf numFmtId="172" fontId="20" fillId="0" borderId="34" xfId="0" applyNumberFormat="1" applyFont="1" applyFill="1" applyBorder="1" applyAlignment="1" applyProtection="1">
      <alignment horizontal="left" vertical="center" wrapText="1" indent="1"/>
    </xf>
    <xf numFmtId="172" fontId="20" fillId="0" borderId="35" xfId="0" applyNumberFormat="1" applyFont="1" applyFill="1" applyBorder="1" applyAlignment="1" applyProtection="1">
      <alignment horizontal="right" vertical="center" wrapText="1" indent="1"/>
      <protection locked="0"/>
    </xf>
    <xf numFmtId="172" fontId="20" fillId="0" borderId="11" xfId="0" applyNumberFormat="1" applyFont="1" applyFill="1" applyBorder="1" applyAlignment="1" applyProtection="1">
      <alignment horizontal="left" vertical="center" wrapText="1" indent="1"/>
      <protection locked="0"/>
    </xf>
    <xf numFmtId="172" fontId="2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172" fontId="20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72" fontId="20" fillId="0" borderId="15" xfId="0" applyNumberFormat="1" applyFont="1" applyFill="1" applyBorder="1" applyAlignment="1" applyProtection="1">
      <alignment horizontal="right" vertical="center" wrapText="1" indent="1"/>
      <protection locked="0"/>
    </xf>
    <xf numFmtId="172" fontId="20" fillId="0" borderId="16" xfId="0" applyNumberFormat="1" applyFont="1" applyFill="1" applyBorder="1" applyAlignment="1" applyProtection="1">
      <alignment horizontal="right" vertical="center" wrapText="1" indent="1"/>
      <protection locked="0"/>
    </xf>
    <xf numFmtId="172" fontId="26" fillId="0" borderId="31" xfId="0" applyNumberFormat="1" applyFont="1" applyFill="1" applyBorder="1" applyAlignment="1" applyProtection="1">
      <alignment horizontal="left" vertical="center" wrapText="1" indent="1"/>
    </xf>
    <xf numFmtId="172" fontId="19" fillId="0" borderId="3" xfId="0" applyNumberFormat="1" applyFont="1" applyFill="1" applyBorder="1" applyAlignment="1" applyProtection="1">
      <alignment horizontal="left" vertical="center" wrapText="1" indent="1"/>
    </xf>
    <xf numFmtId="172" fontId="19" fillId="0" borderId="4" xfId="0" applyNumberFormat="1" applyFont="1" applyFill="1" applyBorder="1" applyAlignment="1" applyProtection="1">
      <alignment horizontal="right" vertical="center" wrapText="1" indent="1"/>
    </xf>
    <xf numFmtId="172" fontId="19" fillId="0" borderId="5" xfId="0" applyNumberFormat="1" applyFont="1" applyFill="1" applyBorder="1" applyAlignment="1" applyProtection="1">
      <alignment horizontal="right" vertical="center" wrapText="1" indent="1"/>
    </xf>
    <xf numFmtId="172" fontId="0" fillId="0" borderId="36" xfId="0" applyNumberFormat="1" applyFont="1" applyFill="1" applyBorder="1" applyAlignment="1" applyProtection="1">
      <alignment horizontal="left" vertical="center" wrapText="1" indent="1"/>
    </xf>
    <xf numFmtId="172" fontId="20" fillId="0" borderId="24" xfId="0" applyNumberFormat="1" applyFont="1" applyFill="1" applyBorder="1" applyAlignment="1" applyProtection="1">
      <alignment horizontal="left" vertical="center" wrapText="1" indent="1"/>
    </xf>
    <xf numFmtId="172" fontId="27" fillId="0" borderId="30" xfId="0" applyNumberFormat="1" applyFont="1" applyFill="1" applyBorder="1" applyAlignment="1" applyProtection="1">
      <alignment horizontal="right" vertical="center" wrapText="1" indent="1"/>
    </xf>
    <xf numFmtId="172" fontId="20" fillId="0" borderId="37" xfId="0" applyNumberFormat="1" applyFont="1" applyFill="1" applyBorder="1" applyAlignment="1" applyProtection="1">
      <alignment horizontal="right" vertical="center" wrapText="1" indent="1"/>
      <protection locked="0"/>
    </xf>
    <xf numFmtId="172" fontId="27" fillId="0" borderId="12" xfId="0" applyNumberFormat="1" applyFont="1" applyFill="1" applyBorder="1" applyAlignment="1" applyProtection="1">
      <alignment horizontal="right" vertical="center" wrapText="1" indent="1"/>
    </xf>
    <xf numFmtId="172" fontId="20" fillId="0" borderId="30" xfId="0" applyNumberFormat="1" applyFont="1" applyFill="1" applyBorder="1" applyAlignment="1" applyProtection="1">
      <alignment horizontal="right" vertical="center" wrapText="1" indent="1"/>
      <protection locked="0"/>
    </xf>
    <xf numFmtId="172" fontId="26" fillId="0" borderId="3" xfId="0" applyNumberFormat="1" applyFont="1" applyFill="1" applyBorder="1" applyAlignment="1" applyProtection="1">
      <alignment horizontal="left" vertical="center" wrapText="1" indent="1"/>
    </xf>
    <xf numFmtId="172" fontId="26" fillId="0" borderId="38" xfId="0" applyNumberFormat="1" applyFont="1" applyFill="1" applyBorder="1" applyAlignment="1" applyProtection="1">
      <alignment horizontal="right" vertical="center" wrapText="1" indent="1"/>
    </xf>
    <xf numFmtId="172" fontId="20" fillId="0" borderId="24" xfId="0" applyNumberFormat="1" applyFont="1" applyFill="1" applyBorder="1" applyAlignment="1" applyProtection="1">
      <alignment horizontal="left" vertical="center" wrapText="1" indent="1"/>
      <protection locked="0"/>
    </xf>
    <xf numFmtId="172" fontId="20" fillId="0" borderId="39" xfId="0" applyNumberFormat="1" applyFont="1" applyFill="1" applyBorder="1" applyAlignment="1" applyProtection="1">
      <alignment horizontal="right" vertical="center" wrapText="1" indent="1"/>
      <protection locked="0"/>
    </xf>
    <xf numFmtId="172" fontId="27" fillId="0" borderId="24" xfId="0" applyNumberFormat="1" applyFont="1" applyFill="1" applyBorder="1" applyAlignment="1" applyProtection="1">
      <alignment horizontal="left" vertical="center" wrapText="1" indent="1"/>
    </xf>
    <xf numFmtId="172" fontId="27" fillId="0" borderId="9" xfId="0" applyNumberFormat="1" applyFont="1" applyFill="1" applyBorder="1" applyAlignment="1" applyProtection="1">
      <alignment horizontal="right" vertical="center" wrapText="1" indent="1"/>
    </xf>
    <xf numFmtId="172" fontId="20" fillId="0" borderId="11" xfId="0" applyNumberFormat="1" applyFont="1" applyFill="1" applyBorder="1" applyAlignment="1" applyProtection="1">
      <alignment horizontal="left" vertical="center" wrapText="1" indent="2"/>
    </xf>
    <xf numFmtId="172" fontId="20" fillId="0" borderId="12" xfId="0" applyNumberFormat="1" applyFont="1" applyFill="1" applyBorder="1" applyAlignment="1" applyProtection="1">
      <alignment horizontal="left" vertical="center" wrapText="1" indent="2"/>
    </xf>
    <xf numFmtId="172" fontId="27" fillId="0" borderId="12" xfId="0" applyNumberFormat="1" applyFont="1" applyFill="1" applyBorder="1" applyAlignment="1" applyProtection="1">
      <alignment horizontal="left" vertical="center" wrapText="1" indent="1"/>
    </xf>
    <xf numFmtId="172" fontId="20" fillId="0" borderId="8" xfId="0" applyNumberFormat="1" applyFont="1" applyFill="1" applyBorder="1" applyAlignment="1" applyProtection="1">
      <alignment horizontal="left" vertical="center" wrapText="1" indent="1"/>
      <protection locked="0"/>
    </xf>
    <xf numFmtId="172" fontId="20" fillId="0" borderId="8" xfId="0" applyNumberFormat="1" applyFont="1" applyFill="1" applyBorder="1" applyAlignment="1" applyProtection="1">
      <alignment horizontal="left" vertical="center" wrapText="1" indent="2"/>
    </xf>
    <xf numFmtId="172" fontId="20" fillId="0" borderId="14" xfId="0" applyNumberFormat="1" applyFont="1" applyFill="1" applyBorder="1" applyAlignment="1" applyProtection="1">
      <alignment horizontal="left" vertical="center" wrapText="1" indent="2"/>
    </xf>
    <xf numFmtId="0" fontId="29" fillId="0" borderId="0" xfId="16" applyFont="1" applyFill="1"/>
    <xf numFmtId="172" fontId="30" fillId="0" borderId="0" xfId="16" applyNumberFormat="1" applyFont="1" applyFill="1" applyBorder="1" applyAlignment="1" applyProtection="1">
      <alignment horizontal="center" vertical="center"/>
    </xf>
    <xf numFmtId="0" fontId="31" fillId="0" borderId="0" xfId="0" applyFont="1" applyFill="1" applyBorder="1" applyAlignment="1" applyProtection="1"/>
    <xf numFmtId="0" fontId="26" fillId="0" borderId="15" xfId="16" applyFont="1" applyFill="1" applyBorder="1" applyAlignment="1">
      <alignment horizontal="center" vertical="center" wrapText="1"/>
    </xf>
    <xf numFmtId="0" fontId="0" fillId="0" borderId="3" xfId="16" applyFont="1" applyFill="1" applyBorder="1" applyAlignment="1">
      <alignment horizontal="center" vertical="center"/>
    </xf>
    <xf numFmtId="0" fontId="0" fillId="0" borderId="4" xfId="16" applyFont="1" applyFill="1" applyBorder="1" applyAlignment="1">
      <alignment horizontal="center" vertical="center"/>
    </xf>
    <xf numFmtId="0" fontId="0" fillId="0" borderId="5" xfId="16" applyFont="1" applyFill="1" applyBorder="1" applyAlignment="1">
      <alignment horizontal="center" vertical="center"/>
    </xf>
    <xf numFmtId="0" fontId="0" fillId="0" borderId="8" xfId="16" applyFont="1" applyFill="1" applyBorder="1" applyAlignment="1">
      <alignment horizontal="center" vertical="center"/>
    </xf>
    <xf numFmtId="0" fontId="0" fillId="0" borderId="9" xfId="16" applyFont="1" applyFill="1" applyBorder="1" applyProtection="1">
      <protection locked="0"/>
    </xf>
    <xf numFmtId="174" fontId="0" fillId="0" borderId="9" xfId="7" applyNumberFormat="1" applyFont="1" applyFill="1" applyBorder="1" applyAlignment="1" applyProtection="1">
      <protection locked="0"/>
    </xf>
    <xf numFmtId="174" fontId="0" fillId="0" borderId="10" xfId="7" applyNumberFormat="1" applyFont="1" applyFill="1" applyBorder="1" applyAlignment="1" applyProtection="1"/>
    <xf numFmtId="0" fontId="0" fillId="0" borderId="11" xfId="16" applyFont="1" applyFill="1" applyBorder="1" applyAlignment="1">
      <alignment horizontal="center" vertical="center"/>
    </xf>
    <xf numFmtId="0" fontId="0" fillId="0" borderId="12" xfId="16" applyFont="1" applyFill="1" applyBorder="1" applyProtection="1">
      <protection locked="0"/>
    </xf>
    <xf numFmtId="174" fontId="0" fillId="0" borderId="12" xfId="7" applyNumberFormat="1" applyFont="1" applyFill="1" applyBorder="1" applyAlignment="1" applyProtection="1">
      <protection locked="0"/>
    </xf>
    <xf numFmtId="174" fontId="0" fillId="0" borderId="13" xfId="7" applyNumberFormat="1" applyFont="1" applyFill="1" applyBorder="1" applyAlignment="1" applyProtection="1"/>
    <xf numFmtId="0" fontId="0" fillId="0" borderId="14" xfId="16" applyFont="1" applyFill="1" applyBorder="1" applyAlignment="1">
      <alignment horizontal="center" vertical="center"/>
    </xf>
    <xf numFmtId="0" fontId="0" fillId="0" borderId="15" xfId="16" applyFont="1" applyFill="1" applyBorder="1" applyProtection="1">
      <protection locked="0"/>
    </xf>
    <xf numFmtId="174" fontId="0" fillId="0" borderId="15" xfId="7" applyNumberFormat="1" applyFont="1" applyFill="1" applyBorder="1" applyAlignment="1" applyProtection="1">
      <protection locked="0"/>
    </xf>
    <xf numFmtId="0" fontId="26" fillId="0" borderId="3" xfId="16" applyFont="1" applyFill="1" applyBorder="1" applyAlignment="1">
      <alignment horizontal="center" vertical="center"/>
    </xf>
    <xf numFmtId="0" fontId="26" fillId="0" borderId="4" xfId="16" applyFont="1" applyFill="1" applyBorder="1"/>
    <xf numFmtId="174" fontId="26" fillId="0" borderId="4" xfId="16" applyNumberFormat="1" applyFont="1" applyFill="1" applyBorder="1"/>
    <xf numFmtId="174" fontId="26" fillId="0" borderId="5" xfId="16" applyNumberFormat="1" applyFont="1" applyFill="1" applyBorder="1"/>
    <xf numFmtId="0" fontId="30" fillId="0" borderId="0" xfId="16" applyFont="1" applyFill="1"/>
    <xf numFmtId="0" fontId="32" fillId="0" borderId="0" xfId="0" applyFont="1" applyFill="1" applyBorder="1" applyAlignment="1" applyProtection="1">
      <alignment horizontal="right"/>
    </xf>
    <xf numFmtId="0" fontId="19" fillId="0" borderId="20" xfId="16" applyFont="1" applyFill="1" applyBorder="1" applyAlignment="1" applyProtection="1">
      <alignment horizontal="center" vertical="center" wrapText="1"/>
    </xf>
    <xf numFmtId="0" fontId="19" fillId="0" borderId="21" xfId="16" applyFont="1" applyFill="1" applyBorder="1" applyAlignment="1" applyProtection="1">
      <alignment horizontal="center" vertical="center" wrapText="1"/>
    </xf>
    <xf numFmtId="0" fontId="19" fillId="0" borderId="22" xfId="16" applyFont="1" applyFill="1" applyBorder="1" applyAlignment="1" applyProtection="1">
      <alignment horizontal="center" vertical="center" wrapText="1"/>
    </xf>
    <xf numFmtId="0" fontId="20" fillId="0" borderId="3" xfId="16" applyFont="1" applyFill="1" applyBorder="1" applyAlignment="1" applyProtection="1">
      <alignment horizontal="center" vertical="center"/>
    </xf>
    <xf numFmtId="0" fontId="20" fillId="0" borderId="4" xfId="16" applyFont="1" applyFill="1" applyBorder="1" applyAlignment="1" applyProtection="1">
      <alignment horizontal="center" vertical="center"/>
    </xf>
    <xf numFmtId="0" fontId="20" fillId="0" borderId="5" xfId="16" applyFont="1" applyFill="1" applyBorder="1" applyAlignment="1" applyProtection="1">
      <alignment horizontal="center" vertical="center"/>
    </xf>
    <xf numFmtId="0" fontId="20" fillId="0" borderId="20" xfId="16" applyFont="1" applyFill="1" applyBorder="1" applyAlignment="1" applyProtection="1">
      <alignment horizontal="center" vertical="center"/>
    </xf>
    <xf numFmtId="0" fontId="20" fillId="0" borderId="9" xfId="16" applyFont="1" applyFill="1" applyBorder="1" applyProtection="1"/>
    <xf numFmtId="174" fontId="20" fillId="0" borderId="40" xfId="7" applyNumberFormat="1" applyFont="1" applyFill="1" applyBorder="1" applyAlignment="1" applyProtection="1">
      <protection locked="0"/>
    </xf>
    <xf numFmtId="0" fontId="20" fillId="0" borderId="11" xfId="16" applyFont="1" applyFill="1" applyBorder="1" applyAlignment="1" applyProtection="1">
      <alignment horizontal="center" vertical="center"/>
    </xf>
    <xf numFmtId="0" fontId="33" fillId="0" borderId="12" xfId="0" applyFont="1" applyBorder="1" applyAlignment="1">
      <alignment horizontal="justify" wrapText="1"/>
    </xf>
    <xf numFmtId="174" fontId="20" fillId="0" borderId="28" xfId="7" applyNumberFormat="1" applyFont="1" applyFill="1" applyBorder="1" applyAlignment="1" applyProtection="1">
      <protection locked="0"/>
    </xf>
    <xf numFmtId="0" fontId="33" fillId="0" borderId="12" xfId="0" applyFont="1" applyBorder="1" applyAlignment="1">
      <alignment wrapText="1"/>
    </xf>
    <xf numFmtId="0" fontId="20" fillId="0" borderId="14" xfId="16" applyFont="1" applyFill="1" applyBorder="1" applyAlignment="1" applyProtection="1">
      <alignment horizontal="center" vertical="center"/>
    </xf>
    <xf numFmtId="174" fontId="20" fillId="0" borderId="29" xfId="7" applyNumberFormat="1" applyFont="1" applyFill="1" applyBorder="1" applyAlignment="1" applyProtection="1">
      <protection locked="0"/>
    </xf>
    <xf numFmtId="0" fontId="33" fillId="0" borderId="26" xfId="0" applyFont="1" applyBorder="1" applyAlignment="1">
      <alignment wrapText="1"/>
    </xf>
    <xf numFmtId="174" fontId="19" fillId="0" borderId="5" xfId="7" applyNumberFormat="1" applyFont="1" applyFill="1" applyBorder="1" applyAlignment="1" applyProtection="1"/>
    <xf numFmtId="0" fontId="20" fillId="0" borderId="21" xfId="16" applyFont="1" applyFill="1" applyBorder="1" applyProtection="1">
      <protection locked="0"/>
    </xf>
    <xf numFmtId="174" fontId="20" fillId="0" borderId="22" xfId="7" applyNumberFormat="1" applyFont="1" applyFill="1" applyBorder="1" applyAlignment="1" applyProtection="1">
      <protection locked="0"/>
    </xf>
    <xf numFmtId="0" fontId="20" fillId="0" borderId="12" xfId="16" applyFont="1" applyFill="1" applyBorder="1" applyProtection="1">
      <protection locked="0"/>
    </xf>
    <xf numFmtId="174" fontId="20" fillId="0" borderId="13" xfId="7" applyNumberFormat="1" applyFont="1" applyFill="1" applyBorder="1" applyAlignment="1" applyProtection="1">
      <protection locked="0"/>
    </xf>
    <xf numFmtId="0" fontId="20" fillId="0" borderId="15" xfId="16" applyFont="1" applyFill="1" applyBorder="1" applyProtection="1">
      <protection locked="0"/>
    </xf>
    <xf numFmtId="174" fontId="20" fillId="0" borderId="16" xfId="7" applyNumberFormat="1" applyFont="1" applyFill="1" applyBorder="1" applyAlignment="1" applyProtection="1">
      <protection locked="0"/>
    </xf>
    <xf numFmtId="0" fontId="19" fillId="0" borderId="3" xfId="16" applyFont="1" applyFill="1" applyBorder="1" applyAlignment="1" applyProtection="1">
      <alignment horizontal="center" vertical="center"/>
    </xf>
    <xf numFmtId="0" fontId="19" fillId="0" borderId="4" xfId="16" applyFont="1" applyFill="1" applyBorder="1" applyAlignment="1" applyProtection="1">
      <alignment horizontal="left" vertical="center" wrapText="1"/>
    </xf>
    <xf numFmtId="172" fontId="0" fillId="0" borderId="0" xfId="0" applyNumberFormat="1" applyFill="1" applyAlignment="1">
      <alignment horizontal="center" vertical="center" wrapText="1"/>
    </xf>
    <xf numFmtId="172" fontId="0" fillId="0" borderId="0" xfId="0" applyNumberFormat="1" applyFill="1" applyAlignment="1">
      <alignment vertical="center" wrapText="1"/>
    </xf>
    <xf numFmtId="172" fontId="17" fillId="0" borderId="0" xfId="0" applyNumberFormat="1" applyFont="1" applyFill="1" applyAlignment="1" applyProtection="1">
      <alignment horizontal="right" wrapText="1"/>
    </xf>
    <xf numFmtId="172" fontId="26" fillId="0" borderId="0" xfId="0" applyNumberFormat="1" applyFont="1" applyFill="1" applyAlignment="1">
      <alignment horizontal="center" vertical="center" wrapText="1"/>
    </xf>
    <xf numFmtId="172" fontId="19" fillId="0" borderId="17" xfId="0" applyNumberFormat="1" applyFont="1" applyFill="1" applyBorder="1" applyAlignment="1" applyProtection="1">
      <alignment horizontal="center" vertical="center" wrapText="1"/>
    </xf>
    <xf numFmtId="172" fontId="19" fillId="0" borderId="18" xfId="0" applyNumberFormat="1" applyFont="1" applyFill="1" applyBorder="1" applyAlignment="1" applyProtection="1">
      <alignment horizontal="center" vertical="center" wrapText="1"/>
    </xf>
    <xf numFmtId="172" fontId="19" fillId="0" borderId="41" xfId="0" applyNumberFormat="1" applyFont="1" applyFill="1" applyBorder="1" applyAlignment="1" applyProtection="1">
      <alignment horizontal="center" vertical="center" wrapText="1"/>
    </xf>
    <xf numFmtId="172" fontId="20" fillId="0" borderId="11" xfId="0" applyNumberFormat="1" applyFont="1" applyFill="1" applyBorder="1" applyAlignment="1" applyProtection="1">
      <alignment horizontal="left" vertical="center" wrapText="1"/>
      <protection locked="0"/>
    </xf>
    <xf numFmtId="172" fontId="20" fillId="0" borderId="12" xfId="0" applyNumberFormat="1" applyFont="1" applyFill="1" applyBorder="1" applyAlignment="1" applyProtection="1">
      <alignment vertical="center" wrapText="1"/>
      <protection locked="0"/>
    </xf>
    <xf numFmtId="49" fontId="20" fillId="0" borderId="12" xfId="0" applyNumberFormat="1" applyFont="1" applyFill="1" applyBorder="1" applyAlignment="1" applyProtection="1">
      <alignment horizontal="center" vertical="center" wrapText="1"/>
      <protection locked="0"/>
    </xf>
    <xf numFmtId="172" fontId="20" fillId="0" borderId="13" xfId="0" applyNumberFormat="1" applyFont="1" applyFill="1" applyBorder="1" applyAlignment="1" applyProtection="1">
      <alignment vertical="center" wrapText="1"/>
    </xf>
    <xf numFmtId="172" fontId="20" fillId="0" borderId="24" xfId="0" applyNumberFormat="1" applyFont="1" applyFill="1" applyBorder="1" applyAlignment="1" applyProtection="1">
      <alignment horizontal="left" vertical="center" wrapText="1"/>
      <protection locked="0"/>
    </xf>
    <xf numFmtId="172" fontId="20" fillId="0" borderId="15" xfId="0" applyNumberFormat="1" applyFont="1" applyFill="1" applyBorder="1" applyAlignment="1" applyProtection="1">
      <alignment vertical="center" wrapText="1"/>
      <protection locked="0"/>
    </xf>
    <xf numFmtId="49" fontId="20" fillId="0" borderId="15" xfId="0" applyNumberFormat="1" applyFont="1" applyFill="1" applyBorder="1" applyAlignment="1" applyProtection="1">
      <alignment horizontal="center" vertical="center" wrapText="1"/>
      <protection locked="0"/>
    </xf>
    <xf numFmtId="172" fontId="20" fillId="0" borderId="16" xfId="0" applyNumberFormat="1" applyFont="1" applyFill="1" applyBorder="1" applyAlignment="1" applyProtection="1">
      <alignment vertical="center" wrapText="1"/>
    </xf>
    <xf numFmtId="172" fontId="18" fillId="0" borderId="3" xfId="0" applyNumberFormat="1" applyFont="1" applyFill="1" applyBorder="1" applyAlignment="1" applyProtection="1">
      <alignment horizontal="left" vertical="center" wrapText="1"/>
    </xf>
    <xf numFmtId="172" fontId="19" fillId="0" borderId="4" xfId="0" applyNumberFormat="1" applyFont="1" applyFill="1" applyBorder="1" applyAlignment="1" applyProtection="1">
      <alignment vertical="center" wrapText="1"/>
    </xf>
    <xf numFmtId="172" fontId="19" fillId="9" borderId="4" xfId="0" applyNumberFormat="1" applyFont="1" applyFill="1" applyBorder="1" applyAlignment="1" applyProtection="1">
      <alignment vertical="center" wrapText="1"/>
    </xf>
    <xf numFmtId="172" fontId="19" fillId="0" borderId="5" xfId="0" applyNumberFormat="1" applyFont="1" applyFill="1" applyBorder="1" applyAlignment="1" applyProtection="1">
      <alignment vertical="center" wrapText="1"/>
    </xf>
    <xf numFmtId="172" fontId="26" fillId="0" borderId="0" xfId="0" applyNumberFormat="1" applyFont="1" applyFill="1" applyAlignment="1">
      <alignment vertical="center" wrapText="1"/>
    </xf>
    <xf numFmtId="172" fontId="34" fillId="0" borderId="11" xfId="0" applyNumberFormat="1" applyFont="1" applyFill="1" applyBorder="1" applyAlignment="1" applyProtection="1">
      <alignment horizontal="left" vertical="center" wrapText="1" indent="1"/>
      <protection locked="0"/>
    </xf>
    <xf numFmtId="172" fontId="34" fillId="0" borderId="12" xfId="0" applyNumberFormat="1" applyFont="1" applyFill="1" applyBorder="1" applyAlignment="1" applyProtection="1">
      <alignment vertical="center" wrapText="1"/>
      <protection locked="0"/>
    </xf>
    <xf numFmtId="49" fontId="34" fillId="0" borderId="12" xfId="0" applyNumberFormat="1" applyFont="1" applyFill="1" applyBorder="1" applyAlignment="1" applyProtection="1">
      <alignment horizontal="center" vertical="center" wrapText="1"/>
      <protection locked="0"/>
    </xf>
    <xf numFmtId="172" fontId="34" fillId="0" borderId="13" xfId="0" applyNumberFormat="1" applyFont="1" applyFill="1" applyBorder="1" applyAlignment="1" applyProtection="1">
      <alignment vertical="center" wrapText="1"/>
    </xf>
    <xf numFmtId="172" fontId="34" fillId="0" borderId="14" xfId="0" applyNumberFormat="1" applyFont="1" applyFill="1" applyBorder="1" applyAlignment="1" applyProtection="1">
      <alignment horizontal="left" vertical="center" wrapText="1" indent="1"/>
      <protection locked="0"/>
    </xf>
    <xf numFmtId="172" fontId="34" fillId="0" borderId="15" xfId="0" applyNumberFormat="1" applyFont="1" applyFill="1" applyBorder="1" applyAlignment="1" applyProtection="1">
      <alignment vertical="center" wrapText="1"/>
      <protection locked="0"/>
    </xf>
    <xf numFmtId="49" fontId="34" fillId="0" borderId="15" xfId="0" applyNumberFormat="1" applyFont="1" applyFill="1" applyBorder="1" applyAlignment="1" applyProtection="1">
      <alignment horizontal="center" vertical="center" wrapText="1"/>
      <protection locked="0"/>
    </xf>
    <xf numFmtId="172" fontId="34" fillId="0" borderId="16" xfId="0" applyNumberFormat="1" applyFont="1" applyFill="1" applyBorder="1" applyAlignment="1" applyProtection="1">
      <alignment vertical="center" wrapText="1"/>
    </xf>
    <xf numFmtId="172" fontId="18" fillId="0" borderId="4" xfId="0" applyNumberFormat="1" applyFont="1" applyFill="1" applyBorder="1" applyAlignment="1" applyProtection="1">
      <alignment vertical="center" wrapText="1"/>
    </xf>
    <xf numFmtId="172" fontId="18" fillId="9" borderId="4" xfId="0" applyNumberFormat="1" applyFont="1" applyFill="1" applyBorder="1" applyAlignment="1" applyProtection="1">
      <alignment vertical="center" wrapText="1"/>
    </xf>
    <xf numFmtId="172" fontId="18" fillId="0" borderId="5" xfId="0" applyNumberFormat="1" applyFont="1" applyFill="1" applyBorder="1" applyAlignment="1" applyProtection="1">
      <alignment vertical="center" wrapText="1"/>
    </xf>
    <xf numFmtId="0" fontId="0" fillId="0" borderId="0" xfId="0" applyFont="1" applyFill="1" applyAlignment="1" applyProtection="1">
      <alignment horizontal="left" vertical="center" wrapText="1"/>
    </xf>
    <xf numFmtId="0" fontId="0" fillId="0" borderId="0" xfId="0" applyFont="1" applyFill="1" applyAlignment="1" applyProtection="1">
      <alignment vertical="center" wrapText="1"/>
    </xf>
    <xf numFmtId="0" fontId="0" fillId="0" borderId="0" xfId="0" applyFont="1" applyFill="1" applyAlignment="1" applyProtection="1">
      <alignment horizontal="right" vertical="center" wrapText="1" indent="1"/>
    </xf>
    <xf numFmtId="0" fontId="0" fillId="0" borderId="0" xfId="0" applyFill="1" applyAlignment="1">
      <alignment vertical="center" wrapText="1"/>
    </xf>
    <xf numFmtId="172" fontId="14" fillId="0" borderId="0" xfId="0" applyNumberFormat="1" applyFont="1" applyFill="1" applyAlignment="1" applyProtection="1">
      <alignment horizontal="left" vertical="center" wrapText="1"/>
    </xf>
    <xf numFmtId="172" fontId="14" fillId="0" borderId="0" xfId="0" applyNumberFormat="1" applyFont="1" applyFill="1" applyAlignment="1">
      <alignment vertical="center" wrapText="1"/>
    </xf>
    <xf numFmtId="0" fontId="18" fillId="0" borderId="42" xfId="0" applyFont="1" applyFill="1" applyBorder="1" applyAlignment="1" applyProtection="1">
      <alignment horizontal="center" vertical="center" wrapText="1"/>
    </xf>
    <xf numFmtId="0" fontId="18" fillId="0" borderId="21" xfId="0" applyFont="1" applyFill="1" applyBorder="1" applyAlignment="1" applyProtection="1">
      <alignment horizontal="center" vertical="center"/>
    </xf>
    <xf numFmtId="0" fontId="18" fillId="0" borderId="22" xfId="0" applyFont="1" applyFill="1" applyBorder="1" applyAlignment="1" applyProtection="1">
      <alignment horizontal="right" vertical="center" indent="1"/>
    </xf>
    <xf numFmtId="0" fontId="15" fillId="0" borderId="0" xfId="0" applyFont="1" applyFill="1" applyAlignment="1">
      <alignment vertical="center"/>
    </xf>
    <xf numFmtId="0" fontId="18" fillId="0" borderId="43" xfId="0" applyFont="1" applyFill="1" applyBorder="1" applyAlignment="1" applyProtection="1">
      <alignment vertical="center"/>
    </xf>
    <xf numFmtId="0" fontId="18" fillId="0" borderId="26" xfId="0" applyFont="1" applyFill="1" applyBorder="1" applyAlignment="1" applyProtection="1">
      <alignment horizontal="center" vertical="center"/>
    </xf>
    <xf numFmtId="0" fontId="18" fillId="0" borderId="44" xfId="0" applyFont="1" applyFill="1" applyBorder="1" applyAlignment="1" applyProtection="1">
      <alignment horizontal="right" vertical="center" indent="1"/>
    </xf>
    <xf numFmtId="0" fontId="18" fillId="0" borderId="0" xfId="0" applyFont="1" applyFill="1" applyAlignment="1" applyProtection="1">
      <alignment vertical="center"/>
    </xf>
    <xf numFmtId="0" fontId="17" fillId="0" borderId="0" xfId="0" applyFont="1" applyFill="1" applyAlignment="1" applyProtection="1">
      <alignment horizontal="right"/>
    </xf>
    <xf numFmtId="0" fontId="26" fillId="0" borderId="0" xfId="0" applyFont="1" applyFill="1" applyAlignment="1">
      <alignment vertical="center"/>
    </xf>
    <xf numFmtId="0" fontId="18" fillId="0" borderId="45" xfId="0" applyFont="1" applyFill="1" applyBorder="1" applyAlignment="1" applyProtection="1">
      <alignment horizontal="center" vertical="center" wrapText="1"/>
    </xf>
    <xf numFmtId="0" fontId="18" fillId="0" borderId="7" xfId="0" applyFont="1" applyFill="1" applyBorder="1" applyAlignment="1" applyProtection="1">
      <alignment horizontal="center" vertical="center" wrapText="1"/>
    </xf>
    <xf numFmtId="0" fontId="18" fillId="0" borderId="19" xfId="0" applyFont="1" applyFill="1" applyBorder="1" applyAlignment="1" applyProtection="1">
      <alignment horizontal="right" vertical="center" wrapText="1" indent="1"/>
    </xf>
    <xf numFmtId="0" fontId="19" fillId="0" borderId="3" xfId="0" applyFont="1" applyFill="1" applyBorder="1" applyAlignment="1" applyProtection="1">
      <alignment horizontal="center" vertical="center" wrapText="1"/>
    </xf>
    <xf numFmtId="0" fontId="19" fillId="0" borderId="4" xfId="0" applyFont="1" applyFill="1" applyBorder="1" applyAlignment="1" applyProtection="1">
      <alignment horizontal="center" vertical="center" wrapText="1"/>
    </xf>
    <xf numFmtId="0" fontId="19" fillId="0" borderId="5" xfId="0" applyFont="1" applyFill="1" applyBorder="1" applyAlignment="1" applyProtection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8" fillId="0" borderId="46" xfId="0" applyFont="1" applyFill="1" applyBorder="1" applyAlignment="1" applyProtection="1">
      <alignment horizontal="center" vertical="center" wrapText="1"/>
    </xf>
    <xf numFmtId="0" fontId="18" fillId="0" borderId="47" xfId="0" applyFont="1" applyFill="1" applyBorder="1" applyAlignment="1" applyProtection="1">
      <alignment horizontal="center" vertical="center" wrapText="1"/>
    </xf>
    <xf numFmtId="172" fontId="18" fillId="0" borderId="29" xfId="0" applyNumberFormat="1" applyFont="1" applyFill="1" applyBorder="1" applyAlignment="1" applyProtection="1">
      <alignment horizontal="right" vertical="center" wrapText="1" indent="1"/>
    </xf>
    <xf numFmtId="49" fontId="20" fillId="0" borderId="8" xfId="16" applyNumberFormat="1" applyFont="1" applyFill="1" applyBorder="1" applyAlignment="1" applyProtection="1">
      <alignment horizontal="center" vertical="center" wrapText="1"/>
    </xf>
    <xf numFmtId="0" fontId="35" fillId="0" borderId="0" xfId="0" applyFont="1" applyFill="1" applyAlignment="1">
      <alignment vertical="center" wrapText="1"/>
    </xf>
    <xf numFmtId="49" fontId="20" fillId="0" borderId="11" xfId="16" applyNumberFormat="1" applyFont="1" applyFill="1" applyBorder="1" applyAlignment="1" applyProtection="1">
      <alignment horizontal="center" vertical="center" wrapText="1"/>
    </xf>
    <xf numFmtId="0" fontId="29" fillId="0" borderId="0" xfId="0" applyFont="1" applyFill="1" applyAlignment="1">
      <alignment vertical="center" wrapText="1"/>
    </xf>
    <xf numFmtId="172" fontId="20" fillId="0" borderId="13" xfId="16" applyNumberFormat="1" applyFont="1" applyFill="1" applyBorder="1" applyAlignment="1" applyProtection="1">
      <alignment horizontal="right" vertical="center" wrapText="1" indent="1"/>
    </xf>
    <xf numFmtId="49" fontId="20" fillId="0" borderId="14" xfId="16" applyNumberFormat="1" applyFont="1" applyFill="1" applyBorder="1" applyAlignment="1" applyProtection="1">
      <alignment horizontal="center" vertical="center" wrapText="1"/>
    </xf>
    <xf numFmtId="172" fontId="20" fillId="0" borderId="27" xfId="16" applyNumberFormat="1" applyFont="1" applyFill="1" applyBorder="1" applyAlignment="1" applyProtection="1">
      <alignment horizontal="right" vertical="center" wrapText="1" indent="1"/>
    </xf>
    <xf numFmtId="0" fontId="22" fillId="0" borderId="3" xfId="0" applyFont="1" applyBorder="1" applyAlignment="1" applyProtection="1">
      <alignment horizontal="center" wrapText="1"/>
    </xf>
    <xf numFmtId="0" fontId="21" fillId="0" borderId="8" xfId="0" applyFont="1" applyBorder="1" applyAlignment="1" applyProtection="1">
      <alignment horizontal="center" wrapText="1"/>
    </xf>
    <xf numFmtId="0" fontId="21" fillId="0" borderId="11" xfId="0" applyFont="1" applyBorder="1" applyAlignment="1" applyProtection="1">
      <alignment horizontal="center" wrapText="1"/>
    </xf>
    <xf numFmtId="0" fontId="21" fillId="0" borderId="14" xfId="0" applyFont="1" applyBorder="1" applyAlignment="1" applyProtection="1">
      <alignment horizontal="center" wrapText="1"/>
    </xf>
    <xf numFmtId="0" fontId="22" fillId="0" borderId="17" xfId="0" applyFont="1" applyBorder="1" applyAlignment="1" applyProtection="1">
      <alignment horizontal="center" wrapText="1"/>
    </xf>
    <xf numFmtId="0" fontId="20" fillId="0" borderId="0" xfId="0" applyFont="1" applyFill="1" applyBorder="1" applyAlignment="1" applyProtection="1">
      <alignment horizontal="center" vertical="center" wrapText="1"/>
    </xf>
    <xf numFmtId="0" fontId="18" fillId="0" borderId="0" xfId="0" applyFont="1" applyFill="1" applyBorder="1" applyAlignment="1" applyProtection="1">
      <alignment horizontal="left" vertical="center" wrapText="1" indent="1"/>
    </xf>
    <xf numFmtId="172" fontId="19" fillId="0" borderId="0" xfId="0" applyNumberFormat="1" applyFont="1" applyFill="1" applyBorder="1" applyAlignment="1" applyProtection="1">
      <alignment horizontal="right" vertical="center" wrapText="1" indent="1"/>
    </xf>
    <xf numFmtId="0" fontId="20" fillId="0" borderId="0" xfId="0" applyFont="1" applyFill="1" applyAlignment="1" applyProtection="1">
      <alignment horizontal="center" vertical="center" wrapText="1"/>
    </xf>
    <xf numFmtId="0" fontId="20" fillId="0" borderId="0" xfId="0" applyFont="1" applyFill="1" applyAlignment="1" applyProtection="1">
      <alignment vertical="center" wrapText="1"/>
    </xf>
    <xf numFmtId="0" fontId="20" fillId="0" borderId="0" xfId="0" applyFont="1" applyFill="1" applyAlignment="1" applyProtection="1">
      <alignment horizontal="right" vertical="center" wrapText="1" indent="1"/>
    </xf>
    <xf numFmtId="0" fontId="19" fillId="0" borderId="45" xfId="0" applyFont="1" applyFill="1" applyBorder="1" applyAlignment="1" applyProtection="1">
      <alignment horizontal="center" vertical="center" wrapText="1"/>
    </xf>
    <xf numFmtId="0" fontId="18" fillId="0" borderId="48" xfId="0" applyFont="1" applyFill="1" applyBorder="1" applyAlignment="1" applyProtection="1">
      <alignment horizontal="center" vertical="center" wrapText="1"/>
    </xf>
    <xf numFmtId="172" fontId="19" fillId="0" borderId="38" xfId="0" applyNumberFormat="1" applyFont="1" applyFill="1" applyBorder="1" applyAlignment="1" applyProtection="1">
      <alignment horizontal="right" vertical="center" wrapText="1" indent="1"/>
    </xf>
    <xf numFmtId="0" fontId="25" fillId="0" borderId="0" xfId="0" applyFont="1" applyFill="1" applyAlignment="1">
      <alignment vertical="center" wrapText="1"/>
    </xf>
    <xf numFmtId="49" fontId="20" fillId="0" borderId="20" xfId="16" applyNumberFormat="1" applyFont="1" applyFill="1" applyBorder="1" applyAlignment="1" applyProtection="1">
      <alignment horizontal="center" vertical="center" wrapText="1"/>
    </xf>
    <xf numFmtId="49" fontId="20" fillId="0" borderId="24" xfId="16" applyNumberFormat="1" applyFont="1" applyFill="1" applyBorder="1" applyAlignment="1" applyProtection="1">
      <alignment horizontal="center" vertical="center" wrapText="1"/>
    </xf>
    <xf numFmtId="175" fontId="0" fillId="0" borderId="0" xfId="0" applyNumberFormat="1" applyFill="1" applyAlignment="1">
      <alignment vertical="center" wrapText="1"/>
    </xf>
    <xf numFmtId="0" fontId="22" fillId="0" borderId="17" xfId="0" applyFont="1" applyBorder="1" applyAlignment="1" applyProtection="1">
      <alignment horizontal="center" vertical="center" wrapText="1"/>
    </xf>
    <xf numFmtId="0" fontId="26" fillId="0" borderId="3" xfId="0" applyFont="1" applyFill="1" applyBorder="1" applyAlignment="1" applyProtection="1">
      <alignment horizontal="left" vertical="center"/>
    </xf>
    <xf numFmtId="0" fontId="26" fillId="0" borderId="49" xfId="0" applyFont="1" applyFill="1" applyBorder="1" applyAlignment="1" applyProtection="1">
      <alignment vertical="center" wrapText="1"/>
    </xf>
    <xf numFmtId="3" fontId="26" fillId="0" borderId="5" xfId="0" applyNumberFormat="1" applyFont="1" applyFill="1" applyBorder="1" applyAlignment="1" applyProtection="1">
      <alignment horizontal="right" vertical="center" wrapText="1" indent="1"/>
      <protection locked="0"/>
    </xf>
    <xf numFmtId="172" fontId="20" fillId="0" borderId="16" xfId="16" applyNumberFormat="1" applyFont="1" applyFill="1" applyBorder="1" applyAlignment="1" applyProtection="1">
      <alignment horizontal="right" vertical="center" wrapText="1" indent="1"/>
    </xf>
    <xf numFmtId="49" fontId="20" fillId="0" borderId="25" xfId="16" applyNumberFormat="1" applyFont="1" applyFill="1" applyBorder="1" applyAlignment="1" applyProtection="1">
      <alignment horizontal="center" vertical="center" wrapText="1"/>
    </xf>
    <xf numFmtId="0" fontId="14" fillId="0" borderId="0" xfId="17" applyFill="1" applyProtection="1"/>
    <xf numFmtId="0" fontId="14" fillId="0" borderId="0" xfId="17" applyFill="1" applyProtection="1">
      <protection locked="0"/>
    </xf>
    <xf numFmtId="0" fontId="17" fillId="0" borderId="0" xfId="0" applyFont="1" applyFill="1" applyAlignment="1">
      <alignment horizontal="right"/>
    </xf>
    <xf numFmtId="0" fontId="18" fillId="0" borderId="6" xfId="17" applyFont="1" applyFill="1" applyBorder="1" applyAlignment="1" applyProtection="1">
      <alignment horizontal="center" vertical="center" wrapText="1"/>
    </xf>
    <xf numFmtId="0" fontId="18" fillId="0" borderId="7" xfId="17" applyFont="1" applyFill="1" applyBorder="1" applyAlignment="1" applyProtection="1">
      <alignment horizontal="center" vertical="center"/>
    </xf>
    <xf numFmtId="0" fontId="18" fillId="0" borderId="19" xfId="17" applyFont="1" applyFill="1" applyBorder="1" applyAlignment="1" applyProtection="1">
      <alignment horizontal="center" vertical="center"/>
    </xf>
    <xf numFmtId="0" fontId="20" fillId="0" borderId="3" xfId="17" applyFont="1" applyFill="1" applyBorder="1" applyAlignment="1" applyProtection="1">
      <alignment horizontal="left" vertical="center" indent="1"/>
    </xf>
    <xf numFmtId="0" fontId="14" fillId="0" borderId="0" xfId="17" applyFill="1" applyAlignment="1" applyProtection="1">
      <alignment vertical="center"/>
    </xf>
    <xf numFmtId="0" fontId="20" fillId="0" borderId="24" xfId="17" applyFont="1" applyFill="1" applyBorder="1" applyAlignment="1" applyProtection="1">
      <alignment horizontal="left" vertical="center" indent="1"/>
    </xf>
    <xf numFmtId="0" fontId="20" fillId="0" borderId="30" xfId="17" applyFont="1" applyFill="1" applyBorder="1" applyAlignment="1" applyProtection="1">
      <alignment horizontal="left" vertical="center" wrapText="1" indent="1"/>
    </xf>
    <xf numFmtId="172" fontId="20" fillId="0" borderId="30" xfId="17" applyNumberFormat="1" applyFont="1" applyFill="1" applyBorder="1" applyAlignment="1" applyProtection="1">
      <alignment vertical="center"/>
      <protection locked="0"/>
    </xf>
    <xf numFmtId="172" fontId="20" fillId="0" borderId="37" xfId="17" applyNumberFormat="1" applyFont="1" applyFill="1" applyBorder="1" applyAlignment="1" applyProtection="1">
      <alignment vertical="center"/>
    </xf>
    <xf numFmtId="0" fontId="20" fillId="0" borderId="11" xfId="17" applyFont="1" applyFill="1" applyBorder="1" applyAlignment="1" applyProtection="1">
      <alignment horizontal="left" vertical="center" indent="1"/>
    </xf>
    <xf numFmtId="0" fontId="20" fillId="0" borderId="12" xfId="17" applyFont="1" applyFill="1" applyBorder="1" applyAlignment="1" applyProtection="1">
      <alignment horizontal="left" vertical="center" wrapText="1" indent="1"/>
    </xf>
    <xf numFmtId="172" fontId="20" fillId="0" borderId="12" xfId="17" applyNumberFormat="1" applyFont="1" applyFill="1" applyBorder="1" applyAlignment="1" applyProtection="1">
      <alignment vertical="center"/>
      <protection locked="0"/>
    </xf>
    <xf numFmtId="172" fontId="20" fillId="0" borderId="13" xfId="17" applyNumberFormat="1" applyFont="1" applyFill="1" applyBorder="1" applyAlignment="1" applyProtection="1">
      <alignment vertical="center"/>
    </xf>
    <xf numFmtId="0" fontId="14" fillId="0" borderId="0" xfId="17" applyFill="1" applyAlignment="1" applyProtection="1">
      <alignment vertical="center"/>
      <protection locked="0"/>
    </xf>
    <xf numFmtId="0" fontId="20" fillId="0" borderId="9" xfId="17" applyFont="1" applyFill="1" applyBorder="1" applyAlignment="1" applyProtection="1">
      <alignment horizontal="left" vertical="center" wrapText="1" indent="1"/>
    </xf>
    <xf numFmtId="172" fontId="20" fillId="0" borderId="9" xfId="17" applyNumberFormat="1" applyFont="1" applyFill="1" applyBorder="1" applyAlignment="1" applyProtection="1">
      <alignment vertical="center"/>
      <protection locked="0"/>
    </xf>
    <xf numFmtId="172" fontId="20" fillId="0" borderId="10" xfId="17" applyNumberFormat="1" applyFont="1" applyFill="1" applyBorder="1" applyAlignment="1" applyProtection="1">
      <alignment vertical="center"/>
    </xf>
    <xf numFmtId="0" fontId="20" fillId="0" borderId="12" xfId="17" applyFont="1" applyFill="1" applyBorder="1" applyAlignment="1" applyProtection="1">
      <alignment horizontal="left" vertical="center" indent="1"/>
    </xf>
    <xf numFmtId="0" fontId="18" fillId="0" borderId="4" xfId="17" applyFont="1" applyFill="1" applyBorder="1" applyAlignment="1" applyProtection="1">
      <alignment horizontal="left" vertical="center" indent="1"/>
    </xf>
    <xf numFmtId="172" fontId="19" fillId="0" borderId="4" xfId="17" applyNumberFormat="1" applyFont="1" applyFill="1" applyBorder="1" applyAlignment="1" applyProtection="1">
      <alignment vertical="center"/>
    </xf>
    <xf numFmtId="172" fontId="19" fillId="0" borderId="5" xfId="17" applyNumberFormat="1" applyFont="1" applyFill="1" applyBorder="1" applyAlignment="1" applyProtection="1">
      <alignment vertical="center"/>
    </xf>
    <xf numFmtId="0" fontId="18" fillId="0" borderId="50" xfId="17" applyFont="1" applyFill="1" applyBorder="1" applyAlignment="1" applyProtection="1">
      <alignment horizontal="left" vertical="center" indent="1"/>
    </xf>
    <xf numFmtId="172" fontId="19" fillId="0" borderId="48" xfId="17" applyNumberFormat="1" applyFont="1" applyFill="1" applyBorder="1" applyAlignment="1" applyProtection="1">
      <alignment vertical="center"/>
    </xf>
    <xf numFmtId="172" fontId="19" fillId="0" borderId="38" xfId="17" applyNumberFormat="1" applyFont="1" applyFill="1" applyBorder="1" applyAlignment="1" applyProtection="1">
      <alignment vertical="center"/>
    </xf>
    <xf numFmtId="0" fontId="20" fillId="0" borderId="8" xfId="17" applyFont="1" applyFill="1" applyBorder="1" applyAlignment="1" applyProtection="1">
      <alignment horizontal="left" vertical="center" indent="1"/>
    </xf>
    <xf numFmtId="0" fontId="20" fillId="0" borderId="9" xfId="17" applyFont="1" applyFill="1" applyBorder="1" applyAlignment="1" applyProtection="1">
      <alignment horizontal="left" vertical="center" indent="1"/>
    </xf>
    <xf numFmtId="0" fontId="19" fillId="0" borderId="3" xfId="17" applyFont="1" applyFill="1" applyBorder="1" applyAlignment="1" applyProtection="1">
      <alignment horizontal="left" vertical="center" indent="1"/>
    </xf>
    <xf numFmtId="0" fontId="18" fillId="0" borderId="4" xfId="17" applyFont="1" applyFill="1" applyBorder="1" applyAlignment="1" applyProtection="1">
      <alignment horizontal="left" indent="1"/>
    </xf>
    <xf numFmtId="172" fontId="19" fillId="0" borderId="4" xfId="17" applyNumberFormat="1" applyFont="1" applyFill="1" applyBorder="1" applyProtection="1"/>
    <xf numFmtId="172" fontId="19" fillId="0" borderId="5" xfId="17" applyNumberFormat="1" applyFont="1" applyFill="1" applyBorder="1" applyProtection="1"/>
    <xf numFmtId="0" fontId="14" fillId="0" borderId="0" xfId="16" applyFill="1" applyAlignment="1" applyProtection="1">
      <alignment vertical="top"/>
    </xf>
    <xf numFmtId="172" fontId="20" fillId="0" borderId="51" xfId="16" applyNumberFormat="1" applyFont="1" applyFill="1" applyBorder="1" applyAlignment="1" applyProtection="1">
      <alignment horizontal="right" vertical="center" wrapText="1" indent="1"/>
      <protection locked="0"/>
    </xf>
    <xf numFmtId="172" fontId="20" fillId="0" borderId="52" xfId="16" applyNumberFormat="1" applyFont="1" applyFill="1" applyBorder="1" applyAlignment="1" applyProtection="1">
      <alignment horizontal="right" vertical="center" wrapText="1" indent="1"/>
      <protection locked="0"/>
    </xf>
    <xf numFmtId="172" fontId="19" fillId="0" borderId="53" xfId="16" applyNumberFormat="1" applyFont="1" applyFill="1" applyBorder="1" applyAlignment="1" applyProtection="1">
      <alignment horizontal="right" vertical="center" wrapText="1" indent="1"/>
    </xf>
    <xf numFmtId="172" fontId="19" fillId="0" borderId="53" xfId="16" applyNumberFormat="1" applyFont="1" applyFill="1" applyBorder="1" applyAlignment="1" applyProtection="1">
      <alignment horizontal="right" vertical="center" wrapText="1" indent="1"/>
      <protection locked="0"/>
    </xf>
    <xf numFmtId="172" fontId="20" fillId="0" borderId="54" xfId="16" applyNumberFormat="1" applyFont="1" applyFill="1" applyBorder="1" applyAlignment="1" applyProtection="1">
      <alignment horizontal="right" vertical="center" wrapText="1" indent="1"/>
      <protection locked="0"/>
    </xf>
    <xf numFmtId="0" fontId="18" fillId="0" borderId="53" xfId="16" applyFont="1" applyFill="1" applyBorder="1" applyAlignment="1" applyProtection="1">
      <alignment horizontal="center" vertical="center" wrapText="1"/>
    </xf>
    <xf numFmtId="0" fontId="19" fillId="0" borderId="55" xfId="16" applyFont="1" applyFill="1" applyBorder="1" applyAlignment="1" applyProtection="1">
      <alignment horizontal="center" vertical="center" wrapText="1"/>
    </xf>
    <xf numFmtId="172" fontId="20" fillId="0" borderId="56" xfId="16" applyNumberFormat="1" applyFont="1" applyFill="1" applyBorder="1" applyAlignment="1" applyProtection="1">
      <alignment horizontal="right" vertical="center" wrapText="1" indent="1"/>
      <protection locked="0"/>
    </xf>
    <xf numFmtId="172" fontId="20" fillId="0" borderId="56" xfId="16" applyNumberFormat="1" applyFont="1" applyFill="1" applyBorder="1" applyAlignment="1" applyProtection="1">
      <alignment horizontal="right" vertical="center" wrapText="1" indent="1"/>
    </xf>
    <xf numFmtId="0" fontId="0" fillId="0" borderId="0" xfId="16" applyFont="1" applyFill="1" applyBorder="1" applyProtection="1"/>
    <xf numFmtId="172" fontId="19" fillId="0" borderId="57" xfId="16" applyNumberFormat="1" applyFont="1" applyFill="1" applyBorder="1" applyAlignment="1" applyProtection="1">
      <alignment horizontal="right" vertical="center" wrapText="1" indent="1"/>
    </xf>
    <xf numFmtId="172" fontId="19" fillId="10" borderId="58" xfId="16" applyNumberFormat="1" applyFont="1" applyFill="1" applyBorder="1" applyAlignment="1" applyProtection="1">
      <alignment horizontal="right" vertical="center" wrapText="1" indent="1"/>
    </xf>
    <xf numFmtId="0" fontId="22" fillId="0" borderId="59" xfId="0" applyFont="1" applyBorder="1" applyAlignment="1" applyProtection="1">
      <alignment wrapText="1"/>
    </xf>
    <xf numFmtId="172" fontId="15" fillId="0" borderId="0" xfId="16" applyNumberFormat="1" applyFont="1" applyFill="1" applyBorder="1" applyAlignment="1" applyProtection="1">
      <alignment horizontal="center" vertical="center"/>
    </xf>
    <xf numFmtId="172" fontId="16" fillId="0" borderId="2" xfId="16" applyNumberFormat="1" applyFont="1" applyFill="1" applyBorder="1" applyAlignment="1" applyProtection="1">
      <alignment horizontal="left" vertical="center"/>
    </xf>
    <xf numFmtId="172" fontId="16" fillId="0" borderId="2" xfId="16" applyNumberFormat="1" applyFont="1" applyFill="1" applyBorder="1" applyAlignment="1" applyProtection="1">
      <alignment horizontal="left"/>
    </xf>
    <xf numFmtId="0" fontId="15" fillId="0" borderId="0" xfId="16" applyFont="1" applyFill="1" applyBorder="1" applyAlignment="1" applyProtection="1">
      <alignment horizontal="center"/>
    </xf>
    <xf numFmtId="172" fontId="15" fillId="0" borderId="0" xfId="0" applyNumberFormat="1" applyFont="1" applyFill="1" applyBorder="1" applyAlignment="1" applyProtection="1">
      <alignment horizontal="center" vertical="center" wrapText="1"/>
    </xf>
    <xf numFmtId="172" fontId="25" fillId="0" borderId="0" xfId="0" applyNumberFormat="1" applyFont="1" applyFill="1" applyBorder="1" applyAlignment="1" applyProtection="1">
      <alignment horizontal="center" textRotation="180" wrapText="1"/>
    </xf>
    <xf numFmtId="172" fontId="18" fillId="0" borderId="31" xfId="0" applyNumberFormat="1" applyFont="1" applyFill="1" applyBorder="1" applyAlignment="1" applyProtection="1">
      <alignment horizontal="center" vertical="center" wrapText="1"/>
    </xf>
    <xf numFmtId="172" fontId="18" fillId="0" borderId="3" xfId="0" applyNumberFormat="1" applyFont="1" applyFill="1" applyBorder="1" applyAlignment="1" applyProtection="1">
      <alignment horizontal="center" vertical="center" wrapText="1"/>
    </xf>
    <xf numFmtId="172" fontId="28" fillId="0" borderId="60" xfId="0" applyNumberFormat="1" applyFont="1" applyFill="1" applyBorder="1" applyAlignment="1" applyProtection="1">
      <alignment horizontal="center" vertical="center" wrapText="1"/>
    </xf>
    <xf numFmtId="172" fontId="30" fillId="0" borderId="0" xfId="16" applyNumberFormat="1" applyFont="1" applyFill="1" applyBorder="1" applyAlignment="1" applyProtection="1">
      <alignment horizontal="center" vertical="center" wrapText="1"/>
    </xf>
    <xf numFmtId="0" fontId="31" fillId="0" borderId="0" xfId="0" applyFont="1" applyFill="1" applyBorder="1" applyAlignment="1" applyProtection="1">
      <alignment horizontal="right"/>
    </xf>
    <xf numFmtId="0" fontId="16" fillId="0" borderId="0" xfId="0" applyFont="1" applyFill="1" applyBorder="1" applyAlignment="1" applyProtection="1">
      <alignment horizontal="right"/>
    </xf>
    <xf numFmtId="0" fontId="26" fillId="0" borderId="6" xfId="16" applyFont="1" applyFill="1" applyBorder="1" applyAlignment="1">
      <alignment horizontal="center" vertical="center" wrapText="1"/>
    </xf>
    <xf numFmtId="0" fontId="26" fillId="0" borderId="7" xfId="16" applyFont="1" applyFill="1" applyBorder="1" applyAlignment="1">
      <alignment horizontal="center" vertical="center" wrapText="1"/>
    </xf>
    <xf numFmtId="0" fontId="26" fillId="0" borderId="21" xfId="16" applyFont="1" applyFill="1" applyBorder="1" applyAlignment="1">
      <alignment horizontal="center" vertical="center" wrapText="1"/>
    </xf>
    <xf numFmtId="0" fontId="26" fillId="0" borderId="19" xfId="16" applyFont="1" applyFill="1" applyBorder="1" applyAlignment="1">
      <alignment horizontal="center" vertical="center" wrapText="1"/>
    </xf>
    <xf numFmtId="0" fontId="18" fillId="0" borderId="3" xfId="16" applyFont="1" applyFill="1" applyBorder="1" applyAlignment="1" applyProtection="1">
      <alignment horizontal="left"/>
    </xf>
    <xf numFmtId="0" fontId="20" fillId="0" borderId="60" xfId="16" applyFont="1" applyFill="1" applyBorder="1" applyAlignment="1">
      <alignment horizontal="justify" vertical="center" wrapText="1"/>
    </xf>
    <xf numFmtId="172" fontId="15" fillId="0" borderId="0" xfId="0" applyNumberFormat="1" applyFont="1" applyFill="1" applyBorder="1" applyAlignment="1">
      <alignment horizontal="center" vertical="center" wrapText="1"/>
    </xf>
    <xf numFmtId="0" fontId="33" fillId="0" borderId="2" xfId="0" applyFont="1" applyBorder="1" applyAlignment="1" applyProtection="1">
      <alignment horizontal="right" vertical="top"/>
      <protection locked="0"/>
    </xf>
    <xf numFmtId="0" fontId="15" fillId="0" borderId="0" xfId="17" applyFont="1" applyFill="1" applyBorder="1" applyAlignment="1" applyProtection="1">
      <alignment horizontal="center" wrapText="1"/>
    </xf>
    <xf numFmtId="0" fontId="16" fillId="0" borderId="5" xfId="17" applyFont="1" applyFill="1" applyBorder="1" applyAlignment="1" applyProtection="1">
      <alignment horizontal="left" vertical="center" indent="1"/>
    </xf>
  </cellXfs>
  <cellStyles count="22">
    <cellStyle name="Accent" xfId="1"/>
    <cellStyle name="Accent 1" xfId="2"/>
    <cellStyle name="Accent 2" xfId="3"/>
    <cellStyle name="Accent 3" xfId="4"/>
    <cellStyle name="Bad" xfId="5"/>
    <cellStyle name="Error" xfId="6"/>
    <cellStyle name="Ezres" xfId="7" builtinId="3"/>
    <cellStyle name="Footnote" xfId="8"/>
    <cellStyle name="Good" xfId="9"/>
    <cellStyle name="Heading" xfId="10"/>
    <cellStyle name="Heading 1" xfId="11"/>
    <cellStyle name="Heading 2" xfId="12"/>
    <cellStyle name="Hiperhivatkozás" xfId="13"/>
    <cellStyle name="Már látott hiperhivatkozás" xfId="14"/>
    <cellStyle name="Neutral" xfId="15"/>
    <cellStyle name="Normál" xfId="0" builtinId="0"/>
    <cellStyle name="Normál_KVRENMUNKA" xfId="16"/>
    <cellStyle name="Normál_SEGEDLETEK" xfId="17"/>
    <cellStyle name="Note" xfId="18"/>
    <cellStyle name="Status" xfId="19"/>
    <cellStyle name="Text" xfId="20"/>
    <cellStyle name="Warning" xfId="2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C0000"/>
      <rgbColor rgb="00006600"/>
      <rgbColor rgb="00000080"/>
      <rgbColor rgb="00996600"/>
      <rgbColor rgb="00800080"/>
      <rgbColor rgb="00008080"/>
      <rgbColor rgb="00BFBFB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50"/>
  </sheetPr>
  <dimension ref="A1:I149"/>
  <sheetViews>
    <sheetView view="pageLayout" topLeftCell="A136" zoomScaleNormal="120" zoomScaleSheetLayoutView="100" workbookViewId="0">
      <selection activeCell="B152" sqref="B152"/>
    </sheetView>
  </sheetViews>
  <sheetFormatPr defaultColWidth="9.33203125" defaultRowHeight="15.6"/>
  <cols>
    <col min="1" max="1" width="9.44140625" style="1" customWidth="1"/>
    <col min="2" max="2" width="91.6640625" style="1" customWidth="1"/>
    <col min="3" max="3" width="21.6640625" style="2" customWidth="1"/>
    <col min="4" max="4" width="9" style="3" customWidth="1"/>
    <col min="5" max="16384" width="9.33203125" style="3"/>
  </cols>
  <sheetData>
    <row r="1" spans="1:6" ht="15.9" customHeight="1">
      <c r="A1" s="308" t="s">
        <v>0</v>
      </c>
      <c r="B1" s="308"/>
      <c r="C1" s="308"/>
    </row>
    <row r="2" spans="1:6" ht="15.9" customHeight="1">
      <c r="A2" s="309" t="s">
        <v>1</v>
      </c>
      <c r="B2" s="309"/>
      <c r="C2" s="4" t="s">
        <v>2</v>
      </c>
    </row>
    <row r="3" spans="1:6" ht="38.1" customHeight="1">
      <c r="A3" s="5" t="s">
        <v>3</v>
      </c>
      <c r="B3" s="6" t="s">
        <v>4</v>
      </c>
      <c r="C3" s="300" t="s">
        <v>415</v>
      </c>
    </row>
    <row r="4" spans="1:6" s="10" customFormat="1" ht="12" customHeight="1">
      <c r="A4" s="8">
        <v>1</v>
      </c>
      <c r="B4" s="9">
        <v>2</v>
      </c>
      <c r="C4" s="301">
        <v>3</v>
      </c>
    </row>
    <row r="5" spans="1:6" s="14" customFormat="1" ht="12" customHeight="1">
      <c r="A5" s="11" t="s">
        <v>6</v>
      </c>
      <c r="B5" s="12" t="s">
        <v>7</v>
      </c>
      <c r="C5" s="297">
        <v>20251527</v>
      </c>
    </row>
    <row r="6" spans="1:6" s="14" customFormat="1" ht="12" customHeight="1">
      <c r="A6" s="15" t="s">
        <v>8</v>
      </c>
      <c r="B6" s="16" t="s">
        <v>9</v>
      </c>
      <c r="C6" s="302">
        <v>12064527</v>
      </c>
    </row>
    <row r="7" spans="1:6" s="14" customFormat="1" ht="12" customHeight="1">
      <c r="A7" s="18" t="s">
        <v>10</v>
      </c>
      <c r="B7" s="19" t="s">
        <v>11</v>
      </c>
      <c r="C7" s="296">
        <v>4250000</v>
      </c>
    </row>
    <row r="8" spans="1:6" s="14" customFormat="1" ht="12" customHeight="1">
      <c r="A8" s="18" t="s">
        <v>12</v>
      </c>
      <c r="B8" s="19" t="s">
        <v>13</v>
      </c>
      <c r="C8" s="296">
        <v>2137000</v>
      </c>
    </row>
    <row r="9" spans="1:6" s="14" customFormat="1" ht="12" customHeight="1">
      <c r="A9" s="18" t="s">
        <v>14</v>
      </c>
      <c r="B9" s="19" t="s">
        <v>15</v>
      </c>
      <c r="C9" s="296">
        <v>1800000</v>
      </c>
    </row>
    <row r="10" spans="1:6" s="14" customFormat="1" ht="12" customHeight="1">
      <c r="A10" s="18" t="s">
        <v>16</v>
      </c>
      <c r="B10" s="19" t="s">
        <v>17</v>
      </c>
      <c r="C10" s="296"/>
    </row>
    <row r="11" spans="1:6" s="14" customFormat="1" ht="12" customHeight="1">
      <c r="A11" s="21" t="s">
        <v>18</v>
      </c>
      <c r="B11" s="22" t="s">
        <v>19</v>
      </c>
      <c r="C11" s="296"/>
    </row>
    <row r="12" spans="1:6" s="14" customFormat="1" ht="12" customHeight="1">
      <c r="A12" s="11" t="s">
        <v>20</v>
      </c>
      <c r="B12" s="23" t="s">
        <v>21</v>
      </c>
      <c r="C12" s="297">
        <v>4500000</v>
      </c>
      <c r="E12" s="304"/>
    </row>
    <row r="13" spans="1:6" s="14" customFormat="1" ht="12" customHeight="1">
      <c r="A13" s="15" t="s">
        <v>22</v>
      </c>
      <c r="B13" s="16" t="s">
        <v>23</v>
      </c>
      <c r="C13" s="302"/>
      <c r="E13" s="304"/>
      <c r="F13" s="304"/>
    </row>
    <row r="14" spans="1:6" s="14" customFormat="1" ht="12" customHeight="1">
      <c r="A14" s="18" t="s">
        <v>24</v>
      </c>
      <c r="B14" s="19" t="s">
        <v>25</v>
      </c>
      <c r="C14" s="296"/>
    </row>
    <row r="15" spans="1:6" s="14" customFormat="1" ht="12" customHeight="1">
      <c r="A15" s="18" t="s">
        <v>26</v>
      </c>
      <c r="B15" s="19" t="s">
        <v>27</v>
      </c>
      <c r="C15" s="296">
        <v>4500000</v>
      </c>
    </row>
    <row r="16" spans="1:6" s="14" customFormat="1" ht="12" customHeight="1">
      <c r="A16" s="18" t="s">
        <v>28</v>
      </c>
      <c r="B16" s="19" t="s">
        <v>29</v>
      </c>
      <c r="C16" s="296"/>
    </row>
    <row r="17" spans="1:3" s="14" customFormat="1" ht="12" customHeight="1">
      <c r="A17" s="18" t="s">
        <v>30</v>
      </c>
      <c r="B17" s="19" t="s">
        <v>31</v>
      </c>
      <c r="C17" s="296"/>
    </row>
    <row r="18" spans="1:3" s="14" customFormat="1" ht="12" customHeight="1">
      <c r="A18" s="21" t="s">
        <v>32</v>
      </c>
      <c r="B18" s="22" t="s">
        <v>33</v>
      </c>
      <c r="C18" s="299"/>
    </row>
    <row r="19" spans="1:3" s="14" customFormat="1" ht="12" customHeight="1">
      <c r="A19" s="11" t="s">
        <v>34</v>
      </c>
      <c r="B19" s="12" t="s">
        <v>35</v>
      </c>
      <c r="C19" s="297"/>
    </row>
    <row r="20" spans="1:3" s="14" customFormat="1" ht="12" customHeight="1">
      <c r="A20" s="15" t="s">
        <v>36</v>
      </c>
      <c r="B20" s="16" t="s">
        <v>37</v>
      </c>
      <c r="C20" s="302"/>
    </row>
    <row r="21" spans="1:3" s="14" customFormat="1" ht="12" customHeight="1">
      <c r="A21" s="18" t="s">
        <v>38</v>
      </c>
      <c r="B21" s="19" t="s">
        <v>39</v>
      </c>
      <c r="C21" s="296"/>
    </row>
    <row r="22" spans="1:3" s="14" customFormat="1" ht="12" customHeight="1">
      <c r="A22" s="18" t="s">
        <v>40</v>
      </c>
      <c r="B22" s="19" t="s">
        <v>41</v>
      </c>
      <c r="C22" s="296"/>
    </row>
    <row r="23" spans="1:3" s="14" customFormat="1" ht="12" customHeight="1">
      <c r="A23" s="18" t="s">
        <v>42</v>
      </c>
      <c r="B23" s="19" t="s">
        <v>43</v>
      </c>
      <c r="C23" s="296"/>
    </row>
    <row r="24" spans="1:3" s="14" customFormat="1" ht="12" customHeight="1">
      <c r="A24" s="18" t="s">
        <v>44</v>
      </c>
      <c r="B24" s="19" t="s">
        <v>45</v>
      </c>
      <c r="C24" s="296"/>
    </row>
    <row r="25" spans="1:3" s="14" customFormat="1" ht="12" customHeight="1">
      <c r="A25" s="21" t="s">
        <v>46</v>
      </c>
      <c r="B25" s="22" t="s">
        <v>47</v>
      </c>
      <c r="C25" s="299"/>
    </row>
    <row r="26" spans="1:3" s="14" customFormat="1" ht="12" customHeight="1">
      <c r="A26" s="11" t="s">
        <v>48</v>
      </c>
      <c r="B26" s="12" t="s">
        <v>49</v>
      </c>
      <c r="C26" s="297">
        <v>450000</v>
      </c>
    </row>
    <row r="27" spans="1:3" s="14" customFormat="1" ht="12" customHeight="1">
      <c r="A27" s="15" t="s">
        <v>50</v>
      </c>
      <c r="B27" s="16" t="s">
        <v>51</v>
      </c>
      <c r="C27" s="303">
        <v>500000</v>
      </c>
    </row>
    <row r="28" spans="1:3" s="14" customFormat="1" ht="12" customHeight="1">
      <c r="A28" s="18" t="s">
        <v>52</v>
      </c>
      <c r="B28" s="19" t="s">
        <v>53</v>
      </c>
      <c r="C28" s="296"/>
    </row>
    <row r="29" spans="1:3" s="14" customFormat="1" ht="12" customHeight="1">
      <c r="A29" s="18" t="s">
        <v>54</v>
      </c>
      <c r="B29" s="19" t="s">
        <v>55</v>
      </c>
      <c r="C29" s="296">
        <v>500000</v>
      </c>
    </row>
    <row r="30" spans="1:3" s="14" customFormat="1" ht="12" customHeight="1">
      <c r="A30" s="18" t="s">
        <v>56</v>
      </c>
      <c r="B30" s="19" t="s">
        <v>57</v>
      </c>
      <c r="C30" s="296">
        <v>250000</v>
      </c>
    </row>
    <row r="31" spans="1:3" s="14" customFormat="1" ht="12" customHeight="1">
      <c r="A31" s="18" t="s">
        <v>58</v>
      </c>
      <c r="B31" s="19" t="s">
        <v>59</v>
      </c>
      <c r="C31" s="296"/>
    </row>
    <row r="32" spans="1:3" s="14" customFormat="1" ht="12" customHeight="1">
      <c r="A32" s="21" t="s">
        <v>60</v>
      </c>
      <c r="B32" s="22" t="s">
        <v>61</v>
      </c>
      <c r="C32" s="299"/>
    </row>
    <row r="33" spans="1:3" s="14" customFormat="1" ht="12" customHeight="1">
      <c r="A33" s="11" t="s">
        <v>62</v>
      </c>
      <c r="B33" s="12" t="s">
        <v>63</v>
      </c>
      <c r="C33" s="297">
        <v>230000</v>
      </c>
    </row>
    <row r="34" spans="1:3" s="14" customFormat="1" ht="12" customHeight="1">
      <c r="A34" s="15" t="s">
        <v>64</v>
      </c>
      <c r="B34" s="16" t="s">
        <v>65</v>
      </c>
      <c r="C34" s="302"/>
    </row>
    <row r="35" spans="1:3" s="14" customFormat="1" ht="12" customHeight="1">
      <c r="A35" s="18" t="s">
        <v>66</v>
      </c>
      <c r="B35" s="19" t="s">
        <v>67</v>
      </c>
      <c r="C35" s="296">
        <v>230000</v>
      </c>
    </row>
    <row r="36" spans="1:3" s="14" customFormat="1" ht="12" customHeight="1">
      <c r="A36" s="18" t="s">
        <v>68</v>
      </c>
      <c r="B36" s="19" t="s">
        <v>69</v>
      </c>
      <c r="C36" s="296"/>
    </row>
    <row r="37" spans="1:3" s="14" customFormat="1" ht="12" customHeight="1">
      <c r="A37" s="18" t="s">
        <v>70</v>
      </c>
      <c r="B37" s="19" t="s">
        <v>71</v>
      </c>
      <c r="C37" s="296"/>
    </row>
    <row r="38" spans="1:3" s="14" customFormat="1" ht="12" customHeight="1">
      <c r="A38" s="18" t="s">
        <v>72</v>
      </c>
      <c r="B38" s="19" t="s">
        <v>73</v>
      </c>
      <c r="C38" s="296"/>
    </row>
    <row r="39" spans="1:3" s="14" customFormat="1" ht="12" customHeight="1">
      <c r="A39" s="18" t="s">
        <v>74</v>
      </c>
      <c r="B39" s="19" t="s">
        <v>75</v>
      </c>
      <c r="C39" s="296"/>
    </row>
    <row r="40" spans="1:3" s="14" customFormat="1" ht="12" customHeight="1">
      <c r="A40" s="18" t="s">
        <v>76</v>
      </c>
      <c r="B40" s="19" t="s">
        <v>77</v>
      </c>
      <c r="C40" s="296"/>
    </row>
    <row r="41" spans="1:3" s="14" customFormat="1" ht="12" customHeight="1">
      <c r="A41" s="18" t="s">
        <v>78</v>
      </c>
      <c r="B41" s="19" t="s">
        <v>79</v>
      </c>
      <c r="C41" s="296"/>
    </row>
    <row r="42" spans="1:3" s="14" customFormat="1" ht="12" customHeight="1">
      <c r="A42" s="18" t="s">
        <v>80</v>
      </c>
      <c r="B42" s="19" t="s">
        <v>81</v>
      </c>
      <c r="C42" s="296"/>
    </row>
    <row r="43" spans="1:3" s="14" customFormat="1" ht="12" customHeight="1">
      <c r="A43" s="21" t="s">
        <v>82</v>
      </c>
      <c r="B43" s="22" t="s">
        <v>83</v>
      </c>
      <c r="C43" s="299"/>
    </row>
    <row r="44" spans="1:3" s="14" customFormat="1" ht="12" customHeight="1">
      <c r="A44" s="11" t="s">
        <v>84</v>
      </c>
      <c r="B44" s="12" t="s">
        <v>85</v>
      </c>
      <c r="C44" s="297"/>
    </row>
    <row r="45" spans="1:3" s="14" customFormat="1" ht="12" customHeight="1">
      <c r="A45" s="15" t="s">
        <v>86</v>
      </c>
      <c r="B45" s="16" t="s">
        <v>87</v>
      </c>
      <c r="C45" s="302"/>
    </row>
    <row r="46" spans="1:3" s="14" customFormat="1" ht="12" customHeight="1">
      <c r="A46" s="18" t="s">
        <v>88</v>
      </c>
      <c r="B46" s="19" t="s">
        <v>89</v>
      </c>
      <c r="C46" s="296"/>
    </row>
    <row r="47" spans="1:3" s="14" customFormat="1" ht="12" customHeight="1">
      <c r="A47" s="18" t="s">
        <v>90</v>
      </c>
      <c r="B47" s="19" t="s">
        <v>91</v>
      </c>
      <c r="C47" s="296"/>
    </row>
    <row r="48" spans="1:3" s="14" customFormat="1" ht="12" customHeight="1">
      <c r="A48" s="18" t="s">
        <v>92</v>
      </c>
      <c r="B48" s="19" t="s">
        <v>93</v>
      </c>
      <c r="C48" s="296"/>
    </row>
    <row r="49" spans="1:3" s="14" customFormat="1" ht="12" customHeight="1">
      <c r="A49" s="21" t="s">
        <v>94</v>
      </c>
      <c r="B49" s="22" t="s">
        <v>95</v>
      </c>
      <c r="C49" s="299"/>
    </row>
    <row r="50" spans="1:3" s="14" customFormat="1" ht="12" customHeight="1">
      <c r="A50" s="11" t="s">
        <v>96</v>
      </c>
      <c r="B50" s="12" t="s">
        <v>97</v>
      </c>
      <c r="C50" s="297"/>
    </row>
    <row r="51" spans="1:3" s="14" customFormat="1" ht="12" customHeight="1">
      <c r="A51" s="15" t="s">
        <v>98</v>
      </c>
      <c r="B51" s="16" t="s">
        <v>99</v>
      </c>
      <c r="C51" s="302"/>
    </row>
    <row r="52" spans="1:3" s="14" customFormat="1" ht="12" customHeight="1">
      <c r="A52" s="18" t="s">
        <v>100</v>
      </c>
      <c r="B52" s="19" t="s">
        <v>101</v>
      </c>
      <c r="C52" s="296"/>
    </row>
    <row r="53" spans="1:3" s="14" customFormat="1" ht="12" customHeight="1">
      <c r="A53" s="18" t="s">
        <v>102</v>
      </c>
      <c r="B53" s="19" t="s">
        <v>103</v>
      </c>
      <c r="C53" s="296"/>
    </row>
    <row r="54" spans="1:3" s="14" customFormat="1" ht="12" customHeight="1">
      <c r="A54" s="21" t="s">
        <v>104</v>
      </c>
      <c r="B54" s="22" t="s">
        <v>105</v>
      </c>
      <c r="C54" s="299"/>
    </row>
    <row r="55" spans="1:3" s="14" customFormat="1" ht="12" customHeight="1">
      <c r="A55" s="11" t="s">
        <v>106</v>
      </c>
      <c r="B55" s="23" t="s">
        <v>107</v>
      </c>
      <c r="C55" s="297"/>
    </row>
    <row r="56" spans="1:3" s="14" customFormat="1" ht="12" customHeight="1">
      <c r="A56" s="15" t="s">
        <v>108</v>
      </c>
      <c r="B56" s="16" t="s">
        <v>109</v>
      </c>
      <c r="C56" s="296"/>
    </row>
    <row r="57" spans="1:3" s="14" customFormat="1" ht="12" customHeight="1">
      <c r="A57" s="18" t="s">
        <v>110</v>
      </c>
      <c r="B57" s="19" t="s">
        <v>111</v>
      </c>
      <c r="C57" s="296"/>
    </row>
    <row r="58" spans="1:3" s="14" customFormat="1" ht="12" customHeight="1">
      <c r="A58" s="18" t="s">
        <v>112</v>
      </c>
      <c r="B58" s="19" t="s">
        <v>113</v>
      </c>
      <c r="C58" s="296"/>
    </row>
    <row r="59" spans="1:3" s="14" customFormat="1" ht="12" customHeight="1">
      <c r="A59" s="21" t="s">
        <v>114</v>
      </c>
      <c r="B59" s="22" t="s">
        <v>115</v>
      </c>
      <c r="C59" s="296"/>
    </row>
    <row r="60" spans="1:3" s="14" customFormat="1" ht="12" customHeight="1">
      <c r="A60" s="11" t="s">
        <v>116</v>
      </c>
      <c r="B60" s="12" t="s">
        <v>117</v>
      </c>
      <c r="C60" s="297">
        <v>25731527</v>
      </c>
    </row>
    <row r="61" spans="1:3" s="14" customFormat="1" ht="12" customHeight="1">
      <c r="A61" s="26" t="s">
        <v>118</v>
      </c>
      <c r="B61" s="23" t="s">
        <v>119</v>
      </c>
      <c r="C61" s="297"/>
    </row>
    <row r="62" spans="1:3" s="14" customFormat="1" ht="12" customHeight="1">
      <c r="A62" s="15" t="s">
        <v>120</v>
      </c>
      <c r="B62" s="16" t="s">
        <v>121</v>
      </c>
      <c r="C62" s="296"/>
    </row>
    <row r="63" spans="1:3" s="14" customFormat="1" ht="12" customHeight="1">
      <c r="A63" s="18" t="s">
        <v>122</v>
      </c>
      <c r="B63" s="19" t="s">
        <v>123</v>
      </c>
      <c r="C63" s="296"/>
    </row>
    <row r="64" spans="1:3" s="14" customFormat="1" ht="12" customHeight="1">
      <c r="A64" s="21" t="s">
        <v>124</v>
      </c>
      <c r="B64" s="27" t="s">
        <v>125</v>
      </c>
      <c r="C64" s="296"/>
    </row>
    <row r="65" spans="1:3" s="14" customFormat="1" ht="12" customHeight="1">
      <c r="A65" s="26" t="s">
        <v>126</v>
      </c>
      <c r="B65" s="23" t="s">
        <v>127</v>
      </c>
      <c r="C65" s="297"/>
    </row>
    <row r="66" spans="1:3" s="14" customFormat="1" ht="12" customHeight="1">
      <c r="A66" s="15" t="s">
        <v>128</v>
      </c>
      <c r="B66" s="16" t="s">
        <v>129</v>
      </c>
      <c r="C66" s="296"/>
    </row>
    <row r="67" spans="1:3" s="14" customFormat="1" ht="12" customHeight="1">
      <c r="A67" s="18" t="s">
        <v>130</v>
      </c>
      <c r="B67" s="19" t="s">
        <v>131</v>
      </c>
      <c r="C67" s="296"/>
    </row>
    <row r="68" spans="1:3" s="14" customFormat="1" ht="12" customHeight="1">
      <c r="A68" s="18" t="s">
        <v>132</v>
      </c>
      <c r="B68" s="19" t="s">
        <v>133</v>
      </c>
      <c r="C68" s="296"/>
    </row>
    <row r="69" spans="1:3" s="14" customFormat="1" ht="12" customHeight="1">
      <c r="A69" s="21" t="s">
        <v>134</v>
      </c>
      <c r="B69" s="22" t="s">
        <v>135</v>
      </c>
      <c r="C69" s="296"/>
    </row>
    <row r="70" spans="1:3" s="14" customFormat="1" ht="12" customHeight="1" thickBot="1">
      <c r="A70" s="26" t="s">
        <v>136</v>
      </c>
      <c r="B70" s="23" t="s">
        <v>137</v>
      </c>
      <c r="C70" s="297">
        <v>15682206</v>
      </c>
    </row>
    <row r="71" spans="1:3" s="14" customFormat="1" ht="12" customHeight="1">
      <c r="A71" s="15" t="s">
        <v>138</v>
      </c>
      <c r="B71" s="16" t="s">
        <v>139</v>
      </c>
      <c r="C71" s="295">
        <v>15682206</v>
      </c>
    </row>
    <row r="72" spans="1:3" s="14" customFormat="1" ht="12" customHeight="1" thickBot="1">
      <c r="A72" s="21" t="s">
        <v>140</v>
      </c>
      <c r="B72" s="22" t="s">
        <v>141</v>
      </c>
      <c r="C72" s="296"/>
    </row>
    <row r="73" spans="1:3" s="14" customFormat="1" ht="12" customHeight="1" thickBot="1">
      <c r="A73" s="26" t="s">
        <v>142</v>
      </c>
      <c r="B73" s="23" t="s">
        <v>143</v>
      </c>
      <c r="C73" s="297"/>
    </row>
    <row r="74" spans="1:3" s="14" customFormat="1" ht="12" customHeight="1">
      <c r="A74" s="15" t="s">
        <v>144</v>
      </c>
      <c r="B74" s="16" t="s">
        <v>145</v>
      </c>
      <c r="C74" s="296"/>
    </row>
    <row r="75" spans="1:3" s="14" customFormat="1" ht="12" customHeight="1">
      <c r="A75" s="18" t="s">
        <v>146</v>
      </c>
      <c r="B75" s="19" t="s">
        <v>147</v>
      </c>
      <c r="C75" s="296"/>
    </row>
    <row r="76" spans="1:3" s="14" customFormat="1" ht="12" customHeight="1" thickBot="1">
      <c r="A76" s="21" t="s">
        <v>148</v>
      </c>
      <c r="B76" s="22" t="s">
        <v>149</v>
      </c>
      <c r="C76" s="296"/>
    </row>
    <row r="77" spans="1:3" s="14" customFormat="1" ht="12" customHeight="1" thickBot="1">
      <c r="A77" s="26" t="s">
        <v>150</v>
      </c>
      <c r="B77" s="23" t="s">
        <v>151</v>
      </c>
      <c r="C77" s="297"/>
    </row>
    <row r="78" spans="1:3" s="14" customFormat="1" ht="12" customHeight="1">
      <c r="A78" s="28" t="s">
        <v>152</v>
      </c>
      <c r="B78" s="16" t="s">
        <v>153</v>
      </c>
      <c r="C78" s="296"/>
    </row>
    <row r="79" spans="1:3" s="14" customFormat="1" ht="12" customHeight="1">
      <c r="A79" s="29" t="s">
        <v>154</v>
      </c>
      <c r="B79" s="19" t="s">
        <v>155</v>
      </c>
      <c r="C79" s="296"/>
    </row>
    <row r="80" spans="1:3" s="14" customFormat="1" ht="12" customHeight="1">
      <c r="A80" s="29" t="s">
        <v>156</v>
      </c>
      <c r="B80" s="19" t="s">
        <v>157</v>
      </c>
      <c r="C80" s="296"/>
    </row>
    <row r="81" spans="1:3" s="14" customFormat="1" ht="12" customHeight="1" thickBot="1">
      <c r="A81" s="30" t="s">
        <v>158</v>
      </c>
      <c r="B81" s="22" t="s">
        <v>159</v>
      </c>
      <c r="C81" s="296"/>
    </row>
    <row r="82" spans="1:3" s="14" customFormat="1" ht="13.5" customHeight="1" thickBot="1">
      <c r="A82" s="26" t="s">
        <v>160</v>
      </c>
      <c r="B82" s="23" t="s">
        <v>161</v>
      </c>
      <c r="C82" s="298"/>
    </row>
    <row r="83" spans="1:3" s="14" customFormat="1" ht="15.75" customHeight="1" thickBot="1">
      <c r="A83" s="26" t="s">
        <v>162</v>
      </c>
      <c r="B83" s="32" t="s">
        <v>163</v>
      </c>
      <c r="C83" s="305">
        <v>15682206</v>
      </c>
    </row>
    <row r="84" spans="1:3" s="14" customFormat="1" ht="16.5" customHeight="1" thickBot="1">
      <c r="A84" s="33" t="s">
        <v>164</v>
      </c>
      <c r="B84" s="307" t="s">
        <v>165</v>
      </c>
      <c r="C84" s="306">
        <f>SUM(C60,C70)</f>
        <v>41413733</v>
      </c>
    </row>
    <row r="85" spans="1:3" s="14" customFormat="1" ht="83.25" customHeight="1">
      <c r="A85" s="35"/>
      <c r="B85" s="36"/>
      <c r="C85" s="37"/>
    </row>
    <row r="86" spans="1:3" ht="16.5" customHeight="1">
      <c r="A86" s="308" t="s">
        <v>166</v>
      </c>
      <c r="B86" s="308"/>
      <c r="C86" s="308"/>
    </row>
    <row r="87" spans="1:3" s="39" customFormat="1" ht="16.5" customHeight="1">
      <c r="A87" s="310" t="s">
        <v>167</v>
      </c>
      <c r="B87" s="310"/>
      <c r="C87" s="38" t="s">
        <v>168</v>
      </c>
    </row>
    <row r="88" spans="1:3" ht="38.1" customHeight="1">
      <c r="A88" s="5" t="s">
        <v>3</v>
      </c>
      <c r="B88" s="6" t="s">
        <v>169</v>
      </c>
      <c r="C88" s="7" t="s">
        <v>415</v>
      </c>
    </row>
    <row r="89" spans="1:3" s="10" customFormat="1" ht="12" customHeight="1">
      <c r="A89" s="40">
        <v>1</v>
      </c>
      <c r="B89" s="41">
        <v>2</v>
      </c>
      <c r="C89" s="42">
        <v>3</v>
      </c>
    </row>
    <row r="90" spans="1:3" ht="12" customHeight="1">
      <c r="A90" s="43" t="s">
        <v>6</v>
      </c>
      <c r="B90" s="44" t="s">
        <v>170</v>
      </c>
      <c r="C90" s="45">
        <v>26828168</v>
      </c>
    </row>
    <row r="91" spans="1:3" ht="12" customHeight="1">
      <c r="A91" s="46" t="s">
        <v>8</v>
      </c>
      <c r="B91" s="47" t="s">
        <v>171</v>
      </c>
      <c r="C91" s="48">
        <v>12011670</v>
      </c>
    </row>
    <row r="92" spans="1:3" ht="12" customHeight="1">
      <c r="A92" s="18" t="s">
        <v>10</v>
      </c>
      <c r="B92" s="49" t="s">
        <v>172</v>
      </c>
      <c r="C92" s="20">
        <v>1759617</v>
      </c>
    </row>
    <row r="93" spans="1:3" ht="12" customHeight="1">
      <c r="A93" s="18" t="s">
        <v>12</v>
      </c>
      <c r="B93" s="49" t="s">
        <v>173</v>
      </c>
      <c r="C93" s="24">
        <v>10049479</v>
      </c>
    </row>
    <row r="94" spans="1:3" ht="12" customHeight="1">
      <c r="A94" s="18" t="s">
        <v>14</v>
      </c>
      <c r="B94" s="50" t="s">
        <v>174</v>
      </c>
      <c r="C94" s="24">
        <v>2137000</v>
      </c>
    </row>
    <row r="95" spans="1:3" ht="12" customHeight="1">
      <c r="A95" s="18" t="s">
        <v>175</v>
      </c>
      <c r="B95" s="51" t="s">
        <v>176</v>
      </c>
      <c r="C95" s="24">
        <v>870402</v>
      </c>
    </row>
    <row r="96" spans="1:3" ht="12" customHeight="1">
      <c r="A96" s="18" t="s">
        <v>18</v>
      </c>
      <c r="B96" s="49" t="s">
        <v>177</v>
      </c>
      <c r="C96" s="24"/>
    </row>
    <row r="97" spans="1:3" ht="12" customHeight="1">
      <c r="A97" s="18" t="s">
        <v>178</v>
      </c>
      <c r="B97" s="52" t="s">
        <v>179</v>
      </c>
      <c r="C97" s="24"/>
    </row>
    <row r="98" spans="1:3" ht="12" customHeight="1">
      <c r="A98" s="18" t="s">
        <v>180</v>
      </c>
      <c r="B98" s="53" t="s">
        <v>181</v>
      </c>
      <c r="C98" s="24"/>
    </row>
    <row r="99" spans="1:3" ht="12" customHeight="1">
      <c r="A99" s="18" t="s">
        <v>182</v>
      </c>
      <c r="B99" s="53" t="s">
        <v>183</v>
      </c>
      <c r="C99" s="24"/>
    </row>
    <row r="100" spans="1:3" ht="12" customHeight="1">
      <c r="A100" s="18" t="s">
        <v>184</v>
      </c>
      <c r="B100" s="52" t="s">
        <v>185</v>
      </c>
      <c r="C100" s="24">
        <v>820402</v>
      </c>
    </row>
    <row r="101" spans="1:3" ht="12" customHeight="1">
      <c r="A101" s="18" t="s">
        <v>186</v>
      </c>
      <c r="B101" s="52" t="s">
        <v>187</v>
      </c>
      <c r="C101" s="24"/>
    </row>
    <row r="102" spans="1:3" ht="12" customHeight="1">
      <c r="A102" s="18" t="s">
        <v>188</v>
      </c>
      <c r="B102" s="53" t="s">
        <v>189</v>
      </c>
      <c r="C102" s="24"/>
    </row>
    <row r="103" spans="1:3" ht="12" customHeight="1">
      <c r="A103" s="54" t="s">
        <v>190</v>
      </c>
      <c r="B103" s="55" t="s">
        <v>191</v>
      </c>
      <c r="C103" s="24"/>
    </row>
    <row r="104" spans="1:3" ht="12" customHeight="1">
      <c r="A104" s="18" t="s">
        <v>192</v>
      </c>
      <c r="B104" s="55" t="s">
        <v>193</v>
      </c>
      <c r="C104" s="24"/>
    </row>
    <row r="105" spans="1:3" ht="12" customHeight="1">
      <c r="A105" s="56" t="s">
        <v>194</v>
      </c>
      <c r="B105" s="57" t="s">
        <v>195</v>
      </c>
      <c r="C105" s="58">
        <v>50000</v>
      </c>
    </row>
    <row r="106" spans="1:3" ht="12" customHeight="1">
      <c r="A106" s="11" t="s">
        <v>20</v>
      </c>
      <c r="B106" s="59" t="s">
        <v>196</v>
      </c>
      <c r="C106" s="13">
        <v>13775504</v>
      </c>
    </row>
    <row r="107" spans="1:3" ht="12" customHeight="1">
      <c r="A107" s="15" t="s">
        <v>22</v>
      </c>
      <c r="B107" s="49" t="s">
        <v>197</v>
      </c>
      <c r="C107" s="17"/>
    </row>
    <row r="108" spans="1:3" ht="12" customHeight="1">
      <c r="A108" s="15" t="s">
        <v>24</v>
      </c>
      <c r="B108" s="60" t="s">
        <v>198</v>
      </c>
      <c r="C108" s="17"/>
    </row>
    <row r="109" spans="1:3" ht="12" customHeight="1">
      <c r="A109" s="15" t="s">
        <v>26</v>
      </c>
      <c r="B109" s="60" t="s">
        <v>199</v>
      </c>
      <c r="C109" s="20">
        <v>13775504</v>
      </c>
    </row>
    <row r="110" spans="1:3" ht="12" customHeight="1">
      <c r="A110" s="15" t="s">
        <v>28</v>
      </c>
      <c r="B110" s="60" t="s">
        <v>200</v>
      </c>
      <c r="C110" s="61"/>
    </row>
    <row r="111" spans="1:3" ht="12" customHeight="1">
      <c r="A111" s="15" t="s">
        <v>30</v>
      </c>
      <c r="B111" s="62" t="s">
        <v>201</v>
      </c>
      <c r="C111" s="61"/>
    </row>
    <row r="112" spans="1:3" ht="12" customHeight="1">
      <c r="A112" s="15" t="s">
        <v>32</v>
      </c>
      <c r="B112" s="63" t="s">
        <v>202</v>
      </c>
      <c r="C112" s="61"/>
    </row>
    <row r="113" spans="1:3" ht="12" customHeight="1">
      <c r="A113" s="15" t="s">
        <v>203</v>
      </c>
      <c r="B113" s="64" t="s">
        <v>204</v>
      </c>
      <c r="C113" s="61"/>
    </row>
    <row r="114" spans="1:3">
      <c r="A114" s="15" t="s">
        <v>205</v>
      </c>
      <c r="B114" s="53" t="s">
        <v>183</v>
      </c>
      <c r="C114" s="61"/>
    </row>
    <row r="115" spans="1:3" ht="12" customHeight="1">
      <c r="A115" s="15" t="s">
        <v>206</v>
      </c>
      <c r="B115" s="53" t="s">
        <v>207</v>
      </c>
      <c r="C115" s="61"/>
    </row>
    <row r="116" spans="1:3" ht="12" customHeight="1">
      <c r="A116" s="15" t="s">
        <v>208</v>
      </c>
      <c r="B116" s="53" t="s">
        <v>209</v>
      </c>
      <c r="C116" s="61"/>
    </row>
    <row r="117" spans="1:3" ht="12" customHeight="1">
      <c r="A117" s="15" t="s">
        <v>210</v>
      </c>
      <c r="B117" s="53" t="s">
        <v>189</v>
      </c>
      <c r="C117" s="61"/>
    </row>
    <row r="118" spans="1:3" ht="12" customHeight="1">
      <c r="A118" s="15" t="s">
        <v>211</v>
      </c>
      <c r="B118" s="53" t="s">
        <v>212</v>
      </c>
      <c r="C118" s="61"/>
    </row>
    <row r="119" spans="1:3">
      <c r="A119" s="54" t="s">
        <v>213</v>
      </c>
      <c r="B119" s="53" t="s">
        <v>214</v>
      </c>
      <c r="C119" s="65"/>
    </row>
    <row r="120" spans="1:3" ht="12" customHeight="1">
      <c r="A120" s="11" t="s">
        <v>34</v>
      </c>
      <c r="B120" s="12" t="s">
        <v>215</v>
      </c>
      <c r="C120" s="13"/>
    </row>
    <row r="121" spans="1:3" ht="12" customHeight="1">
      <c r="A121" s="15" t="s">
        <v>36</v>
      </c>
      <c r="B121" s="66" t="s">
        <v>216</v>
      </c>
      <c r="C121" s="17"/>
    </row>
    <row r="122" spans="1:3" ht="12" customHeight="1">
      <c r="A122" s="21" t="s">
        <v>38</v>
      </c>
      <c r="B122" s="60" t="s">
        <v>217</v>
      </c>
      <c r="C122" s="24"/>
    </row>
    <row r="123" spans="1:3" ht="12" customHeight="1">
      <c r="A123" s="11" t="s">
        <v>218</v>
      </c>
      <c r="B123" s="12" t="s">
        <v>219</v>
      </c>
      <c r="C123" s="13">
        <f>SUM(C90,C106,C120)</f>
        <v>40603672</v>
      </c>
    </row>
    <row r="124" spans="1:3" ht="12" customHeight="1">
      <c r="A124" s="11" t="s">
        <v>62</v>
      </c>
      <c r="B124" s="12" t="s">
        <v>220</v>
      </c>
      <c r="C124" s="13">
        <f>+C125+C126+C127</f>
        <v>0</v>
      </c>
    </row>
    <row r="125" spans="1:3" ht="12" customHeight="1">
      <c r="A125" s="15" t="s">
        <v>64</v>
      </c>
      <c r="B125" s="66" t="s">
        <v>221</v>
      </c>
      <c r="C125" s="61"/>
    </row>
    <row r="126" spans="1:3" ht="12" customHeight="1">
      <c r="A126" s="15" t="s">
        <v>66</v>
      </c>
      <c r="B126" s="66" t="s">
        <v>222</v>
      </c>
      <c r="C126" s="61"/>
    </row>
    <row r="127" spans="1:3" ht="12" customHeight="1">
      <c r="A127" s="54" t="s">
        <v>68</v>
      </c>
      <c r="B127" s="67" t="s">
        <v>223</v>
      </c>
      <c r="C127" s="61"/>
    </row>
    <row r="128" spans="1:3" ht="12" customHeight="1">
      <c r="A128" s="11" t="s">
        <v>84</v>
      </c>
      <c r="B128" s="12" t="s">
        <v>224</v>
      </c>
      <c r="C128" s="13">
        <f>+C129+C130+C131+C132</f>
        <v>0</v>
      </c>
    </row>
    <row r="129" spans="1:9" ht="12" customHeight="1">
      <c r="A129" s="15" t="s">
        <v>86</v>
      </c>
      <c r="B129" s="66" t="s">
        <v>225</v>
      </c>
      <c r="C129" s="61"/>
    </row>
    <row r="130" spans="1:9" ht="12" customHeight="1">
      <c r="A130" s="15" t="s">
        <v>88</v>
      </c>
      <c r="B130" s="66" t="s">
        <v>226</v>
      </c>
      <c r="C130" s="61"/>
    </row>
    <row r="131" spans="1:9" ht="12" customHeight="1">
      <c r="A131" s="15" t="s">
        <v>90</v>
      </c>
      <c r="B131" s="66" t="s">
        <v>227</v>
      </c>
      <c r="C131" s="61"/>
    </row>
    <row r="132" spans="1:9" ht="12" customHeight="1">
      <c r="A132" s="54" t="s">
        <v>92</v>
      </c>
      <c r="B132" s="67" t="s">
        <v>228</v>
      </c>
      <c r="C132" s="61"/>
    </row>
    <row r="133" spans="1:9" ht="12" customHeight="1">
      <c r="A133" s="11" t="s">
        <v>229</v>
      </c>
      <c r="B133" s="12" t="s">
        <v>230</v>
      </c>
      <c r="C133" s="13">
        <v>810061</v>
      </c>
    </row>
    <row r="134" spans="1:9" ht="12" customHeight="1">
      <c r="A134" s="15" t="s">
        <v>98</v>
      </c>
      <c r="B134" s="66" t="s">
        <v>231</v>
      </c>
      <c r="C134" s="61"/>
    </row>
    <row r="135" spans="1:9" ht="12" customHeight="1">
      <c r="A135" s="15" t="s">
        <v>100</v>
      </c>
      <c r="B135" s="66" t="s">
        <v>232</v>
      </c>
      <c r="C135" s="61">
        <v>810061</v>
      </c>
    </row>
    <row r="136" spans="1:9" ht="12" customHeight="1">
      <c r="A136" s="15" t="s">
        <v>102</v>
      </c>
      <c r="B136" s="66" t="s">
        <v>233</v>
      </c>
      <c r="C136" s="61"/>
    </row>
    <row r="137" spans="1:9" ht="12" customHeight="1">
      <c r="A137" s="54" t="s">
        <v>104</v>
      </c>
      <c r="B137" s="67" t="s">
        <v>234</v>
      </c>
      <c r="C137" s="61"/>
    </row>
    <row r="138" spans="1:9" ht="12" customHeight="1">
      <c r="A138" s="11" t="s">
        <v>106</v>
      </c>
      <c r="B138" s="12" t="s">
        <v>235</v>
      </c>
      <c r="C138" s="68">
        <f>+C139+C140+C141+C142</f>
        <v>0</v>
      </c>
    </row>
    <row r="139" spans="1:9" ht="12" customHeight="1">
      <c r="A139" s="15" t="s">
        <v>108</v>
      </c>
      <c r="B139" s="66" t="s">
        <v>236</v>
      </c>
      <c r="C139" s="61"/>
    </row>
    <row r="140" spans="1:9" ht="12" customHeight="1">
      <c r="A140" s="15" t="s">
        <v>110</v>
      </c>
      <c r="B140" s="66" t="s">
        <v>237</v>
      </c>
      <c r="C140" s="61"/>
    </row>
    <row r="141" spans="1:9" ht="12" customHeight="1">
      <c r="A141" s="15" t="s">
        <v>112</v>
      </c>
      <c r="B141" s="66" t="s">
        <v>238</v>
      </c>
      <c r="C141" s="61"/>
    </row>
    <row r="142" spans="1:9" ht="12" customHeight="1">
      <c r="A142" s="15" t="s">
        <v>114</v>
      </c>
      <c r="B142" s="66" t="s">
        <v>239</v>
      </c>
      <c r="C142" s="61"/>
    </row>
    <row r="143" spans="1:9" ht="15" customHeight="1">
      <c r="A143" s="11" t="s">
        <v>116</v>
      </c>
      <c r="B143" s="12" t="s">
        <v>240</v>
      </c>
      <c r="C143" s="69">
        <f>+C124+C128+C133+C138</f>
        <v>810061</v>
      </c>
      <c r="F143" s="70"/>
      <c r="G143" s="71"/>
      <c r="H143" s="71"/>
      <c r="I143" s="71"/>
    </row>
    <row r="144" spans="1:9" s="14" customFormat="1" ht="12.9" customHeight="1">
      <c r="A144" s="72" t="s">
        <v>241</v>
      </c>
      <c r="B144" s="73" t="s">
        <v>242</v>
      </c>
      <c r="C144" s="69">
        <v>41413733</v>
      </c>
    </row>
    <row r="145" spans="1:5" ht="7.5" customHeight="1">
      <c r="E145" s="294"/>
    </row>
    <row r="146" spans="1:5">
      <c r="A146" s="311" t="s">
        <v>243</v>
      </c>
      <c r="B146" s="311"/>
      <c r="C146" s="311"/>
    </row>
    <row r="147" spans="1:5" ht="15" customHeight="1">
      <c r="A147" s="309" t="s">
        <v>244</v>
      </c>
      <c r="B147" s="309"/>
      <c r="C147" s="4" t="s">
        <v>168</v>
      </c>
    </row>
    <row r="148" spans="1:5" ht="13.5" customHeight="1">
      <c r="A148" s="11">
        <v>1</v>
      </c>
      <c r="B148" s="59" t="s">
        <v>245</v>
      </c>
      <c r="C148" s="13">
        <f>+C60-C123</f>
        <v>-14872145</v>
      </c>
      <c r="D148" s="74"/>
    </row>
    <row r="149" spans="1:5" ht="27.75" customHeight="1">
      <c r="A149" s="11" t="s">
        <v>20</v>
      </c>
      <c r="B149" s="59" t="s">
        <v>246</v>
      </c>
      <c r="C149" s="13">
        <f>+C83-C143</f>
        <v>14872145</v>
      </c>
    </row>
  </sheetData>
  <sheetProtection selectLockedCells="1" selectUnlockedCells="1"/>
  <mergeCells count="6">
    <mergeCell ref="A1:C1"/>
    <mergeCell ref="A2:B2"/>
    <mergeCell ref="A86:C86"/>
    <mergeCell ref="A87:B87"/>
    <mergeCell ref="A146:C146"/>
    <mergeCell ref="A147:B147"/>
  </mergeCells>
  <printOptions horizontalCentered="1"/>
  <pageMargins left="0.70866141732283472" right="0.39370078740157483" top="0.74803149606299213" bottom="0.74803149606299213" header="0.31496062992125984" footer="0.31496062992125984"/>
  <pageSetup paperSize="9" scale="71" firstPageNumber="0" orientation="portrait" horizontalDpi="300" verticalDpi="300" r:id="rId1"/>
  <headerFooter alignWithMargins="0">
    <oddHeader>&amp;C&amp;"Times New Roman CE,Félkövér"&amp;12Várkesző Önkormányzat
2020. ÉVI KÖLTSÉGVETÉSÉNEK ÖSSZEVONT MÉRLEGE&amp;R&amp;"Times New Roman CE,Félkövér dőlt"&amp;11         1. melléklet az 1/2020. (II.14.) önkormányzati rendelethez</oddHeader>
  </headerFooter>
  <rowBreaks count="1" manualBreakCount="1"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indexed="50"/>
  </sheetPr>
  <dimension ref="A1:F31"/>
  <sheetViews>
    <sheetView topLeftCell="B16" zoomScale="115" zoomScaleNormal="115" zoomScaleSheetLayoutView="100" workbookViewId="0">
      <selection activeCell="I27" sqref="I27"/>
    </sheetView>
  </sheetViews>
  <sheetFormatPr defaultColWidth="9.33203125" defaultRowHeight="13.2"/>
  <cols>
    <col min="1" max="1" width="6.77734375" style="75" customWidth="1"/>
    <col min="2" max="2" width="55.109375" style="76" customWidth="1"/>
    <col min="3" max="3" width="16.33203125" style="75" customWidth="1"/>
    <col min="4" max="4" width="55.109375" style="75" customWidth="1"/>
    <col min="5" max="5" width="16.33203125" style="75" customWidth="1"/>
    <col min="6" max="6" width="4.77734375" style="75" customWidth="1"/>
    <col min="7" max="16384" width="9.33203125" style="75"/>
  </cols>
  <sheetData>
    <row r="1" spans="1:6" ht="39.75" customHeight="1">
      <c r="B1" s="312" t="s">
        <v>247</v>
      </c>
      <c r="C1" s="312"/>
      <c r="D1" s="312"/>
      <c r="E1" s="312"/>
      <c r="F1" s="313" t="s">
        <v>410</v>
      </c>
    </row>
    <row r="2" spans="1:6" ht="13.8">
      <c r="E2" s="77" t="s">
        <v>2</v>
      </c>
      <c r="F2" s="313"/>
    </row>
    <row r="3" spans="1:6" ht="18" customHeight="1">
      <c r="A3" s="314" t="s">
        <v>3</v>
      </c>
      <c r="B3" s="315" t="s">
        <v>248</v>
      </c>
      <c r="C3" s="315"/>
      <c r="D3" s="314" t="s">
        <v>249</v>
      </c>
      <c r="E3" s="314"/>
      <c r="F3" s="313"/>
    </row>
    <row r="4" spans="1:6" s="81" customFormat="1" ht="35.25" customHeight="1">
      <c r="A4" s="314"/>
      <c r="B4" s="78" t="s">
        <v>250</v>
      </c>
      <c r="C4" s="79" t="s">
        <v>415</v>
      </c>
      <c r="D4" s="78" t="s">
        <v>250</v>
      </c>
      <c r="E4" s="80" t="s">
        <v>415</v>
      </c>
      <c r="F4" s="313"/>
    </row>
    <row r="5" spans="1:6" s="86" customFormat="1" ht="12" customHeight="1">
      <c r="A5" s="82">
        <v>1</v>
      </c>
      <c r="B5" s="83">
        <v>2</v>
      </c>
      <c r="C5" s="84" t="s">
        <v>34</v>
      </c>
      <c r="D5" s="83" t="s">
        <v>218</v>
      </c>
      <c r="E5" s="85" t="s">
        <v>62</v>
      </c>
      <c r="F5" s="313"/>
    </row>
    <row r="6" spans="1:6" ht="12.9" customHeight="1">
      <c r="A6" s="87" t="s">
        <v>6</v>
      </c>
      <c r="B6" s="88" t="s">
        <v>251</v>
      </c>
      <c r="C6" s="89">
        <v>20251527</v>
      </c>
      <c r="D6" s="88" t="s">
        <v>252</v>
      </c>
      <c r="E6" s="90">
        <v>12011670</v>
      </c>
      <c r="F6" s="313"/>
    </row>
    <row r="7" spans="1:6" ht="12.9" customHeight="1">
      <c r="A7" s="91" t="s">
        <v>20</v>
      </c>
      <c r="B7" s="92" t="s">
        <v>253</v>
      </c>
      <c r="C7" s="93">
        <v>4500000</v>
      </c>
      <c r="D7" s="92" t="s">
        <v>172</v>
      </c>
      <c r="E7" s="94">
        <v>1759617</v>
      </c>
      <c r="F7" s="313"/>
    </row>
    <row r="8" spans="1:6" ht="12.9" customHeight="1">
      <c r="A8" s="91" t="s">
        <v>34</v>
      </c>
      <c r="B8" s="92" t="s">
        <v>254</v>
      </c>
      <c r="C8" s="93"/>
      <c r="D8" s="92" t="s">
        <v>255</v>
      </c>
      <c r="E8" s="94">
        <v>10049479</v>
      </c>
      <c r="F8" s="313"/>
    </row>
    <row r="9" spans="1:6" ht="12.9" customHeight="1">
      <c r="A9" s="91" t="s">
        <v>218</v>
      </c>
      <c r="B9" s="92" t="s">
        <v>256</v>
      </c>
      <c r="C9" s="93">
        <v>750000</v>
      </c>
      <c r="D9" s="92" t="s">
        <v>174</v>
      </c>
      <c r="E9" s="94">
        <v>2137000</v>
      </c>
      <c r="F9" s="313"/>
    </row>
    <row r="10" spans="1:6" ht="12.9" customHeight="1">
      <c r="A10" s="91" t="s">
        <v>62</v>
      </c>
      <c r="B10" s="95" t="s">
        <v>257</v>
      </c>
      <c r="C10" s="93"/>
      <c r="D10" s="92" t="s">
        <v>176</v>
      </c>
      <c r="E10" s="94">
        <v>870402</v>
      </c>
      <c r="F10" s="313"/>
    </row>
    <row r="11" spans="1:6" ht="12.9" customHeight="1">
      <c r="A11" s="91" t="s">
        <v>84</v>
      </c>
      <c r="B11" s="92" t="s">
        <v>258</v>
      </c>
      <c r="C11" s="96"/>
      <c r="D11" s="92" t="s">
        <v>259</v>
      </c>
      <c r="E11" s="94"/>
      <c r="F11" s="313"/>
    </row>
    <row r="12" spans="1:6" ht="12.9" customHeight="1">
      <c r="A12" s="91" t="s">
        <v>229</v>
      </c>
      <c r="B12" s="92" t="s">
        <v>83</v>
      </c>
      <c r="C12" s="93">
        <v>230000</v>
      </c>
      <c r="D12" s="97"/>
      <c r="E12" s="94"/>
      <c r="F12" s="313"/>
    </row>
    <row r="13" spans="1:6" ht="12.9" customHeight="1">
      <c r="A13" s="91" t="s">
        <v>106</v>
      </c>
      <c r="B13" s="97"/>
      <c r="C13" s="93"/>
      <c r="D13" s="97"/>
      <c r="E13" s="94"/>
      <c r="F13" s="313"/>
    </row>
    <row r="14" spans="1:6" ht="12.9" customHeight="1">
      <c r="A14" s="91" t="s">
        <v>116</v>
      </c>
      <c r="B14" s="98"/>
      <c r="C14" s="96"/>
      <c r="D14" s="97"/>
      <c r="E14" s="94"/>
      <c r="F14" s="313"/>
    </row>
    <row r="15" spans="1:6" ht="12.9" customHeight="1">
      <c r="A15" s="91" t="s">
        <v>241</v>
      </c>
      <c r="B15" s="97"/>
      <c r="C15" s="93"/>
      <c r="D15" s="97"/>
      <c r="E15" s="94"/>
      <c r="F15" s="313"/>
    </row>
    <row r="16" spans="1:6" ht="12.9" customHeight="1">
      <c r="A16" s="91" t="s">
        <v>260</v>
      </c>
      <c r="B16" s="97"/>
      <c r="C16" s="93"/>
      <c r="D16" s="97"/>
      <c r="E16" s="94"/>
      <c r="F16" s="313"/>
    </row>
    <row r="17" spans="1:6" ht="12.9" customHeight="1">
      <c r="A17" s="91" t="s">
        <v>261</v>
      </c>
      <c r="B17" s="99"/>
      <c r="C17" s="100"/>
      <c r="D17" s="97"/>
      <c r="E17" s="101"/>
      <c r="F17" s="313"/>
    </row>
    <row r="18" spans="1:6" ht="15.9" customHeight="1">
      <c r="A18" s="102" t="s">
        <v>262</v>
      </c>
      <c r="B18" s="103" t="s">
        <v>263</v>
      </c>
      <c r="C18" s="104">
        <f>+C6+C7+C9+C10+C12+C13+C14+C15+C16+C17</f>
        <v>25731527</v>
      </c>
      <c r="D18" s="103" t="s">
        <v>264</v>
      </c>
      <c r="E18" s="105">
        <f>SUM(E6:E17)</f>
        <v>26828168</v>
      </c>
      <c r="F18" s="313"/>
    </row>
    <row r="19" spans="1:6" ht="12.9" customHeight="1">
      <c r="A19" s="106" t="s">
        <v>265</v>
      </c>
      <c r="B19" s="107" t="s">
        <v>266</v>
      </c>
      <c r="C19" s="108">
        <v>15682206</v>
      </c>
      <c r="D19" s="92" t="s">
        <v>267</v>
      </c>
      <c r="E19" s="109"/>
      <c r="F19" s="313"/>
    </row>
    <row r="20" spans="1:6" ht="12.9" customHeight="1">
      <c r="A20" s="91" t="s">
        <v>268</v>
      </c>
      <c r="B20" s="92" t="s">
        <v>269</v>
      </c>
      <c r="C20" s="93">
        <v>15682206</v>
      </c>
      <c r="D20" s="92" t="s">
        <v>270</v>
      </c>
      <c r="E20" s="94"/>
      <c r="F20" s="313"/>
    </row>
    <row r="21" spans="1:6" ht="12.9" customHeight="1">
      <c r="A21" s="91" t="s">
        <v>271</v>
      </c>
      <c r="B21" s="92" t="s">
        <v>272</v>
      </c>
      <c r="C21" s="93"/>
      <c r="D21" s="92" t="s">
        <v>273</v>
      </c>
      <c r="E21" s="94"/>
      <c r="F21" s="313"/>
    </row>
    <row r="22" spans="1:6" ht="12.9" customHeight="1">
      <c r="A22" s="91" t="s">
        <v>274</v>
      </c>
      <c r="B22" s="92" t="s">
        <v>275</v>
      </c>
      <c r="C22" s="93"/>
      <c r="D22" s="92" t="s">
        <v>276</v>
      </c>
      <c r="E22" s="94"/>
      <c r="F22" s="313"/>
    </row>
    <row r="23" spans="1:6" ht="12.9" customHeight="1">
      <c r="A23" s="91" t="s">
        <v>277</v>
      </c>
      <c r="B23" s="92" t="s">
        <v>278</v>
      </c>
      <c r="C23" s="93"/>
      <c r="D23" s="107" t="s">
        <v>279</v>
      </c>
      <c r="E23" s="94"/>
      <c r="F23" s="313"/>
    </row>
    <row r="24" spans="1:6" ht="12.9" customHeight="1">
      <c r="A24" s="91" t="s">
        <v>280</v>
      </c>
      <c r="B24" s="92" t="s">
        <v>281</v>
      </c>
      <c r="C24" s="110">
        <f>+C25+C26</f>
        <v>0</v>
      </c>
      <c r="D24" s="92" t="s">
        <v>282</v>
      </c>
      <c r="E24" s="94"/>
      <c r="F24" s="313"/>
    </row>
    <row r="25" spans="1:6" ht="12.9" customHeight="1">
      <c r="A25" s="106" t="s">
        <v>283</v>
      </c>
      <c r="B25" s="107" t="s">
        <v>284</v>
      </c>
      <c r="C25" s="111"/>
      <c r="D25" s="88" t="s">
        <v>285</v>
      </c>
      <c r="E25" s="109">
        <v>810061</v>
      </c>
      <c r="F25" s="313"/>
    </row>
    <row r="26" spans="1:6" ht="12.9" customHeight="1">
      <c r="A26" s="91" t="s">
        <v>286</v>
      </c>
      <c r="B26" s="92" t="s">
        <v>287</v>
      </c>
      <c r="C26" s="93"/>
      <c r="D26" s="97"/>
      <c r="E26" s="94"/>
      <c r="F26" s="313"/>
    </row>
    <row r="27" spans="1:6" ht="15.9" customHeight="1">
      <c r="A27" s="102" t="s">
        <v>288</v>
      </c>
      <c r="B27" s="103" t="s">
        <v>289</v>
      </c>
      <c r="C27" s="104">
        <v>15682206</v>
      </c>
      <c r="D27" s="103" t="s">
        <v>290</v>
      </c>
      <c r="E27" s="105">
        <f>SUM(E19:E26)</f>
        <v>810061</v>
      </c>
      <c r="F27" s="313"/>
    </row>
    <row r="28" spans="1:6">
      <c r="A28" s="102" t="s">
        <v>291</v>
      </c>
      <c r="B28" s="112" t="s">
        <v>292</v>
      </c>
      <c r="C28" s="113">
        <f>+C18+C27</f>
        <v>41413733</v>
      </c>
      <c r="D28" s="112" t="s">
        <v>293</v>
      </c>
      <c r="E28" s="113">
        <f>+E18+E27</f>
        <v>27638229</v>
      </c>
      <c r="F28" s="313"/>
    </row>
    <row r="29" spans="1:6">
      <c r="A29" s="102" t="s">
        <v>294</v>
      </c>
      <c r="B29" s="112" t="s">
        <v>295</v>
      </c>
      <c r="C29" s="113">
        <f>IF(C18-E18&lt;0,E18-C18,"-")</f>
        <v>1096641</v>
      </c>
      <c r="D29" s="112" t="s">
        <v>296</v>
      </c>
      <c r="E29" s="113" t="str">
        <f>IF(C18-E18&gt;0,E18-C18,"-")</f>
        <v>-</v>
      </c>
      <c r="F29" s="313"/>
    </row>
    <row r="30" spans="1:6">
      <c r="A30" s="102" t="s">
        <v>297</v>
      </c>
      <c r="B30" s="112" t="s">
        <v>298</v>
      </c>
      <c r="C30" s="113" t="str">
        <f>IF(C18+C19-E28&lt;0,E28-(C18+C19),"-")</f>
        <v>-</v>
      </c>
      <c r="D30" s="112" t="s">
        <v>299</v>
      </c>
      <c r="E30" s="113">
        <f>IF(C18+C19-E28&gt;0,C18+C19-E28,"-")</f>
        <v>13775504</v>
      </c>
      <c r="F30" s="313"/>
    </row>
    <row r="31" spans="1:6" ht="18.75" customHeight="1">
      <c r="B31" s="316"/>
      <c r="C31" s="316"/>
      <c r="D31" s="316"/>
    </row>
  </sheetData>
  <sheetProtection selectLockedCells="1" selectUnlockedCells="1"/>
  <mergeCells count="6">
    <mergeCell ref="B1:E1"/>
    <mergeCell ref="F1:F30"/>
    <mergeCell ref="A3:A4"/>
    <mergeCell ref="B3:C3"/>
    <mergeCell ref="D3:E3"/>
    <mergeCell ref="B31:D31"/>
  </mergeCells>
  <printOptions horizontalCentered="1"/>
  <pageMargins left="0.3298611111111111" right="0.47986111111111113" top="0.90555555555555545" bottom="0.5" header="0.6694444444444444" footer="0.51180555555555551"/>
  <pageSetup paperSize="9" firstPageNumber="0" orientation="landscape" horizontalDpi="300" verticalDpi="300" r:id="rId1"/>
  <headerFooter alignWithMargins="0">
    <oddHeader xml:space="preserve">&amp;R&amp;"Times New Roman CE,Félkövér dőlt"&amp;11 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indexed="50"/>
  </sheetPr>
  <dimension ref="A1:F33"/>
  <sheetViews>
    <sheetView topLeftCell="A13" zoomScaleSheetLayoutView="115" workbookViewId="0">
      <selection activeCell="E10" sqref="E10"/>
    </sheetView>
  </sheetViews>
  <sheetFormatPr defaultColWidth="9.33203125" defaultRowHeight="13.2"/>
  <cols>
    <col min="1" max="1" width="6.77734375" style="75" customWidth="1"/>
    <col min="2" max="2" width="55.109375" style="76" customWidth="1"/>
    <col min="3" max="3" width="16.33203125" style="75" customWidth="1"/>
    <col min="4" max="4" width="55.109375" style="75" customWidth="1"/>
    <col min="5" max="5" width="16.33203125" style="75" customWidth="1"/>
    <col min="6" max="6" width="4.77734375" style="75" customWidth="1"/>
    <col min="7" max="16384" width="9.33203125" style="75"/>
  </cols>
  <sheetData>
    <row r="1" spans="1:6" ht="31.5" customHeight="1">
      <c r="B1" s="312" t="s">
        <v>300</v>
      </c>
      <c r="C1" s="312"/>
      <c r="D1" s="312"/>
      <c r="E1" s="312"/>
      <c r="F1" s="313" t="s">
        <v>411</v>
      </c>
    </row>
    <row r="2" spans="1:6" ht="13.8">
      <c r="E2" s="77" t="s">
        <v>2</v>
      </c>
      <c r="F2" s="313"/>
    </row>
    <row r="3" spans="1:6" ht="13.5" customHeight="1">
      <c r="A3" s="314" t="s">
        <v>3</v>
      </c>
      <c r="B3" s="315" t="s">
        <v>248</v>
      </c>
      <c r="C3" s="315"/>
      <c r="D3" s="314" t="s">
        <v>249</v>
      </c>
      <c r="E3" s="314"/>
      <c r="F3" s="313"/>
    </row>
    <row r="4" spans="1:6" s="81" customFormat="1">
      <c r="A4" s="314"/>
      <c r="B4" s="78" t="s">
        <v>250</v>
      </c>
      <c r="C4" s="79" t="s">
        <v>415</v>
      </c>
      <c r="D4" s="78" t="s">
        <v>250</v>
      </c>
      <c r="E4" s="79" t="s">
        <v>415</v>
      </c>
      <c r="F4" s="313"/>
    </row>
    <row r="5" spans="1:6" s="81" customFormat="1">
      <c r="A5" s="82">
        <v>1</v>
      </c>
      <c r="B5" s="83">
        <v>2</v>
      </c>
      <c r="C5" s="84">
        <v>3</v>
      </c>
      <c r="D5" s="83">
        <v>4</v>
      </c>
      <c r="E5" s="85">
        <v>5</v>
      </c>
      <c r="F5" s="313"/>
    </row>
    <row r="6" spans="1:6" ht="12.9" customHeight="1">
      <c r="A6" s="87" t="s">
        <v>6</v>
      </c>
      <c r="B6" s="88" t="s">
        <v>301</v>
      </c>
      <c r="C6" s="89">
        <v>0</v>
      </c>
      <c r="D6" s="88" t="s">
        <v>197</v>
      </c>
      <c r="E6" s="90">
        <v>0</v>
      </c>
      <c r="F6" s="313"/>
    </row>
    <row r="7" spans="1:6">
      <c r="A7" s="91" t="s">
        <v>20</v>
      </c>
      <c r="B7" s="92" t="s">
        <v>302</v>
      </c>
      <c r="C7" s="93"/>
      <c r="D7" s="92" t="s">
        <v>303</v>
      </c>
      <c r="E7" s="94"/>
      <c r="F7" s="313"/>
    </row>
    <row r="8" spans="1:6" ht="12.9" customHeight="1">
      <c r="A8" s="91" t="s">
        <v>34</v>
      </c>
      <c r="B8" s="92" t="s">
        <v>304</v>
      </c>
      <c r="C8" s="93"/>
      <c r="D8" s="92" t="s">
        <v>199</v>
      </c>
      <c r="E8" s="94">
        <v>13775504</v>
      </c>
      <c r="F8" s="313"/>
    </row>
    <row r="9" spans="1:6" ht="12.9" customHeight="1">
      <c r="A9" s="91" t="s">
        <v>218</v>
      </c>
      <c r="B9" s="92" t="s">
        <v>305</v>
      </c>
      <c r="C9" s="93"/>
      <c r="D9" s="92" t="s">
        <v>306</v>
      </c>
      <c r="E9" s="94"/>
      <c r="F9" s="313"/>
    </row>
    <row r="10" spans="1:6" ht="12.75" customHeight="1">
      <c r="A10" s="91" t="s">
        <v>62</v>
      </c>
      <c r="B10" s="92" t="s">
        <v>307</v>
      </c>
      <c r="C10" s="93"/>
      <c r="D10" s="92" t="s">
        <v>201</v>
      </c>
      <c r="E10" s="94"/>
      <c r="F10" s="313"/>
    </row>
    <row r="11" spans="1:6" ht="12.9" customHeight="1">
      <c r="A11" s="91" t="s">
        <v>84</v>
      </c>
      <c r="B11" s="92" t="s">
        <v>308</v>
      </c>
      <c r="C11" s="96"/>
      <c r="D11" s="97"/>
      <c r="E11" s="94"/>
      <c r="F11" s="313"/>
    </row>
    <row r="12" spans="1:6" ht="12.9" customHeight="1">
      <c r="A12" s="91" t="s">
        <v>229</v>
      </c>
      <c r="B12" s="97"/>
      <c r="C12" s="93"/>
      <c r="D12" s="97"/>
      <c r="E12" s="94"/>
      <c r="F12" s="313"/>
    </row>
    <row r="13" spans="1:6" ht="12.9" customHeight="1">
      <c r="A13" s="91" t="s">
        <v>106</v>
      </c>
      <c r="B13" s="97"/>
      <c r="C13" s="93"/>
      <c r="D13" s="97"/>
      <c r="E13" s="94"/>
      <c r="F13" s="313"/>
    </row>
    <row r="14" spans="1:6" ht="12.9" customHeight="1">
      <c r="A14" s="91" t="s">
        <v>116</v>
      </c>
      <c r="B14" s="97"/>
      <c r="C14" s="96"/>
      <c r="D14" s="97"/>
      <c r="E14" s="94"/>
      <c r="F14" s="313"/>
    </row>
    <row r="15" spans="1:6">
      <c r="A15" s="91" t="s">
        <v>241</v>
      </c>
      <c r="B15" s="97"/>
      <c r="C15" s="96"/>
      <c r="D15" s="97"/>
      <c r="E15" s="94"/>
      <c r="F15" s="313"/>
    </row>
    <row r="16" spans="1:6" ht="12.9" customHeight="1">
      <c r="A16" s="106" t="s">
        <v>260</v>
      </c>
      <c r="B16" s="114"/>
      <c r="C16" s="115"/>
      <c r="D16" s="107" t="s">
        <v>259</v>
      </c>
      <c r="E16" s="109"/>
      <c r="F16" s="313"/>
    </row>
    <row r="17" spans="1:6" ht="15.9" customHeight="1">
      <c r="A17" s="102" t="s">
        <v>261</v>
      </c>
      <c r="B17" s="103" t="s">
        <v>309</v>
      </c>
      <c r="C17" s="104">
        <v>0</v>
      </c>
      <c r="D17" s="103" t="s">
        <v>310</v>
      </c>
      <c r="E17" s="105">
        <f>+E6+E8+E10+E11+E12+E13+E14+E15+E16</f>
        <v>13775504</v>
      </c>
      <c r="F17" s="313"/>
    </row>
    <row r="18" spans="1:6" ht="12.9" customHeight="1">
      <c r="A18" s="87" t="s">
        <v>262</v>
      </c>
      <c r="B18" s="116" t="s">
        <v>311</v>
      </c>
      <c r="C18" s="117">
        <f>+C19+C20+C21+C22+C23</f>
        <v>0</v>
      </c>
      <c r="D18" s="92" t="s">
        <v>267</v>
      </c>
      <c r="E18" s="90"/>
      <c r="F18" s="313"/>
    </row>
    <row r="19" spans="1:6" ht="12.9" customHeight="1">
      <c r="A19" s="91" t="s">
        <v>265</v>
      </c>
      <c r="B19" s="118" t="s">
        <v>312</v>
      </c>
      <c r="C19" s="93"/>
      <c r="D19" s="92" t="s">
        <v>313</v>
      </c>
      <c r="E19" s="94"/>
      <c r="F19" s="313"/>
    </row>
    <row r="20" spans="1:6" ht="12.9" customHeight="1">
      <c r="A20" s="87" t="s">
        <v>268</v>
      </c>
      <c r="B20" s="118" t="s">
        <v>314</v>
      </c>
      <c r="C20" s="93"/>
      <c r="D20" s="92" t="s">
        <v>273</v>
      </c>
      <c r="E20" s="94"/>
      <c r="F20" s="313"/>
    </row>
    <row r="21" spans="1:6" ht="12.9" customHeight="1">
      <c r="A21" s="91" t="s">
        <v>271</v>
      </c>
      <c r="B21" s="118" t="s">
        <v>315</v>
      </c>
      <c r="C21" s="93"/>
      <c r="D21" s="92" t="s">
        <v>276</v>
      </c>
      <c r="E21" s="94"/>
      <c r="F21" s="313"/>
    </row>
    <row r="22" spans="1:6" ht="12.9" customHeight="1">
      <c r="A22" s="87" t="s">
        <v>274</v>
      </c>
      <c r="B22" s="118" t="s">
        <v>316</v>
      </c>
      <c r="C22" s="93"/>
      <c r="D22" s="107" t="s">
        <v>279</v>
      </c>
      <c r="E22" s="94"/>
      <c r="F22" s="313"/>
    </row>
    <row r="23" spans="1:6" ht="12.9" customHeight="1">
      <c r="A23" s="91" t="s">
        <v>277</v>
      </c>
      <c r="B23" s="119" t="s">
        <v>317</v>
      </c>
      <c r="C23" s="93"/>
      <c r="D23" s="92" t="s">
        <v>318</v>
      </c>
      <c r="E23" s="94"/>
      <c r="F23" s="313"/>
    </row>
    <row r="24" spans="1:6" ht="12.9" customHeight="1">
      <c r="A24" s="87" t="s">
        <v>280</v>
      </c>
      <c r="B24" s="120" t="s">
        <v>319</v>
      </c>
      <c r="C24" s="110">
        <f>+C25+C26+C27+C28+C29</f>
        <v>0</v>
      </c>
      <c r="D24" s="88" t="s">
        <v>320</v>
      </c>
      <c r="E24" s="94"/>
      <c r="F24" s="313"/>
    </row>
    <row r="25" spans="1:6" ht="12.9" customHeight="1">
      <c r="A25" s="91" t="s">
        <v>283</v>
      </c>
      <c r="B25" s="119" t="s">
        <v>321</v>
      </c>
      <c r="C25" s="93"/>
      <c r="D25" s="88" t="s">
        <v>322</v>
      </c>
      <c r="E25" s="94"/>
      <c r="F25" s="313"/>
    </row>
    <row r="26" spans="1:6" ht="12.9" customHeight="1">
      <c r="A26" s="87" t="s">
        <v>286</v>
      </c>
      <c r="B26" s="119" t="s">
        <v>323</v>
      </c>
      <c r="C26" s="93"/>
      <c r="D26" s="121"/>
      <c r="E26" s="94"/>
      <c r="F26" s="313"/>
    </row>
    <row r="27" spans="1:6" ht="12.9" customHeight="1">
      <c r="A27" s="91" t="s">
        <v>288</v>
      </c>
      <c r="B27" s="118" t="s">
        <v>324</v>
      </c>
      <c r="C27" s="93"/>
      <c r="D27" s="121"/>
      <c r="E27" s="94"/>
      <c r="F27" s="313"/>
    </row>
    <row r="28" spans="1:6" ht="12.9" customHeight="1">
      <c r="A28" s="87" t="s">
        <v>291</v>
      </c>
      <c r="B28" s="122" t="s">
        <v>325</v>
      </c>
      <c r="C28" s="93"/>
      <c r="D28" s="97"/>
      <c r="E28" s="94"/>
      <c r="F28" s="313"/>
    </row>
    <row r="29" spans="1:6" ht="12.9" customHeight="1">
      <c r="A29" s="91" t="s">
        <v>294</v>
      </c>
      <c r="B29" s="123" t="s">
        <v>326</v>
      </c>
      <c r="C29" s="93"/>
      <c r="D29" s="121"/>
      <c r="E29" s="94"/>
      <c r="F29" s="313"/>
    </row>
    <row r="30" spans="1:6" ht="21.75" customHeight="1">
      <c r="A30" s="102" t="s">
        <v>297</v>
      </c>
      <c r="B30" s="103" t="s">
        <v>327</v>
      </c>
      <c r="C30" s="104">
        <f>+C18+C24</f>
        <v>0</v>
      </c>
      <c r="D30" s="103" t="s">
        <v>328</v>
      </c>
      <c r="E30" s="105">
        <f>SUM(E18:E29)</f>
        <v>0</v>
      </c>
      <c r="F30" s="313"/>
    </row>
    <row r="31" spans="1:6">
      <c r="A31" s="102" t="s">
        <v>329</v>
      </c>
      <c r="B31" s="112" t="s">
        <v>330</v>
      </c>
      <c r="C31" s="113">
        <f>+C17+C30</f>
        <v>0</v>
      </c>
      <c r="D31" s="112" t="s">
        <v>331</v>
      </c>
      <c r="E31" s="113">
        <f>+E17+E30</f>
        <v>13775504</v>
      </c>
      <c r="F31" s="313"/>
    </row>
    <row r="32" spans="1:6">
      <c r="A32" s="102" t="s">
        <v>332</v>
      </c>
      <c r="B32" s="112" t="s">
        <v>295</v>
      </c>
      <c r="C32" s="113">
        <f>IF(C17-E17&lt;0,E17-C17,"-")</f>
        <v>13775504</v>
      </c>
      <c r="D32" s="112" t="s">
        <v>296</v>
      </c>
      <c r="E32" s="113" t="str">
        <f>IF(C17-E17&gt;0,C17-E17,"-")</f>
        <v>-</v>
      </c>
      <c r="F32" s="313"/>
    </row>
    <row r="33" spans="1:6">
      <c r="A33" s="102" t="s">
        <v>333</v>
      </c>
      <c r="B33" s="112" t="s">
        <v>298</v>
      </c>
      <c r="C33" s="113">
        <f>IF(C17+C18-E31&lt;0,E31-(C17+C18),"-")</f>
        <v>13775504</v>
      </c>
      <c r="D33" s="112" t="s">
        <v>299</v>
      </c>
      <c r="E33" s="113" t="str">
        <f>IF(C17+C18-E31&gt;0,C17+C18-E31,"-")</f>
        <v>-</v>
      </c>
      <c r="F33" s="313"/>
    </row>
  </sheetData>
  <sheetProtection selectLockedCells="1" selectUnlockedCells="1"/>
  <mergeCells count="5">
    <mergeCell ref="B1:E1"/>
    <mergeCell ref="F1:F33"/>
    <mergeCell ref="A3:A4"/>
    <mergeCell ref="B3:C3"/>
    <mergeCell ref="D3:E3"/>
  </mergeCells>
  <printOptions horizontalCentered="1"/>
  <pageMargins left="0.78749999999999998" right="0.78749999999999998" top="0.49027777777777776" bottom="0.79027777777777775" header="0.51180555555555551" footer="0.51180555555555551"/>
  <pageSetup paperSize="9" scale="93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indexed="50"/>
  </sheetPr>
  <dimension ref="A1:G11"/>
  <sheetViews>
    <sheetView view="pageLayout" zoomScaleNormal="120" workbookViewId="0">
      <selection activeCell="F3" sqref="F3:F4"/>
    </sheetView>
  </sheetViews>
  <sheetFormatPr defaultColWidth="9.33203125" defaultRowHeight="13.8"/>
  <cols>
    <col min="1" max="1" width="5.6640625" style="124" customWidth="1"/>
    <col min="2" max="2" width="35.6640625" style="124" customWidth="1"/>
    <col min="3" max="6" width="14" style="124" customWidth="1"/>
    <col min="7" max="16384" width="9.33203125" style="124"/>
  </cols>
  <sheetData>
    <row r="1" spans="1:7" ht="33" customHeight="1">
      <c r="A1" s="317" t="s">
        <v>334</v>
      </c>
      <c r="B1" s="317"/>
      <c r="C1" s="317"/>
      <c r="D1" s="317"/>
      <c r="E1" s="317"/>
      <c r="F1" s="317"/>
    </row>
    <row r="2" spans="1:7" ht="15.9" customHeight="1">
      <c r="A2" s="125"/>
      <c r="B2" s="125"/>
      <c r="C2" s="318"/>
      <c r="D2" s="318"/>
      <c r="E2" s="319" t="s">
        <v>2</v>
      </c>
      <c r="F2" s="319"/>
      <c r="G2" s="126"/>
    </row>
    <row r="3" spans="1:7" ht="63" customHeight="1">
      <c r="A3" s="320" t="s">
        <v>335</v>
      </c>
      <c r="B3" s="321" t="s">
        <v>336</v>
      </c>
      <c r="C3" s="322" t="s">
        <v>337</v>
      </c>
      <c r="D3" s="322"/>
      <c r="E3" s="322"/>
      <c r="F3" s="323" t="s">
        <v>338</v>
      </c>
    </row>
    <row r="4" spans="1:7">
      <c r="A4" s="320"/>
      <c r="B4" s="321"/>
      <c r="C4" s="127">
        <v>2020</v>
      </c>
      <c r="D4" s="127">
        <v>2021</v>
      </c>
      <c r="E4" s="127">
        <v>2022</v>
      </c>
      <c r="F4" s="323"/>
    </row>
    <row r="5" spans="1:7">
      <c r="A5" s="128">
        <v>1</v>
      </c>
      <c r="B5" s="129">
        <v>2</v>
      </c>
      <c r="C5" s="129">
        <v>3</v>
      </c>
      <c r="D5" s="129">
        <v>4</v>
      </c>
      <c r="E5" s="129">
        <v>5</v>
      </c>
      <c r="F5" s="130">
        <v>6</v>
      </c>
    </row>
    <row r="6" spans="1:7">
      <c r="A6" s="131" t="s">
        <v>6</v>
      </c>
      <c r="B6" s="132" t="s">
        <v>339</v>
      </c>
      <c r="C6" s="133">
        <v>0</v>
      </c>
      <c r="D6" s="133">
        <v>0</v>
      </c>
      <c r="E6" s="133">
        <v>0</v>
      </c>
      <c r="F6" s="134">
        <f>SUM(C6:E6)</f>
        <v>0</v>
      </c>
    </row>
    <row r="7" spans="1:7">
      <c r="A7" s="135" t="s">
        <v>20</v>
      </c>
      <c r="B7" s="136"/>
      <c r="C7" s="137"/>
      <c r="D7" s="137"/>
      <c r="E7" s="137"/>
      <c r="F7" s="138">
        <f>SUM(C7:E7)</f>
        <v>0</v>
      </c>
    </row>
    <row r="8" spans="1:7">
      <c r="A8" s="135" t="s">
        <v>34</v>
      </c>
      <c r="B8" s="136"/>
      <c r="C8" s="137"/>
      <c r="D8" s="137"/>
      <c r="E8" s="137"/>
      <c r="F8" s="138">
        <f>SUM(C8:E8)</f>
        <v>0</v>
      </c>
    </row>
    <row r="9" spans="1:7">
      <c r="A9" s="135" t="s">
        <v>218</v>
      </c>
      <c r="B9" s="136"/>
      <c r="C9" s="137"/>
      <c r="D9" s="137"/>
      <c r="E9" s="137" t="s">
        <v>340</v>
      </c>
      <c r="F9" s="138">
        <f>SUM(C9:E9)</f>
        <v>0</v>
      </c>
    </row>
    <row r="10" spans="1:7">
      <c r="A10" s="139" t="s">
        <v>62</v>
      </c>
      <c r="B10" s="140"/>
      <c r="C10" s="141"/>
      <c r="D10" s="141"/>
      <c r="E10" s="141"/>
      <c r="F10" s="138">
        <f>SUM(C10:E10)</f>
        <v>0</v>
      </c>
    </row>
    <row r="11" spans="1:7" s="146" customFormat="1">
      <c r="A11" s="142" t="s">
        <v>84</v>
      </c>
      <c r="B11" s="143" t="s">
        <v>341</v>
      </c>
      <c r="C11" s="144">
        <f>SUM(C6:C10)</f>
        <v>0</v>
      </c>
      <c r="D11" s="144">
        <f>SUM(D6:D10)</f>
        <v>0</v>
      </c>
      <c r="E11" s="144">
        <f>SUM(E6:E10)</f>
        <v>0</v>
      </c>
      <c r="F11" s="145">
        <f>SUM(F6:F10)</f>
        <v>0</v>
      </c>
    </row>
  </sheetData>
  <sheetProtection selectLockedCells="1" selectUnlockedCells="1"/>
  <mergeCells count="7">
    <mergeCell ref="A1:F1"/>
    <mergeCell ref="C2:D2"/>
    <mergeCell ref="E2:F2"/>
    <mergeCell ref="A3:A4"/>
    <mergeCell ref="B3:B4"/>
    <mergeCell ref="C3:E3"/>
    <mergeCell ref="F3:F4"/>
  </mergeCells>
  <printOptions horizontalCentered="1"/>
  <pageMargins left="0.78749999999999998" right="0.78749999999999998" top="1.3777777777777778" bottom="0.98402777777777772" header="0.78749999999999998" footer="0.51180555555555551"/>
  <pageSetup paperSize="9" scale="95" firstPageNumber="0" orientation="portrait" horizontalDpi="300" verticalDpi="300" r:id="rId1"/>
  <headerFooter alignWithMargins="0">
    <oddHeader>&amp;R&amp;"Times New Roman CE,Félkövér dőlt"&amp;11 3. melléklet az 1/2020. (II.14.) önkormányzati rendelethez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indexed="50"/>
  </sheetPr>
  <dimension ref="A1:D12"/>
  <sheetViews>
    <sheetView view="pageLayout" zoomScaleNormal="120" workbookViewId="0">
      <selection activeCell="C3" sqref="C3"/>
    </sheetView>
  </sheetViews>
  <sheetFormatPr defaultColWidth="9.33203125" defaultRowHeight="13.8"/>
  <cols>
    <col min="1" max="1" width="5.6640625" style="124" customWidth="1"/>
    <col min="2" max="2" width="68.6640625" style="124" customWidth="1"/>
    <col min="3" max="3" width="19.44140625" style="124" customWidth="1"/>
    <col min="4" max="16384" width="9.33203125" style="124"/>
  </cols>
  <sheetData>
    <row r="1" spans="1:4" ht="33" customHeight="1">
      <c r="A1" s="317" t="s">
        <v>342</v>
      </c>
      <c r="B1" s="317"/>
      <c r="C1" s="317"/>
    </row>
    <row r="2" spans="1:4" ht="15.9" customHeight="1">
      <c r="A2" s="125"/>
      <c r="B2" s="125"/>
      <c r="C2" s="147" t="s">
        <v>2</v>
      </c>
      <c r="D2" s="126"/>
    </row>
    <row r="3" spans="1:4" ht="26.25" customHeight="1">
      <c r="A3" s="148" t="s">
        <v>335</v>
      </c>
      <c r="B3" s="149" t="s">
        <v>343</v>
      </c>
      <c r="C3" s="150" t="s">
        <v>415</v>
      </c>
    </row>
    <row r="4" spans="1:4">
      <c r="A4" s="151">
        <v>1</v>
      </c>
      <c r="B4" s="152">
        <v>2</v>
      </c>
      <c r="C4" s="153">
        <v>3</v>
      </c>
    </row>
    <row r="5" spans="1:4">
      <c r="A5" s="154" t="s">
        <v>6</v>
      </c>
      <c r="B5" s="155" t="s">
        <v>344</v>
      </c>
      <c r="C5" s="156">
        <v>500000</v>
      </c>
    </row>
    <row r="6" spans="1:4" ht="24">
      <c r="A6" s="157" t="s">
        <v>20</v>
      </c>
      <c r="B6" s="158" t="s">
        <v>345</v>
      </c>
      <c r="C6" s="159"/>
    </row>
    <row r="7" spans="1:4">
      <c r="A7" s="157" t="s">
        <v>34</v>
      </c>
      <c r="B7" s="160" t="s">
        <v>346</v>
      </c>
      <c r="C7" s="159"/>
    </row>
    <row r="8" spans="1:4" ht="24">
      <c r="A8" s="157" t="s">
        <v>218</v>
      </c>
      <c r="B8" s="160" t="s">
        <v>347</v>
      </c>
      <c r="C8" s="159"/>
    </row>
    <row r="9" spans="1:4">
      <c r="A9" s="161" t="s">
        <v>62</v>
      </c>
      <c r="B9" s="160" t="s">
        <v>348</v>
      </c>
      <c r="C9" s="162"/>
    </row>
    <row r="10" spans="1:4">
      <c r="A10" s="157" t="s">
        <v>84</v>
      </c>
      <c r="B10" s="163" t="s">
        <v>349</v>
      </c>
      <c r="C10" s="159"/>
    </row>
    <row r="11" spans="1:4" ht="15.75" customHeight="1">
      <c r="A11" s="324" t="s">
        <v>350</v>
      </c>
      <c r="B11" s="324"/>
      <c r="C11" s="164">
        <f>SUM(C5:C10)</f>
        <v>500000</v>
      </c>
    </row>
    <row r="12" spans="1:4" ht="23.25" customHeight="1">
      <c r="A12" s="325" t="s">
        <v>351</v>
      </c>
      <c r="B12" s="325"/>
      <c r="C12" s="325"/>
    </row>
  </sheetData>
  <sheetProtection selectLockedCells="1" selectUnlockedCells="1"/>
  <mergeCells count="3">
    <mergeCell ref="A1:C1"/>
    <mergeCell ref="A11:B11"/>
    <mergeCell ref="A12:C12"/>
  </mergeCells>
  <printOptions horizontalCentered="1"/>
  <pageMargins left="0.78749999999999998" right="0.78749999999999998" top="1.3777777777777778" bottom="0.98402777777777772" header="0.78749999999999998" footer="0.51180555555555551"/>
  <pageSetup paperSize="9" scale="95" firstPageNumber="0" orientation="portrait" horizontalDpi="300" verticalDpi="300" r:id="rId1"/>
  <headerFooter alignWithMargins="0">
    <oddHeader>&amp;R&amp;"Times New Roman CE,Félkövér dőlt"&amp;11 4. melléklet a 1/2020. (II.14.) önkormányzati rendelethez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indexed="50"/>
  </sheetPr>
  <dimension ref="A1:D8"/>
  <sheetViews>
    <sheetView view="pageLayout" zoomScaleNormal="120" workbookViewId="0">
      <selection activeCell="B12" sqref="B12"/>
    </sheetView>
  </sheetViews>
  <sheetFormatPr defaultColWidth="9.33203125" defaultRowHeight="13.8"/>
  <cols>
    <col min="1" max="1" width="5.6640625" style="124" customWidth="1"/>
    <col min="2" max="2" width="66.77734375" style="124" customWidth="1"/>
    <col min="3" max="3" width="27" style="124" customWidth="1"/>
    <col min="4" max="16384" width="9.33203125" style="124"/>
  </cols>
  <sheetData>
    <row r="1" spans="1:4" ht="33" customHeight="1">
      <c r="A1" s="317" t="s">
        <v>416</v>
      </c>
      <c r="B1" s="317"/>
      <c r="C1" s="317"/>
    </row>
    <row r="2" spans="1:4" ht="15.9" customHeight="1">
      <c r="A2" s="125"/>
      <c r="B2" s="125"/>
      <c r="C2" s="147" t="s">
        <v>2</v>
      </c>
      <c r="D2" s="126"/>
    </row>
    <row r="3" spans="1:4" ht="26.25" customHeight="1">
      <c r="A3" s="148" t="s">
        <v>335</v>
      </c>
      <c r="B3" s="149" t="s">
        <v>352</v>
      </c>
      <c r="C3" s="150" t="s">
        <v>353</v>
      </c>
    </row>
    <row r="4" spans="1:4">
      <c r="A4" s="151">
        <v>1</v>
      </c>
      <c r="B4" s="152">
        <v>2</v>
      </c>
      <c r="C4" s="153">
        <v>3</v>
      </c>
    </row>
    <row r="5" spans="1:4">
      <c r="A5" s="154" t="s">
        <v>6</v>
      </c>
      <c r="B5" s="165" t="s">
        <v>339</v>
      </c>
      <c r="C5" s="166"/>
    </row>
    <row r="6" spans="1:4">
      <c r="A6" s="157" t="s">
        <v>20</v>
      </c>
      <c r="B6" s="167"/>
      <c r="C6" s="168"/>
    </row>
    <row r="7" spans="1:4">
      <c r="A7" s="161" t="s">
        <v>34</v>
      </c>
      <c r="B7" s="169"/>
      <c r="C7" s="170"/>
    </row>
    <row r="8" spans="1:4" s="146" customFormat="1" ht="17.25" customHeight="1">
      <c r="A8" s="171" t="s">
        <v>218</v>
      </c>
      <c r="B8" s="172" t="s">
        <v>354</v>
      </c>
      <c r="C8" s="164">
        <f>SUM(C5:C7)</f>
        <v>0</v>
      </c>
    </row>
  </sheetData>
  <sheetProtection selectLockedCells="1" selectUnlockedCells="1"/>
  <mergeCells count="1">
    <mergeCell ref="A1:C1"/>
  </mergeCells>
  <printOptions horizontalCentered="1"/>
  <pageMargins left="0.78749999999999998" right="0.78749999999999998" top="1.3777777777777778" bottom="0.98402777777777772" header="0.78749999999999998" footer="0.51180555555555551"/>
  <pageSetup paperSize="9" scale="95" firstPageNumber="0" orientation="portrait" horizontalDpi="300" verticalDpi="300" r:id="rId1"/>
  <headerFooter alignWithMargins="0">
    <oddHeader>&amp;R&amp;"Times New Roman CE,Félkövér dőlt"&amp;11 5. melléklet a 1/2020. (II.14.) önkormányzati rendelethez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indexed="50"/>
  </sheetPr>
  <dimension ref="A1:F24"/>
  <sheetViews>
    <sheetView view="pageLayout" zoomScaleNormal="100" workbookViewId="0">
      <selection activeCell="A9" sqref="A9"/>
    </sheetView>
  </sheetViews>
  <sheetFormatPr defaultColWidth="9.33203125" defaultRowHeight="13.2"/>
  <cols>
    <col min="1" max="1" width="47.109375" style="173" customWidth="1"/>
    <col min="2" max="2" width="15.6640625" style="174" customWidth="1"/>
    <col min="3" max="3" width="16.33203125" style="174" customWidth="1"/>
    <col min="4" max="4" width="18" style="174" customWidth="1"/>
    <col min="5" max="5" width="16.6640625" style="174" customWidth="1"/>
    <col min="6" max="6" width="18.77734375" style="75" customWidth="1"/>
    <col min="7" max="8" width="12.77734375" style="174" customWidth="1"/>
    <col min="9" max="9" width="13.77734375" style="174" customWidth="1"/>
    <col min="10" max="16384" width="9.33203125" style="174"/>
  </cols>
  <sheetData>
    <row r="1" spans="1:6" ht="25.5" customHeight="1">
      <c r="A1" s="326" t="s">
        <v>355</v>
      </c>
      <c r="B1" s="326"/>
      <c r="C1" s="326"/>
      <c r="D1" s="326"/>
      <c r="E1" s="326"/>
      <c r="F1" s="326"/>
    </row>
    <row r="2" spans="1:6" ht="22.5" customHeight="1">
      <c r="A2" s="76"/>
      <c r="B2" s="75"/>
      <c r="C2" s="75"/>
      <c r="D2" s="75"/>
      <c r="E2" s="75"/>
      <c r="F2" s="175" t="s">
        <v>2</v>
      </c>
    </row>
    <row r="3" spans="1:6" s="176" customFormat="1" ht="44.25" customHeight="1">
      <c r="A3" s="78" t="s">
        <v>356</v>
      </c>
      <c r="B3" s="79" t="s">
        <v>357</v>
      </c>
      <c r="C3" s="79" t="s">
        <v>358</v>
      </c>
      <c r="D3" s="79" t="s">
        <v>408</v>
      </c>
      <c r="E3" s="79" t="s">
        <v>5</v>
      </c>
      <c r="F3" s="80" t="s">
        <v>409</v>
      </c>
    </row>
    <row r="4" spans="1:6" s="75" customFormat="1" ht="12" customHeight="1">
      <c r="A4" s="177">
        <v>1</v>
      </c>
      <c r="B4" s="178">
        <v>2</v>
      </c>
      <c r="C4" s="178">
        <v>3</v>
      </c>
      <c r="D4" s="178">
        <v>4</v>
      </c>
      <c r="E4" s="178">
        <v>5</v>
      </c>
      <c r="F4" s="179" t="s">
        <v>359</v>
      </c>
    </row>
    <row r="5" spans="1:6" ht="15.9" customHeight="1">
      <c r="A5" s="180" t="s">
        <v>339</v>
      </c>
      <c r="B5" s="181"/>
      <c r="C5" s="182"/>
      <c r="D5" s="181"/>
      <c r="E5" s="181"/>
      <c r="F5" s="183">
        <v>0</v>
      </c>
    </row>
    <row r="6" spans="1:6" ht="15.9" customHeight="1">
      <c r="A6" s="180"/>
      <c r="B6" s="181"/>
      <c r="C6" s="182"/>
      <c r="D6" s="181"/>
      <c r="E6" s="181"/>
      <c r="F6" s="183"/>
    </row>
    <row r="7" spans="1:6" ht="15.9" customHeight="1">
      <c r="A7" s="180"/>
      <c r="B7" s="181"/>
      <c r="C7" s="182"/>
      <c r="D7" s="181"/>
      <c r="E7" s="181"/>
      <c r="F7" s="183"/>
    </row>
    <row r="8" spans="1:6" ht="15.9" customHeight="1">
      <c r="A8" s="184"/>
      <c r="B8" s="181"/>
      <c r="C8" s="182"/>
      <c r="D8" s="181"/>
      <c r="E8" s="181"/>
      <c r="F8" s="183"/>
    </row>
    <row r="9" spans="1:6" ht="15.9" customHeight="1">
      <c r="A9" s="180"/>
      <c r="B9" s="181"/>
      <c r="C9" s="182"/>
      <c r="D9" s="181"/>
      <c r="E9" s="181"/>
      <c r="F9" s="183"/>
    </row>
    <row r="10" spans="1:6" ht="15.9" customHeight="1">
      <c r="A10" s="184"/>
      <c r="B10" s="181"/>
      <c r="C10" s="182"/>
      <c r="D10" s="181"/>
      <c r="E10" s="181"/>
      <c r="F10" s="183"/>
    </row>
    <row r="11" spans="1:6" ht="15.9" customHeight="1">
      <c r="A11" s="180"/>
      <c r="B11" s="181"/>
      <c r="C11" s="182"/>
      <c r="D11" s="181"/>
      <c r="E11" s="181"/>
      <c r="F11" s="183">
        <f t="shared" ref="F11:F23" si="0">B11-D11-E11</f>
        <v>0</v>
      </c>
    </row>
    <row r="12" spans="1:6" ht="15.9" customHeight="1">
      <c r="A12" s="180"/>
      <c r="B12" s="181"/>
      <c r="C12" s="182"/>
      <c r="D12" s="181"/>
      <c r="E12" s="181"/>
      <c r="F12" s="183">
        <f t="shared" si="0"/>
        <v>0</v>
      </c>
    </row>
    <row r="13" spans="1:6" ht="15.9" customHeight="1">
      <c r="A13" s="180"/>
      <c r="B13" s="181"/>
      <c r="C13" s="182"/>
      <c r="D13" s="181"/>
      <c r="E13" s="181"/>
      <c r="F13" s="183">
        <f t="shared" si="0"/>
        <v>0</v>
      </c>
    </row>
    <row r="14" spans="1:6" ht="15.9" customHeight="1">
      <c r="A14" s="180"/>
      <c r="B14" s="181"/>
      <c r="C14" s="182"/>
      <c r="D14" s="181"/>
      <c r="E14" s="181"/>
      <c r="F14" s="183">
        <f t="shared" si="0"/>
        <v>0</v>
      </c>
    </row>
    <row r="15" spans="1:6" ht="15.9" customHeight="1">
      <c r="A15" s="180"/>
      <c r="B15" s="181"/>
      <c r="C15" s="182"/>
      <c r="D15" s="181"/>
      <c r="E15" s="181"/>
      <c r="F15" s="183">
        <f t="shared" si="0"/>
        <v>0</v>
      </c>
    </row>
    <row r="16" spans="1:6" ht="15.9" customHeight="1">
      <c r="A16" s="180"/>
      <c r="B16" s="181"/>
      <c r="C16" s="182"/>
      <c r="D16" s="181"/>
      <c r="E16" s="181"/>
      <c r="F16" s="183">
        <f t="shared" si="0"/>
        <v>0</v>
      </c>
    </row>
    <row r="17" spans="1:6" ht="15.9" customHeight="1">
      <c r="A17" s="180"/>
      <c r="B17" s="181"/>
      <c r="C17" s="182"/>
      <c r="D17" s="181"/>
      <c r="E17" s="181"/>
      <c r="F17" s="183">
        <f t="shared" si="0"/>
        <v>0</v>
      </c>
    </row>
    <row r="18" spans="1:6" ht="15.9" customHeight="1">
      <c r="A18" s="180"/>
      <c r="B18" s="181"/>
      <c r="C18" s="182"/>
      <c r="D18" s="181"/>
      <c r="E18" s="181"/>
      <c r="F18" s="183">
        <f t="shared" si="0"/>
        <v>0</v>
      </c>
    </row>
    <row r="19" spans="1:6" ht="15.9" customHeight="1">
      <c r="A19" s="180"/>
      <c r="B19" s="181"/>
      <c r="C19" s="182"/>
      <c r="D19" s="181"/>
      <c r="E19" s="181"/>
      <c r="F19" s="183">
        <f t="shared" si="0"/>
        <v>0</v>
      </c>
    </row>
    <row r="20" spans="1:6" ht="15.9" customHeight="1">
      <c r="A20" s="180"/>
      <c r="B20" s="181"/>
      <c r="C20" s="182"/>
      <c r="D20" s="181"/>
      <c r="E20" s="181"/>
      <c r="F20" s="183">
        <f t="shared" si="0"/>
        <v>0</v>
      </c>
    </row>
    <row r="21" spans="1:6" ht="15.9" customHeight="1">
      <c r="A21" s="180"/>
      <c r="B21" s="181"/>
      <c r="C21" s="182"/>
      <c r="D21" s="181"/>
      <c r="E21" s="181"/>
      <c r="F21" s="183">
        <f t="shared" si="0"/>
        <v>0</v>
      </c>
    </row>
    <row r="22" spans="1:6" ht="15.9" customHeight="1">
      <c r="A22" s="180"/>
      <c r="B22" s="181"/>
      <c r="C22" s="182"/>
      <c r="D22" s="181"/>
      <c r="E22" s="181"/>
      <c r="F22" s="183">
        <f t="shared" si="0"/>
        <v>0</v>
      </c>
    </row>
    <row r="23" spans="1:6" ht="15.9" customHeight="1">
      <c r="A23" s="99"/>
      <c r="B23" s="185"/>
      <c r="C23" s="186"/>
      <c r="D23" s="185"/>
      <c r="E23" s="185"/>
      <c r="F23" s="187">
        <f t="shared" si="0"/>
        <v>0</v>
      </c>
    </row>
    <row r="24" spans="1:6" s="192" customFormat="1" ht="18" customHeight="1">
      <c r="A24" s="188" t="s">
        <v>360</v>
      </c>
      <c r="B24" s="189">
        <f>SUM(B5:B23)</f>
        <v>0</v>
      </c>
      <c r="C24" s="190"/>
      <c r="D24" s="189">
        <f>SUM(D5:D23)</f>
        <v>0</v>
      </c>
      <c r="E24" s="189">
        <f>SUM(E5:E23)</f>
        <v>0</v>
      </c>
      <c r="F24" s="191">
        <f>SUM(F5:F23)</f>
        <v>0</v>
      </c>
    </row>
  </sheetData>
  <sheetProtection selectLockedCells="1" selectUnlockedCells="1"/>
  <mergeCells count="1">
    <mergeCell ref="A1:F1"/>
  </mergeCells>
  <printOptions horizontalCentered="1"/>
  <pageMargins left="0.78749999999999998" right="0.78749999999999998" top="1.023611111111111" bottom="0.98402777777777772" header="0.78749999999999998" footer="0.51180555555555551"/>
  <pageSetup paperSize="9" scale="105" firstPageNumber="0" orientation="landscape" horizontalDpi="300" verticalDpi="300" r:id="rId1"/>
  <headerFooter alignWithMargins="0">
    <oddHeader>&amp;R&amp;"Times New Roman CE,Félkövér dőlt"&amp;11 6. melléklet az 1/2020. (II.14.) önkormányzati rendelethez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indexed="50"/>
  </sheetPr>
  <dimension ref="A1:F24"/>
  <sheetViews>
    <sheetView view="pageLayout" zoomScaleNormal="100" workbookViewId="0">
      <selection activeCell="E7" sqref="E7"/>
    </sheetView>
  </sheetViews>
  <sheetFormatPr defaultColWidth="9.33203125" defaultRowHeight="13.2"/>
  <cols>
    <col min="1" max="1" width="60.6640625" style="173" customWidth="1"/>
    <col min="2" max="2" width="15.6640625" style="174" customWidth="1"/>
    <col min="3" max="3" width="16.33203125" style="174" customWidth="1"/>
    <col min="4" max="4" width="18" style="174" customWidth="1"/>
    <col min="5" max="5" width="16.6640625" style="174" customWidth="1"/>
    <col min="6" max="6" width="18.77734375" style="174" customWidth="1"/>
    <col min="7" max="8" width="12.77734375" style="174" customWidth="1"/>
    <col min="9" max="9" width="13.77734375" style="174" customWidth="1"/>
    <col min="10" max="16384" width="9.33203125" style="174"/>
  </cols>
  <sheetData>
    <row r="1" spans="1:6" ht="24.75" customHeight="1">
      <c r="A1" s="326" t="s">
        <v>361</v>
      </c>
      <c r="B1" s="326"/>
      <c r="C1" s="326"/>
      <c r="D1" s="326"/>
      <c r="E1" s="326"/>
      <c r="F1" s="326"/>
    </row>
    <row r="2" spans="1:6" ht="23.25" customHeight="1">
      <c r="A2" s="76"/>
      <c r="B2" s="75"/>
      <c r="C2" s="75"/>
      <c r="D2" s="75"/>
      <c r="E2" s="75"/>
      <c r="F2" s="175" t="s">
        <v>2</v>
      </c>
    </row>
    <row r="3" spans="1:6" s="176" customFormat="1" ht="48.75" customHeight="1">
      <c r="A3" s="78" t="s">
        <v>362</v>
      </c>
      <c r="B3" s="79" t="s">
        <v>357</v>
      </c>
      <c r="C3" s="79" t="s">
        <v>358</v>
      </c>
      <c r="D3" s="79" t="s">
        <v>418</v>
      </c>
      <c r="E3" s="79" t="s">
        <v>415</v>
      </c>
      <c r="F3" s="80" t="s">
        <v>419</v>
      </c>
    </row>
    <row r="4" spans="1:6" s="75" customFormat="1" ht="15" customHeight="1">
      <c r="A4" s="177">
        <v>1</v>
      </c>
      <c r="B4" s="178">
        <v>2</v>
      </c>
      <c r="C4" s="178">
        <v>3</v>
      </c>
      <c r="D4" s="178">
        <v>4</v>
      </c>
      <c r="E4" s="178">
        <v>5</v>
      </c>
      <c r="F4" s="179">
        <v>6</v>
      </c>
    </row>
    <row r="5" spans="1:6" ht="15.9" customHeight="1">
      <c r="A5" s="193" t="s">
        <v>417</v>
      </c>
      <c r="B5" s="194">
        <v>12775504</v>
      </c>
      <c r="C5" s="195" t="s">
        <v>420</v>
      </c>
      <c r="D5" s="194"/>
      <c r="E5" s="194">
        <v>12775504</v>
      </c>
      <c r="F5" s="196">
        <f t="shared" ref="F5:F23" si="0">B5-D5-E5</f>
        <v>0</v>
      </c>
    </row>
    <row r="6" spans="1:6" ht="15.9" customHeight="1">
      <c r="A6" s="193" t="s">
        <v>421</v>
      </c>
      <c r="B6" s="194">
        <v>1000000</v>
      </c>
      <c r="C6" s="195" t="s">
        <v>420</v>
      </c>
      <c r="D6" s="194"/>
      <c r="E6" s="194">
        <v>1000000</v>
      </c>
      <c r="F6" s="196">
        <f t="shared" si="0"/>
        <v>0</v>
      </c>
    </row>
    <row r="7" spans="1:6" ht="15.9" customHeight="1">
      <c r="A7" s="193"/>
      <c r="B7" s="194"/>
      <c r="C7" s="195"/>
      <c r="D7" s="194"/>
      <c r="E7" s="194"/>
      <c r="F7" s="196">
        <f t="shared" si="0"/>
        <v>0</v>
      </c>
    </row>
    <row r="8" spans="1:6" ht="15.9" customHeight="1">
      <c r="A8" s="193"/>
      <c r="B8" s="194"/>
      <c r="C8" s="195"/>
      <c r="D8" s="194"/>
      <c r="E8" s="194"/>
      <c r="F8" s="196">
        <f t="shared" si="0"/>
        <v>0</v>
      </c>
    </row>
    <row r="9" spans="1:6" ht="15.9" customHeight="1">
      <c r="A9" s="193"/>
      <c r="B9" s="194"/>
      <c r="C9" s="195"/>
      <c r="D9" s="194"/>
      <c r="E9" s="194"/>
      <c r="F9" s="196">
        <f t="shared" si="0"/>
        <v>0</v>
      </c>
    </row>
    <row r="10" spans="1:6" ht="15.9" customHeight="1">
      <c r="A10" s="193"/>
      <c r="B10" s="194"/>
      <c r="C10" s="195"/>
      <c r="D10" s="194"/>
      <c r="E10" s="194"/>
      <c r="F10" s="196">
        <f t="shared" si="0"/>
        <v>0</v>
      </c>
    </row>
    <row r="11" spans="1:6" ht="15.9" customHeight="1">
      <c r="A11" s="193"/>
      <c r="B11" s="194"/>
      <c r="C11" s="195"/>
      <c r="D11" s="194"/>
      <c r="E11" s="194"/>
      <c r="F11" s="196">
        <f t="shared" si="0"/>
        <v>0</v>
      </c>
    </row>
    <row r="12" spans="1:6" ht="15.9" customHeight="1">
      <c r="A12" s="193"/>
      <c r="B12" s="194"/>
      <c r="C12" s="195"/>
      <c r="D12" s="194"/>
      <c r="E12" s="194"/>
      <c r="F12" s="196">
        <f t="shared" si="0"/>
        <v>0</v>
      </c>
    </row>
    <row r="13" spans="1:6" ht="15.9" customHeight="1">
      <c r="A13" s="193"/>
      <c r="B13" s="194"/>
      <c r="C13" s="195"/>
      <c r="D13" s="194"/>
      <c r="E13" s="194"/>
      <c r="F13" s="196">
        <f t="shared" si="0"/>
        <v>0</v>
      </c>
    </row>
    <row r="14" spans="1:6" ht="15.9" customHeight="1">
      <c r="A14" s="193"/>
      <c r="B14" s="194"/>
      <c r="C14" s="195"/>
      <c r="D14" s="194"/>
      <c r="E14" s="194"/>
      <c r="F14" s="196">
        <f t="shared" si="0"/>
        <v>0</v>
      </c>
    </row>
    <row r="15" spans="1:6" ht="15.9" customHeight="1">
      <c r="A15" s="193"/>
      <c r="B15" s="194"/>
      <c r="C15" s="195"/>
      <c r="D15" s="194"/>
      <c r="E15" s="194"/>
      <c r="F15" s="196">
        <f t="shared" si="0"/>
        <v>0</v>
      </c>
    </row>
    <row r="16" spans="1:6" ht="15.9" customHeight="1">
      <c r="A16" s="193"/>
      <c r="B16" s="194"/>
      <c r="C16" s="195"/>
      <c r="D16" s="194"/>
      <c r="E16" s="194"/>
      <c r="F16" s="196">
        <f t="shared" si="0"/>
        <v>0</v>
      </c>
    </row>
    <row r="17" spans="1:6" ht="15.9" customHeight="1">
      <c r="A17" s="193"/>
      <c r="B17" s="194"/>
      <c r="C17" s="195"/>
      <c r="D17" s="194"/>
      <c r="E17" s="194"/>
      <c r="F17" s="196">
        <f t="shared" si="0"/>
        <v>0</v>
      </c>
    </row>
    <row r="18" spans="1:6" ht="15.9" customHeight="1">
      <c r="A18" s="193"/>
      <c r="B18" s="194"/>
      <c r="C18" s="195"/>
      <c r="D18" s="194"/>
      <c r="E18" s="194"/>
      <c r="F18" s="196">
        <f t="shared" si="0"/>
        <v>0</v>
      </c>
    </row>
    <row r="19" spans="1:6" ht="15.9" customHeight="1">
      <c r="A19" s="193"/>
      <c r="B19" s="194"/>
      <c r="C19" s="195"/>
      <c r="D19" s="194"/>
      <c r="E19" s="194"/>
      <c r="F19" s="196">
        <f t="shared" si="0"/>
        <v>0</v>
      </c>
    </row>
    <row r="20" spans="1:6" ht="15.9" customHeight="1">
      <c r="A20" s="193"/>
      <c r="B20" s="194"/>
      <c r="C20" s="195"/>
      <c r="D20" s="194"/>
      <c r="E20" s="194"/>
      <c r="F20" s="196">
        <f t="shared" si="0"/>
        <v>0</v>
      </c>
    </row>
    <row r="21" spans="1:6" ht="15.9" customHeight="1">
      <c r="A21" s="193"/>
      <c r="B21" s="194"/>
      <c r="C21" s="195"/>
      <c r="D21" s="194"/>
      <c r="E21" s="194"/>
      <c r="F21" s="196">
        <f t="shared" si="0"/>
        <v>0</v>
      </c>
    </row>
    <row r="22" spans="1:6" ht="15.9" customHeight="1">
      <c r="A22" s="193"/>
      <c r="B22" s="194"/>
      <c r="C22" s="195"/>
      <c r="D22" s="194"/>
      <c r="E22" s="194"/>
      <c r="F22" s="196">
        <f t="shared" si="0"/>
        <v>0</v>
      </c>
    </row>
    <row r="23" spans="1:6" ht="15.9" customHeight="1">
      <c r="A23" s="197"/>
      <c r="B23" s="198"/>
      <c r="C23" s="199"/>
      <c r="D23" s="198"/>
      <c r="E23" s="198"/>
      <c r="F23" s="200">
        <f t="shared" si="0"/>
        <v>0</v>
      </c>
    </row>
    <row r="24" spans="1:6" s="192" customFormat="1" ht="18" customHeight="1">
      <c r="A24" s="188" t="s">
        <v>360</v>
      </c>
      <c r="B24" s="201">
        <f>SUM(B5:B23)</f>
        <v>13775504</v>
      </c>
      <c r="C24" s="202"/>
      <c r="D24" s="201">
        <f>SUM(D5:D23)</f>
        <v>0</v>
      </c>
      <c r="E24" s="201">
        <f>SUM(E5:E23)</f>
        <v>13775504</v>
      </c>
      <c r="F24" s="203">
        <f>SUM(F5:F23)</f>
        <v>0</v>
      </c>
    </row>
  </sheetData>
  <sheetProtection selectLockedCells="1" selectUnlockedCells="1"/>
  <mergeCells count="1">
    <mergeCell ref="A1:F1"/>
  </mergeCells>
  <printOptions horizontalCentered="1"/>
  <pageMargins left="0.78749999999999998" right="0.78749999999999998" top="1.2208333333333332" bottom="0.98402777777777772" header="0.78749999999999998" footer="0.51180555555555551"/>
  <pageSetup paperSize="9" scale="95" firstPageNumber="0" orientation="landscape" horizontalDpi="300" verticalDpi="300" r:id="rId1"/>
  <headerFooter alignWithMargins="0">
    <oddHeader xml:space="preserve">&amp;R&amp;"Times New Roman CE,Félkövér dőlt"&amp;12 &amp;11 7. melléklet az 1/2020. (II.14.) önkormányzati rendelethez
&amp;"Times New Roman CE,Normál"&amp;10   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indexed="50"/>
  </sheetPr>
  <dimension ref="A1:K148"/>
  <sheetViews>
    <sheetView view="pageLayout" topLeftCell="A139" zoomScaleNormal="100" zoomScaleSheetLayoutView="85" workbookViewId="0">
      <selection activeCell="C146" sqref="C146"/>
    </sheetView>
  </sheetViews>
  <sheetFormatPr defaultColWidth="9.33203125" defaultRowHeight="13.2"/>
  <cols>
    <col min="1" max="1" width="19.44140625" style="204" customWidth="1"/>
    <col min="2" max="2" width="72" style="205" customWidth="1"/>
    <col min="3" max="3" width="25" style="206" customWidth="1"/>
    <col min="4" max="16384" width="9.33203125" style="207"/>
  </cols>
  <sheetData>
    <row r="1" spans="1:3" s="209" customFormat="1" ht="16.5" customHeight="1">
      <c r="A1" s="208"/>
      <c r="B1" s="327" t="s">
        <v>363</v>
      </c>
      <c r="C1" s="327"/>
    </row>
    <row r="2" spans="1:3" s="213" customFormat="1" ht="21" customHeight="1">
      <c r="A2" s="210" t="s">
        <v>250</v>
      </c>
      <c r="B2" s="211" t="s">
        <v>364</v>
      </c>
      <c r="C2" s="212" t="s">
        <v>365</v>
      </c>
    </row>
    <row r="3" spans="1:3" s="213" customFormat="1" ht="15.6">
      <c r="A3" s="214" t="s">
        <v>366</v>
      </c>
      <c r="B3" s="215" t="s">
        <v>367</v>
      </c>
      <c r="C3" s="216">
        <v>1</v>
      </c>
    </row>
    <row r="4" spans="1:3" s="219" customFormat="1" ht="15.9" customHeight="1">
      <c r="A4" s="217"/>
      <c r="B4" s="217"/>
      <c r="C4" s="218" t="s">
        <v>2</v>
      </c>
    </row>
    <row r="5" spans="1:3">
      <c r="A5" s="220" t="s">
        <v>368</v>
      </c>
      <c r="B5" s="221" t="s">
        <v>369</v>
      </c>
      <c r="C5" s="222" t="s">
        <v>370</v>
      </c>
    </row>
    <row r="6" spans="1:3" s="226" customFormat="1" ht="12.9" customHeight="1">
      <c r="A6" s="223">
        <v>1</v>
      </c>
      <c r="B6" s="224">
        <v>2</v>
      </c>
      <c r="C6" s="225">
        <v>3</v>
      </c>
    </row>
    <row r="7" spans="1:3" s="226" customFormat="1" ht="15.9" customHeight="1">
      <c r="A7" s="227"/>
      <c r="B7" s="228" t="s">
        <v>248</v>
      </c>
      <c r="C7" s="229"/>
    </row>
    <row r="8" spans="1:3" s="226" customFormat="1" ht="12" customHeight="1">
      <c r="A8" s="40" t="s">
        <v>6</v>
      </c>
      <c r="B8" s="12" t="s">
        <v>7</v>
      </c>
      <c r="C8" s="13">
        <v>20251527</v>
      </c>
    </row>
    <row r="9" spans="1:3" s="231" customFormat="1" ht="12" customHeight="1">
      <c r="A9" s="230" t="s">
        <v>8</v>
      </c>
      <c r="B9" s="16" t="s">
        <v>9</v>
      </c>
      <c r="C9" s="17">
        <v>12064527</v>
      </c>
    </row>
    <row r="10" spans="1:3" s="233" customFormat="1" ht="12" customHeight="1">
      <c r="A10" s="232" t="s">
        <v>10</v>
      </c>
      <c r="B10" s="19" t="s">
        <v>11</v>
      </c>
      <c r="C10" s="20">
        <v>4250000</v>
      </c>
    </row>
    <row r="11" spans="1:3" s="233" customFormat="1" ht="12" customHeight="1">
      <c r="A11" s="232" t="s">
        <v>12</v>
      </c>
      <c r="B11" s="19" t="s">
        <v>13</v>
      </c>
      <c r="C11" s="20">
        <v>2137000</v>
      </c>
    </row>
    <row r="12" spans="1:3" s="233" customFormat="1" ht="12" customHeight="1">
      <c r="A12" s="232" t="s">
        <v>14</v>
      </c>
      <c r="B12" s="19" t="s">
        <v>15</v>
      </c>
      <c r="C12" s="20">
        <v>1800000</v>
      </c>
    </row>
    <row r="13" spans="1:3" s="233" customFormat="1" ht="12" customHeight="1">
      <c r="A13" s="232" t="s">
        <v>16</v>
      </c>
      <c r="B13" s="19" t="s">
        <v>17</v>
      </c>
      <c r="C13" s="234"/>
    </row>
    <row r="14" spans="1:3" s="231" customFormat="1" ht="12" customHeight="1">
      <c r="A14" s="235" t="s">
        <v>18</v>
      </c>
      <c r="B14" s="22" t="s">
        <v>19</v>
      </c>
      <c r="C14" s="236"/>
    </row>
    <row r="15" spans="1:3" s="231" customFormat="1" ht="12" customHeight="1">
      <c r="A15" s="40" t="s">
        <v>20</v>
      </c>
      <c r="B15" s="23" t="s">
        <v>21</v>
      </c>
      <c r="C15" s="13">
        <v>4500000</v>
      </c>
    </row>
    <row r="16" spans="1:3" s="231" customFormat="1" ht="12" customHeight="1">
      <c r="A16" s="230" t="s">
        <v>22</v>
      </c>
      <c r="B16" s="16" t="s">
        <v>23</v>
      </c>
      <c r="C16" s="17"/>
    </row>
    <row r="17" spans="1:3" s="231" customFormat="1" ht="12" customHeight="1">
      <c r="A17" s="232" t="s">
        <v>24</v>
      </c>
      <c r="B17" s="19" t="s">
        <v>25</v>
      </c>
      <c r="C17" s="20"/>
    </row>
    <row r="18" spans="1:3" s="231" customFormat="1" ht="12" customHeight="1">
      <c r="A18" s="232" t="s">
        <v>26</v>
      </c>
      <c r="B18" s="19" t="s">
        <v>27</v>
      </c>
      <c r="C18" s="20">
        <v>4500000</v>
      </c>
    </row>
    <row r="19" spans="1:3" s="231" customFormat="1" ht="12" customHeight="1">
      <c r="A19" s="232" t="s">
        <v>28</v>
      </c>
      <c r="B19" s="19" t="s">
        <v>29</v>
      </c>
      <c r="C19" s="20"/>
    </row>
    <row r="20" spans="1:3" s="231" customFormat="1" ht="12" customHeight="1">
      <c r="A20" s="232" t="s">
        <v>30</v>
      </c>
      <c r="B20" s="19" t="s">
        <v>31</v>
      </c>
      <c r="C20" s="20"/>
    </row>
    <row r="21" spans="1:3" s="233" customFormat="1" ht="12" customHeight="1">
      <c r="A21" s="235" t="s">
        <v>32</v>
      </c>
      <c r="B21" s="22" t="s">
        <v>33</v>
      </c>
      <c r="C21" s="24"/>
    </row>
    <row r="22" spans="1:3" s="233" customFormat="1" ht="12" customHeight="1">
      <c r="A22" s="40" t="s">
        <v>34</v>
      </c>
      <c r="B22" s="12" t="s">
        <v>35</v>
      </c>
      <c r="C22" s="13"/>
    </row>
    <row r="23" spans="1:3" s="233" customFormat="1" ht="12" customHeight="1">
      <c r="A23" s="230" t="s">
        <v>36</v>
      </c>
      <c r="B23" s="16" t="s">
        <v>37</v>
      </c>
      <c r="C23" s="17"/>
    </row>
    <row r="24" spans="1:3" s="231" customFormat="1" ht="12" customHeight="1">
      <c r="A24" s="232" t="s">
        <v>38</v>
      </c>
      <c r="B24" s="19" t="s">
        <v>39</v>
      </c>
      <c r="C24" s="20"/>
    </row>
    <row r="25" spans="1:3" s="233" customFormat="1" ht="12" customHeight="1">
      <c r="A25" s="232" t="s">
        <v>40</v>
      </c>
      <c r="B25" s="19" t="s">
        <v>41</v>
      </c>
      <c r="C25" s="20"/>
    </row>
    <row r="26" spans="1:3" s="233" customFormat="1" ht="12" customHeight="1">
      <c r="A26" s="232" t="s">
        <v>42</v>
      </c>
      <c r="B26" s="19" t="s">
        <v>43</v>
      </c>
      <c r="C26" s="20"/>
    </row>
    <row r="27" spans="1:3" s="233" customFormat="1" ht="12" customHeight="1">
      <c r="A27" s="232" t="s">
        <v>44</v>
      </c>
      <c r="B27" s="19" t="s">
        <v>45</v>
      </c>
      <c r="C27" s="20"/>
    </row>
    <row r="28" spans="1:3" s="233" customFormat="1" ht="12" customHeight="1">
      <c r="A28" s="235" t="s">
        <v>46</v>
      </c>
      <c r="B28" s="22" t="s">
        <v>47</v>
      </c>
      <c r="C28" s="24"/>
    </row>
    <row r="29" spans="1:3" s="233" customFormat="1" ht="12" customHeight="1">
      <c r="A29" s="40" t="s">
        <v>48</v>
      </c>
      <c r="B29" s="12" t="s">
        <v>49</v>
      </c>
      <c r="C29" s="13">
        <v>750000</v>
      </c>
    </row>
    <row r="30" spans="1:3" s="233" customFormat="1" ht="12" customHeight="1">
      <c r="A30" s="230" t="s">
        <v>50</v>
      </c>
      <c r="B30" s="16" t="s">
        <v>51</v>
      </c>
      <c r="C30" s="25">
        <v>500000</v>
      </c>
    </row>
    <row r="31" spans="1:3" s="233" customFormat="1" ht="12" customHeight="1">
      <c r="A31" s="232" t="s">
        <v>52</v>
      </c>
      <c r="B31" s="19" t="s">
        <v>53</v>
      </c>
      <c r="C31" s="20"/>
    </row>
    <row r="32" spans="1:3" s="233" customFormat="1" ht="12" customHeight="1">
      <c r="A32" s="232" t="s">
        <v>54</v>
      </c>
      <c r="B32" s="19" t="s">
        <v>55</v>
      </c>
      <c r="C32" s="20">
        <v>500000</v>
      </c>
    </row>
    <row r="33" spans="1:3" s="233" customFormat="1" ht="12" customHeight="1">
      <c r="A33" s="232" t="s">
        <v>56</v>
      </c>
      <c r="B33" s="19" t="s">
        <v>57</v>
      </c>
      <c r="C33" s="20">
        <v>250000</v>
      </c>
    </row>
    <row r="34" spans="1:3" s="233" customFormat="1" ht="12" customHeight="1">
      <c r="A34" s="232" t="s">
        <v>58</v>
      </c>
      <c r="B34" s="19" t="s">
        <v>59</v>
      </c>
      <c r="C34" s="20"/>
    </row>
    <row r="35" spans="1:3" s="233" customFormat="1" ht="12" customHeight="1">
      <c r="A35" s="235" t="s">
        <v>60</v>
      </c>
      <c r="B35" s="22" t="s">
        <v>61</v>
      </c>
      <c r="C35" s="24"/>
    </row>
    <row r="36" spans="1:3" s="233" customFormat="1" ht="12" customHeight="1">
      <c r="A36" s="40" t="s">
        <v>62</v>
      </c>
      <c r="B36" s="12" t="s">
        <v>63</v>
      </c>
      <c r="C36" s="13">
        <v>230000</v>
      </c>
    </row>
    <row r="37" spans="1:3" s="233" customFormat="1" ht="12" customHeight="1">
      <c r="A37" s="230" t="s">
        <v>64</v>
      </c>
      <c r="B37" s="16" t="s">
        <v>65</v>
      </c>
      <c r="C37" s="17"/>
    </row>
    <row r="38" spans="1:3" s="233" customFormat="1" ht="12" customHeight="1">
      <c r="A38" s="232" t="s">
        <v>66</v>
      </c>
      <c r="B38" s="19" t="s">
        <v>67</v>
      </c>
      <c r="C38" s="20">
        <v>230000</v>
      </c>
    </row>
    <row r="39" spans="1:3" s="233" customFormat="1" ht="12" customHeight="1">
      <c r="A39" s="232" t="s">
        <v>68</v>
      </c>
      <c r="B39" s="19" t="s">
        <v>69</v>
      </c>
      <c r="C39" s="20"/>
    </row>
    <row r="40" spans="1:3" s="233" customFormat="1" ht="12" customHeight="1">
      <c r="A40" s="232" t="s">
        <v>70</v>
      </c>
      <c r="B40" s="19" t="s">
        <v>71</v>
      </c>
      <c r="C40" s="20"/>
    </row>
    <row r="41" spans="1:3" s="233" customFormat="1" ht="12" customHeight="1">
      <c r="A41" s="232" t="s">
        <v>72</v>
      </c>
      <c r="B41" s="19" t="s">
        <v>73</v>
      </c>
      <c r="C41" s="20"/>
    </row>
    <row r="42" spans="1:3" s="233" customFormat="1" ht="12" customHeight="1">
      <c r="A42" s="232" t="s">
        <v>74</v>
      </c>
      <c r="B42" s="19" t="s">
        <v>75</v>
      </c>
      <c r="C42" s="20"/>
    </row>
    <row r="43" spans="1:3" s="233" customFormat="1" ht="12" customHeight="1">
      <c r="A43" s="232" t="s">
        <v>76</v>
      </c>
      <c r="B43" s="19" t="s">
        <v>77</v>
      </c>
      <c r="C43" s="20"/>
    </row>
    <row r="44" spans="1:3" s="233" customFormat="1" ht="12" customHeight="1">
      <c r="A44" s="232" t="s">
        <v>78</v>
      </c>
      <c r="B44" s="19" t="s">
        <v>79</v>
      </c>
      <c r="C44" s="20"/>
    </row>
    <row r="45" spans="1:3" s="233" customFormat="1" ht="12" customHeight="1">
      <c r="A45" s="232" t="s">
        <v>80</v>
      </c>
      <c r="B45" s="19" t="s">
        <v>81</v>
      </c>
      <c r="C45" s="20"/>
    </row>
    <row r="46" spans="1:3" s="233" customFormat="1" ht="12" customHeight="1">
      <c r="A46" s="235" t="s">
        <v>82</v>
      </c>
      <c r="B46" s="22" t="s">
        <v>83</v>
      </c>
      <c r="C46" s="24"/>
    </row>
    <row r="47" spans="1:3" s="233" customFormat="1" ht="12" customHeight="1">
      <c r="A47" s="40" t="s">
        <v>84</v>
      </c>
      <c r="B47" s="12" t="s">
        <v>85</v>
      </c>
      <c r="C47" s="13"/>
    </row>
    <row r="48" spans="1:3" s="233" customFormat="1" ht="12" customHeight="1">
      <c r="A48" s="230" t="s">
        <v>86</v>
      </c>
      <c r="B48" s="16" t="s">
        <v>87</v>
      </c>
      <c r="C48" s="17"/>
    </row>
    <row r="49" spans="1:3" s="233" customFormat="1" ht="12" customHeight="1">
      <c r="A49" s="232" t="s">
        <v>88</v>
      </c>
      <c r="B49" s="19" t="s">
        <v>89</v>
      </c>
      <c r="C49" s="20"/>
    </row>
    <row r="50" spans="1:3" s="233" customFormat="1" ht="12" customHeight="1">
      <c r="A50" s="232" t="s">
        <v>90</v>
      </c>
      <c r="B50" s="19" t="s">
        <v>91</v>
      </c>
      <c r="C50" s="20"/>
    </row>
    <row r="51" spans="1:3" s="233" customFormat="1" ht="12" customHeight="1">
      <c r="A51" s="232" t="s">
        <v>92</v>
      </c>
      <c r="B51" s="19" t="s">
        <v>93</v>
      </c>
      <c r="C51" s="20"/>
    </row>
    <row r="52" spans="1:3" s="233" customFormat="1" ht="12" customHeight="1">
      <c r="A52" s="235" t="s">
        <v>94</v>
      </c>
      <c r="B52" s="22" t="s">
        <v>95</v>
      </c>
      <c r="C52" s="24"/>
    </row>
    <row r="53" spans="1:3" s="233" customFormat="1" ht="12" customHeight="1">
      <c r="A53" s="40" t="s">
        <v>96</v>
      </c>
      <c r="B53" s="12" t="s">
        <v>97</v>
      </c>
      <c r="C53" s="13"/>
    </row>
    <row r="54" spans="1:3" s="233" customFormat="1" ht="12" customHeight="1">
      <c r="A54" s="230" t="s">
        <v>98</v>
      </c>
      <c r="B54" s="16" t="s">
        <v>99</v>
      </c>
      <c r="C54" s="17"/>
    </row>
    <row r="55" spans="1:3" s="233" customFormat="1" ht="12" customHeight="1">
      <c r="A55" s="232" t="s">
        <v>100</v>
      </c>
      <c r="B55" s="19" t="s">
        <v>101</v>
      </c>
      <c r="C55" s="20"/>
    </row>
    <row r="56" spans="1:3" s="233" customFormat="1" ht="12" customHeight="1">
      <c r="A56" s="232" t="s">
        <v>102</v>
      </c>
      <c r="B56" s="19" t="s">
        <v>103</v>
      </c>
      <c r="C56" s="20"/>
    </row>
    <row r="57" spans="1:3" s="233" customFormat="1" ht="12" customHeight="1">
      <c r="A57" s="235" t="s">
        <v>104</v>
      </c>
      <c r="B57" s="22" t="s">
        <v>105</v>
      </c>
      <c r="C57" s="24"/>
    </row>
    <row r="58" spans="1:3" s="233" customFormat="1" ht="12" customHeight="1">
      <c r="A58" s="40" t="s">
        <v>106</v>
      </c>
      <c r="B58" s="23" t="s">
        <v>107</v>
      </c>
      <c r="C58" s="13">
        <f>SUM(C59:C61)</f>
        <v>0</v>
      </c>
    </row>
    <row r="59" spans="1:3" s="233" customFormat="1" ht="12" customHeight="1">
      <c r="A59" s="230" t="s">
        <v>108</v>
      </c>
      <c r="B59" s="16" t="s">
        <v>109</v>
      </c>
      <c r="C59" s="20"/>
    </row>
    <row r="60" spans="1:3" s="233" customFormat="1" ht="12" customHeight="1">
      <c r="A60" s="232" t="s">
        <v>110</v>
      </c>
      <c r="B60" s="19" t="s">
        <v>111</v>
      </c>
      <c r="C60" s="20"/>
    </row>
    <row r="61" spans="1:3" s="233" customFormat="1" ht="12" customHeight="1">
      <c r="A61" s="232" t="s">
        <v>112</v>
      </c>
      <c r="B61" s="19" t="s">
        <v>113</v>
      </c>
      <c r="C61" s="20"/>
    </row>
    <row r="62" spans="1:3" s="233" customFormat="1" ht="12" customHeight="1">
      <c r="A62" s="235" t="s">
        <v>114</v>
      </c>
      <c r="B62" s="22" t="s">
        <v>115</v>
      </c>
      <c r="C62" s="20"/>
    </row>
    <row r="63" spans="1:3" s="233" customFormat="1" ht="12" customHeight="1">
      <c r="A63" s="40" t="s">
        <v>116</v>
      </c>
      <c r="B63" s="12" t="s">
        <v>117</v>
      </c>
      <c r="C63" s="13">
        <v>25731527</v>
      </c>
    </row>
    <row r="64" spans="1:3" s="233" customFormat="1" ht="12" customHeight="1">
      <c r="A64" s="237" t="s">
        <v>371</v>
      </c>
      <c r="B64" s="23" t="s">
        <v>119</v>
      </c>
      <c r="C64" s="13">
        <f>SUM(C65:C67)</f>
        <v>0</v>
      </c>
    </row>
    <row r="65" spans="1:3" s="233" customFormat="1" ht="12" customHeight="1">
      <c r="A65" s="230" t="s">
        <v>120</v>
      </c>
      <c r="B65" s="16" t="s">
        <v>121</v>
      </c>
      <c r="C65" s="20"/>
    </row>
    <row r="66" spans="1:3" s="233" customFormat="1" ht="12" customHeight="1">
      <c r="A66" s="232" t="s">
        <v>122</v>
      </c>
      <c r="B66" s="19" t="s">
        <v>123</v>
      </c>
      <c r="C66" s="20"/>
    </row>
    <row r="67" spans="1:3" s="233" customFormat="1" ht="12" customHeight="1">
      <c r="A67" s="235" t="s">
        <v>124</v>
      </c>
      <c r="B67" s="27" t="s">
        <v>125</v>
      </c>
      <c r="C67" s="20"/>
    </row>
    <row r="68" spans="1:3" s="233" customFormat="1" ht="12" customHeight="1">
      <c r="A68" s="237" t="s">
        <v>126</v>
      </c>
      <c r="B68" s="23" t="s">
        <v>127</v>
      </c>
      <c r="C68" s="13">
        <f>SUM(C69:C72)</f>
        <v>0</v>
      </c>
    </row>
    <row r="69" spans="1:3" s="233" customFormat="1" ht="12" customHeight="1">
      <c r="A69" s="230" t="s">
        <v>128</v>
      </c>
      <c r="B69" s="16" t="s">
        <v>129</v>
      </c>
      <c r="C69" s="20"/>
    </row>
    <row r="70" spans="1:3" s="233" customFormat="1" ht="12" customHeight="1">
      <c r="A70" s="232" t="s">
        <v>130</v>
      </c>
      <c r="B70" s="19" t="s">
        <v>131</v>
      </c>
      <c r="C70" s="20"/>
    </row>
    <row r="71" spans="1:3" s="233" customFormat="1" ht="12" customHeight="1">
      <c r="A71" s="232" t="s">
        <v>132</v>
      </c>
      <c r="B71" s="19" t="s">
        <v>133</v>
      </c>
      <c r="C71" s="20"/>
    </row>
    <row r="72" spans="1:3" s="233" customFormat="1" ht="12" customHeight="1">
      <c r="A72" s="235" t="s">
        <v>134</v>
      </c>
      <c r="B72" s="22" t="s">
        <v>135</v>
      </c>
      <c r="C72" s="20"/>
    </row>
    <row r="73" spans="1:3" s="233" customFormat="1" ht="12" customHeight="1">
      <c r="A73" s="237" t="s">
        <v>136</v>
      </c>
      <c r="B73" s="23" t="s">
        <v>137</v>
      </c>
      <c r="C73" s="13">
        <v>15682206</v>
      </c>
    </row>
    <row r="74" spans="1:3" s="233" customFormat="1" ht="12" customHeight="1">
      <c r="A74" s="230" t="s">
        <v>138</v>
      </c>
      <c r="B74" s="16" t="s">
        <v>139</v>
      </c>
      <c r="C74" s="20">
        <v>15682206</v>
      </c>
    </row>
    <row r="75" spans="1:3" s="233" customFormat="1" ht="12" customHeight="1">
      <c r="A75" s="235" t="s">
        <v>140</v>
      </c>
      <c r="B75" s="22" t="s">
        <v>141</v>
      </c>
      <c r="C75" s="20"/>
    </row>
    <row r="76" spans="1:3" s="231" customFormat="1" ht="12" customHeight="1">
      <c r="A76" s="237" t="s">
        <v>142</v>
      </c>
      <c r="B76" s="23" t="s">
        <v>143</v>
      </c>
      <c r="C76" s="13">
        <f>SUM(C77:C79)</f>
        <v>0</v>
      </c>
    </row>
    <row r="77" spans="1:3" s="233" customFormat="1" ht="12" customHeight="1">
      <c r="A77" s="230" t="s">
        <v>144</v>
      </c>
      <c r="B77" s="16" t="s">
        <v>145</v>
      </c>
      <c r="C77" s="20"/>
    </row>
    <row r="78" spans="1:3" s="233" customFormat="1" ht="12" customHeight="1">
      <c r="A78" s="232" t="s">
        <v>146</v>
      </c>
      <c r="B78" s="19" t="s">
        <v>147</v>
      </c>
      <c r="C78" s="20"/>
    </row>
    <row r="79" spans="1:3" s="233" customFormat="1" ht="12" customHeight="1">
      <c r="A79" s="235" t="s">
        <v>148</v>
      </c>
      <c r="B79" s="22" t="s">
        <v>149</v>
      </c>
      <c r="C79" s="20"/>
    </row>
    <row r="80" spans="1:3" s="233" customFormat="1" ht="12" customHeight="1">
      <c r="A80" s="237" t="s">
        <v>150</v>
      </c>
      <c r="B80" s="23" t="s">
        <v>151</v>
      </c>
      <c r="C80" s="13">
        <f>SUM(C81:C84)</f>
        <v>0</v>
      </c>
    </row>
    <row r="81" spans="1:5" s="233" customFormat="1" ht="12" customHeight="1">
      <c r="A81" s="238" t="s">
        <v>152</v>
      </c>
      <c r="B81" s="16" t="s">
        <v>153</v>
      </c>
      <c r="C81" s="20"/>
    </row>
    <row r="82" spans="1:5" s="233" customFormat="1" ht="12" customHeight="1">
      <c r="A82" s="239" t="s">
        <v>154</v>
      </c>
      <c r="B82" s="19" t="s">
        <v>155</v>
      </c>
      <c r="C82" s="20"/>
    </row>
    <row r="83" spans="1:5" s="233" customFormat="1" ht="12" customHeight="1">
      <c r="A83" s="239" t="s">
        <v>156</v>
      </c>
      <c r="B83" s="19" t="s">
        <v>157</v>
      </c>
      <c r="C83" s="20"/>
    </row>
    <row r="84" spans="1:5" s="231" customFormat="1" ht="12" customHeight="1">
      <c r="A84" s="240" t="s">
        <v>158</v>
      </c>
      <c r="B84" s="22" t="s">
        <v>159</v>
      </c>
      <c r="C84" s="20"/>
    </row>
    <row r="85" spans="1:5" s="231" customFormat="1" ht="12" customHeight="1">
      <c r="A85" s="237" t="s">
        <v>160</v>
      </c>
      <c r="B85" s="23" t="s">
        <v>161</v>
      </c>
      <c r="C85" s="31"/>
    </row>
    <row r="86" spans="1:5" s="231" customFormat="1" ht="12" customHeight="1">
      <c r="A86" s="237" t="s">
        <v>162</v>
      </c>
      <c r="B86" s="32" t="s">
        <v>163</v>
      </c>
      <c r="C86" s="13">
        <v>15682206</v>
      </c>
    </row>
    <row r="87" spans="1:5" s="231" customFormat="1" ht="12" customHeight="1">
      <c r="A87" s="241" t="s">
        <v>164</v>
      </c>
      <c r="B87" s="34" t="s">
        <v>372</v>
      </c>
      <c r="C87" s="13">
        <f>+C63+C86</f>
        <v>41413733</v>
      </c>
    </row>
    <row r="88" spans="1:5" s="233" customFormat="1" ht="15" customHeight="1">
      <c r="A88" s="242"/>
      <c r="B88" s="243"/>
      <c r="C88" s="244"/>
    </row>
    <row r="89" spans="1:5">
      <c r="A89" s="245"/>
      <c r="B89" s="246"/>
      <c r="C89" s="247"/>
    </row>
    <row r="90" spans="1:5" s="226" customFormat="1" ht="16.5" customHeight="1">
      <c r="A90" s="248"/>
      <c r="B90" s="249" t="s">
        <v>249</v>
      </c>
      <c r="C90" s="250"/>
    </row>
    <row r="91" spans="1:5" s="251" customFormat="1" ht="12" customHeight="1">
      <c r="A91" s="8" t="s">
        <v>6</v>
      </c>
      <c r="B91" s="44" t="s">
        <v>170</v>
      </c>
      <c r="C91" s="45">
        <v>26828168</v>
      </c>
    </row>
    <row r="92" spans="1:5" ht="12" customHeight="1">
      <c r="A92" s="252" t="s">
        <v>8</v>
      </c>
      <c r="B92" s="47" t="s">
        <v>171</v>
      </c>
      <c r="C92" s="48">
        <v>12011670</v>
      </c>
    </row>
    <row r="93" spans="1:5" ht="12" customHeight="1">
      <c r="A93" s="232" t="s">
        <v>10</v>
      </c>
      <c r="B93" s="49" t="s">
        <v>172</v>
      </c>
      <c r="C93" s="20">
        <v>1759617</v>
      </c>
    </row>
    <row r="94" spans="1:5" ht="12" customHeight="1">
      <c r="A94" s="232" t="s">
        <v>12</v>
      </c>
      <c r="B94" s="49" t="s">
        <v>173</v>
      </c>
      <c r="C94" s="24">
        <v>10049479</v>
      </c>
    </row>
    <row r="95" spans="1:5" ht="12" customHeight="1">
      <c r="A95" s="232" t="s">
        <v>14</v>
      </c>
      <c r="B95" s="50" t="s">
        <v>174</v>
      </c>
      <c r="C95" s="24">
        <v>2137000</v>
      </c>
      <c r="E95" s="207">
        <v>1</v>
      </c>
    </row>
    <row r="96" spans="1:5" ht="12" customHeight="1">
      <c r="A96" s="232" t="s">
        <v>16</v>
      </c>
      <c r="B96" s="49" t="s">
        <v>373</v>
      </c>
      <c r="C96" s="24"/>
    </row>
    <row r="97" spans="1:3" ht="12" customHeight="1">
      <c r="A97" s="232" t="s">
        <v>18</v>
      </c>
      <c r="B97" s="51" t="s">
        <v>176</v>
      </c>
      <c r="C97" s="24">
        <v>870402</v>
      </c>
    </row>
    <row r="98" spans="1:3" ht="12" customHeight="1">
      <c r="A98" s="232" t="s">
        <v>178</v>
      </c>
      <c r="B98" s="49" t="s">
        <v>374</v>
      </c>
      <c r="C98" s="24"/>
    </row>
    <row r="99" spans="1:3" ht="12" customHeight="1">
      <c r="A99" s="232" t="s">
        <v>180</v>
      </c>
      <c r="B99" s="53" t="s">
        <v>181</v>
      </c>
      <c r="C99" s="24"/>
    </row>
    <row r="100" spans="1:3" ht="12" customHeight="1">
      <c r="A100" s="232" t="s">
        <v>182</v>
      </c>
      <c r="B100" s="53" t="s">
        <v>183</v>
      </c>
      <c r="C100" s="24"/>
    </row>
    <row r="101" spans="1:3" ht="12" customHeight="1">
      <c r="A101" s="232" t="s">
        <v>184</v>
      </c>
      <c r="B101" s="52" t="s">
        <v>185</v>
      </c>
      <c r="C101" s="24">
        <v>820402</v>
      </c>
    </row>
    <row r="102" spans="1:3" ht="12" customHeight="1">
      <c r="A102" s="232" t="s">
        <v>186</v>
      </c>
      <c r="B102" s="52" t="s">
        <v>187</v>
      </c>
      <c r="C102" s="24"/>
    </row>
    <row r="103" spans="1:3" ht="12" customHeight="1">
      <c r="A103" s="232" t="s">
        <v>188</v>
      </c>
      <c r="B103" s="53" t="s">
        <v>189</v>
      </c>
      <c r="C103" s="24"/>
    </row>
    <row r="104" spans="1:3" ht="12" customHeight="1">
      <c r="A104" s="253" t="s">
        <v>190</v>
      </c>
      <c r="B104" s="55" t="s">
        <v>191</v>
      </c>
      <c r="C104" s="24"/>
    </row>
    <row r="105" spans="1:3" ht="12" customHeight="1">
      <c r="A105" s="232" t="s">
        <v>192</v>
      </c>
      <c r="B105" s="55" t="s">
        <v>193</v>
      </c>
      <c r="C105" s="24"/>
    </row>
    <row r="106" spans="1:3" ht="12" customHeight="1">
      <c r="A106" s="235" t="s">
        <v>194</v>
      </c>
      <c r="B106" s="55" t="s">
        <v>195</v>
      </c>
      <c r="C106" s="24">
        <v>50000</v>
      </c>
    </row>
    <row r="107" spans="1:3" ht="12" customHeight="1">
      <c r="A107" s="40" t="s">
        <v>20</v>
      </c>
      <c r="B107" s="59" t="s">
        <v>196</v>
      </c>
      <c r="C107" s="13">
        <v>13775504</v>
      </c>
    </row>
    <row r="108" spans="1:3" ht="12" customHeight="1">
      <c r="A108" s="230" t="s">
        <v>22</v>
      </c>
      <c r="B108" s="49" t="s">
        <v>197</v>
      </c>
      <c r="C108" s="17">
        <v>0</v>
      </c>
    </row>
    <row r="109" spans="1:3" ht="12" customHeight="1">
      <c r="A109" s="230" t="s">
        <v>24</v>
      </c>
      <c r="B109" s="60" t="s">
        <v>198</v>
      </c>
      <c r="C109" s="17"/>
    </row>
    <row r="110" spans="1:3" ht="12" customHeight="1">
      <c r="A110" s="230" t="s">
        <v>26</v>
      </c>
      <c r="B110" s="60" t="s">
        <v>199</v>
      </c>
      <c r="C110" s="20">
        <v>13775504</v>
      </c>
    </row>
    <row r="111" spans="1:3" ht="12" customHeight="1">
      <c r="A111" s="230" t="s">
        <v>28</v>
      </c>
      <c r="B111" s="60" t="s">
        <v>200</v>
      </c>
      <c r="C111" s="61"/>
    </row>
    <row r="112" spans="1:3" ht="12" customHeight="1">
      <c r="A112" s="230" t="s">
        <v>30</v>
      </c>
      <c r="B112" s="62" t="s">
        <v>201</v>
      </c>
      <c r="C112" s="61"/>
    </row>
    <row r="113" spans="1:3" ht="12" customHeight="1">
      <c r="A113" s="230" t="s">
        <v>32</v>
      </c>
      <c r="B113" s="63" t="s">
        <v>202</v>
      </c>
      <c r="C113" s="61"/>
    </row>
    <row r="114" spans="1:3" ht="12" customHeight="1">
      <c r="A114" s="230" t="s">
        <v>203</v>
      </c>
      <c r="B114" s="64" t="s">
        <v>204</v>
      </c>
      <c r="C114" s="61"/>
    </row>
    <row r="115" spans="1:3" ht="12" customHeight="1">
      <c r="A115" s="230" t="s">
        <v>205</v>
      </c>
      <c r="B115" s="53" t="s">
        <v>183</v>
      </c>
      <c r="C115" s="61"/>
    </row>
    <row r="116" spans="1:3" ht="12" customHeight="1">
      <c r="A116" s="230" t="s">
        <v>206</v>
      </c>
      <c r="B116" s="53" t="s">
        <v>207</v>
      </c>
      <c r="C116" s="61"/>
    </row>
    <row r="117" spans="1:3" ht="12" customHeight="1">
      <c r="A117" s="230" t="s">
        <v>208</v>
      </c>
      <c r="B117" s="53" t="s">
        <v>209</v>
      </c>
      <c r="C117" s="61"/>
    </row>
    <row r="118" spans="1:3" ht="12" customHeight="1">
      <c r="A118" s="230" t="s">
        <v>210</v>
      </c>
      <c r="B118" s="53" t="s">
        <v>189</v>
      </c>
      <c r="C118" s="61"/>
    </row>
    <row r="119" spans="1:3" ht="12" customHeight="1">
      <c r="A119" s="230" t="s">
        <v>211</v>
      </c>
      <c r="B119" s="53" t="s">
        <v>212</v>
      </c>
      <c r="C119" s="61"/>
    </row>
    <row r="120" spans="1:3" ht="12" customHeight="1">
      <c r="A120" s="253" t="s">
        <v>213</v>
      </c>
      <c r="B120" s="53" t="s">
        <v>214</v>
      </c>
      <c r="C120" s="65"/>
    </row>
    <row r="121" spans="1:3" ht="12" customHeight="1">
      <c r="A121" s="40" t="s">
        <v>34</v>
      </c>
      <c r="B121" s="12" t="s">
        <v>215</v>
      </c>
      <c r="C121" s="13"/>
    </row>
    <row r="122" spans="1:3" ht="12" customHeight="1">
      <c r="A122" s="230" t="s">
        <v>36</v>
      </c>
      <c r="B122" s="66" t="s">
        <v>216</v>
      </c>
      <c r="C122" s="17"/>
    </row>
    <row r="123" spans="1:3" ht="12" customHeight="1">
      <c r="A123" s="235" t="s">
        <v>38</v>
      </c>
      <c r="B123" s="60" t="s">
        <v>217</v>
      </c>
      <c r="C123" s="24"/>
    </row>
    <row r="124" spans="1:3" ht="12" customHeight="1">
      <c r="A124" s="40" t="s">
        <v>218</v>
      </c>
      <c r="B124" s="12" t="s">
        <v>219</v>
      </c>
      <c r="C124" s="13">
        <v>40603672</v>
      </c>
    </row>
    <row r="125" spans="1:3" ht="12" customHeight="1">
      <c r="A125" s="40" t="s">
        <v>62</v>
      </c>
      <c r="B125" s="12" t="s">
        <v>220</v>
      </c>
      <c r="C125" s="13">
        <f>+C126+C127+C128</f>
        <v>0</v>
      </c>
    </row>
    <row r="126" spans="1:3" s="251" customFormat="1" ht="12" customHeight="1">
      <c r="A126" s="230" t="s">
        <v>64</v>
      </c>
      <c r="B126" s="66" t="s">
        <v>221</v>
      </c>
      <c r="C126" s="61"/>
    </row>
    <row r="127" spans="1:3" ht="12" customHeight="1">
      <c r="A127" s="230" t="s">
        <v>66</v>
      </c>
      <c r="B127" s="66" t="s">
        <v>222</v>
      </c>
      <c r="C127" s="61"/>
    </row>
    <row r="128" spans="1:3" ht="12" customHeight="1">
      <c r="A128" s="253" t="s">
        <v>68</v>
      </c>
      <c r="B128" s="67" t="s">
        <v>223</v>
      </c>
      <c r="C128" s="61"/>
    </row>
    <row r="129" spans="1:11" ht="12" customHeight="1">
      <c r="A129" s="40" t="s">
        <v>84</v>
      </c>
      <c r="B129" s="12" t="s">
        <v>224</v>
      </c>
      <c r="C129" s="13">
        <f>+C130+C131+C132+C133</f>
        <v>0</v>
      </c>
    </row>
    <row r="130" spans="1:11" ht="12" customHeight="1">
      <c r="A130" s="230" t="s">
        <v>86</v>
      </c>
      <c r="B130" s="66" t="s">
        <v>225</v>
      </c>
      <c r="C130" s="61"/>
    </row>
    <row r="131" spans="1:11" ht="12" customHeight="1">
      <c r="A131" s="230" t="s">
        <v>88</v>
      </c>
      <c r="B131" s="66" t="s">
        <v>226</v>
      </c>
      <c r="C131" s="61"/>
    </row>
    <row r="132" spans="1:11" ht="12" customHeight="1">
      <c r="A132" s="230" t="s">
        <v>90</v>
      </c>
      <c r="B132" s="66" t="s">
        <v>227</v>
      </c>
      <c r="C132" s="61"/>
    </row>
    <row r="133" spans="1:11" s="251" customFormat="1" ht="12" customHeight="1">
      <c r="A133" s="253" t="s">
        <v>92</v>
      </c>
      <c r="B133" s="67" t="s">
        <v>228</v>
      </c>
      <c r="C133" s="61"/>
    </row>
    <row r="134" spans="1:11" ht="12" customHeight="1">
      <c r="A134" s="40" t="s">
        <v>229</v>
      </c>
      <c r="B134" s="12" t="s">
        <v>230</v>
      </c>
      <c r="C134" s="13">
        <v>810061</v>
      </c>
      <c r="K134" s="254"/>
    </row>
    <row r="135" spans="1:11">
      <c r="A135" s="230" t="s">
        <v>98</v>
      </c>
      <c r="B135" s="66" t="s">
        <v>231</v>
      </c>
      <c r="C135" s="61"/>
    </row>
    <row r="136" spans="1:11" ht="12" customHeight="1">
      <c r="A136" s="230" t="s">
        <v>100</v>
      </c>
      <c r="B136" s="66" t="s">
        <v>232</v>
      </c>
      <c r="C136" s="61">
        <v>810061</v>
      </c>
    </row>
    <row r="137" spans="1:11" s="251" customFormat="1" ht="12" customHeight="1">
      <c r="A137" s="230" t="s">
        <v>102</v>
      </c>
      <c r="B137" s="66" t="s">
        <v>233</v>
      </c>
      <c r="C137" s="61"/>
    </row>
    <row r="138" spans="1:11" s="251" customFormat="1" ht="12" customHeight="1">
      <c r="A138" s="253" t="s">
        <v>104</v>
      </c>
      <c r="B138" s="67" t="s">
        <v>234</v>
      </c>
      <c r="C138" s="61"/>
    </row>
    <row r="139" spans="1:11" s="251" customFormat="1" ht="12" customHeight="1">
      <c r="A139" s="40" t="s">
        <v>106</v>
      </c>
      <c r="B139" s="12" t="s">
        <v>235</v>
      </c>
      <c r="C139" s="68">
        <f>+C140+C141+C142+C143</f>
        <v>0</v>
      </c>
    </row>
    <row r="140" spans="1:11" s="251" customFormat="1" ht="12" customHeight="1">
      <c r="A140" s="230" t="s">
        <v>108</v>
      </c>
      <c r="B140" s="66" t="s">
        <v>236</v>
      </c>
      <c r="C140" s="61"/>
    </row>
    <row r="141" spans="1:11" s="251" customFormat="1" ht="12" customHeight="1">
      <c r="A141" s="230" t="s">
        <v>110</v>
      </c>
      <c r="B141" s="66" t="s">
        <v>237</v>
      </c>
      <c r="C141" s="61"/>
    </row>
    <row r="142" spans="1:11" s="251" customFormat="1" ht="12" customHeight="1">
      <c r="A142" s="230" t="s">
        <v>112</v>
      </c>
      <c r="B142" s="66" t="s">
        <v>238</v>
      </c>
      <c r="C142" s="61"/>
    </row>
    <row r="143" spans="1:11" ht="12.75" customHeight="1">
      <c r="A143" s="230" t="s">
        <v>114</v>
      </c>
      <c r="B143" s="66" t="s">
        <v>239</v>
      </c>
      <c r="C143" s="61"/>
    </row>
    <row r="144" spans="1:11" ht="12" customHeight="1">
      <c r="A144" s="40" t="s">
        <v>116</v>
      </c>
      <c r="B144" s="12" t="s">
        <v>240</v>
      </c>
      <c r="C144" s="69">
        <f>+C125+C129+C134+C139</f>
        <v>810061</v>
      </c>
    </row>
    <row r="145" spans="1:3" ht="15" customHeight="1">
      <c r="A145" s="255" t="s">
        <v>241</v>
      </c>
      <c r="B145" s="73" t="s">
        <v>242</v>
      </c>
      <c r="C145" s="69">
        <v>41413733</v>
      </c>
    </row>
    <row r="147" spans="1:3" ht="15" customHeight="1">
      <c r="A147" s="256" t="s">
        <v>375</v>
      </c>
      <c r="B147" s="257"/>
      <c r="C147" s="258">
        <v>2</v>
      </c>
    </row>
    <row r="148" spans="1:3" ht="14.25" customHeight="1">
      <c r="A148" s="256" t="s">
        <v>376</v>
      </c>
      <c r="B148" s="257"/>
      <c r="C148" s="258">
        <v>4</v>
      </c>
    </row>
  </sheetData>
  <sheetProtection selectLockedCells="1" selectUnlockedCells="1"/>
  <mergeCells count="1">
    <mergeCell ref="B1:C1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75" firstPageNumber="0" orientation="portrait" horizontalDpi="300" verticalDpi="300" r:id="rId1"/>
  <headerFooter alignWithMargins="0">
    <oddHeader>&amp;R8.1.1. melléklet az 1/2020.(II.14.) önkormányzati rendelethez</oddHeader>
  </headerFooter>
  <rowBreaks count="1" manualBreakCount="1">
    <brk id="87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indexed="50"/>
  </sheetPr>
  <dimension ref="A1:K149"/>
  <sheetViews>
    <sheetView topLeftCell="A133" zoomScaleSheetLayoutView="85" workbookViewId="0">
      <selection activeCell="F144" sqref="F144"/>
    </sheetView>
  </sheetViews>
  <sheetFormatPr defaultColWidth="9.33203125" defaultRowHeight="13.2"/>
  <cols>
    <col min="1" max="1" width="19.44140625" style="204" customWidth="1"/>
    <col min="2" max="2" width="72" style="205" customWidth="1"/>
    <col min="3" max="3" width="25" style="206" customWidth="1"/>
    <col min="4" max="16384" width="9.33203125" style="207"/>
  </cols>
  <sheetData>
    <row r="1" spans="1:3" s="209" customFormat="1" ht="16.5" customHeight="1">
      <c r="A1" s="208"/>
      <c r="B1" s="327" t="s">
        <v>412</v>
      </c>
      <c r="C1" s="327"/>
    </row>
    <row r="2" spans="1:3" s="213" customFormat="1" ht="21" customHeight="1">
      <c r="A2" s="210" t="s">
        <v>250</v>
      </c>
      <c r="B2" s="211" t="s">
        <v>364</v>
      </c>
      <c r="C2" s="212" t="s">
        <v>365</v>
      </c>
    </row>
    <row r="3" spans="1:3" s="213" customFormat="1" ht="15.6">
      <c r="A3" s="214" t="s">
        <v>366</v>
      </c>
      <c r="B3" s="215" t="s">
        <v>377</v>
      </c>
      <c r="C3" s="216">
        <v>2</v>
      </c>
    </row>
    <row r="4" spans="1:3" s="219" customFormat="1" ht="15.9" customHeight="1">
      <c r="A4" s="217"/>
      <c r="B4" s="217"/>
      <c r="C4" s="218" t="s">
        <v>2</v>
      </c>
    </row>
    <row r="5" spans="1:3">
      <c r="A5" s="220" t="s">
        <v>368</v>
      </c>
      <c r="B5" s="221" t="s">
        <v>369</v>
      </c>
      <c r="C5" s="222" t="s">
        <v>370</v>
      </c>
    </row>
    <row r="6" spans="1:3" s="226" customFormat="1" ht="12.9" customHeight="1">
      <c r="A6" s="223">
        <v>1</v>
      </c>
      <c r="B6" s="224">
        <v>2</v>
      </c>
      <c r="C6" s="225">
        <v>3</v>
      </c>
    </row>
    <row r="7" spans="1:3" s="226" customFormat="1" ht="15.9" customHeight="1">
      <c r="A7" s="227"/>
      <c r="B7" s="228" t="s">
        <v>248</v>
      </c>
      <c r="C7" s="229"/>
    </row>
    <row r="8" spans="1:3" s="226" customFormat="1" ht="12" customHeight="1">
      <c r="A8" s="40" t="s">
        <v>6</v>
      </c>
      <c r="B8" s="12" t="s">
        <v>7</v>
      </c>
      <c r="C8" s="13">
        <v>20251527</v>
      </c>
    </row>
    <row r="9" spans="1:3" s="231" customFormat="1" ht="12" customHeight="1">
      <c r="A9" s="230" t="s">
        <v>8</v>
      </c>
      <c r="B9" s="16" t="s">
        <v>9</v>
      </c>
      <c r="C9" s="17">
        <v>12064527</v>
      </c>
    </row>
    <row r="10" spans="1:3" s="233" customFormat="1" ht="12" customHeight="1">
      <c r="A10" s="232" t="s">
        <v>10</v>
      </c>
      <c r="B10" s="19" t="s">
        <v>11</v>
      </c>
      <c r="C10" s="20">
        <v>4250000</v>
      </c>
    </row>
    <row r="11" spans="1:3" s="233" customFormat="1" ht="12" customHeight="1">
      <c r="A11" s="232" t="s">
        <v>12</v>
      </c>
      <c r="B11" s="19" t="s">
        <v>13</v>
      </c>
      <c r="C11" s="20">
        <v>2137000</v>
      </c>
    </row>
    <row r="12" spans="1:3" s="233" customFormat="1" ht="12" customHeight="1">
      <c r="A12" s="232" t="s">
        <v>14</v>
      </c>
      <c r="B12" s="19" t="s">
        <v>15</v>
      </c>
      <c r="C12" s="20">
        <v>1800000</v>
      </c>
    </row>
    <row r="13" spans="1:3" s="233" customFormat="1" ht="12" customHeight="1">
      <c r="A13" s="232" t="s">
        <v>16</v>
      </c>
      <c r="B13" s="19" t="s">
        <v>17</v>
      </c>
      <c r="C13" s="234"/>
    </row>
    <row r="14" spans="1:3" s="231" customFormat="1" ht="12" customHeight="1">
      <c r="A14" s="235" t="s">
        <v>18</v>
      </c>
      <c r="B14" s="22" t="s">
        <v>19</v>
      </c>
      <c r="C14" s="259"/>
    </row>
    <row r="15" spans="1:3" s="231" customFormat="1" ht="12" customHeight="1">
      <c r="A15" s="40" t="s">
        <v>20</v>
      </c>
      <c r="B15" s="23" t="s">
        <v>21</v>
      </c>
      <c r="C15" s="13">
        <v>4500000</v>
      </c>
    </row>
    <row r="16" spans="1:3" s="231" customFormat="1" ht="12" customHeight="1">
      <c r="A16" s="230" t="s">
        <v>22</v>
      </c>
      <c r="B16" s="16" t="s">
        <v>23</v>
      </c>
      <c r="C16" s="17"/>
    </row>
    <row r="17" spans="1:3" s="231" customFormat="1" ht="12" customHeight="1">
      <c r="A17" s="232" t="s">
        <v>24</v>
      </c>
      <c r="B17" s="19" t="s">
        <v>25</v>
      </c>
      <c r="C17" s="20"/>
    </row>
    <row r="18" spans="1:3" s="231" customFormat="1" ht="12" customHeight="1">
      <c r="A18" s="232" t="s">
        <v>26</v>
      </c>
      <c r="B18" s="19" t="s">
        <v>27</v>
      </c>
      <c r="C18" s="20">
        <v>4500000</v>
      </c>
    </row>
    <row r="19" spans="1:3" s="231" customFormat="1" ht="12" customHeight="1">
      <c r="A19" s="232" t="s">
        <v>28</v>
      </c>
      <c r="B19" s="19" t="s">
        <v>29</v>
      </c>
      <c r="C19" s="20"/>
    </row>
    <row r="20" spans="1:3" s="231" customFormat="1" ht="12" customHeight="1">
      <c r="A20" s="232" t="s">
        <v>30</v>
      </c>
      <c r="B20" s="19" t="s">
        <v>31</v>
      </c>
      <c r="C20" s="20"/>
    </row>
    <row r="21" spans="1:3" s="233" customFormat="1" ht="12" customHeight="1">
      <c r="A21" s="235" t="s">
        <v>32</v>
      </c>
      <c r="B21" s="22" t="s">
        <v>33</v>
      </c>
      <c r="C21" s="24"/>
    </row>
    <row r="22" spans="1:3" s="233" customFormat="1" ht="12" customHeight="1">
      <c r="A22" s="40" t="s">
        <v>34</v>
      </c>
      <c r="B22" s="12" t="s">
        <v>35</v>
      </c>
      <c r="C22" s="13"/>
    </row>
    <row r="23" spans="1:3" s="233" customFormat="1" ht="12" customHeight="1">
      <c r="A23" s="230" t="s">
        <v>36</v>
      </c>
      <c r="B23" s="16" t="s">
        <v>37</v>
      </c>
      <c r="C23" s="17"/>
    </row>
    <row r="24" spans="1:3" s="231" customFormat="1" ht="12" customHeight="1">
      <c r="A24" s="232" t="s">
        <v>38</v>
      </c>
      <c r="B24" s="19" t="s">
        <v>39</v>
      </c>
      <c r="C24" s="20"/>
    </row>
    <row r="25" spans="1:3" s="233" customFormat="1" ht="12" customHeight="1">
      <c r="A25" s="232" t="s">
        <v>40</v>
      </c>
      <c r="B25" s="19" t="s">
        <v>41</v>
      </c>
      <c r="C25" s="20"/>
    </row>
    <row r="26" spans="1:3" s="233" customFormat="1" ht="12" customHeight="1">
      <c r="A26" s="232" t="s">
        <v>42</v>
      </c>
      <c r="B26" s="19" t="s">
        <v>43</v>
      </c>
      <c r="C26" s="20"/>
    </row>
    <row r="27" spans="1:3" s="233" customFormat="1" ht="12" customHeight="1">
      <c r="A27" s="232" t="s">
        <v>44</v>
      </c>
      <c r="B27" s="19" t="s">
        <v>45</v>
      </c>
      <c r="C27" s="20"/>
    </row>
    <row r="28" spans="1:3" s="233" customFormat="1" ht="12" customHeight="1">
      <c r="A28" s="235" t="s">
        <v>46</v>
      </c>
      <c r="B28" s="22" t="s">
        <v>47</v>
      </c>
      <c r="C28" s="24"/>
    </row>
    <row r="29" spans="1:3" s="233" customFormat="1" ht="12" customHeight="1">
      <c r="A29" s="40" t="s">
        <v>48</v>
      </c>
      <c r="B29" s="12" t="s">
        <v>49</v>
      </c>
      <c r="C29" s="13">
        <v>750000</v>
      </c>
    </row>
    <row r="30" spans="1:3" s="233" customFormat="1" ht="12" customHeight="1">
      <c r="A30" s="230" t="s">
        <v>50</v>
      </c>
      <c r="B30" s="16" t="s">
        <v>51</v>
      </c>
      <c r="C30" s="25">
        <v>500000</v>
      </c>
    </row>
    <row r="31" spans="1:3" s="233" customFormat="1" ht="12" customHeight="1">
      <c r="A31" s="232" t="s">
        <v>52</v>
      </c>
      <c r="B31" s="19" t="s">
        <v>53</v>
      </c>
      <c r="C31" s="20"/>
    </row>
    <row r="32" spans="1:3" s="233" customFormat="1" ht="12" customHeight="1">
      <c r="A32" s="232" t="s">
        <v>54</v>
      </c>
      <c r="B32" s="19" t="s">
        <v>55</v>
      </c>
      <c r="C32" s="20">
        <v>500000</v>
      </c>
    </row>
    <row r="33" spans="1:3" s="233" customFormat="1" ht="12" customHeight="1">
      <c r="A33" s="232" t="s">
        <v>56</v>
      </c>
      <c r="B33" s="19" t="s">
        <v>57</v>
      </c>
      <c r="C33" s="20">
        <v>250000</v>
      </c>
    </row>
    <row r="34" spans="1:3" s="233" customFormat="1" ht="12" customHeight="1">
      <c r="A34" s="232" t="s">
        <v>58</v>
      </c>
      <c r="B34" s="19" t="s">
        <v>59</v>
      </c>
      <c r="C34" s="20"/>
    </row>
    <row r="35" spans="1:3" s="233" customFormat="1" ht="12" customHeight="1">
      <c r="A35" s="235" t="s">
        <v>60</v>
      </c>
      <c r="B35" s="22" t="s">
        <v>61</v>
      </c>
      <c r="C35" s="24"/>
    </row>
    <row r="36" spans="1:3" s="233" customFormat="1" ht="12" customHeight="1">
      <c r="A36" s="40" t="s">
        <v>62</v>
      </c>
      <c r="B36" s="12" t="s">
        <v>63</v>
      </c>
      <c r="C36" s="13"/>
    </row>
    <row r="37" spans="1:3" s="233" customFormat="1" ht="12" customHeight="1">
      <c r="A37" s="230" t="s">
        <v>64</v>
      </c>
      <c r="B37" s="16" t="s">
        <v>65</v>
      </c>
      <c r="C37" s="17"/>
    </row>
    <row r="38" spans="1:3" s="233" customFormat="1" ht="12" customHeight="1">
      <c r="A38" s="232" t="s">
        <v>66</v>
      </c>
      <c r="B38" s="19" t="s">
        <v>67</v>
      </c>
      <c r="C38" s="20"/>
    </row>
    <row r="39" spans="1:3" s="233" customFormat="1" ht="12" customHeight="1">
      <c r="A39" s="232" t="s">
        <v>68</v>
      </c>
      <c r="B39" s="19" t="s">
        <v>69</v>
      </c>
      <c r="C39" s="20"/>
    </row>
    <row r="40" spans="1:3" s="233" customFormat="1" ht="12" customHeight="1">
      <c r="A40" s="232" t="s">
        <v>70</v>
      </c>
      <c r="B40" s="19" t="s">
        <v>71</v>
      </c>
      <c r="C40" s="20"/>
    </row>
    <row r="41" spans="1:3" s="233" customFormat="1" ht="12" customHeight="1">
      <c r="A41" s="232" t="s">
        <v>72</v>
      </c>
      <c r="B41" s="19" t="s">
        <v>73</v>
      </c>
      <c r="C41" s="20"/>
    </row>
    <row r="42" spans="1:3" s="233" customFormat="1" ht="12" customHeight="1">
      <c r="A42" s="232" t="s">
        <v>74</v>
      </c>
      <c r="B42" s="19" t="s">
        <v>75</v>
      </c>
      <c r="C42" s="20"/>
    </row>
    <row r="43" spans="1:3" s="233" customFormat="1" ht="12" customHeight="1">
      <c r="A43" s="232" t="s">
        <v>76</v>
      </c>
      <c r="B43" s="19" t="s">
        <v>77</v>
      </c>
      <c r="C43" s="20"/>
    </row>
    <row r="44" spans="1:3" s="233" customFormat="1" ht="12" customHeight="1">
      <c r="A44" s="232" t="s">
        <v>78</v>
      </c>
      <c r="B44" s="19" t="s">
        <v>79</v>
      </c>
      <c r="C44" s="20"/>
    </row>
    <row r="45" spans="1:3" s="233" customFormat="1" ht="12" customHeight="1">
      <c r="A45" s="232" t="s">
        <v>80</v>
      </c>
      <c r="B45" s="19" t="s">
        <v>81</v>
      </c>
      <c r="C45" s="20"/>
    </row>
    <row r="46" spans="1:3" s="233" customFormat="1" ht="12" customHeight="1">
      <c r="A46" s="235" t="s">
        <v>82</v>
      </c>
      <c r="B46" s="22" t="s">
        <v>83</v>
      </c>
      <c r="C46" s="24"/>
    </row>
    <row r="47" spans="1:3" s="233" customFormat="1" ht="12" customHeight="1">
      <c r="A47" s="40" t="s">
        <v>84</v>
      </c>
      <c r="B47" s="12" t="s">
        <v>85</v>
      </c>
      <c r="C47" s="13"/>
    </row>
    <row r="48" spans="1:3" s="233" customFormat="1" ht="12" customHeight="1">
      <c r="A48" s="230" t="s">
        <v>86</v>
      </c>
      <c r="B48" s="16" t="s">
        <v>87</v>
      </c>
      <c r="C48" s="17"/>
    </row>
    <row r="49" spans="1:3" s="233" customFormat="1" ht="12" customHeight="1">
      <c r="A49" s="232" t="s">
        <v>88</v>
      </c>
      <c r="B49" s="19" t="s">
        <v>89</v>
      </c>
      <c r="C49" s="20"/>
    </row>
    <row r="50" spans="1:3" s="233" customFormat="1" ht="12" customHeight="1">
      <c r="A50" s="232" t="s">
        <v>90</v>
      </c>
      <c r="B50" s="19" t="s">
        <v>91</v>
      </c>
      <c r="C50" s="20"/>
    </row>
    <row r="51" spans="1:3" s="233" customFormat="1" ht="12" customHeight="1">
      <c r="A51" s="232" t="s">
        <v>92</v>
      </c>
      <c r="B51" s="19" t="s">
        <v>93</v>
      </c>
      <c r="C51" s="20"/>
    </row>
    <row r="52" spans="1:3" s="233" customFormat="1" ht="12" customHeight="1">
      <c r="A52" s="235" t="s">
        <v>94</v>
      </c>
      <c r="B52" s="22" t="s">
        <v>95</v>
      </c>
      <c r="C52" s="24"/>
    </row>
    <row r="53" spans="1:3" s="233" customFormat="1" ht="12" customHeight="1">
      <c r="A53" s="40" t="s">
        <v>96</v>
      </c>
      <c r="B53" s="12" t="s">
        <v>97</v>
      </c>
      <c r="C53" s="13"/>
    </row>
    <row r="54" spans="1:3" s="233" customFormat="1" ht="12" customHeight="1">
      <c r="A54" s="230" t="s">
        <v>98</v>
      </c>
      <c r="B54" s="16" t="s">
        <v>99</v>
      </c>
      <c r="C54" s="17"/>
    </row>
    <row r="55" spans="1:3" s="233" customFormat="1" ht="12" customHeight="1">
      <c r="A55" s="232" t="s">
        <v>100</v>
      </c>
      <c r="B55" s="19" t="s">
        <v>101</v>
      </c>
      <c r="C55" s="20"/>
    </row>
    <row r="56" spans="1:3" s="233" customFormat="1" ht="12" customHeight="1">
      <c r="A56" s="232" t="s">
        <v>102</v>
      </c>
      <c r="B56" s="19" t="s">
        <v>103</v>
      </c>
      <c r="C56" s="20"/>
    </row>
    <row r="57" spans="1:3" s="233" customFormat="1" ht="12" customHeight="1">
      <c r="A57" s="235" t="s">
        <v>104</v>
      </c>
      <c r="B57" s="22" t="s">
        <v>105</v>
      </c>
      <c r="C57" s="24"/>
    </row>
    <row r="58" spans="1:3" s="233" customFormat="1" ht="12" customHeight="1">
      <c r="A58" s="40" t="s">
        <v>106</v>
      </c>
      <c r="B58" s="23" t="s">
        <v>107</v>
      </c>
      <c r="C58" s="13">
        <f>SUM(C59:C61)</f>
        <v>0</v>
      </c>
    </row>
    <row r="59" spans="1:3" s="233" customFormat="1" ht="12" customHeight="1">
      <c r="A59" s="230" t="s">
        <v>108</v>
      </c>
      <c r="B59" s="16" t="s">
        <v>109</v>
      </c>
      <c r="C59" s="20"/>
    </row>
    <row r="60" spans="1:3" s="233" customFormat="1" ht="12" customHeight="1">
      <c r="A60" s="232" t="s">
        <v>110</v>
      </c>
      <c r="B60" s="19" t="s">
        <v>111</v>
      </c>
      <c r="C60" s="20"/>
    </row>
    <row r="61" spans="1:3" s="233" customFormat="1" ht="12" customHeight="1">
      <c r="A61" s="232" t="s">
        <v>112</v>
      </c>
      <c r="B61" s="19" t="s">
        <v>113</v>
      </c>
      <c r="C61" s="20"/>
    </row>
    <row r="62" spans="1:3" s="233" customFormat="1" ht="12" customHeight="1">
      <c r="A62" s="235" t="s">
        <v>114</v>
      </c>
      <c r="B62" s="22" t="s">
        <v>115</v>
      </c>
      <c r="C62" s="20"/>
    </row>
    <row r="63" spans="1:3" s="233" customFormat="1" ht="12" customHeight="1">
      <c r="A63" s="40" t="s">
        <v>116</v>
      </c>
      <c r="B63" s="12" t="s">
        <v>117</v>
      </c>
      <c r="C63" s="13">
        <v>25501527</v>
      </c>
    </row>
    <row r="64" spans="1:3" s="233" customFormat="1" ht="12" customHeight="1">
      <c r="A64" s="237" t="s">
        <v>371</v>
      </c>
      <c r="B64" s="23" t="s">
        <v>119</v>
      </c>
      <c r="C64" s="13"/>
    </row>
    <row r="65" spans="1:3" s="233" customFormat="1" ht="12" customHeight="1">
      <c r="A65" s="230" t="s">
        <v>120</v>
      </c>
      <c r="B65" s="16" t="s">
        <v>121</v>
      </c>
      <c r="C65" s="20"/>
    </row>
    <row r="66" spans="1:3" s="233" customFormat="1" ht="12" customHeight="1">
      <c r="A66" s="232" t="s">
        <v>122</v>
      </c>
      <c r="B66" s="19" t="s">
        <v>123</v>
      </c>
      <c r="C66" s="20"/>
    </row>
    <row r="67" spans="1:3" s="233" customFormat="1" ht="12" customHeight="1">
      <c r="A67" s="235" t="s">
        <v>124</v>
      </c>
      <c r="B67" s="27" t="s">
        <v>125</v>
      </c>
      <c r="C67" s="20"/>
    </row>
    <row r="68" spans="1:3" s="233" customFormat="1" ht="12" customHeight="1">
      <c r="A68" s="237" t="s">
        <v>126</v>
      </c>
      <c r="B68" s="23" t="s">
        <v>127</v>
      </c>
      <c r="C68" s="13">
        <f>SUM(C69:C72)</f>
        <v>0</v>
      </c>
    </row>
    <row r="69" spans="1:3" s="233" customFormat="1" ht="12" customHeight="1">
      <c r="A69" s="230" t="s">
        <v>128</v>
      </c>
      <c r="B69" s="16" t="s">
        <v>129</v>
      </c>
      <c r="C69" s="20"/>
    </row>
    <row r="70" spans="1:3" s="233" customFormat="1" ht="12" customHeight="1">
      <c r="A70" s="232" t="s">
        <v>130</v>
      </c>
      <c r="B70" s="19" t="s">
        <v>131</v>
      </c>
      <c r="C70" s="20"/>
    </row>
    <row r="71" spans="1:3" s="233" customFormat="1" ht="12" customHeight="1">
      <c r="A71" s="232" t="s">
        <v>132</v>
      </c>
      <c r="B71" s="19" t="s">
        <v>133</v>
      </c>
      <c r="C71" s="20"/>
    </row>
    <row r="72" spans="1:3" s="233" customFormat="1" ht="12" customHeight="1">
      <c r="A72" s="235" t="s">
        <v>134</v>
      </c>
      <c r="B72" s="22" t="s">
        <v>135</v>
      </c>
      <c r="C72" s="20"/>
    </row>
    <row r="73" spans="1:3" s="233" customFormat="1" ht="12" customHeight="1">
      <c r="A73" s="237" t="s">
        <v>136</v>
      </c>
      <c r="B73" s="23" t="s">
        <v>137</v>
      </c>
      <c r="C73" s="13">
        <v>15682206</v>
      </c>
    </row>
    <row r="74" spans="1:3" s="233" customFormat="1" ht="12" customHeight="1">
      <c r="A74" s="230" t="s">
        <v>138</v>
      </c>
      <c r="B74" s="16" t="s">
        <v>139</v>
      </c>
      <c r="C74" s="20">
        <v>15682206</v>
      </c>
    </row>
    <row r="75" spans="1:3" s="233" customFormat="1" ht="12" customHeight="1">
      <c r="A75" s="235" t="s">
        <v>140</v>
      </c>
      <c r="B75" s="22" t="s">
        <v>141</v>
      </c>
      <c r="C75" s="20"/>
    </row>
    <row r="76" spans="1:3" s="231" customFormat="1" ht="12" customHeight="1">
      <c r="A76" s="237" t="s">
        <v>142</v>
      </c>
      <c r="B76" s="23" t="s">
        <v>143</v>
      </c>
      <c r="C76" s="13">
        <f>SUM(C77:C79)</f>
        <v>0</v>
      </c>
    </row>
    <row r="77" spans="1:3" s="233" customFormat="1" ht="12" customHeight="1">
      <c r="A77" s="230" t="s">
        <v>144</v>
      </c>
      <c r="B77" s="16" t="s">
        <v>145</v>
      </c>
      <c r="C77" s="20"/>
    </row>
    <row r="78" spans="1:3" s="233" customFormat="1" ht="12" customHeight="1">
      <c r="A78" s="232" t="s">
        <v>146</v>
      </c>
      <c r="B78" s="19" t="s">
        <v>147</v>
      </c>
      <c r="C78" s="20"/>
    </row>
    <row r="79" spans="1:3" s="233" customFormat="1" ht="12" customHeight="1">
      <c r="A79" s="235" t="s">
        <v>148</v>
      </c>
      <c r="B79" s="22" t="s">
        <v>149</v>
      </c>
      <c r="C79" s="20"/>
    </row>
    <row r="80" spans="1:3" s="233" customFormat="1" ht="12" customHeight="1">
      <c r="A80" s="237" t="s">
        <v>150</v>
      </c>
      <c r="B80" s="23" t="s">
        <v>151</v>
      </c>
      <c r="C80" s="13">
        <f>SUM(C81:C84)</f>
        <v>0</v>
      </c>
    </row>
    <row r="81" spans="1:3" s="233" customFormat="1" ht="12" customHeight="1">
      <c r="A81" s="238" t="s">
        <v>152</v>
      </c>
      <c r="B81" s="16" t="s">
        <v>153</v>
      </c>
      <c r="C81" s="20"/>
    </row>
    <row r="82" spans="1:3" s="233" customFormat="1" ht="12" customHeight="1">
      <c r="A82" s="239" t="s">
        <v>154</v>
      </c>
      <c r="B82" s="19" t="s">
        <v>155</v>
      </c>
      <c r="C82" s="20"/>
    </row>
    <row r="83" spans="1:3" s="233" customFormat="1" ht="12" customHeight="1">
      <c r="A83" s="239" t="s">
        <v>156</v>
      </c>
      <c r="B83" s="19" t="s">
        <v>157</v>
      </c>
      <c r="C83" s="20"/>
    </row>
    <row r="84" spans="1:3" s="231" customFormat="1" ht="12" customHeight="1">
      <c r="A84" s="240" t="s">
        <v>158</v>
      </c>
      <c r="B84" s="22" t="s">
        <v>159</v>
      </c>
      <c r="C84" s="20"/>
    </row>
    <row r="85" spans="1:3" s="231" customFormat="1" ht="12" customHeight="1">
      <c r="A85" s="237" t="s">
        <v>160</v>
      </c>
      <c r="B85" s="23" t="s">
        <v>161</v>
      </c>
      <c r="C85" s="31"/>
    </row>
    <row r="86" spans="1:3" s="231" customFormat="1" ht="12" customHeight="1">
      <c r="A86" s="237" t="s">
        <v>162</v>
      </c>
      <c r="B86" s="32" t="s">
        <v>163</v>
      </c>
      <c r="C86" s="13">
        <f>+C64+C68+C73+C76+C80+C85</f>
        <v>15682206</v>
      </c>
    </row>
    <row r="87" spans="1:3" s="231" customFormat="1" ht="12" customHeight="1">
      <c r="A87" s="241" t="s">
        <v>164</v>
      </c>
      <c r="B87" s="34" t="s">
        <v>372</v>
      </c>
      <c r="C87" s="13">
        <v>41183733</v>
      </c>
    </row>
    <row r="88" spans="1:3" s="233" customFormat="1" ht="15" customHeight="1">
      <c r="A88" s="242"/>
      <c r="B88" s="243"/>
      <c r="C88" s="244"/>
    </row>
    <row r="89" spans="1:3">
      <c r="A89" s="245"/>
      <c r="B89" s="246"/>
      <c r="C89" s="247"/>
    </row>
    <row r="90" spans="1:3" s="226" customFormat="1" ht="16.5" customHeight="1">
      <c r="A90" s="248"/>
      <c r="B90" s="249" t="s">
        <v>249</v>
      </c>
      <c r="C90" s="250"/>
    </row>
    <row r="91" spans="1:3" s="251" customFormat="1" ht="12" customHeight="1">
      <c r="A91" s="8" t="s">
        <v>6</v>
      </c>
      <c r="B91" s="44" t="s">
        <v>170</v>
      </c>
      <c r="C91" s="45">
        <v>26598168</v>
      </c>
    </row>
    <row r="92" spans="1:3" ht="12" customHeight="1">
      <c r="A92" s="252" t="s">
        <v>8</v>
      </c>
      <c r="B92" s="47" t="s">
        <v>171</v>
      </c>
      <c r="C92" s="48">
        <v>12011670</v>
      </c>
    </row>
    <row r="93" spans="1:3" ht="12" customHeight="1">
      <c r="A93" s="232" t="s">
        <v>10</v>
      </c>
      <c r="B93" s="49" t="s">
        <v>172</v>
      </c>
      <c r="C93" s="20">
        <v>1759617</v>
      </c>
    </row>
    <row r="94" spans="1:3" ht="12" customHeight="1">
      <c r="A94" s="232" t="s">
        <v>12</v>
      </c>
      <c r="B94" s="49" t="s">
        <v>173</v>
      </c>
      <c r="C94" s="24">
        <v>9819479</v>
      </c>
    </row>
    <row r="95" spans="1:3" ht="12" customHeight="1">
      <c r="A95" s="232" t="s">
        <v>14</v>
      </c>
      <c r="B95" s="50" t="s">
        <v>174</v>
      </c>
      <c r="C95" s="24">
        <v>2137000</v>
      </c>
    </row>
    <row r="96" spans="1:3" ht="12" customHeight="1">
      <c r="A96" s="232" t="s">
        <v>16</v>
      </c>
      <c r="B96" s="49" t="s">
        <v>378</v>
      </c>
      <c r="C96" s="24"/>
    </row>
    <row r="97" spans="1:6" ht="12" customHeight="1">
      <c r="A97" s="232" t="s">
        <v>379</v>
      </c>
      <c r="B97" s="51" t="s">
        <v>176</v>
      </c>
      <c r="C97" s="24">
        <v>870402</v>
      </c>
    </row>
    <row r="98" spans="1:6" ht="12" customHeight="1">
      <c r="A98" s="232" t="s">
        <v>18</v>
      </c>
      <c r="B98" s="49" t="s">
        <v>374</v>
      </c>
      <c r="C98" s="24"/>
    </row>
    <row r="99" spans="1:6" ht="12" customHeight="1">
      <c r="A99" s="232" t="s">
        <v>178</v>
      </c>
      <c r="B99" s="52" t="s">
        <v>179</v>
      </c>
      <c r="C99" s="24"/>
    </row>
    <row r="100" spans="1:6" ht="12" customHeight="1">
      <c r="A100" s="232" t="s">
        <v>180</v>
      </c>
      <c r="B100" s="53" t="s">
        <v>181</v>
      </c>
      <c r="C100" s="24"/>
    </row>
    <row r="101" spans="1:6" ht="12" customHeight="1">
      <c r="A101" s="232" t="s">
        <v>182</v>
      </c>
      <c r="B101" s="53" t="s">
        <v>183</v>
      </c>
      <c r="C101" s="24"/>
    </row>
    <row r="102" spans="1:6" ht="12" customHeight="1">
      <c r="A102" s="232" t="s">
        <v>184</v>
      </c>
      <c r="B102" s="52" t="s">
        <v>185</v>
      </c>
      <c r="C102" s="24">
        <v>820402</v>
      </c>
    </row>
    <row r="103" spans="1:6" ht="12" customHeight="1">
      <c r="A103" s="232" t="s">
        <v>186</v>
      </c>
      <c r="B103" s="52" t="s">
        <v>187</v>
      </c>
      <c r="C103" s="24"/>
    </row>
    <row r="104" spans="1:6" ht="12" customHeight="1">
      <c r="A104" s="232" t="s">
        <v>188</v>
      </c>
      <c r="B104" s="53" t="s">
        <v>189</v>
      </c>
      <c r="C104" s="24"/>
    </row>
    <row r="105" spans="1:6" ht="12" customHeight="1">
      <c r="A105" s="253" t="s">
        <v>190</v>
      </c>
      <c r="B105" s="55" t="s">
        <v>191</v>
      </c>
      <c r="C105" s="24"/>
    </row>
    <row r="106" spans="1:6" ht="12" customHeight="1">
      <c r="A106" s="232" t="s">
        <v>192</v>
      </c>
      <c r="B106" s="55" t="s">
        <v>193</v>
      </c>
      <c r="C106" s="24"/>
    </row>
    <row r="107" spans="1:6" ht="12" customHeight="1">
      <c r="A107" s="260" t="s">
        <v>194</v>
      </c>
      <c r="B107" s="57" t="s">
        <v>195</v>
      </c>
      <c r="C107" s="58">
        <v>50000</v>
      </c>
    </row>
    <row r="108" spans="1:6" ht="12" customHeight="1">
      <c r="A108" s="40" t="s">
        <v>20</v>
      </c>
      <c r="B108" s="59" t="s">
        <v>196</v>
      </c>
      <c r="C108" s="13">
        <v>13775504</v>
      </c>
    </row>
    <row r="109" spans="1:6" ht="12" customHeight="1">
      <c r="A109" s="230" t="s">
        <v>22</v>
      </c>
      <c r="B109" s="49" t="s">
        <v>197</v>
      </c>
      <c r="C109" s="17">
        <v>0</v>
      </c>
      <c r="F109" s="207" t="s">
        <v>380</v>
      </c>
    </row>
    <row r="110" spans="1:6" ht="12" customHeight="1">
      <c r="A110" s="230" t="s">
        <v>24</v>
      </c>
      <c r="B110" s="60" t="s">
        <v>198</v>
      </c>
      <c r="C110" s="17"/>
    </row>
    <row r="111" spans="1:6" ht="12" customHeight="1">
      <c r="A111" s="230" t="s">
        <v>26</v>
      </c>
      <c r="B111" s="60" t="s">
        <v>199</v>
      </c>
      <c r="C111" s="20">
        <v>13775504</v>
      </c>
    </row>
    <row r="112" spans="1:6" ht="12" customHeight="1">
      <c r="A112" s="230" t="s">
        <v>28</v>
      </c>
      <c r="B112" s="60" t="s">
        <v>200</v>
      </c>
      <c r="C112" s="61"/>
    </row>
    <row r="113" spans="1:3" ht="12" customHeight="1">
      <c r="A113" s="230" t="s">
        <v>30</v>
      </c>
      <c r="B113" s="62" t="s">
        <v>201</v>
      </c>
      <c r="C113" s="61"/>
    </row>
    <row r="114" spans="1:3" ht="12" customHeight="1">
      <c r="A114" s="230" t="s">
        <v>32</v>
      </c>
      <c r="B114" s="63" t="s">
        <v>202</v>
      </c>
      <c r="C114" s="61"/>
    </row>
    <row r="115" spans="1:3" ht="12" customHeight="1">
      <c r="A115" s="230" t="s">
        <v>203</v>
      </c>
      <c r="B115" s="64" t="s">
        <v>204</v>
      </c>
      <c r="C115" s="61"/>
    </row>
    <row r="116" spans="1:3" ht="12" customHeight="1">
      <c r="A116" s="230" t="s">
        <v>205</v>
      </c>
      <c r="B116" s="53" t="s">
        <v>183</v>
      </c>
      <c r="C116" s="61"/>
    </row>
    <row r="117" spans="1:3" ht="12" customHeight="1">
      <c r="A117" s="230" t="s">
        <v>206</v>
      </c>
      <c r="B117" s="53" t="s">
        <v>207</v>
      </c>
      <c r="C117" s="61"/>
    </row>
    <row r="118" spans="1:3" ht="12" customHeight="1">
      <c r="A118" s="230" t="s">
        <v>208</v>
      </c>
      <c r="B118" s="53" t="s">
        <v>209</v>
      </c>
      <c r="C118" s="61"/>
    </row>
    <row r="119" spans="1:3" ht="12" customHeight="1">
      <c r="A119" s="230" t="s">
        <v>210</v>
      </c>
      <c r="B119" s="53" t="s">
        <v>189</v>
      </c>
      <c r="C119" s="61"/>
    </row>
    <row r="120" spans="1:3" ht="12" customHeight="1">
      <c r="A120" s="230" t="s">
        <v>211</v>
      </c>
      <c r="B120" s="53" t="s">
        <v>212</v>
      </c>
      <c r="C120" s="61"/>
    </row>
    <row r="121" spans="1:3" ht="12" customHeight="1">
      <c r="A121" s="253" t="s">
        <v>213</v>
      </c>
      <c r="B121" s="53" t="s">
        <v>214</v>
      </c>
      <c r="C121" s="65"/>
    </row>
    <row r="122" spans="1:3" ht="12" customHeight="1">
      <c r="A122" s="40" t="s">
        <v>34</v>
      </c>
      <c r="B122" s="12" t="s">
        <v>215</v>
      </c>
      <c r="C122" s="13"/>
    </row>
    <row r="123" spans="1:3" ht="12" customHeight="1">
      <c r="A123" s="230" t="s">
        <v>36</v>
      </c>
      <c r="B123" s="66" t="s">
        <v>216</v>
      </c>
      <c r="C123" s="17"/>
    </row>
    <row r="124" spans="1:3" ht="12" customHeight="1">
      <c r="A124" s="235" t="s">
        <v>38</v>
      </c>
      <c r="B124" s="60" t="s">
        <v>217</v>
      </c>
      <c r="C124" s="24"/>
    </row>
    <row r="125" spans="1:3" ht="12" customHeight="1">
      <c r="A125" s="40" t="s">
        <v>218</v>
      </c>
      <c r="B125" s="12" t="s">
        <v>219</v>
      </c>
      <c r="C125" s="13">
        <f>+C91+C108+C122</f>
        <v>40373672</v>
      </c>
    </row>
    <row r="126" spans="1:3" ht="12" customHeight="1">
      <c r="A126" s="40" t="s">
        <v>62</v>
      </c>
      <c r="B126" s="12" t="s">
        <v>220</v>
      </c>
      <c r="C126" s="13">
        <f>+C127+C128+C129</f>
        <v>0</v>
      </c>
    </row>
    <row r="127" spans="1:3" s="251" customFormat="1" ht="12" customHeight="1">
      <c r="A127" s="230" t="s">
        <v>64</v>
      </c>
      <c r="B127" s="66" t="s">
        <v>221</v>
      </c>
      <c r="C127" s="61"/>
    </row>
    <row r="128" spans="1:3" ht="12" customHeight="1">
      <c r="A128" s="230" t="s">
        <v>66</v>
      </c>
      <c r="B128" s="66" t="s">
        <v>222</v>
      </c>
      <c r="C128" s="61"/>
    </row>
    <row r="129" spans="1:11" ht="12" customHeight="1">
      <c r="A129" s="253" t="s">
        <v>68</v>
      </c>
      <c r="B129" s="67" t="s">
        <v>223</v>
      </c>
      <c r="C129" s="61"/>
    </row>
    <row r="130" spans="1:11" ht="12" customHeight="1">
      <c r="A130" s="40" t="s">
        <v>84</v>
      </c>
      <c r="B130" s="12" t="s">
        <v>224</v>
      </c>
      <c r="C130" s="13">
        <f>+C131+C132+C133+C134</f>
        <v>0</v>
      </c>
    </row>
    <row r="131" spans="1:11" ht="12" customHeight="1">
      <c r="A131" s="230" t="s">
        <v>86</v>
      </c>
      <c r="B131" s="66" t="s">
        <v>225</v>
      </c>
      <c r="C131" s="61"/>
    </row>
    <row r="132" spans="1:11" ht="12" customHeight="1">
      <c r="A132" s="230" t="s">
        <v>88</v>
      </c>
      <c r="B132" s="66" t="s">
        <v>226</v>
      </c>
      <c r="C132" s="61"/>
    </row>
    <row r="133" spans="1:11" ht="12" customHeight="1">
      <c r="A133" s="230" t="s">
        <v>90</v>
      </c>
      <c r="B133" s="66" t="s">
        <v>227</v>
      </c>
      <c r="C133" s="61"/>
    </row>
    <row r="134" spans="1:11" s="251" customFormat="1" ht="12" customHeight="1">
      <c r="A134" s="253" t="s">
        <v>92</v>
      </c>
      <c r="B134" s="67" t="s">
        <v>228</v>
      </c>
      <c r="C134" s="61"/>
    </row>
    <row r="135" spans="1:11" ht="12" customHeight="1">
      <c r="A135" s="40" t="s">
        <v>229</v>
      </c>
      <c r="B135" s="12" t="s">
        <v>230</v>
      </c>
      <c r="C135" s="13">
        <v>810061</v>
      </c>
      <c r="K135" s="254"/>
    </row>
    <row r="136" spans="1:11">
      <c r="A136" s="230" t="s">
        <v>98</v>
      </c>
      <c r="B136" s="66" t="s">
        <v>231</v>
      </c>
      <c r="C136" s="61"/>
      <c r="F136" s="207" t="s">
        <v>363</v>
      </c>
    </row>
    <row r="137" spans="1:11" ht="12" customHeight="1">
      <c r="A137" s="230" t="s">
        <v>100</v>
      </c>
      <c r="B137" s="66" t="s">
        <v>232</v>
      </c>
      <c r="C137" s="61">
        <v>810061</v>
      </c>
    </row>
    <row r="138" spans="1:11" s="251" customFormat="1" ht="12" customHeight="1">
      <c r="A138" s="230" t="s">
        <v>102</v>
      </c>
      <c r="B138" s="66" t="s">
        <v>233</v>
      </c>
      <c r="C138" s="61"/>
    </row>
    <row r="139" spans="1:11" s="251" customFormat="1" ht="12" customHeight="1">
      <c r="A139" s="253" t="s">
        <v>104</v>
      </c>
      <c r="B139" s="67" t="s">
        <v>234</v>
      </c>
      <c r="C139" s="61"/>
    </row>
    <row r="140" spans="1:11" s="251" customFormat="1" ht="12" customHeight="1">
      <c r="A140" s="40" t="s">
        <v>106</v>
      </c>
      <c r="B140" s="12" t="s">
        <v>235</v>
      </c>
      <c r="C140" s="68">
        <f>+C141+C142+C143+C144</f>
        <v>0</v>
      </c>
    </row>
    <row r="141" spans="1:11" s="251" customFormat="1" ht="12" customHeight="1">
      <c r="A141" s="230" t="s">
        <v>108</v>
      </c>
      <c r="B141" s="66" t="s">
        <v>236</v>
      </c>
      <c r="C141" s="61"/>
    </row>
    <row r="142" spans="1:11" s="251" customFormat="1" ht="12" customHeight="1">
      <c r="A142" s="230" t="s">
        <v>110</v>
      </c>
      <c r="B142" s="66" t="s">
        <v>237</v>
      </c>
      <c r="C142" s="61"/>
    </row>
    <row r="143" spans="1:11" s="251" customFormat="1" ht="12" customHeight="1">
      <c r="A143" s="230" t="s">
        <v>112</v>
      </c>
      <c r="B143" s="66" t="s">
        <v>238</v>
      </c>
      <c r="C143" s="61"/>
    </row>
    <row r="144" spans="1:11" ht="12.75" customHeight="1">
      <c r="A144" s="230" t="s">
        <v>114</v>
      </c>
      <c r="B144" s="66" t="s">
        <v>239</v>
      </c>
      <c r="C144" s="61"/>
    </row>
    <row r="145" spans="1:3" ht="12" customHeight="1">
      <c r="A145" s="40" t="s">
        <v>116</v>
      </c>
      <c r="B145" s="12" t="s">
        <v>240</v>
      </c>
      <c r="C145" s="69">
        <f>+C126+C130+C135+C140</f>
        <v>810061</v>
      </c>
    </row>
    <row r="146" spans="1:3" ht="15" customHeight="1">
      <c r="A146" s="255" t="s">
        <v>241</v>
      </c>
      <c r="B146" s="73" t="s">
        <v>242</v>
      </c>
      <c r="C146" s="69">
        <v>41183733</v>
      </c>
    </row>
    <row r="148" spans="1:3" ht="15" customHeight="1">
      <c r="A148" s="256" t="s">
        <v>375</v>
      </c>
      <c r="B148" s="257"/>
      <c r="C148" s="258">
        <v>2</v>
      </c>
    </row>
    <row r="149" spans="1:3" ht="14.25" customHeight="1">
      <c r="A149" s="256" t="s">
        <v>376</v>
      </c>
      <c r="B149" s="257"/>
      <c r="C149" s="258">
        <v>4</v>
      </c>
    </row>
  </sheetData>
  <sheetProtection selectLockedCells="1" selectUnlockedCells="1"/>
  <mergeCells count="1">
    <mergeCell ref="B1:C1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75" firstPageNumber="0" orientation="portrait" horizontalDpi="300" verticalDpi="300" r:id="rId1"/>
  <headerFooter alignWithMargins="0"/>
  <rowBreaks count="1" manualBreakCount="1">
    <brk id="87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indexed="50"/>
  </sheetPr>
  <dimension ref="A1:K148"/>
  <sheetViews>
    <sheetView zoomScaleSheetLayoutView="85" workbookViewId="0">
      <selection activeCell="C96" sqref="C96"/>
    </sheetView>
  </sheetViews>
  <sheetFormatPr defaultColWidth="9.33203125" defaultRowHeight="13.2"/>
  <cols>
    <col min="1" max="1" width="19.44140625" style="204" customWidth="1"/>
    <col min="2" max="2" width="72" style="205" customWidth="1"/>
    <col min="3" max="3" width="25" style="206" customWidth="1"/>
    <col min="4" max="16384" width="9.33203125" style="207"/>
  </cols>
  <sheetData>
    <row r="1" spans="1:3" s="209" customFormat="1" ht="16.5" customHeight="1">
      <c r="A1" s="208"/>
      <c r="B1" s="327" t="s">
        <v>413</v>
      </c>
      <c r="C1" s="327"/>
    </row>
    <row r="2" spans="1:3" s="213" customFormat="1" ht="21" customHeight="1">
      <c r="A2" s="210" t="s">
        <v>250</v>
      </c>
      <c r="B2" s="211" t="s">
        <v>364</v>
      </c>
      <c r="C2" s="212" t="s">
        <v>365</v>
      </c>
    </row>
    <row r="3" spans="1:3" s="213" customFormat="1" ht="15.6">
      <c r="A3" s="214" t="s">
        <v>366</v>
      </c>
      <c r="B3" s="215" t="s">
        <v>381</v>
      </c>
      <c r="C3" s="216">
        <v>3</v>
      </c>
    </row>
    <row r="4" spans="1:3" s="219" customFormat="1" ht="15.9" customHeight="1">
      <c r="A4" s="217"/>
      <c r="B4" s="217"/>
      <c r="C4" s="218" t="s">
        <v>2</v>
      </c>
    </row>
    <row r="5" spans="1:3">
      <c r="A5" s="220" t="s">
        <v>368</v>
      </c>
      <c r="B5" s="221" t="s">
        <v>369</v>
      </c>
      <c r="C5" s="222" t="s">
        <v>370</v>
      </c>
    </row>
    <row r="6" spans="1:3" s="226" customFormat="1" ht="12.9" customHeight="1">
      <c r="A6" s="223">
        <v>1</v>
      </c>
      <c r="B6" s="224">
        <v>2</v>
      </c>
      <c r="C6" s="225">
        <v>3</v>
      </c>
    </row>
    <row r="7" spans="1:3" s="226" customFormat="1" ht="15.9" customHeight="1">
      <c r="A7" s="227"/>
      <c r="B7" s="228" t="s">
        <v>248</v>
      </c>
      <c r="C7" s="229"/>
    </row>
    <row r="8" spans="1:3" s="226" customFormat="1" ht="12" customHeight="1">
      <c r="A8" s="40" t="s">
        <v>6</v>
      </c>
      <c r="B8" s="12" t="s">
        <v>7</v>
      </c>
      <c r="C8" s="13">
        <f>+C9+C10+C11+C12+C13+C14</f>
        <v>0</v>
      </c>
    </row>
    <row r="9" spans="1:3" s="231" customFormat="1" ht="12" customHeight="1">
      <c r="A9" s="230" t="s">
        <v>8</v>
      </c>
      <c r="B9" s="16" t="s">
        <v>9</v>
      </c>
      <c r="C9" s="17"/>
    </row>
    <row r="10" spans="1:3" s="233" customFormat="1" ht="12" customHeight="1">
      <c r="A10" s="232" t="s">
        <v>10</v>
      </c>
      <c r="B10" s="19" t="s">
        <v>382</v>
      </c>
      <c r="C10" s="20"/>
    </row>
    <row r="11" spans="1:3" s="233" customFormat="1" ht="12" customHeight="1">
      <c r="A11" s="232" t="s">
        <v>12</v>
      </c>
      <c r="B11" s="19" t="s">
        <v>13</v>
      </c>
      <c r="C11" s="20"/>
    </row>
    <row r="12" spans="1:3" s="233" customFormat="1" ht="12" customHeight="1">
      <c r="A12" s="232" t="s">
        <v>14</v>
      </c>
      <c r="B12" s="19" t="s">
        <v>15</v>
      </c>
      <c r="C12" s="20"/>
    </row>
    <row r="13" spans="1:3" s="233" customFormat="1" ht="12" customHeight="1">
      <c r="A13" s="232" t="s">
        <v>16</v>
      </c>
      <c r="B13" s="19" t="s">
        <v>17</v>
      </c>
      <c r="C13" s="234"/>
    </row>
    <row r="14" spans="1:3" s="231" customFormat="1" ht="12" customHeight="1">
      <c r="A14" s="235" t="s">
        <v>18</v>
      </c>
      <c r="B14" s="22" t="s">
        <v>19</v>
      </c>
      <c r="C14" s="259"/>
    </row>
    <row r="15" spans="1:3" s="231" customFormat="1" ht="12" customHeight="1">
      <c r="A15" s="40" t="s">
        <v>20</v>
      </c>
      <c r="B15" s="23" t="s">
        <v>21</v>
      </c>
      <c r="C15" s="13">
        <f>+C16+C17+C18+C19+C20</f>
        <v>0</v>
      </c>
    </row>
    <row r="16" spans="1:3" s="231" customFormat="1" ht="12" customHeight="1">
      <c r="A16" s="230" t="s">
        <v>22</v>
      </c>
      <c r="B16" s="16" t="s">
        <v>23</v>
      </c>
      <c r="C16" s="17"/>
    </row>
    <row r="17" spans="1:3" s="231" customFormat="1" ht="12" customHeight="1">
      <c r="A17" s="232" t="s">
        <v>24</v>
      </c>
      <c r="B17" s="19" t="s">
        <v>383</v>
      </c>
      <c r="C17" s="20"/>
    </row>
    <row r="18" spans="1:3" s="231" customFormat="1" ht="12" customHeight="1">
      <c r="A18" s="232" t="s">
        <v>26</v>
      </c>
      <c r="B18" s="19" t="s">
        <v>384</v>
      </c>
      <c r="C18" s="20"/>
    </row>
    <row r="19" spans="1:3" s="231" customFormat="1" ht="12" customHeight="1">
      <c r="A19" s="232" t="s">
        <v>28</v>
      </c>
      <c r="B19" s="19" t="s">
        <v>29</v>
      </c>
      <c r="C19" s="20"/>
    </row>
    <row r="20" spans="1:3" s="231" customFormat="1" ht="12" customHeight="1">
      <c r="A20" s="232" t="s">
        <v>30</v>
      </c>
      <c r="B20" s="19" t="s">
        <v>31</v>
      </c>
      <c r="C20" s="20"/>
    </row>
    <row r="21" spans="1:3" s="233" customFormat="1" ht="12" customHeight="1">
      <c r="A21" s="235" t="s">
        <v>32</v>
      </c>
      <c r="B21" s="22" t="s">
        <v>33</v>
      </c>
      <c r="C21" s="24"/>
    </row>
    <row r="22" spans="1:3" s="233" customFormat="1" ht="12" customHeight="1">
      <c r="A22" s="40" t="s">
        <v>34</v>
      </c>
      <c r="B22" s="12" t="s">
        <v>35</v>
      </c>
      <c r="C22" s="13">
        <f>+C23+C24+C25+C26+C27</f>
        <v>0</v>
      </c>
    </row>
    <row r="23" spans="1:3" s="233" customFormat="1" ht="12" customHeight="1">
      <c r="A23" s="230" t="s">
        <v>36</v>
      </c>
      <c r="B23" s="16" t="s">
        <v>37</v>
      </c>
      <c r="C23" s="17"/>
    </row>
    <row r="24" spans="1:3" s="231" customFormat="1" ht="12" customHeight="1">
      <c r="A24" s="232" t="s">
        <v>38</v>
      </c>
      <c r="B24" s="19" t="s">
        <v>39</v>
      </c>
      <c r="C24" s="20"/>
    </row>
    <row r="25" spans="1:3" s="233" customFormat="1" ht="12" customHeight="1">
      <c r="A25" s="232" t="s">
        <v>40</v>
      </c>
      <c r="B25" s="19" t="s">
        <v>41</v>
      </c>
      <c r="C25" s="20"/>
    </row>
    <row r="26" spans="1:3" s="233" customFormat="1" ht="12" customHeight="1">
      <c r="A26" s="232" t="s">
        <v>42</v>
      </c>
      <c r="B26" s="19" t="s">
        <v>43</v>
      </c>
      <c r="C26" s="20"/>
    </row>
    <row r="27" spans="1:3" s="233" customFormat="1" ht="12" customHeight="1">
      <c r="A27" s="232" t="s">
        <v>44</v>
      </c>
      <c r="B27" s="19" t="s">
        <v>45</v>
      </c>
      <c r="C27" s="20"/>
    </row>
    <row r="28" spans="1:3" s="233" customFormat="1" ht="12" customHeight="1">
      <c r="A28" s="235" t="s">
        <v>46</v>
      </c>
      <c r="B28" s="22" t="s">
        <v>47</v>
      </c>
      <c r="C28" s="24"/>
    </row>
    <row r="29" spans="1:3" s="233" customFormat="1" ht="12" customHeight="1">
      <c r="A29" s="40" t="s">
        <v>48</v>
      </c>
      <c r="B29" s="12" t="s">
        <v>49</v>
      </c>
      <c r="C29" s="13">
        <f>+C30+C33+C34+C35</f>
        <v>0</v>
      </c>
    </row>
    <row r="30" spans="1:3" s="233" customFormat="1" ht="12" customHeight="1">
      <c r="A30" s="230" t="s">
        <v>50</v>
      </c>
      <c r="B30" s="16" t="s">
        <v>51</v>
      </c>
      <c r="C30" s="25">
        <f>+C31+C32</f>
        <v>0</v>
      </c>
    </row>
    <row r="31" spans="1:3" s="233" customFormat="1" ht="12" customHeight="1">
      <c r="A31" s="232" t="s">
        <v>52</v>
      </c>
      <c r="B31" s="19" t="s">
        <v>53</v>
      </c>
      <c r="C31" s="20"/>
    </row>
    <row r="32" spans="1:3" s="233" customFormat="1" ht="12" customHeight="1">
      <c r="A32" s="232" t="s">
        <v>54</v>
      </c>
      <c r="B32" s="19" t="s">
        <v>55</v>
      </c>
      <c r="C32" s="20"/>
    </row>
    <row r="33" spans="1:3" s="233" customFormat="1" ht="12" customHeight="1">
      <c r="A33" s="232" t="s">
        <v>56</v>
      </c>
      <c r="B33" s="19" t="s">
        <v>57</v>
      </c>
      <c r="C33" s="20"/>
    </row>
    <row r="34" spans="1:3" s="233" customFormat="1" ht="12" customHeight="1">
      <c r="A34" s="232" t="s">
        <v>58</v>
      </c>
      <c r="B34" s="19" t="s">
        <v>59</v>
      </c>
      <c r="C34" s="20"/>
    </row>
    <row r="35" spans="1:3" s="233" customFormat="1" ht="12" customHeight="1">
      <c r="A35" s="235" t="s">
        <v>60</v>
      </c>
      <c r="B35" s="22" t="s">
        <v>61</v>
      </c>
      <c r="C35" s="24"/>
    </row>
    <row r="36" spans="1:3" s="233" customFormat="1" ht="12" customHeight="1">
      <c r="A36" s="40" t="s">
        <v>62</v>
      </c>
      <c r="B36" s="12" t="s">
        <v>63</v>
      </c>
      <c r="C36" s="13">
        <v>230000</v>
      </c>
    </row>
    <row r="37" spans="1:3" s="233" customFormat="1" ht="12" customHeight="1">
      <c r="A37" s="230" t="s">
        <v>64</v>
      </c>
      <c r="B37" s="16" t="s">
        <v>65</v>
      </c>
      <c r="C37" s="17"/>
    </row>
    <row r="38" spans="1:3" s="233" customFormat="1" ht="12" customHeight="1">
      <c r="A38" s="232" t="s">
        <v>66</v>
      </c>
      <c r="B38" s="19" t="s">
        <v>67</v>
      </c>
      <c r="C38" s="20">
        <v>230000</v>
      </c>
    </row>
    <row r="39" spans="1:3" s="233" customFormat="1" ht="12" customHeight="1">
      <c r="A39" s="232" t="s">
        <v>68</v>
      </c>
      <c r="B39" s="19" t="s">
        <v>69</v>
      </c>
      <c r="C39" s="20"/>
    </row>
    <row r="40" spans="1:3" s="233" customFormat="1" ht="12" customHeight="1">
      <c r="A40" s="232" t="s">
        <v>70</v>
      </c>
      <c r="B40" s="19" t="s">
        <v>71</v>
      </c>
      <c r="C40" s="20"/>
    </row>
    <row r="41" spans="1:3" s="233" customFormat="1" ht="12" customHeight="1">
      <c r="A41" s="232" t="s">
        <v>72</v>
      </c>
      <c r="B41" s="19" t="s">
        <v>73</v>
      </c>
      <c r="C41" s="20"/>
    </row>
    <row r="42" spans="1:3" s="233" customFormat="1" ht="12" customHeight="1">
      <c r="A42" s="232" t="s">
        <v>74</v>
      </c>
      <c r="B42" s="19" t="s">
        <v>75</v>
      </c>
      <c r="C42" s="20"/>
    </row>
    <row r="43" spans="1:3" s="233" customFormat="1" ht="12" customHeight="1">
      <c r="A43" s="232" t="s">
        <v>76</v>
      </c>
      <c r="B43" s="19" t="s">
        <v>77</v>
      </c>
      <c r="C43" s="20"/>
    </row>
    <row r="44" spans="1:3" s="233" customFormat="1" ht="12" customHeight="1">
      <c r="A44" s="232" t="s">
        <v>78</v>
      </c>
      <c r="B44" s="19" t="s">
        <v>79</v>
      </c>
      <c r="C44" s="20"/>
    </row>
    <row r="45" spans="1:3" s="233" customFormat="1" ht="12" customHeight="1">
      <c r="A45" s="232" t="s">
        <v>80</v>
      </c>
      <c r="B45" s="19" t="s">
        <v>81</v>
      </c>
      <c r="C45" s="20"/>
    </row>
    <row r="46" spans="1:3" s="233" customFormat="1" ht="12" customHeight="1">
      <c r="A46" s="235" t="s">
        <v>82</v>
      </c>
      <c r="B46" s="22" t="s">
        <v>83</v>
      </c>
      <c r="C46" s="24"/>
    </row>
    <row r="47" spans="1:3" s="233" customFormat="1" ht="12" customHeight="1">
      <c r="A47" s="40" t="s">
        <v>84</v>
      </c>
      <c r="B47" s="12" t="s">
        <v>85</v>
      </c>
      <c r="C47" s="13">
        <f>SUM(C48:C52)</f>
        <v>0</v>
      </c>
    </row>
    <row r="48" spans="1:3" s="233" customFormat="1" ht="12" customHeight="1">
      <c r="A48" s="230" t="s">
        <v>86</v>
      </c>
      <c r="B48" s="16" t="s">
        <v>87</v>
      </c>
      <c r="C48" s="17"/>
    </row>
    <row r="49" spans="1:3" s="233" customFormat="1" ht="12" customHeight="1">
      <c r="A49" s="232" t="s">
        <v>88</v>
      </c>
      <c r="B49" s="19" t="s">
        <v>89</v>
      </c>
      <c r="C49" s="20"/>
    </row>
    <row r="50" spans="1:3" s="233" customFormat="1" ht="12" customHeight="1">
      <c r="A50" s="232" t="s">
        <v>90</v>
      </c>
      <c r="B50" s="19" t="s">
        <v>91</v>
      </c>
      <c r="C50" s="20"/>
    </row>
    <row r="51" spans="1:3" s="233" customFormat="1" ht="12" customHeight="1">
      <c r="A51" s="232" t="s">
        <v>92</v>
      </c>
      <c r="B51" s="19" t="s">
        <v>93</v>
      </c>
      <c r="C51" s="20"/>
    </row>
    <row r="52" spans="1:3" s="233" customFormat="1" ht="12" customHeight="1">
      <c r="A52" s="235" t="s">
        <v>94</v>
      </c>
      <c r="B52" s="22" t="s">
        <v>95</v>
      </c>
      <c r="C52" s="24"/>
    </row>
    <row r="53" spans="1:3" s="233" customFormat="1" ht="12" customHeight="1">
      <c r="A53" s="40" t="s">
        <v>96</v>
      </c>
      <c r="B53" s="12" t="s">
        <v>97</v>
      </c>
      <c r="C53" s="13">
        <f>SUM(C54:C56)</f>
        <v>0</v>
      </c>
    </row>
    <row r="54" spans="1:3" s="233" customFormat="1" ht="12" customHeight="1">
      <c r="A54" s="230" t="s">
        <v>98</v>
      </c>
      <c r="B54" s="16" t="s">
        <v>99</v>
      </c>
      <c r="C54" s="17"/>
    </row>
    <row r="55" spans="1:3" s="233" customFormat="1" ht="12" customHeight="1">
      <c r="A55" s="232" t="s">
        <v>100</v>
      </c>
      <c r="B55" s="19" t="s">
        <v>101</v>
      </c>
      <c r="C55" s="20"/>
    </row>
    <row r="56" spans="1:3" s="233" customFormat="1" ht="12" customHeight="1">
      <c r="A56" s="232" t="s">
        <v>102</v>
      </c>
      <c r="B56" s="19" t="s">
        <v>103</v>
      </c>
      <c r="C56" s="20"/>
    </row>
    <row r="57" spans="1:3" s="233" customFormat="1" ht="12" customHeight="1">
      <c r="A57" s="235" t="s">
        <v>104</v>
      </c>
      <c r="B57" s="22" t="s">
        <v>105</v>
      </c>
      <c r="C57" s="24"/>
    </row>
    <row r="58" spans="1:3" s="233" customFormat="1" ht="12" customHeight="1">
      <c r="A58" s="40" t="s">
        <v>106</v>
      </c>
      <c r="B58" s="23" t="s">
        <v>107</v>
      </c>
      <c r="C58" s="13">
        <f>SUM(C59:C61)</f>
        <v>0</v>
      </c>
    </row>
    <row r="59" spans="1:3" s="233" customFormat="1" ht="12" customHeight="1">
      <c r="A59" s="230" t="s">
        <v>108</v>
      </c>
      <c r="B59" s="16" t="s">
        <v>109</v>
      </c>
      <c r="C59" s="20"/>
    </row>
    <row r="60" spans="1:3" s="233" customFormat="1" ht="12" customHeight="1">
      <c r="A60" s="232" t="s">
        <v>110</v>
      </c>
      <c r="B60" s="19" t="s">
        <v>111</v>
      </c>
      <c r="C60" s="20"/>
    </row>
    <row r="61" spans="1:3" s="233" customFormat="1" ht="12" customHeight="1">
      <c r="A61" s="232" t="s">
        <v>112</v>
      </c>
      <c r="B61" s="19" t="s">
        <v>113</v>
      </c>
      <c r="C61" s="20"/>
    </row>
    <row r="62" spans="1:3" s="233" customFormat="1" ht="12" customHeight="1">
      <c r="A62" s="235" t="s">
        <v>114</v>
      </c>
      <c r="B62" s="22" t="s">
        <v>115</v>
      </c>
      <c r="C62" s="20"/>
    </row>
    <row r="63" spans="1:3" s="233" customFormat="1" ht="12" customHeight="1">
      <c r="A63" s="40" t="s">
        <v>116</v>
      </c>
      <c r="B63" s="12" t="s">
        <v>117</v>
      </c>
      <c r="C63" s="13">
        <f>+C8+C15+C22+C29+C36+C47+C53+C58</f>
        <v>230000</v>
      </c>
    </row>
    <row r="64" spans="1:3" s="233" customFormat="1" ht="12" customHeight="1">
      <c r="A64" s="237" t="s">
        <v>371</v>
      </c>
      <c r="B64" s="23" t="s">
        <v>119</v>
      </c>
      <c r="C64" s="13">
        <f>SUM(C65:C67)</f>
        <v>0</v>
      </c>
    </row>
    <row r="65" spans="1:3" s="233" customFormat="1" ht="12" customHeight="1">
      <c r="A65" s="230" t="s">
        <v>120</v>
      </c>
      <c r="B65" s="16" t="s">
        <v>121</v>
      </c>
      <c r="C65" s="20"/>
    </row>
    <row r="66" spans="1:3" s="233" customFormat="1" ht="12" customHeight="1">
      <c r="A66" s="232" t="s">
        <v>122</v>
      </c>
      <c r="B66" s="19" t="s">
        <v>123</v>
      </c>
      <c r="C66" s="20"/>
    </row>
    <row r="67" spans="1:3" s="233" customFormat="1" ht="12" customHeight="1">
      <c r="A67" s="235" t="s">
        <v>124</v>
      </c>
      <c r="B67" s="27" t="s">
        <v>125</v>
      </c>
      <c r="C67" s="20"/>
    </row>
    <row r="68" spans="1:3" s="233" customFormat="1" ht="12" customHeight="1">
      <c r="A68" s="237" t="s">
        <v>126</v>
      </c>
      <c r="B68" s="23" t="s">
        <v>127</v>
      </c>
      <c r="C68" s="13">
        <f>SUM(C69:C72)</f>
        <v>0</v>
      </c>
    </row>
    <row r="69" spans="1:3" s="233" customFormat="1" ht="12" customHeight="1">
      <c r="A69" s="230" t="s">
        <v>128</v>
      </c>
      <c r="B69" s="16" t="s">
        <v>129</v>
      </c>
      <c r="C69" s="20"/>
    </row>
    <row r="70" spans="1:3" s="233" customFormat="1" ht="12" customHeight="1">
      <c r="A70" s="232" t="s">
        <v>130</v>
      </c>
      <c r="B70" s="19" t="s">
        <v>131</v>
      </c>
      <c r="C70" s="20"/>
    </row>
    <row r="71" spans="1:3" s="233" customFormat="1" ht="12" customHeight="1">
      <c r="A71" s="232" t="s">
        <v>132</v>
      </c>
      <c r="B71" s="19" t="s">
        <v>133</v>
      </c>
      <c r="C71" s="20"/>
    </row>
    <row r="72" spans="1:3" s="233" customFormat="1" ht="12" customHeight="1">
      <c r="A72" s="235" t="s">
        <v>134</v>
      </c>
      <c r="B72" s="22" t="s">
        <v>135</v>
      </c>
      <c r="C72" s="20"/>
    </row>
    <row r="73" spans="1:3" s="233" customFormat="1" ht="12" customHeight="1">
      <c r="A73" s="237" t="s">
        <v>136</v>
      </c>
      <c r="B73" s="23" t="s">
        <v>137</v>
      </c>
      <c r="C73" s="13"/>
    </row>
    <row r="74" spans="1:3" s="233" customFormat="1" ht="12" customHeight="1">
      <c r="A74" s="230" t="s">
        <v>138</v>
      </c>
      <c r="B74" s="16" t="s">
        <v>139</v>
      </c>
      <c r="C74" s="20"/>
    </row>
    <row r="75" spans="1:3" s="233" customFormat="1" ht="12" customHeight="1">
      <c r="A75" s="235" t="s">
        <v>140</v>
      </c>
      <c r="B75" s="22" t="s">
        <v>141</v>
      </c>
      <c r="C75" s="20"/>
    </row>
    <row r="76" spans="1:3" s="231" customFormat="1" ht="12" customHeight="1">
      <c r="A76" s="237" t="s">
        <v>142</v>
      </c>
      <c r="B76" s="23" t="s">
        <v>143</v>
      </c>
      <c r="C76" s="13">
        <f>SUM(C77:C79)</f>
        <v>0</v>
      </c>
    </row>
    <row r="77" spans="1:3" s="233" customFormat="1" ht="12" customHeight="1">
      <c r="A77" s="230" t="s">
        <v>144</v>
      </c>
      <c r="B77" s="16" t="s">
        <v>145</v>
      </c>
      <c r="C77" s="20"/>
    </row>
    <row r="78" spans="1:3" s="233" customFormat="1" ht="12" customHeight="1">
      <c r="A78" s="232" t="s">
        <v>146</v>
      </c>
      <c r="B78" s="19" t="s">
        <v>147</v>
      </c>
      <c r="C78" s="20"/>
    </row>
    <row r="79" spans="1:3" s="233" customFormat="1" ht="12" customHeight="1">
      <c r="A79" s="235" t="s">
        <v>148</v>
      </c>
      <c r="B79" s="22" t="s">
        <v>149</v>
      </c>
      <c r="C79" s="20"/>
    </row>
    <row r="80" spans="1:3" s="233" customFormat="1" ht="12" customHeight="1">
      <c r="A80" s="237" t="s">
        <v>150</v>
      </c>
      <c r="B80" s="23" t="s">
        <v>151</v>
      </c>
      <c r="C80" s="13">
        <f>SUM(C81:C84)</f>
        <v>0</v>
      </c>
    </row>
    <row r="81" spans="1:3" s="233" customFormat="1" ht="12" customHeight="1">
      <c r="A81" s="238" t="s">
        <v>152</v>
      </c>
      <c r="B81" s="16" t="s">
        <v>153</v>
      </c>
      <c r="C81" s="20"/>
    </row>
    <row r="82" spans="1:3" s="233" customFormat="1" ht="12" customHeight="1">
      <c r="A82" s="239" t="s">
        <v>154</v>
      </c>
      <c r="B82" s="19" t="s">
        <v>155</v>
      </c>
      <c r="C82" s="20"/>
    </row>
    <row r="83" spans="1:3" s="233" customFormat="1" ht="12" customHeight="1">
      <c r="A83" s="239" t="s">
        <v>156</v>
      </c>
      <c r="B83" s="19" t="s">
        <v>157</v>
      </c>
      <c r="C83" s="20"/>
    </row>
    <row r="84" spans="1:3" s="231" customFormat="1" ht="12" customHeight="1">
      <c r="A84" s="240" t="s">
        <v>158</v>
      </c>
      <c r="B84" s="22" t="s">
        <v>159</v>
      </c>
      <c r="C84" s="20"/>
    </row>
    <row r="85" spans="1:3" s="231" customFormat="1" ht="12" customHeight="1">
      <c r="A85" s="237" t="s">
        <v>160</v>
      </c>
      <c r="B85" s="23" t="s">
        <v>161</v>
      </c>
      <c r="C85" s="31"/>
    </row>
    <row r="86" spans="1:3" s="231" customFormat="1" ht="12" customHeight="1">
      <c r="A86" s="237" t="s">
        <v>162</v>
      </c>
      <c r="B86" s="32" t="s">
        <v>163</v>
      </c>
      <c r="C86" s="13">
        <f>+C64+C68+C73+C76+C80+C85</f>
        <v>0</v>
      </c>
    </row>
    <row r="87" spans="1:3" s="231" customFormat="1" ht="12" customHeight="1">
      <c r="A87" s="241" t="s">
        <v>164</v>
      </c>
      <c r="B87" s="34" t="s">
        <v>372</v>
      </c>
      <c r="C87" s="13">
        <f>+C63+C86</f>
        <v>230000</v>
      </c>
    </row>
    <row r="88" spans="1:3" s="233" customFormat="1" ht="15" customHeight="1">
      <c r="A88" s="242"/>
      <c r="B88" s="243"/>
      <c r="C88" s="244"/>
    </row>
    <row r="89" spans="1:3">
      <c r="A89" s="245"/>
      <c r="B89" s="246"/>
      <c r="C89" s="247"/>
    </row>
    <row r="90" spans="1:3" s="226" customFormat="1" ht="16.5" customHeight="1">
      <c r="A90" s="248"/>
      <c r="B90" s="249" t="s">
        <v>249</v>
      </c>
      <c r="C90" s="250"/>
    </row>
    <row r="91" spans="1:3" s="251" customFormat="1" ht="12" customHeight="1">
      <c r="A91" s="8" t="s">
        <v>6</v>
      </c>
      <c r="B91" s="44" t="s">
        <v>170</v>
      </c>
      <c r="C91" s="45">
        <v>230000</v>
      </c>
    </row>
    <row r="92" spans="1:3" ht="12" customHeight="1">
      <c r="A92" s="252" t="s">
        <v>8</v>
      </c>
      <c r="B92" s="47" t="s">
        <v>171</v>
      </c>
      <c r="C92" s="48"/>
    </row>
    <row r="93" spans="1:3" ht="12" customHeight="1">
      <c r="A93" s="232" t="s">
        <v>10</v>
      </c>
      <c r="B93" s="49" t="s">
        <v>172</v>
      </c>
      <c r="C93" s="20"/>
    </row>
    <row r="94" spans="1:3" ht="12" customHeight="1">
      <c r="A94" s="232" t="s">
        <v>12</v>
      </c>
      <c r="B94" s="49" t="s">
        <v>173</v>
      </c>
      <c r="C94" s="24">
        <v>230000</v>
      </c>
    </row>
    <row r="95" spans="1:3" ht="12" customHeight="1">
      <c r="A95" s="232" t="s">
        <v>14</v>
      </c>
      <c r="B95" s="50" t="s">
        <v>174</v>
      </c>
      <c r="C95" s="24" t="s">
        <v>363</v>
      </c>
    </row>
    <row r="96" spans="1:3" ht="12" customHeight="1">
      <c r="A96" s="232" t="s">
        <v>175</v>
      </c>
      <c r="B96" s="51" t="s">
        <v>176</v>
      </c>
      <c r="C96" s="24"/>
    </row>
    <row r="97" spans="1:3" ht="12" customHeight="1">
      <c r="A97" s="232" t="s">
        <v>18</v>
      </c>
      <c r="B97" s="49" t="s">
        <v>177</v>
      </c>
      <c r="C97" s="24"/>
    </row>
    <row r="98" spans="1:3" ht="12" customHeight="1">
      <c r="A98" s="232" t="s">
        <v>178</v>
      </c>
      <c r="B98" s="52" t="s">
        <v>179</v>
      </c>
      <c r="C98" s="24"/>
    </row>
    <row r="99" spans="1:3" ht="12" customHeight="1">
      <c r="A99" s="232" t="s">
        <v>180</v>
      </c>
      <c r="B99" s="53" t="s">
        <v>181</v>
      </c>
      <c r="C99" s="24"/>
    </row>
    <row r="100" spans="1:3" ht="12" customHeight="1">
      <c r="A100" s="232" t="s">
        <v>182</v>
      </c>
      <c r="B100" s="53" t="s">
        <v>183</v>
      </c>
      <c r="C100" s="24"/>
    </row>
    <row r="101" spans="1:3" ht="12" customHeight="1">
      <c r="A101" s="232" t="s">
        <v>184</v>
      </c>
      <c r="B101" s="52" t="s">
        <v>185</v>
      </c>
      <c r="C101" s="24"/>
    </row>
    <row r="102" spans="1:3" ht="12" customHeight="1">
      <c r="A102" s="232" t="s">
        <v>186</v>
      </c>
      <c r="B102" s="52" t="s">
        <v>187</v>
      </c>
      <c r="C102" s="24"/>
    </row>
    <row r="103" spans="1:3" ht="12" customHeight="1">
      <c r="A103" s="232" t="s">
        <v>188</v>
      </c>
      <c r="B103" s="53" t="s">
        <v>189</v>
      </c>
      <c r="C103" s="24"/>
    </row>
    <row r="104" spans="1:3" ht="12" customHeight="1">
      <c r="A104" s="253" t="s">
        <v>190</v>
      </c>
      <c r="B104" s="55" t="s">
        <v>191</v>
      </c>
      <c r="C104" s="24"/>
    </row>
    <row r="105" spans="1:3" ht="12" customHeight="1">
      <c r="A105" s="232" t="s">
        <v>192</v>
      </c>
      <c r="B105" s="55" t="s">
        <v>193</v>
      </c>
      <c r="C105" s="24"/>
    </row>
    <row r="106" spans="1:3" ht="12" customHeight="1">
      <c r="A106" s="260" t="s">
        <v>194</v>
      </c>
      <c r="B106" s="57" t="s">
        <v>195</v>
      </c>
      <c r="C106" s="58"/>
    </row>
    <row r="107" spans="1:3" ht="12" customHeight="1">
      <c r="A107" s="40" t="s">
        <v>20</v>
      </c>
      <c r="B107" s="59" t="s">
        <v>196</v>
      </c>
      <c r="C107" s="13"/>
    </row>
    <row r="108" spans="1:3" ht="12" customHeight="1">
      <c r="A108" s="230" t="s">
        <v>22</v>
      </c>
      <c r="B108" s="49" t="s">
        <v>197</v>
      </c>
      <c r="C108" s="17"/>
    </row>
    <row r="109" spans="1:3" ht="12" customHeight="1">
      <c r="A109" s="230" t="s">
        <v>24</v>
      </c>
      <c r="B109" s="60" t="s">
        <v>198</v>
      </c>
      <c r="C109" s="17"/>
    </row>
    <row r="110" spans="1:3" ht="12" customHeight="1">
      <c r="A110" s="230" t="s">
        <v>26</v>
      </c>
      <c r="B110" s="60" t="s">
        <v>199</v>
      </c>
      <c r="C110" s="20"/>
    </row>
    <row r="111" spans="1:3" ht="12" customHeight="1">
      <c r="A111" s="230" t="s">
        <v>28</v>
      </c>
      <c r="B111" s="60" t="s">
        <v>200</v>
      </c>
      <c r="C111" s="61"/>
    </row>
    <row r="112" spans="1:3" ht="12" customHeight="1">
      <c r="A112" s="230" t="s">
        <v>30</v>
      </c>
      <c r="B112" s="62" t="s">
        <v>201</v>
      </c>
      <c r="C112" s="61"/>
    </row>
    <row r="113" spans="1:3" ht="12" customHeight="1">
      <c r="A113" s="230" t="s">
        <v>32</v>
      </c>
      <c r="B113" s="63" t="s">
        <v>202</v>
      </c>
      <c r="C113" s="61"/>
    </row>
    <row r="114" spans="1:3" ht="12" customHeight="1">
      <c r="A114" s="230" t="s">
        <v>203</v>
      </c>
      <c r="B114" s="64" t="s">
        <v>204</v>
      </c>
      <c r="C114" s="61"/>
    </row>
    <row r="115" spans="1:3" ht="12" customHeight="1">
      <c r="A115" s="230" t="s">
        <v>205</v>
      </c>
      <c r="B115" s="53" t="s">
        <v>183</v>
      </c>
      <c r="C115" s="61"/>
    </row>
    <row r="116" spans="1:3" ht="12" customHeight="1">
      <c r="A116" s="230" t="s">
        <v>206</v>
      </c>
      <c r="B116" s="53" t="s">
        <v>207</v>
      </c>
      <c r="C116" s="61"/>
    </row>
    <row r="117" spans="1:3" ht="12" customHeight="1">
      <c r="A117" s="230" t="s">
        <v>208</v>
      </c>
      <c r="B117" s="53" t="s">
        <v>209</v>
      </c>
      <c r="C117" s="61"/>
    </row>
    <row r="118" spans="1:3" ht="12" customHeight="1">
      <c r="A118" s="230" t="s">
        <v>210</v>
      </c>
      <c r="B118" s="53" t="s">
        <v>189</v>
      </c>
      <c r="C118" s="61"/>
    </row>
    <row r="119" spans="1:3" ht="12" customHeight="1">
      <c r="A119" s="230" t="s">
        <v>211</v>
      </c>
      <c r="B119" s="53" t="s">
        <v>212</v>
      </c>
      <c r="C119" s="61"/>
    </row>
    <row r="120" spans="1:3" ht="12" customHeight="1">
      <c r="A120" s="253" t="s">
        <v>213</v>
      </c>
      <c r="B120" s="53" t="s">
        <v>214</v>
      </c>
      <c r="C120" s="65"/>
    </row>
    <row r="121" spans="1:3" ht="12" customHeight="1">
      <c r="A121" s="40" t="s">
        <v>34</v>
      </c>
      <c r="B121" s="12" t="s">
        <v>215</v>
      </c>
      <c r="C121" s="13">
        <f>+C122+C123</f>
        <v>0</v>
      </c>
    </row>
    <row r="122" spans="1:3" ht="12" customHeight="1">
      <c r="A122" s="230" t="s">
        <v>36</v>
      </c>
      <c r="B122" s="66" t="s">
        <v>216</v>
      </c>
      <c r="C122" s="17"/>
    </row>
    <row r="123" spans="1:3" ht="12" customHeight="1">
      <c r="A123" s="235" t="s">
        <v>38</v>
      </c>
      <c r="B123" s="60" t="s">
        <v>217</v>
      </c>
      <c r="C123" s="24"/>
    </row>
    <row r="124" spans="1:3" ht="12" customHeight="1">
      <c r="A124" s="40" t="s">
        <v>218</v>
      </c>
      <c r="B124" s="12" t="s">
        <v>219</v>
      </c>
      <c r="C124" s="13">
        <f>+C91+C107+C121</f>
        <v>230000</v>
      </c>
    </row>
    <row r="125" spans="1:3" ht="12" customHeight="1">
      <c r="A125" s="40" t="s">
        <v>62</v>
      </c>
      <c r="B125" s="12" t="s">
        <v>220</v>
      </c>
      <c r="C125" s="13">
        <f>+C126+C127+C128</f>
        <v>0</v>
      </c>
    </row>
    <row r="126" spans="1:3" s="251" customFormat="1" ht="12" customHeight="1">
      <c r="A126" s="230" t="s">
        <v>64</v>
      </c>
      <c r="B126" s="66" t="s">
        <v>221</v>
      </c>
      <c r="C126" s="61"/>
    </row>
    <row r="127" spans="1:3" ht="12" customHeight="1">
      <c r="A127" s="230" t="s">
        <v>66</v>
      </c>
      <c r="B127" s="66" t="s">
        <v>222</v>
      </c>
      <c r="C127" s="61"/>
    </row>
    <row r="128" spans="1:3" ht="12" customHeight="1">
      <c r="A128" s="253" t="s">
        <v>68</v>
      </c>
      <c r="B128" s="67" t="s">
        <v>223</v>
      </c>
      <c r="C128" s="61"/>
    </row>
    <row r="129" spans="1:11" ht="12" customHeight="1">
      <c r="A129" s="40" t="s">
        <v>84</v>
      </c>
      <c r="B129" s="12" t="s">
        <v>224</v>
      </c>
      <c r="C129" s="13">
        <f>+C130+C131+C132+C133</f>
        <v>0</v>
      </c>
    </row>
    <row r="130" spans="1:11" ht="12" customHeight="1">
      <c r="A130" s="230" t="s">
        <v>86</v>
      </c>
      <c r="B130" s="66" t="s">
        <v>225</v>
      </c>
      <c r="C130" s="61"/>
    </row>
    <row r="131" spans="1:11" ht="12" customHeight="1">
      <c r="A131" s="230" t="s">
        <v>88</v>
      </c>
      <c r="B131" s="66" t="s">
        <v>226</v>
      </c>
      <c r="C131" s="61"/>
    </row>
    <row r="132" spans="1:11" ht="12" customHeight="1">
      <c r="A132" s="230" t="s">
        <v>90</v>
      </c>
      <c r="B132" s="66" t="s">
        <v>227</v>
      </c>
      <c r="C132" s="61"/>
    </row>
    <row r="133" spans="1:11" s="251" customFormat="1" ht="12" customHeight="1">
      <c r="A133" s="253" t="s">
        <v>92</v>
      </c>
      <c r="B133" s="67" t="s">
        <v>228</v>
      </c>
      <c r="C133" s="61"/>
    </row>
    <row r="134" spans="1:11" ht="12" customHeight="1">
      <c r="A134" s="40" t="s">
        <v>229</v>
      </c>
      <c r="B134" s="12" t="s">
        <v>230</v>
      </c>
      <c r="C134" s="13">
        <f>+C135+C136+C137+C138</f>
        <v>0</v>
      </c>
      <c r="K134" s="254"/>
    </row>
    <row r="135" spans="1:11">
      <c r="A135" s="230" t="s">
        <v>98</v>
      </c>
      <c r="B135" s="66" t="s">
        <v>231</v>
      </c>
      <c r="C135" s="61"/>
    </row>
    <row r="136" spans="1:11" ht="12" customHeight="1">
      <c r="A136" s="230" t="s">
        <v>100</v>
      </c>
      <c r="B136" s="66" t="s">
        <v>232</v>
      </c>
      <c r="C136" s="61"/>
    </row>
    <row r="137" spans="1:11" s="251" customFormat="1" ht="12" customHeight="1">
      <c r="A137" s="230" t="s">
        <v>102</v>
      </c>
      <c r="B137" s="66" t="s">
        <v>233</v>
      </c>
      <c r="C137" s="61"/>
    </row>
    <row r="138" spans="1:11" s="251" customFormat="1" ht="12" customHeight="1">
      <c r="A138" s="253" t="s">
        <v>104</v>
      </c>
      <c r="B138" s="67" t="s">
        <v>234</v>
      </c>
      <c r="C138" s="61"/>
    </row>
    <row r="139" spans="1:11" s="251" customFormat="1" ht="12" customHeight="1">
      <c r="A139" s="40" t="s">
        <v>106</v>
      </c>
      <c r="B139" s="12" t="s">
        <v>235</v>
      </c>
      <c r="C139" s="68">
        <f>+C140+C141+C142+C143</f>
        <v>0</v>
      </c>
    </row>
    <row r="140" spans="1:11" s="251" customFormat="1" ht="12" customHeight="1">
      <c r="A140" s="230" t="s">
        <v>108</v>
      </c>
      <c r="B140" s="66" t="s">
        <v>236</v>
      </c>
      <c r="C140" s="61"/>
    </row>
    <row r="141" spans="1:11" s="251" customFormat="1" ht="12" customHeight="1">
      <c r="A141" s="230" t="s">
        <v>110</v>
      </c>
      <c r="B141" s="66" t="s">
        <v>237</v>
      </c>
      <c r="C141" s="61"/>
    </row>
    <row r="142" spans="1:11" s="251" customFormat="1" ht="12" customHeight="1">
      <c r="A142" s="230" t="s">
        <v>112</v>
      </c>
      <c r="B142" s="66" t="s">
        <v>238</v>
      </c>
      <c r="C142" s="61"/>
    </row>
    <row r="143" spans="1:11" ht="12.75" customHeight="1">
      <c r="A143" s="230" t="s">
        <v>114</v>
      </c>
      <c r="B143" s="66" t="s">
        <v>239</v>
      </c>
      <c r="C143" s="61"/>
    </row>
    <row r="144" spans="1:11" ht="12" customHeight="1">
      <c r="A144" s="40" t="s">
        <v>116</v>
      </c>
      <c r="B144" s="12" t="s">
        <v>240</v>
      </c>
      <c r="C144" s="69">
        <f>+C125+C129+C134+C139</f>
        <v>0</v>
      </c>
    </row>
    <row r="145" spans="1:3" ht="15" customHeight="1">
      <c r="A145" s="255" t="s">
        <v>241</v>
      </c>
      <c r="B145" s="73" t="s">
        <v>242</v>
      </c>
      <c r="C145" s="69">
        <f>+C124+C144</f>
        <v>230000</v>
      </c>
    </row>
    <row r="147" spans="1:3" ht="15" customHeight="1">
      <c r="A147" s="256" t="s">
        <v>375</v>
      </c>
      <c r="B147" s="257"/>
      <c r="C147" s="258"/>
    </row>
    <row r="148" spans="1:3" ht="14.25" customHeight="1">
      <c r="A148" s="256" t="s">
        <v>376</v>
      </c>
      <c r="B148" s="257"/>
      <c r="C148" s="258">
        <v>0</v>
      </c>
    </row>
  </sheetData>
  <sheetProtection selectLockedCells="1" selectUnlockedCells="1"/>
  <mergeCells count="1">
    <mergeCell ref="B1:C1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75" firstPageNumber="0" orientation="portrait" r:id="rId1"/>
  <headerFooter alignWithMargins="0"/>
  <rowBreaks count="1" manualBreakCount="1">
    <brk id="87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indexed="50"/>
  </sheetPr>
  <dimension ref="A1:AA148"/>
  <sheetViews>
    <sheetView zoomScaleSheetLayoutView="85" workbookViewId="0">
      <selection activeCell="E139" sqref="E139"/>
    </sheetView>
  </sheetViews>
  <sheetFormatPr defaultColWidth="9.33203125" defaultRowHeight="13.2"/>
  <cols>
    <col min="1" max="1" width="19.44140625" style="204" customWidth="1"/>
    <col min="2" max="2" width="72" style="205" customWidth="1"/>
    <col min="3" max="3" width="25" style="206" customWidth="1"/>
    <col min="4" max="16384" width="9.33203125" style="207"/>
  </cols>
  <sheetData>
    <row r="1" spans="1:27" s="209" customFormat="1" ht="16.5" customHeight="1">
      <c r="A1" s="208"/>
      <c r="B1" s="327" t="s">
        <v>414</v>
      </c>
      <c r="C1" s="327"/>
    </row>
    <row r="2" spans="1:27" s="213" customFormat="1" ht="21" customHeight="1">
      <c r="A2" s="210" t="s">
        <v>250</v>
      </c>
      <c r="B2" s="211" t="s">
        <v>364</v>
      </c>
      <c r="C2" s="212" t="s">
        <v>365</v>
      </c>
    </row>
    <row r="3" spans="1:27" s="213" customFormat="1" ht="15.6">
      <c r="A3" s="214" t="s">
        <v>366</v>
      </c>
      <c r="B3" s="215" t="s">
        <v>385</v>
      </c>
      <c r="C3" s="216">
        <v>4</v>
      </c>
    </row>
    <row r="4" spans="1:27" s="219" customFormat="1" ht="15.9" customHeight="1">
      <c r="A4" s="217"/>
      <c r="B4" s="217"/>
      <c r="C4" s="218" t="s">
        <v>2</v>
      </c>
    </row>
    <row r="5" spans="1:27">
      <c r="A5" s="220" t="s">
        <v>368</v>
      </c>
      <c r="B5" s="221" t="s">
        <v>369</v>
      </c>
      <c r="C5" s="222" t="s">
        <v>370</v>
      </c>
    </row>
    <row r="6" spans="1:27" s="226" customFormat="1" ht="12.9" customHeight="1">
      <c r="A6" s="223">
        <v>1</v>
      </c>
      <c r="B6" s="224">
        <v>2</v>
      </c>
      <c r="C6" s="225">
        <v>3</v>
      </c>
    </row>
    <row r="7" spans="1:27" s="226" customFormat="1" ht="15.9" customHeight="1">
      <c r="A7" s="227"/>
      <c r="B7" s="228" t="s">
        <v>248</v>
      </c>
      <c r="C7" s="229"/>
    </row>
    <row r="8" spans="1:27" s="226" customFormat="1" ht="12" customHeight="1">
      <c r="A8" s="40" t="s">
        <v>6</v>
      </c>
      <c r="B8" s="12" t="s">
        <v>7</v>
      </c>
      <c r="C8" s="13"/>
    </row>
    <row r="9" spans="1:27" s="231" customFormat="1" ht="12" customHeight="1">
      <c r="A9" s="230" t="s">
        <v>8</v>
      </c>
      <c r="B9" s="16" t="s">
        <v>9</v>
      </c>
      <c r="C9" s="17"/>
      <c r="AA9" s="233"/>
    </row>
    <row r="10" spans="1:27" s="233" customFormat="1" ht="12" customHeight="1">
      <c r="A10" s="232" t="s">
        <v>10</v>
      </c>
      <c r="B10" s="19" t="s">
        <v>382</v>
      </c>
      <c r="C10" s="20"/>
      <c r="AA10" s="231"/>
    </row>
    <row r="11" spans="1:27" s="233" customFormat="1" ht="12" customHeight="1">
      <c r="A11" s="232" t="s">
        <v>12</v>
      </c>
      <c r="B11" s="19" t="s">
        <v>13</v>
      </c>
      <c r="C11" s="20"/>
    </row>
    <row r="12" spans="1:27" s="233" customFormat="1" ht="12" customHeight="1">
      <c r="A12" s="232" t="s">
        <v>14</v>
      </c>
      <c r="B12" s="19" t="s">
        <v>15</v>
      </c>
      <c r="C12" s="20"/>
    </row>
    <row r="13" spans="1:27" s="233" customFormat="1" ht="12" customHeight="1">
      <c r="A13" s="232" t="s">
        <v>16</v>
      </c>
      <c r="B13" s="19" t="s">
        <v>17</v>
      </c>
      <c r="C13" s="234"/>
    </row>
    <row r="14" spans="1:27" s="231" customFormat="1" ht="12" customHeight="1">
      <c r="A14" s="235" t="s">
        <v>18</v>
      </c>
      <c r="B14" s="22" t="s">
        <v>19</v>
      </c>
      <c r="C14" s="259"/>
    </row>
    <row r="15" spans="1:27" s="231" customFormat="1" ht="12" customHeight="1">
      <c r="A15" s="40" t="s">
        <v>20</v>
      </c>
      <c r="B15" s="23" t="s">
        <v>21</v>
      </c>
      <c r="C15" s="13">
        <f>+C16+C17+C18+C19+C20</f>
        <v>0</v>
      </c>
    </row>
    <row r="16" spans="1:27" s="231" customFormat="1" ht="12" customHeight="1">
      <c r="A16" s="230" t="s">
        <v>22</v>
      </c>
      <c r="B16" s="16" t="s">
        <v>23</v>
      </c>
      <c r="C16" s="17"/>
    </row>
    <row r="17" spans="1:3" s="231" customFormat="1" ht="12" customHeight="1">
      <c r="A17" s="232" t="s">
        <v>24</v>
      </c>
      <c r="B17" s="19" t="s">
        <v>383</v>
      </c>
      <c r="C17" s="20"/>
    </row>
    <row r="18" spans="1:3" s="231" customFormat="1" ht="12" customHeight="1">
      <c r="A18" s="232" t="s">
        <v>26</v>
      </c>
      <c r="B18" s="19" t="s">
        <v>384</v>
      </c>
      <c r="C18" s="20"/>
    </row>
    <row r="19" spans="1:3" s="231" customFormat="1" ht="12" customHeight="1">
      <c r="A19" s="232" t="s">
        <v>28</v>
      </c>
      <c r="B19" s="19" t="s">
        <v>29</v>
      </c>
      <c r="C19" s="20"/>
    </row>
    <row r="20" spans="1:3" s="231" customFormat="1" ht="12" customHeight="1">
      <c r="A20" s="232" t="s">
        <v>30</v>
      </c>
      <c r="B20" s="19" t="s">
        <v>31</v>
      </c>
      <c r="C20" s="20"/>
    </row>
    <row r="21" spans="1:3" s="233" customFormat="1" ht="12" customHeight="1">
      <c r="A21" s="235" t="s">
        <v>32</v>
      </c>
      <c r="B21" s="22" t="s">
        <v>33</v>
      </c>
      <c r="C21" s="24"/>
    </row>
    <row r="22" spans="1:3" s="233" customFormat="1" ht="12" customHeight="1">
      <c r="A22" s="40" t="s">
        <v>34</v>
      </c>
      <c r="B22" s="12" t="s">
        <v>35</v>
      </c>
      <c r="C22" s="13">
        <f>+C23+C24+C25+C26+C27</f>
        <v>0</v>
      </c>
    </row>
    <row r="23" spans="1:3" s="233" customFormat="1" ht="12" customHeight="1">
      <c r="A23" s="230" t="s">
        <v>36</v>
      </c>
      <c r="B23" s="16" t="s">
        <v>37</v>
      </c>
      <c r="C23" s="17"/>
    </row>
    <row r="24" spans="1:3" s="231" customFormat="1" ht="12" customHeight="1">
      <c r="A24" s="232" t="s">
        <v>38</v>
      </c>
      <c r="B24" s="19" t="s">
        <v>39</v>
      </c>
      <c r="C24" s="20"/>
    </row>
    <row r="25" spans="1:3" s="233" customFormat="1" ht="12" customHeight="1">
      <c r="A25" s="232" t="s">
        <v>40</v>
      </c>
      <c r="B25" s="19" t="s">
        <v>41</v>
      </c>
      <c r="C25" s="20"/>
    </row>
    <row r="26" spans="1:3" s="233" customFormat="1" ht="12" customHeight="1">
      <c r="A26" s="232" t="s">
        <v>42</v>
      </c>
      <c r="B26" s="19" t="s">
        <v>43</v>
      </c>
      <c r="C26" s="20"/>
    </row>
    <row r="27" spans="1:3" s="233" customFormat="1" ht="12" customHeight="1">
      <c r="A27" s="232" t="s">
        <v>44</v>
      </c>
      <c r="B27" s="19" t="s">
        <v>45</v>
      </c>
      <c r="C27" s="20"/>
    </row>
    <row r="28" spans="1:3" s="233" customFormat="1" ht="12" customHeight="1">
      <c r="A28" s="235" t="s">
        <v>46</v>
      </c>
      <c r="B28" s="22" t="s">
        <v>47</v>
      </c>
      <c r="C28" s="24"/>
    </row>
    <row r="29" spans="1:3" s="233" customFormat="1" ht="12" customHeight="1">
      <c r="A29" s="40" t="s">
        <v>48</v>
      </c>
      <c r="B29" s="12" t="s">
        <v>49</v>
      </c>
      <c r="C29" s="13"/>
    </row>
    <row r="30" spans="1:3" s="233" customFormat="1" ht="12" customHeight="1">
      <c r="A30" s="230" t="s">
        <v>50</v>
      </c>
      <c r="B30" s="16" t="s">
        <v>51</v>
      </c>
      <c r="C30" s="25"/>
    </row>
    <row r="31" spans="1:3" s="233" customFormat="1" ht="12" customHeight="1">
      <c r="A31" s="232" t="s">
        <v>52</v>
      </c>
      <c r="B31" s="19" t="s">
        <v>53</v>
      </c>
      <c r="C31" s="20"/>
    </row>
    <row r="32" spans="1:3" s="233" customFormat="1" ht="12" customHeight="1">
      <c r="A32" s="232" t="s">
        <v>54</v>
      </c>
      <c r="B32" s="19" t="s">
        <v>55</v>
      </c>
      <c r="C32" s="20"/>
    </row>
    <row r="33" spans="1:3" s="233" customFormat="1" ht="12" customHeight="1">
      <c r="A33" s="232" t="s">
        <v>56</v>
      </c>
      <c r="B33" s="19" t="s">
        <v>57</v>
      </c>
      <c r="C33" s="20"/>
    </row>
    <row r="34" spans="1:3" s="233" customFormat="1" ht="12" customHeight="1">
      <c r="A34" s="232" t="s">
        <v>58</v>
      </c>
      <c r="B34" s="19" t="s">
        <v>59</v>
      </c>
      <c r="C34" s="20"/>
    </row>
    <row r="35" spans="1:3" s="233" customFormat="1" ht="12" customHeight="1">
      <c r="A35" s="235" t="s">
        <v>60</v>
      </c>
      <c r="B35" s="22" t="s">
        <v>61</v>
      </c>
      <c r="C35" s="24"/>
    </row>
    <row r="36" spans="1:3" s="233" customFormat="1" ht="12" customHeight="1">
      <c r="A36" s="40" t="s">
        <v>62</v>
      </c>
      <c r="B36" s="12" t="s">
        <v>63</v>
      </c>
      <c r="C36" s="13"/>
    </row>
    <row r="37" spans="1:3" s="233" customFormat="1" ht="12" customHeight="1">
      <c r="A37" s="230" t="s">
        <v>64</v>
      </c>
      <c r="B37" s="16" t="s">
        <v>65</v>
      </c>
      <c r="C37" s="17"/>
    </row>
    <row r="38" spans="1:3" s="233" customFormat="1" ht="12" customHeight="1">
      <c r="A38" s="232" t="s">
        <v>66</v>
      </c>
      <c r="B38" s="19" t="s">
        <v>67</v>
      </c>
      <c r="C38" s="20"/>
    </row>
    <row r="39" spans="1:3" s="233" customFormat="1" ht="12" customHeight="1">
      <c r="A39" s="232" t="s">
        <v>68</v>
      </c>
      <c r="B39" s="19" t="s">
        <v>69</v>
      </c>
      <c r="C39" s="20"/>
    </row>
    <row r="40" spans="1:3" s="233" customFormat="1" ht="12" customHeight="1">
      <c r="A40" s="232" t="s">
        <v>70</v>
      </c>
      <c r="B40" s="19" t="s">
        <v>71</v>
      </c>
      <c r="C40" s="20"/>
    </row>
    <row r="41" spans="1:3" s="233" customFormat="1" ht="12" customHeight="1">
      <c r="A41" s="232" t="s">
        <v>72</v>
      </c>
      <c r="B41" s="19" t="s">
        <v>73</v>
      </c>
      <c r="C41" s="20"/>
    </row>
    <row r="42" spans="1:3" s="233" customFormat="1" ht="12" customHeight="1">
      <c r="A42" s="232" t="s">
        <v>74</v>
      </c>
      <c r="B42" s="19" t="s">
        <v>75</v>
      </c>
      <c r="C42" s="20"/>
    </row>
    <row r="43" spans="1:3" s="233" customFormat="1" ht="12" customHeight="1">
      <c r="A43" s="232" t="s">
        <v>76</v>
      </c>
      <c r="B43" s="19" t="s">
        <v>77</v>
      </c>
      <c r="C43" s="20"/>
    </row>
    <row r="44" spans="1:3" s="233" customFormat="1" ht="12" customHeight="1">
      <c r="A44" s="232" t="s">
        <v>78</v>
      </c>
      <c r="B44" s="19" t="s">
        <v>79</v>
      </c>
      <c r="C44" s="20"/>
    </row>
    <row r="45" spans="1:3" s="233" customFormat="1" ht="12" customHeight="1">
      <c r="A45" s="232" t="s">
        <v>80</v>
      </c>
      <c r="B45" s="19" t="s">
        <v>81</v>
      </c>
      <c r="C45" s="20"/>
    </row>
    <row r="46" spans="1:3" s="233" customFormat="1" ht="12" customHeight="1">
      <c r="A46" s="235" t="s">
        <v>82</v>
      </c>
      <c r="B46" s="22" t="s">
        <v>83</v>
      </c>
      <c r="C46" s="24"/>
    </row>
    <row r="47" spans="1:3" s="233" customFormat="1" ht="12" customHeight="1">
      <c r="A47" s="40" t="s">
        <v>84</v>
      </c>
      <c r="B47" s="12" t="s">
        <v>85</v>
      </c>
      <c r="C47" s="13">
        <f>SUM(C48:C52)</f>
        <v>0</v>
      </c>
    </row>
    <row r="48" spans="1:3" s="233" customFormat="1" ht="12" customHeight="1">
      <c r="A48" s="230" t="s">
        <v>86</v>
      </c>
      <c r="B48" s="16" t="s">
        <v>87</v>
      </c>
      <c r="C48" s="17"/>
    </row>
    <row r="49" spans="1:3" s="233" customFormat="1" ht="12" customHeight="1">
      <c r="A49" s="232" t="s">
        <v>88</v>
      </c>
      <c r="B49" s="19" t="s">
        <v>89</v>
      </c>
      <c r="C49" s="20"/>
    </row>
    <row r="50" spans="1:3" s="233" customFormat="1" ht="12" customHeight="1">
      <c r="A50" s="232" t="s">
        <v>90</v>
      </c>
      <c r="B50" s="19" t="s">
        <v>91</v>
      </c>
      <c r="C50" s="20"/>
    </row>
    <row r="51" spans="1:3" s="233" customFormat="1" ht="12" customHeight="1">
      <c r="A51" s="232" t="s">
        <v>92</v>
      </c>
      <c r="B51" s="19" t="s">
        <v>93</v>
      </c>
      <c r="C51" s="20"/>
    </row>
    <row r="52" spans="1:3" s="233" customFormat="1" ht="12" customHeight="1">
      <c r="A52" s="235" t="s">
        <v>94</v>
      </c>
      <c r="B52" s="22" t="s">
        <v>95</v>
      </c>
      <c r="C52" s="24"/>
    </row>
    <row r="53" spans="1:3" s="233" customFormat="1" ht="12" customHeight="1">
      <c r="A53" s="40" t="s">
        <v>96</v>
      </c>
      <c r="B53" s="12" t="s">
        <v>97</v>
      </c>
      <c r="C53" s="13"/>
    </row>
    <row r="54" spans="1:3" s="233" customFormat="1" ht="12" customHeight="1">
      <c r="A54" s="230" t="s">
        <v>98</v>
      </c>
      <c r="B54" s="16" t="s">
        <v>99</v>
      </c>
      <c r="C54" s="17"/>
    </row>
    <row r="55" spans="1:3" s="233" customFormat="1" ht="12" customHeight="1">
      <c r="A55" s="232" t="s">
        <v>100</v>
      </c>
      <c r="B55" s="19" t="s">
        <v>101</v>
      </c>
      <c r="C55" s="20"/>
    </row>
    <row r="56" spans="1:3" s="233" customFormat="1" ht="12" customHeight="1">
      <c r="A56" s="232" t="s">
        <v>102</v>
      </c>
      <c r="B56" s="19" t="s">
        <v>103</v>
      </c>
      <c r="C56" s="20"/>
    </row>
    <row r="57" spans="1:3" s="233" customFormat="1" ht="12" customHeight="1">
      <c r="A57" s="235" t="s">
        <v>104</v>
      </c>
      <c r="B57" s="22" t="s">
        <v>105</v>
      </c>
      <c r="C57" s="24"/>
    </row>
    <row r="58" spans="1:3" s="233" customFormat="1" ht="12" customHeight="1">
      <c r="A58" s="40" t="s">
        <v>106</v>
      </c>
      <c r="B58" s="23" t="s">
        <v>107</v>
      </c>
      <c r="C58" s="13">
        <f>SUM(C59:C61)</f>
        <v>0</v>
      </c>
    </row>
    <row r="59" spans="1:3" s="233" customFormat="1" ht="12" customHeight="1">
      <c r="A59" s="230" t="s">
        <v>108</v>
      </c>
      <c r="B59" s="16" t="s">
        <v>109</v>
      </c>
      <c r="C59" s="20"/>
    </row>
    <row r="60" spans="1:3" s="233" customFormat="1" ht="12" customHeight="1">
      <c r="A60" s="232" t="s">
        <v>110</v>
      </c>
      <c r="B60" s="19" t="s">
        <v>111</v>
      </c>
      <c r="C60" s="20"/>
    </row>
    <row r="61" spans="1:3" s="233" customFormat="1" ht="12" customHeight="1">
      <c r="A61" s="232" t="s">
        <v>112</v>
      </c>
      <c r="B61" s="19" t="s">
        <v>113</v>
      </c>
      <c r="C61" s="20"/>
    </row>
    <row r="62" spans="1:3" s="233" customFormat="1" ht="12" customHeight="1">
      <c r="A62" s="235" t="s">
        <v>114</v>
      </c>
      <c r="B62" s="22" t="s">
        <v>115</v>
      </c>
      <c r="C62" s="20"/>
    </row>
    <row r="63" spans="1:3" s="233" customFormat="1" ht="12" customHeight="1">
      <c r="A63" s="40" t="s">
        <v>116</v>
      </c>
      <c r="B63" s="12" t="s">
        <v>117</v>
      </c>
      <c r="C63" s="13">
        <f>+C8+C15+C22+C29+C36+C47+C53+C58</f>
        <v>0</v>
      </c>
    </row>
    <row r="64" spans="1:3" s="233" customFormat="1" ht="12" customHeight="1">
      <c r="A64" s="237" t="s">
        <v>371</v>
      </c>
      <c r="B64" s="23" t="s">
        <v>119</v>
      </c>
      <c r="C64" s="13">
        <f>SUM(C65:C67)</f>
        <v>0</v>
      </c>
    </row>
    <row r="65" spans="1:3" s="233" customFormat="1" ht="12" customHeight="1">
      <c r="A65" s="230" t="s">
        <v>120</v>
      </c>
      <c r="B65" s="16" t="s">
        <v>121</v>
      </c>
      <c r="C65" s="20"/>
    </row>
    <row r="66" spans="1:3" s="233" customFormat="1" ht="12" customHeight="1">
      <c r="A66" s="232" t="s">
        <v>122</v>
      </c>
      <c r="B66" s="19" t="s">
        <v>123</v>
      </c>
      <c r="C66" s="20"/>
    </row>
    <row r="67" spans="1:3" s="233" customFormat="1" ht="12" customHeight="1">
      <c r="A67" s="235" t="s">
        <v>124</v>
      </c>
      <c r="B67" s="27" t="s">
        <v>125</v>
      </c>
      <c r="C67" s="20"/>
    </row>
    <row r="68" spans="1:3" s="233" customFormat="1" ht="12" customHeight="1">
      <c r="A68" s="237" t="s">
        <v>126</v>
      </c>
      <c r="B68" s="23" t="s">
        <v>127</v>
      </c>
      <c r="C68" s="13">
        <f>SUM(C69:C72)</f>
        <v>0</v>
      </c>
    </row>
    <row r="69" spans="1:3" s="233" customFormat="1" ht="12" customHeight="1">
      <c r="A69" s="230" t="s">
        <v>128</v>
      </c>
      <c r="B69" s="16" t="s">
        <v>129</v>
      </c>
      <c r="C69" s="20"/>
    </row>
    <row r="70" spans="1:3" s="233" customFormat="1" ht="12" customHeight="1">
      <c r="A70" s="232" t="s">
        <v>130</v>
      </c>
      <c r="B70" s="19" t="s">
        <v>131</v>
      </c>
      <c r="C70" s="20"/>
    </row>
    <row r="71" spans="1:3" s="233" customFormat="1" ht="12" customHeight="1">
      <c r="A71" s="232" t="s">
        <v>132</v>
      </c>
      <c r="B71" s="19" t="s">
        <v>133</v>
      </c>
      <c r="C71" s="20"/>
    </row>
    <row r="72" spans="1:3" s="233" customFormat="1" ht="12" customHeight="1">
      <c r="A72" s="235" t="s">
        <v>134</v>
      </c>
      <c r="B72" s="22" t="s">
        <v>135</v>
      </c>
      <c r="C72" s="20"/>
    </row>
    <row r="73" spans="1:3" s="233" customFormat="1" ht="12" customHeight="1">
      <c r="A73" s="237" t="s">
        <v>136</v>
      </c>
      <c r="B73" s="23" t="s">
        <v>137</v>
      </c>
      <c r="C73" s="13">
        <v>15682206</v>
      </c>
    </row>
    <row r="74" spans="1:3" s="233" customFormat="1" ht="12" customHeight="1">
      <c r="A74" s="230" t="s">
        <v>138</v>
      </c>
      <c r="B74" s="16" t="s">
        <v>139</v>
      </c>
      <c r="C74" s="20">
        <v>15682206</v>
      </c>
    </row>
    <row r="75" spans="1:3" s="233" customFormat="1" ht="12" customHeight="1">
      <c r="A75" s="235" t="s">
        <v>140</v>
      </c>
      <c r="B75" s="22" t="s">
        <v>141</v>
      </c>
      <c r="C75" s="20"/>
    </row>
    <row r="76" spans="1:3" s="231" customFormat="1" ht="12" customHeight="1">
      <c r="A76" s="237" t="s">
        <v>142</v>
      </c>
      <c r="B76" s="23" t="s">
        <v>143</v>
      </c>
      <c r="C76" s="13">
        <f>SUM(C77:C79)</f>
        <v>0</v>
      </c>
    </row>
    <row r="77" spans="1:3" s="233" customFormat="1" ht="12" customHeight="1">
      <c r="A77" s="230" t="s">
        <v>144</v>
      </c>
      <c r="B77" s="16" t="s">
        <v>145</v>
      </c>
      <c r="C77" s="20"/>
    </row>
    <row r="78" spans="1:3" s="233" customFormat="1" ht="12" customHeight="1">
      <c r="A78" s="232" t="s">
        <v>146</v>
      </c>
      <c r="B78" s="19" t="s">
        <v>147</v>
      </c>
      <c r="C78" s="20"/>
    </row>
    <row r="79" spans="1:3" s="233" customFormat="1" ht="12" customHeight="1">
      <c r="A79" s="235" t="s">
        <v>148</v>
      </c>
      <c r="B79" s="22" t="s">
        <v>149</v>
      </c>
      <c r="C79" s="20"/>
    </row>
    <row r="80" spans="1:3" s="233" customFormat="1" ht="12" customHeight="1">
      <c r="A80" s="237" t="s">
        <v>150</v>
      </c>
      <c r="B80" s="23" t="s">
        <v>151</v>
      </c>
      <c r="C80" s="13">
        <f>SUM(C81:C84)</f>
        <v>0</v>
      </c>
    </row>
    <row r="81" spans="1:3" s="233" customFormat="1" ht="12" customHeight="1">
      <c r="A81" s="238" t="s">
        <v>152</v>
      </c>
      <c r="B81" s="16" t="s">
        <v>153</v>
      </c>
      <c r="C81" s="20"/>
    </row>
    <row r="82" spans="1:3" s="233" customFormat="1" ht="12" customHeight="1">
      <c r="A82" s="239" t="s">
        <v>154</v>
      </c>
      <c r="B82" s="19" t="s">
        <v>155</v>
      </c>
      <c r="C82" s="20"/>
    </row>
    <row r="83" spans="1:3" s="233" customFormat="1" ht="12" customHeight="1">
      <c r="A83" s="239" t="s">
        <v>156</v>
      </c>
      <c r="B83" s="19" t="s">
        <v>157</v>
      </c>
      <c r="C83" s="20"/>
    </row>
    <row r="84" spans="1:3" s="231" customFormat="1" ht="12" customHeight="1">
      <c r="A84" s="240" t="s">
        <v>158</v>
      </c>
      <c r="B84" s="22" t="s">
        <v>159</v>
      </c>
      <c r="C84" s="20"/>
    </row>
    <row r="85" spans="1:3" s="231" customFormat="1" ht="12" customHeight="1">
      <c r="A85" s="237" t="s">
        <v>160</v>
      </c>
      <c r="B85" s="23" t="s">
        <v>161</v>
      </c>
      <c r="C85" s="31"/>
    </row>
    <row r="86" spans="1:3" s="231" customFormat="1" ht="12" customHeight="1">
      <c r="A86" s="237" t="s">
        <v>162</v>
      </c>
      <c r="B86" s="32" t="s">
        <v>163</v>
      </c>
      <c r="C86" s="13">
        <f>+C64+C68+C73+C76+C80+C85</f>
        <v>15682206</v>
      </c>
    </row>
    <row r="87" spans="1:3" s="231" customFormat="1" ht="12" customHeight="1">
      <c r="A87" s="241" t="s">
        <v>164</v>
      </c>
      <c r="B87" s="34" t="s">
        <v>372</v>
      </c>
      <c r="C87" s="13">
        <f>+C63+C86</f>
        <v>15682206</v>
      </c>
    </row>
    <row r="88" spans="1:3" s="233" customFormat="1" ht="15" customHeight="1">
      <c r="A88" s="242"/>
      <c r="B88" s="243"/>
      <c r="C88" s="244"/>
    </row>
    <row r="89" spans="1:3">
      <c r="A89" s="245"/>
      <c r="B89" s="246"/>
      <c r="C89" s="247"/>
    </row>
    <row r="90" spans="1:3" s="226" customFormat="1" ht="16.5" customHeight="1">
      <c r="A90" s="248"/>
      <c r="B90" s="249" t="s">
        <v>249</v>
      </c>
      <c r="C90" s="250"/>
    </row>
    <row r="91" spans="1:3" s="251" customFormat="1" ht="12" customHeight="1">
      <c r="A91" s="8" t="s">
        <v>6</v>
      </c>
      <c r="B91" s="44" t="s">
        <v>170</v>
      </c>
      <c r="C91" s="45">
        <v>15682206</v>
      </c>
    </row>
    <row r="92" spans="1:3" ht="12" customHeight="1">
      <c r="A92" s="252" t="s">
        <v>8</v>
      </c>
      <c r="B92" s="47" t="s">
        <v>171</v>
      </c>
      <c r="C92" s="48">
        <v>4053043</v>
      </c>
    </row>
    <row r="93" spans="1:3" ht="12" customHeight="1">
      <c r="A93" s="232" t="s">
        <v>10</v>
      </c>
      <c r="B93" s="49" t="s">
        <v>172</v>
      </c>
      <c r="C93" s="20">
        <v>709282</v>
      </c>
    </row>
    <row r="94" spans="1:3" ht="12" customHeight="1">
      <c r="A94" s="232" t="s">
        <v>12</v>
      </c>
      <c r="B94" s="49" t="s">
        <v>173</v>
      </c>
      <c r="C94" s="24">
        <v>10049479</v>
      </c>
    </row>
    <row r="95" spans="1:3" ht="12" customHeight="1">
      <c r="A95" s="232" t="s">
        <v>14</v>
      </c>
      <c r="B95" s="50" t="s">
        <v>174</v>
      </c>
      <c r="C95" s="24"/>
    </row>
    <row r="96" spans="1:3" ht="12" customHeight="1">
      <c r="A96" s="232" t="s">
        <v>175</v>
      </c>
      <c r="B96" s="51" t="s">
        <v>176</v>
      </c>
      <c r="C96" s="24">
        <v>870402</v>
      </c>
    </row>
    <row r="97" spans="1:3" ht="12" customHeight="1">
      <c r="A97" s="232" t="s">
        <v>18</v>
      </c>
      <c r="B97" s="49" t="s">
        <v>177</v>
      </c>
      <c r="C97" s="24"/>
    </row>
    <row r="98" spans="1:3" ht="12" customHeight="1">
      <c r="A98" s="232" t="s">
        <v>178</v>
      </c>
      <c r="B98" s="52" t="s">
        <v>179</v>
      </c>
      <c r="C98" s="24"/>
    </row>
    <row r="99" spans="1:3" ht="12" customHeight="1">
      <c r="A99" s="232" t="s">
        <v>180</v>
      </c>
      <c r="B99" s="53" t="s">
        <v>181</v>
      </c>
      <c r="C99" s="24"/>
    </row>
    <row r="100" spans="1:3" ht="12" customHeight="1">
      <c r="A100" s="232" t="s">
        <v>182</v>
      </c>
      <c r="B100" s="53" t="s">
        <v>183</v>
      </c>
      <c r="C100" s="24"/>
    </row>
    <row r="101" spans="1:3" ht="12" customHeight="1">
      <c r="A101" s="232" t="s">
        <v>184</v>
      </c>
      <c r="B101" s="52" t="s">
        <v>185</v>
      </c>
      <c r="C101" s="24">
        <v>820402</v>
      </c>
    </row>
    <row r="102" spans="1:3" ht="12" customHeight="1">
      <c r="A102" s="232" t="s">
        <v>186</v>
      </c>
      <c r="B102" s="52" t="s">
        <v>187</v>
      </c>
      <c r="C102" s="24"/>
    </row>
    <row r="103" spans="1:3" ht="12" customHeight="1">
      <c r="A103" s="232" t="s">
        <v>188</v>
      </c>
      <c r="B103" s="53" t="s">
        <v>189</v>
      </c>
      <c r="C103" s="24"/>
    </row>
    <row r="104" spans="1:3" ht="12" customHeight="1">
      <c r="A104" s="253" t="s">
        <v>190</v>
      </c>
      <c r="B104" s="55" t="s">
        <v>191</v>
      </c>
      <c r="C104" s="24"/>
    </row>
    <row r="105" spans="1:3" ht="12" customHeight="1">
      <c r="A105" s="232" t="s">
        <v>192</v>
      </c>
      <c r="B105" s="55" t="s">
        <v>193</v>
      </c>
      <c r="C105" s="24"/>
    </row>
    <row r="106" spans="1:3" ht="12" customHeight="1">
      <c r="A106" s="260" t="s">
        <v>194</v>
      </c>
      <c r="B106" s="57" t="s">
        <v>195</v>
      </c>
      <c r="C106" s="58">
        <v>50000</v>
      </c>
    </row>
    <row r="107" spans="1:3" ht="12" customHeight="1">
      <c r="A107" s="40" t="s">
        <v>20</v>
      </c>
      <c r="B107" s="59" t="s">
        <v>196</v>
      </c>
      <c r="C107" s="13"/>
    </row>
    <row r="108" spans="1:3" ht="12" customHeight="1">
      <c r="A108" s="230" t="s">
        <v>22</v>
      </c>
      <c r="B108" s="49" t="s">
        <v>197</v>
      </c>
      <c r="C108" s="17"/>
    </row>
    <row r="109" spans="1:3" ht="12" customHeight="1">
      <c r="A109" s="230" t="s">
        <v>24</v>
      </c>
      <c r="B109" s="60" t="s">
        <v>198</v>
      </c>
      <c r="C109" s="17"/>
    </row>
    <row r="110" spans="1:3" ht="12" customHeight="1">
      <c r="A110" s="230" t="s">
        <v>26</v>
      </c>
      <c r="B110" s="60" t="s">
        <v>199</v>
      </c>
      <c r="C110" s="20"/>
    </row>
    <row r="111" spans="1:3" ht="12" customHeight="1">
      <c r="A111" s="230" t="s">
        <v>28</v>
      </c>
      <c r="B111" s="60" t="s">
        <v>200</v>
      </c>
      <c r="C111" s="61"/>
    </row>
    <row r="112" spans="1:3" ht="12" customHeight="1">
      <c r="A112" s="230" t="s">
        <v>30</v>
      </c>
      <c r="B112" s="62" t="s">
        <v>201</v>
      </c>
      <c r="C112" s="61"/>
    </row>
    <row r="113" spans="1:3" ht="12" customHeight="1">
      <c r="A113" s="230" t="s">
        <v>32</v>
      </c>
      <c r="B113" s="63" t="s">
        <v>202</v>
      </c>
      <c r="C113" s="61"/>
    </row>
    <row r="114" spans="1:3" ht="12" customHeight="1">
      <c r="A114" s="230" t="s">
        <v>203</v>
      </c>
      <c r="B114" s="64" t="s">
        <v>204</v>
      </c>
      <c r="C114" s="61"/>
    </row>
    <row r="115" spans="1:3" ht="12" customHeight="1">
      <c r="A115" s="230" t="s">
        <v>205</v>
      </c>
      <c r="B115" s="53" t="s">
        <v>183</v>
      </c>
      <c r="C115" s="61"/>
    </row>
    <row r="116" spans="1:3" ht="12" customHeight="1">
      <c r="A116" s="230" t="s">
        <v>206</v>
      </c>
      <c r="B116" s="53" t="s">
        <v>207</v>
      </c>
      <c r="C116" s="61"/>
    </row>
    <row r="117" spans="1:3" ht="12" customHeight="1">
      <c r="A117" s="230" t="s">
        <v>208</v>
      </c>
      <c r="B117" s="53" t="s">
        <v>209</v>
      </c>
      <c r="C117" s="61"/>
    </row>
    <row r="118" spans="1:3" ht="12" customHeight="1">
      <c r="A118" s="230" t="s">
        <v>210</v>
      </c>
      <c r="B118" s="53" t="s">
        <v>189</v>
      </c>
      <c r="C118" s="61"/>
    </row>
    <row r="119" spans="1:3" ht="12" customHeight="1">
      <c r="A119" s="230" t="s">
        <v>211</v>
      </c>
      <c r="B119" s="53" t="s">
        <v>212</v>
      </c>
      <c r="C119" s="61"/>
    </row>
    <row r="120" spans="1:3" ht="12" customHeight="1">
      <c r="A120" s="253" t="s">
        <v>213</v>
      </c>
      <c r="B120" s="53" t="s">
        <v>214</v>
      </c>
      <c r="C120" s="65"/>
    </row>
    <row r="121" spans="1:3" ht="12" customHeight="1">
      <c r="A121" s="40" t="s">
        <v>34</v>
      </c>
      <c r="B121" s="12" t="s">
        <v>215</v>
      </c>
      <c r="C121" s="13"/>
    </row>
    <row r="122" spans="1:3" ht="12" customHeight="1">
      <c r="A122" s="230" t="s">
        <v>36</v>
      </c>
      <c r="B122" s="66" t="s">
        <v>216</v>
      </c>
      <c r="C122" s="17"/>
    </row>
    <row r="123" spans="1:3" ht="12" customHeight="1">
      <c r="A123" s="235" t="s">
        <v>38</v>
      </c>
      <c r="B123" s="60" t="s">
        <v>217</v>
      </c>
      <c r="C123" s="24"/>
    </row>
    <row r="124" spans="1:3" ht="12" customHeight="1">
      <c r="A124" s="40" t="s">
        <v>218</v>
      </c>
      <c r="B124" s="12" t="s">
        <v>219</v>
      </c>
      <c r="C124" s="13">
        <f>+C91+C107+C121</f>
        <v>15682206</v>
      </c>
    </row>
    <row r="125" spans="1:3" ht="12" customHeight="1">
      <c r="A125" s="40" t="s">
        <v>62</v>
      </c>
      <c r="B125" s="12" t="s">
        <v>220</v>
      </c>
      <c r="C125" s="13">
        <f>+C126+C127+C128</f>
        <v>0</v>
      </c>
    </row>
    <row r="126" spans="1:3" s="251" customFormat="1" ht="12" customHeight="1">
      <c r="A126" s="230" t="s">
        <v>64</v>
      </c>
      <c r="B126" s="66" t="s">
        <v>221</v>
      </c>
      <c r="C126" s="61"/>
    </row>
    <row r="127" spans="1:3" ht="12" customHeight="1">
      <c r="A127" s="230" t="s">
        <v>66</v>
      </c>
      <c r="B127" s="66" t="s">
        <v>222</v>
      </c>
      <c r="C127" s="61"/>
    </row>
    <row r="128" spans="1:3" ht="12" customHeight="1">
      <c r="A128" s="253" t="s">
        <v>68</v>
      </c>
      <c r="B128" s="67" t="s">
        <v>223</v>
      </c>
      <c r="C128" s="61"/>
    </row>
    <row r="129" spans="1:11" ht="12" customHeight="1">
      <c r="A129" s="40" t="s">
        <v>84</v>
      </c>
      <c r="B129" s="12" t="s">
        <v>224</v>
      </c>
      <c r="C129" s="13">
        <f>+C130+C131+C132+C133</f>
        <v>0</v>
      </c>
    </row>
    <row r="130" spans="1:11" ht="12" customHeight="1">
      <c r="A130" s="230" t="s">
        <v>86</v>
      </c>
      <c r="B130" s="66" t="s">
        <v>225</v>
      </c>
      <c r="C130" s="61"/>
    </row>
    <row r="131" spans="1:11" ht="12" customHeight="1">
      <c r="A131" s="230" t="s">
        <v>88</v>
      </c>
      <c r="B131" s="66" t="s">
        <v>226</v>
      </c>
      <c r="C131" s="61"/>
    </row>
    <row r="132" spans="1:11" ht="12" customHeight="1">
      <c r="A132" s="230" t="s">
        <v>90</v>
      </c>
      <c r="B132" s="66" t="s">
        <v>227</v>
      </c>
      <c r="C132" s="61"/>
    </row>
    <row r="133" spans="1:11" s="251" customFormat="1" ht="12" customHeight="1">
      <c r="A133" s="253" t="s">
        <v>92</v>
      </c>
      <c r="B133" s="67" t="s">
        <v>228</v>
      </c>
      <c r="C133" s="61"/>
    </row>
    <row r="134" spans="1:11" ht="12" customHeight="1">
      <c r="A134" s="40" t="s">
        <v>229</v>
      </c>
      <c r="B134" s="12" t="s">
        <v>230</v>
      </c>
      <c r="C134" s="13"/>
      <c r="K134" s="254"/>
    </row>
    <row r="135" spans="1:11">
      <c r="A135" s="230" t="s">
        <v>98</v>
      </c>
      <c r="B135" s="66" t="s">
        <v>231</v>
      </c>
      <c r="C135" s="61"/>
    </row>
    <row r="136" spans="1:11" ht="12" customHeight="1">
      <c r="A136" s="230" t="s">
        <v>100</v>
      </c>
      <c r="B136" s="66" t="s">
        <v>232</v>
      </c>
      <c r="C136" s="61"/>
    </row>
    <row r="137" spans="1:11" s="251" customFormat="1" ht="12" customHeight="1">
      <c r="A137" s="230" t="s">
        <v>102</v>
      </c>
      <c r="B137" s="66" t="s">
        <v>233</v>
      </c>
      <c r="C137" s="61"/>
    </row>
    <row r="138" spans="1:11" s="251" customFormat="1" ht="12" customHeight="1">
      <c r="A138" s="253" t="s">
        <v>104</v>
      </c>
      <c r="B138" s="67" t="s">
        <v>234</v>
      </c>
      <c r="C138" s="61"/>
    </row>
    <row r="139" spans="1:11" s="251" customFormat="1" ht="12" customHeight="1">
      <c r="A139" s="40" t="s">
        <v>106</v>
      </c>
      <c r="B139" s="12" t="s">
        <v>235</v>
      </c>
      <c r="C139" s="68">
        <f>+C140+C141+C142+C143</f>
        <v>0</v>
      </c>
    </row>
    <row r="140" spans="1:11" s="251" customFormat="1" ht="12" customHeight="1">
      <c r="A140" s="230" t="s">
        <v>108</v>
      </c>
      <c r="B140" s="66" t="s">
        <v>236</v>
      </c>
      <c r="C140" s="61"/>
    </row>
    <row r="141" spans="1:11" s="251" customFormat="1" ht="12" customHeight="1">
      <c r="A141" s="230" t="s">
        <v>110</v>
      </c>
      <c r="B141" s="66" t="s">
        <v>237</v>
      </c>
      <c r="C141" s="61"/>
    </row>
    <row r="142" spans="1:11" s="251" customFormat="1" ht="12" customHeight="1">
      <c r="A142" s="230" t="s">
        <v>112</v>
      </c>
      <c r="B142" s="66" t="s">
        <v>238</v>
      </c>
      <c r="C142" s="61"/>
    </row>
    <row r="143" spans="1:11" ht="12.75" customHeight="1">
      <c r="A143" s="230" t="s">
        <v>114</v>
      </c>
      <c r="B143" s="66" t="s">
        <v>239</v>
      </c>
      <c r="C143" s="61"/>
    </row>
    <row r="144" spans="1:11" ht="12" customHeight="1">
      <c r="A144" s="40" t="s">
        <v>116</v>
      </c>
      <c r="B144" s="12" t="s">
        <v>240</v>
      </c>
      <c r="C144" s="69">
        <f>+C125+C129+C134+C139</f>
        <v>0</v>
      </c>
    </row>
    <row r="145" spans="1:3" ht="15" customHeight="1">
      <c r="A145" s="255" t="s">
        <v>241</v>
      </c>
      <c r="B145" s="73" t="s">
        <v>242</v>
      </c>
      <c r="C145" s="69">
        <f>+C124+C144</f>
        <v>15682206</v>
      </c>
    </row>
    <row r="147" spans="1:3" ht="15" customHeight="1">
      <c r="A147" s="256" t="s">
        <v>375</v>
      </c>
      <c r="B147" s="257"/>
      <c r="C147" s="258">
        <v>1</v>
      </c>
    </row>
    <row r="148" spans="1:3" ht="14.25" customHeight="1">
      <c r="A148" s="256" t="s">
        <v>376</v>
      </c>
      <c r="B148" s="257"/>
      <c r="C148" s="258">
        <v>0</v>
      </c>
    </row>
  </sheetData>
  <sheetProtection selectLockedCells="1" selectUnlockedCells="1"/>
  <mergeCells count="1">
    <mergeCell ref="B1:C1"/>
  </mergeCells>
  <printOptions horizontalCentered="1"/>
  <pageMargins left="0.78749999999999998" right="0.78749999999999998" top="0.98402777777777772" bottom="0.98402777777777772" header="0.51180555555555551" footer="0.51180555555555551"/>
  <pageSetup paperSize="9" scale="75" firstPageNumber="0" orientation="portrait" horizontalDpi="300" verticalDpi="300" r:id="rId1"/>
  <headerFooter alignWithMargins="0"/>
  <rowBreaks count="1" manualBreakCount="1">
    <brk id="87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>
  <sheetPr>
    <tabColor indexed="50"/>
  </sheetPr>
  <dimension ref="A1:O28"/>
  <sheetViews>
    <sheetView tabSelected="1" topLeftCell="C9" zoomScaleNormal="100" workbookViewId="0">
      <selection activeCell="P28" sqref="P28"/>
    </sheetView>
  </sheetViews>
  <sheetFormatPr defaultColWidth="9.33203125" defaultRowHeight="15.6"/>
  <cols>
    <col min="1" max="1" width="4.77734375" style="261" customWidth="1"/>
    <col min="2" max="2" width="31.109375" style="262" customWidth="1"/>
    <col min="3" max="14" width="10.6640625" style="262" customWidth="1"/>
    <col min="15" max="15" width="12.6640625" style="261" customWidth="1"/>
    <col min="16" max="16" width="11.77734375" style="262" bestFit="1" customWidth="1"/>
    <col min="17" max="16384" width="9.33203125" style="262"/>
  </cols>
  <sheetData>
    <row r="1" spans="1:15" ht="31.5" customHeight="1">
      <c r="A1" s="328" t="s">
        <v>422</v>
      </c>
      <c r="B1" s="328"/>
      <c r="C1" s="328"/>
      <c r="D1" s="328"/>
      <c r="E1" s="328"/>
      <c r="F1" s="328"/>
      <c r="G1" s="328"/>
      <c r="H1" s="328"/>
      <c r="I1" s="328"/>
      <c r="J1" s="328"/>
      <c r="K1" s="328"/>
      <c r="L1" s="328"/>
      <c r="M1" s="328"/>
      <c r="N1" s="328"/>
      <c r="O1" s="328"/>
    </row>
    <row r="2" spans="1:15">
      <c r="O2" s="263" t="s">
        <v>2</v>
      </c>
    </row>
    <row r="3" spans="1:15" s="261" customFormat="1" ht="26.1" customHeight="1">
      <c r="A3" s="264" t="s">
        <v>335</v>
      </c>
      <c r="B3" s="265" t="s">
        <v>250</v>
      </c>
      <c r="C3" s="265" t="s">
        <v>386</v>
      </c>
      <c r="D3" s="265" t="s">
        <v>387</v>
      </c>
      <c r="E3" s="265" t="s">
        <v>388</v>
      </c>
      <c r="F3" s="265" t="s">
        <v>389</v>
      </c>
      <c r="G3" s="265" t="s">
        <v>390</v>
      </c>
      <c r="H3" s="265" t="s">
        <v>391</v>
      </c>
      <c r="I3" s="265" t="s">
        <v>392</v>
      </c>
      <c r="J3" s="265" t="s">
        <v>393</v>
      </c>
      <c r="K3" s="265" t="s">
        <v>394</v>
      </c>
      <c r="L3" s="265" t="s">
        <v>395</v>
      </c>
      <c r="M3" s="265" t="s">
        <v>396</v>
      </c>
      <c r="N3" s="265" t="s">
        <v>397</v>
      </c>
      <c r="O3" s="266" t="s">
        <v>398</v>
      </c>
    </row>
    <row r="4" spans="1:15" s="268" customFormat="1" ht="15" customHeight="1">
      <c r="A4" s="267" t="s">
        <v>6</v>
      </c>
      <c r="B4" s="329" t="s">
        <v>248</v>
      </c>
      <c r="C4" s="329"/>
      <c r="D4" s="329"/>
      <c r="E4" s="329"/>
      <c r="F4" s="329"/>
      <c r="G4" s="329"/>
      <c r="H4" s="329"/>
      <c r="I4" s="329"/>
      <c r="J4" s="329"/>
      <c r="K4" s="329"/>
      <c r="L4" s="329"/>
      <c r="M4" s="329"/>
      <c r="N4" s="329"/>
      <c r="O4" s="329"/>
    </row>
    <row r="5" spans="1:15" s="268" customFormat="1">
      <c r="A5" s="269" t="s">
        <v>20</v>
      </c>
      <c r="B5" s="270" t="s">
        <v>251</v>
      </c>
      <c r="C5" s="271">
        <v>1687627</v>
      </c>
      <c r="D5" s="271">
        <v>1687627</v>
      </c>
      <c r="E5" s="271">
        <v>1687627</v>
      </c>
      <c r="F5" s="271">
        <v>1687627</v>
      </c>
      <c r="G5" s="271">
        <v>1687627</v>
      </c>
      <c r="H5" s="271">
        <v>1687627</v>
      </c>
      <c r="I5" s="271">
        <v>1687627</v>
      </c>
      <c r="J5" s="271">
        <v>1687627</v>
      </c>
      <c r="K5" s="271">
        <v>1687627</v>
      </c>
      <c r="L5" s="271">
        <v>1687627</v>
      </c>
      <c r="M5" s="271">
        <v>1687627</v>
      </c>
      <c r="N5" s="271">
        <v>1687630</v>
      </c>
      <c r="O5" s="272">
        <v>20251527</v>
      </c>
    </row>
    <row r="6" spans="1:15" s="277" customFormat="1">
      <c r="A6" s="273" t="s">
        <v>34</v>
      </c>
      <c r="B6" s="274" t="s">
        <v>399</v>
      </c>
      <c r="C6" s="275">
        <v>375000</v>
      </c>
      <c r="D6" s="275">
        <v>375000</v>
      </c>
      <c r="E6" s="275">
        <v>375000</v>
      </c>
      <c r="F6" s="275">
        <v>375000</v>
      </c>
      <c r="G6" s="275">
        <v>375000</v>
      </c>
      <c r="H6" s="275">
        <v>375000</v>
      </c>
      <c r="I6" s="275">
        <v>375000</v>
      </c>
      <c r="J6" s="275">
        <v>375000</v>
      </c>
      <c r="K6" s="275">
        <v>375000</v>
      </c>
      <c r="L6" s="275">
        <v>375000</v>
      </c>
      <c r="M6" s="275">
        <v>375000</v>
      </c>
      <c r="N6" s="275">
        <v>375000</v>
      </c>
      <c r="O6" s="276">
        <v>4500000</v>
      </c>
    </row>
    <row r="7" spans="1:15" s="277" customFormat="1">
      <c r="A7" s="273" t="s">
        <v>218</v>
      </c>
      <c r="B7" s="278" t="s">
        <v>400</v>
      </c>
      <c r="C7" s="279"/>
      <c r="D7" s="279"/>
      <c r="E7" s="279"/>
      <c r="F7" s="279"/>
      <c r="G7" s="279"/>
      <c r="H7" s="279"/>
      <c r="I7" s="279"/>
      <c r="J7" s="279"/>
      <c r="K7" s="279"/>
      <c r="L7" s="279"/>
      <c r="M7" s="279"/>
      <c r="N7" s="279"/>
      <c r="O7" s="280"/>
    </row>
    <row r="8" spans="1:15" s="277" customFormat="1" ht="14.1" customHeight="1">
      <c r="A8" s="273" t="s">
        <v>62</v>
      </c>
      <c r="B8" s="281" t="s">
        <v>256</v>
      </c>
      <c r="C8" s="275"/>
      <c r="D8" s="275"/>
      <c r="E8" s="275">
        <v>250000</v>
      </c>
      <c r="F8" s="275"/>
      <c r="G8" s="275">
        <v>110000</v>
      </c>
      <c r="H8" s="275"/>
      <c r="I8" s="275"/>
      <c r="J8" s="275"/>
      <c r="K8" s="275">
        <v>250000</v>
      </c>
      <c r="L8" s="275"/>
      <c r="M8" s="275"/>
      <c r="N8" s="275">
        <v>140000</v>
      </c>
      <c r="O8" s="276">
        <v>750000</v>
      </c>
    </row>
    <row r="9" spans="1:15" s="277" customFormat="1" ht="14.1" customHeight="1">
      <c r="A9" s="273" t="s">
        <v>84</v>
      </c>
      <c r="B9" s="281" t="s">
        <v>401</v>
      </c>
      <c r="C9" s="275"/>
      <c r="D9" s="275"/>
      <c r="E9" s="275"/>
      <c r="F9" s="275"/>
      <c r="G9" s="275"/>
      <c r="H9" s="275"/>
      <c r="I9" s="275"/>
      <c r="J9" s="275">
        <v>10000</v>
      </c>
      <c r="K9" s="275"/>
      <c r="L9" s="275">
        <v>150000</v>
      </c>
      <c r="M9" s="275">
        <v>70000</v>
      </c>
      <c r="N9" s="275"/>
      <c r="O9" s="276">
        <v>230000</v>
      </c>
    </row>
    <row r="10" spans="1:15" s="277" customFormat="1" ht="14.1" customHeight="1">
      <c r="A10" s="273" t="s">
        <v>229</v>
      </c>
      <c r="B10" s="281" t="s">
        <v>304</v>
      </c>
      <c r="C10" s="275"/>
      <c r="D10" s="275"/>
      <c r="E10" s="275"/>
      <c r="F10" s="275"/>
      <c r="G10" s="275"/>
      <c r="H10" s="275"/>
      <c r="I10" s="275"/>
      <c r="J10" s="275"/>
      <c r="K10" s="275"/>
      <c r="L10" s="275"/>
      <c r="M10" s="275"/>
      <c r="N10" s="275"/>
      <c r="O10" s="276"/>
    </row>
    <row r="11" spans="1:15" s="277" customFormat="1" ht="14.1" customHeight="1">
      <c r="A11" s="273" t="s">
        <v>106</v>
      </c>
      <c r="B11" s="281" t="s">
        <v>257</v>
      </c>
      <c r="C11" s="275"/>
      <c r="D11" s="275"/>
      <c r="E11" s="275"/>
      <c r="F11" s="275"/>
      <c r="G11" s="275"/>
      <c r="H11" s="275"/>
      <c r="I11" s="275"/>
      <c r="J11" s="275"/>
      <c r="K11" s="275"/>
      <c r="L11" s="275"/>
      <c r="M11" s="275"/>
      <c r="N11" s="275"/>
      <c r="O11" s="276"/>
    </row>
    <row r="12" spans="1:15" s="277" customFormat="1">
      <c r="A12" s="273" t="s">
        <v>116</v>
      </c>
      <c r="B12" s="274" t="s">
        <v>402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6"/>
    </row>
    <row r="13" spans="1:15" s="277" customFormat="1" ht="14.1" customHeight="1">
      <c r="A13" s="273" t="s">
        <v>241</v>
      </c>
      <c r="B13" s="281" t="s">
        <v>403</v>
      </c>
      <c r="C13" s="275"/>
      <c r="D13" s="275"/>
      <c r="E13" s="275"/>
      <c r="F13" s="275">
        <v>15682206</v>
      </c>
      <c r="G13" s="275"/>
      <c r="H13" s="275"/>
      <c r="I13" s="275"/>
      <c r="J13" s="275"/>
      <c r="K13" s="275"/>
      <c r="L13" s="275"/>
      <c r="M13" s="275"/>
      <c r="N13" s="275"/>
      <c r="O13" s="276">
        <v>15682206</v>
      </c>
    </row>
    <row r="14" spans="1:15" s="268" customFormat="1" ht="15.9" customHeight="1">
      <c r="A14" s="267" t="s">
        <v>260</v>
      </c>
      <c r="B14" s="282" t="s">
        <v>404</v>
      </c>
      <c r="C14" s="283">
        <f t="shared" ref="C14:O14" si="0">SUM(C5:C13)</f>
        <v>2062627</v>
      </c>
      <c r="D14" s="283">
        <f t="shared" si="0"/>
        <v>2062627</v>
      </c>
      <c r="E14" s="283">
        <f t="shared" si="0"/>
        <v>2312627</v>
      </c>
      <c r="F14" s="283">
        <f t="shared" si="0"/>
        <v>17744833</v>
      </c>
      <c r="G14" s="283">
        <f t="shared" si="0"/>
        <v>2172627</v>
      </c>
      <c r="H14" s="283">
        <f t="shared" si="0"/>
        <v>2062627</v>
      </c>
      <c r="I14" s="283">
        <f t="shared" si="0"/>
        <v>2062627</v>
      </c>
      <c r="J14" s="283">
        <f t="shared" si="0"/>
        <v>2072627</v>
      </c>
      <c r="K14" s="283">
        <f t="shared" si="0"/>
        <v>2312627</v>
      </c>
      <c r="L14" s="283">
        <f t="shared" si="0"/>
        <v>2212627</v>
      </c>
      <c r="M14" s="283">
        <f t="shared" si="0"/>
        <v>2132627</v>
      </c>
      <c r="N14" s="283">
        <f t="shared" si="0"/>
        <v>2202630</v>
      </c>
      <c r="O14" s="284">
        <f t="shared" si="0"/>
        <v>41413733</v>
      </c>
    </row>
    <row r="15" spans="1:15" s="268" customFormat="1" ht="15.9" customHeight="1">
      <c r="A15" s="267"/>
      <c r="B15" s="285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7"/>
    </row>
    <row r="16" spans="1:15" s="268" customFormat="1" ht="15" customHeight="1">
      <c r="A16" s="267" t="s">
        <v>261</v>
      </c>
      <c r="B16" s="329"/>
      <c r="C16" s="329"/>
      <c r="D16" s="329"/>
      <c r="E16" s="329"/>
      <c r="F16" s="329"/>
      <c r="G16" s="329"/>
      <c r="H16" s="329"/>
      <c r="I16" s="329"/>
      <c r="J16" s="329"/>
      <c r="K16" s="329"/>
      <c r="L16" s="329"/>
      <c r="M16" s="329"/>
      <c r="N16" s="329"/>
      <c r="O16" s="329"/>
    </row>
    <row r="17" spans="1:15" s="277" customFormat="1" ht="14.1" customHeight="1">
      <c r="A17" s="288" t="s">
        <v>262</v>
      </c>
      <c r="B17" s="289" t="s">
        <v>252</v>
      </c>
      <c r="C17" s="279">
        <v>1000972</v>
      </c>
      <c r="D17" s="279">
        <v>1000972</v>
      </c>
      <c r="E17" s="279">
        <v>1000972</v>
      </c>
      <c r="F17" s="279">
        <v>1000972</v>
      </c>
      <c r="G17" s="279">
        <v>1000972</v>
      </c>
      <c r="H17" s="279">
        <v>1000972</v>
      </c>
      <c r="I17" s="279">
        <v>1000972</v>
      </c>
      <c r="J17" s="279">
        <v>1000972</v>
      </c>
      <c r="K17" s="279">
        <v>1000972</v>
      </c>
      <c r="L17" s="279">
        <v>1000972</v>
      </c>
      <c r="M17" s="279">
        <v>1000972</v>
      </c>
      <c r="N17" s="279">
        <v>1000978</v>
      </c>
      <c r="O17" s="280">
        <v>12011670</v>
      </c>
    </row>
    <row r="18" spans="1:15" s="277" customFormat="1" ht="27" customHeight="1">
      <c r="A18" s="273" t="s">
        <v>265</v>
      </c>
      <c r="B18" s="274" t="s">
        <v>172</v>
      </c>
      <c r="C18" s="275">
        <v>146634</v>
      </c>
      <c r="D18" s="275">
        <v>146634</v>
      </c>
      <c r="E18" s="275">
        <v>146634</v>
      </c>
      <c r="F18" s="275">
        <v>146634</v>
      </c>
      <c r="G18" s="275">
        <v>146634</v>
      </c>
      <c r="H18" s="275">
        <v>146634</v>
      </c>
      <c r="I18" s="275">
        <v>146634</v>
      </c>
      <c r="J18" s="275">
        <v>146634</v>
      </c>
      <c r="K18" s="275">
        <v>146634</v>
      </c>
      <c r="L18" s="275">
        <v>146634</v>
      </c>
      <c r="M18" s="275">
        <v>146634</v>
      </c>
      <c r="N18" s="275">
        <v>146643</v>
      </c>
      <c r="O18" s="276">
        <v>1759617</v>
      </c>
    </row>
    <row r="19" spans="1:15" s="277" customFormat="1" ht="14.1" customHeight="1">
      <c r="A19" s="273" t="s">
        <v>268</v>
      </c>
      <c r="B19" s="281" t="s">
        <v>173</v>
      </c>
      <c r="C19" s="275">
        <v>837456</v>
      </c>
      <c r="D19" s="275">
        <v>837456</v>
      </c>
      <c r="E19" s="275">
        <v>837456</v>
      </c>
      <c r="F19" s="275">
        <v>837456</v>
      </c>
      <c r="G19" s="275">
        <v>837456</v>
      </c>
      <c r="H19" s="275">
        <v>837456</v>
      </c>
      <c r="I19" s="275">
        <v>837456</v>
      </c>
      <c r="J19" s="275">
        <v>837456</v>
      </c>
      <c r="K19" s="275">
        <v>837456</v>
      </c>
      <c r="L19" s="275">
        <v>837456</v>
      </c>
      <c r="M19" s="275">
        <v>837456</v>
      </c>
      <c r="N19" s="275">
        <v>837463</v>
      </c>
      <c r="O19" s="276">
        <v>10049479</v>
      </c>
    </row>
    <row r="20" spans="1:15" s="277" customFormat="1" ht="14.1" customHeight="1">
      <c r="A20" s="273" t="s">
        <v>271</v>
      </c>
      <c r="B20" s="281" t="s">
        <v>174</v>
      </c>
      <c r="C20" s="275">
        <v>98700</v>
      </c>
      <c r="D20" s="275">
        <v>98700</v>
      </c>
      <c r="E20" s="275">
        <v>98700</v>
      </c>
      <c r="F20" s="275">
        <v>98700</v>
      </c>
      <c r="G20" s="275">
        <v>98700</v>
      </c>
      <c r="H20" s="275">
        <v>98700</v>
      </c>
      <c r="I20" s="275">
        <v>98700</v>
      </c>
      <c r="J20" s="275">
        <v>450000</v>
      </c>
      <c r="K20" s="275">
        <v>98700</v>
      </c>
      <c r="L20" s="275">
        <v>98700</v>
      </c>
      <c r="M20" s="275">
        <v>98700</v>
      </c>
      <c r="N20" s="275">
        <v>700000</v>
      </c>
      <c r="O20" s="276">
        <v>2137000</v>
      </c>
    </row>
    <row r="21" spans="1:15" s="277" customFormat="1" ht="14.1" customHeight="1">
      <c r="A21" s="273" t="s">
        <v>274</v>
      </c>
      <c r="B21" s="281" t="s">
        <v>405</v>
      </c>
      <c r="C21" s="275">
        <v>87155</v>
      </c>
      <c r="D21" s="275">
        <v>87155</v>
      </c>
      <c r="E21" s="275">
        <v>94486</v>
      </c>
      <c r="F21" s="275">
        <v>128560</v>
      </c>
      <c r="G21" s="275">
        <v>40000</v>
      </c>
      <c r="H21" s="275">
        <v>40000</v>
      </c>
      <c r="I21" s="275">
        <v>163046</v>
      </c>
      <c r="J21" s="275">
        <v>70000</v>
      </c>
      <c r="K21" s="275">
        <v>40000</v>
      </c>
      <c r="L21" s="275">
        <v>40000</v>
      </c>
      <c r="M21" s="275">
        <v>40000</v>
      </c>
      <c r="N21" s="275">
        <v>40000</v>
      </c>
      <c r="O21" s="276">
        <v>870402</v>
      </c>
    </row>
    <row r="22" spans="1:15" s="277" customFormat="1" ht="14.1" customHeight="1">
      <c r="A22" s="273" t="s">
        <v>277</v>
      </c>
      <c r="B22" s="281" t="s">
        <v>197</v>
      </c>
      <c r="C22" s="275"/>
      <c r="D22" s="275"/>
      <c r="E22" s="275" t="s">
        <v>380</v>
      </c>
      <c r="F22" s="275"/>
      <c r="G22" s="275"/>
      <c r="H22" s="275"/>
      <c r="I22" s="275"/>
      <c r="J22" s="275"/>
      <c r="K22" s="275"/>
      <c r="L22" s="275"/>
      <c r="M22" s="275"/>
      <c r="N22" s="275"/>
      <c r="O22" s="276"/>
    </row>
    <row r="23" spans="1:15" s="277" customFormat="1">
      <c r="A23" s="273" t="s">
        <v>280</v>
      </c>
      <c r="B23" s="274" t="s">
        <v>199</v>
      </c>
      <c r="C23" s="275"/>
      <c r="D23" s="275"/>
      <c r="E23" s="275">
        <v>1000000</v>
      </c>
      <c r="F23" s="275">
        <v>12775504</v>
      </c>
      <c r="G23" s="275"/>
      <c r="H23" s="275"/>
      <c r="I23" s="275"/>
      <c r="J23" s="275"/>
      <c r="K23" s="275"/>
      <c r="L23" s="275"/>
      <c r="M23" s="275"/>
      <c r="N23" s="275"/>
      <c r="O23" s="276">
        <v>13775504</v>
      </c>
    </row>
    <row r="24" spans="1:15" s="277" customFormat="1" ht="14.1" customHeight="1">
      <c r="A24" s="273" t="s">
        <v>283</v>
      </c>
      <c r="B24" s="281" t="s">
        <v>201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275"/>
      <c r="M24" s="275"/>
      <c r="N24" s="275"/>
      <c r="O24" s="276"/>
    </row>
    <row r="25" spans="1:15" s="277" customFormat="1" ht="14.1" customHeight="1">
      <c r="A25" s="273">
        <v>21</v>
      </c>
      <c r="B25" s="281" t="s">
        <v>259</v>
      </c>
      <c r="C25" s="275"/>
      <c r="D25" s="275"/>
      <c r="E25" s="275"/>
      <c r="F25" s="275"/>
      <c r="G25" s="275"/>
      <c r="H25" s="275"/>
      <c r="I25" s="275"/>
      <c r="J25" s="275"/>
      <c r="K25" s="275"/>
      <c r="L25" s="275"/>
      <c r="M25" s="275"/>
      <c r="N25" s="275"/>
      <c r="O25" s="276"/>
    </row>
    <row r="26" spans="1:15" s="277" customFormat="1" ht="14.1" customHeight="1">
      <c r="A26" s="273">
        <v>22</v>
      </c>
      <c r="B26" s="281" t="s">
        <v>406</v>
      </c>
      <c r="C26" s="275">
        <v>810061</v>
      </c>
      <c r="D26" s="275"/>
      <c r="E26" s="275"/>
      <c r="F26" s="275"/>
      <c r="G26" s="275"/>
      <c r="H26" s="275"/>
      <c r="I26" s="275"/>
      <c r="J26" s="275"/>
      <c r="K26" s="275"/>
      <c r="L26" s="275"/>
      <c r="M26" s="275"/>
      <c r="N26" s="275"/>
      <c r="O26" s="276">
        <v>810061</v>
      </c>
    </row>
    <row r="27" spans="1:15" s="268" customFormat="1" ht="15.9" customHeight="1">
      <c r="A27" s="290">
        <v>23</v>
      </c>
      <c r="B27" s="282" t="s">
        <v>407</v>
      </c>
      <c r="C27" s="283">
        <f t="shared" ref="C27:N27" si="1">SUM(C17:C26)</f>
        <v>2980978</v>
      </c>
      <c r="D27" s="283">
        <f t="shared" si="1"/>
        <v>2170917</v>
      </c>
      <c r="E27" s="283">
        <f t="shared" si="1"/>
        <v>3178248</v>
      </c>
      <c r="F27" s="283">
        <f t="shared" si="1"/>
        <v>14987826</v>
      </c>
      <c r="G27" s="283">
        <f t="shared" si="1"/>
        <v>2123762</v>
      </c>
      <c r="H27" s="283">
        <f t="shared" si="1"/>
        <v>2123762</v>
      </c>
      <c r="I27" s="283">
        <f t="shared" si="1"/>
        <v>2246808</v>
      </c>
      <c r="J27" s="283">
        <f t="shared" si="1"/>
        <v>2505062</v>
      </c>
      <c r="K27" s="283">
        <f t="shared" si="1"/>
        <v>2123762</v>
      </c>
      <c r="L27" s="283">
        <f t="shared" si="1"/>
        <v>2123762</v>
      </c>
      <c r="M27" s="283">
        <f t="shared" si="1"/>
        <v>2123762</v>
      </c>
      <c r="N27" s="283">
        <f t="shared" si="1"/>
        <v>2725084</v>
      </c>
      <c r="O27" s="284">
        <f>SUM(C27:N27)</f>
        <v>41413733</v>
      </c>
    </row>
    <row r="28" spans="1:15">
      <c r="A28" s="290"/>
      <c r="B28" s="291"/>
      <c r="C28" s="292">
        <v>-918351</v>
      </c>
      <c r="D28" s="292">
        <v>-108290</v>
      </c>
      <c r="E28" s="292">
        <v>-865621</v>
      </c>
      <c r="F28" s="292">
        <v>2757007</v>
      </c>
      <c r="G28" s="292">
        <v>48865</v>
      </c>
      <c r="H28" s="292">
        <v>-61135</v>
      </c>
      <c r="I28" s="292">
        <v>-184181</v>
      </c>
      <c r="J28" s="292">
        <v>-432435</v>
      </c>
      <c r="K28" s="292">
        <v>188865</v>
      </c>
      <c r="L28" s="292">
        <v>88865</v>
      </c>
      <c r="M28" s="292">
        <v>8865</v>
      </c>
      <c r="N28" s="292">
        <v>-522454</v>
      </c>
      <c r="O28" s="293">
        <f>SUM(C28:N28)</f>
        <v>0</v>
      </c>
    </row>
  </sheetData>
  <sheetProtection selectLockedCells="1" selectUnlockedCells="1"/>
  <mergeCells count="3">
    <mergeCell ref="A1:O1"/>
    <mergeCell ref="B4:O4"/>
    <mergeCell ref="B16:O16"/>
  </mergeCells>
  <printOptions horizontalCentered="1"/>
  <pageMargins left="0.39374999999999999" right="0.39374999999999999" top="1.0631944444444446" bottom="0.98402777777777772" header="0.78749999999999998" footer="0.51180555555555551"/>
  <pageSetup paperSize="9" scale="88" firstPageNumber="0" orientation="landscape" horizontalDpi="300" verticalDpi="300" r:id="rId1"/>
  <headerFooter alignWithMargins="0">
    <oddHeader>&amp;R&amp;"Times New Roman CE,Félkövér dőlt"&amp;11 1. számú tájékoztató tábla az 1/2020.(II.14.) önkormányzati rendelethez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13</vt:i4>
      </vt:variant>
      <vt:variant>
        <vt:lpstr>Névvel ellátott tartományok</vt:lpstr>
      </vt:variant>
      <vt:variant>
        <vt:i4>5</vt:i4>
      </vt:variant>
    </vt:vector>
  </HeadingPairs>
  <TitlesOfParts>
    <vt:vector size="18" baseType="lpstr">
      <vt:lpstr>1.1.sz.mell.</vt:lpstr>
      <vt:lpstr>2.1.sz.mell  </vt:lpstr>
      <vt:lpstr>2.2.sz.mell  </vt:lpstr>
      <vt:lpstr>3.sz.mell.  </vt:lpstr>
      <vt:lpstr>4.sz.mell.</vt:lpstr>
      <vt:lpstr>5.sz.mell.</vt:lpstr>
      <vt:lpstr>6.sz.mell.</vt:lpstr>
      <vt:lpstr>7.sz.mell.</vt:lpstr>
      <vt:lpstr>8.1.1. sz. mell</vt:lpstr>
      <vt:lpstr>8.1.2. sz. mell </vt:lpstr>
      <vt:lpstr>8.1.3. sz. mell  </vt:lpstr>
      <vt:lpstr>8.1.4. sz. mell   </vt:lpstr>
      <vt:lpstr>1.sz tájékoztató t.</vt:lpstr>
      <vt:lpstr>'8.1.1. sz. mell'!Nyomtatási_cím</vt:lpstr>
      <vt:lpstr>'8.1.2. sz. mell '!Nyomtatási_cím</vt:lpstr>
      <vt:lpstr>'8.1.3. sz. mell  '!Nyomtatási_cím</vt:lpstr>
      <vt:lpstr>'8.1.4. sz. mell   '!Nyomtatási_cím</vt:lpstr>
      <vt:lpstr>'1.1.sz.mell.'!Nyomtatási_terület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user</cp:lastModifiedBy>
  <cp:lastPrinted>2019-02-15T07:43:36Z</cp:lastPrinted>
  <dcterms:created xsi:type="dcterms:W3CDTF">2020-02-14T11:56:46Z</dcterms:created>
  <dcterms:modified xsi:type="dcterms:W3CDTF">2021-05-25T13:34:11Z</dcterms:modified>
</cp:coreProperties>
</file>