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\Desktop\2021. május 27\1. költségvetés végrehajtás, zárszámadási rendelet\"/>
    </mc:Choice>
  </mc:AlternateContent>
  <xr:revisionPtr revIDLastSave="0" documentId="8_{15C9C817-D41B-44DE-A313-522C4C10E792}" xr6:coauthVersionLast="45" xr6:coauthVersionMax="45" xr10:uidLastSave="{00000000-0000-0000-0000-000000000000}"/>
  <bookViews>
    <workbookView xWindow="-120" yWindow="-120" windowWidth="29040" windowHeight="15840" xr2:uid="{00AEAD4C-BBD2-4E62-BD6A-6ADE9A4FFD87}"/>
  </bookViews>
  <sheets>
    <sheet name="4. mellékle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6" i="1" l="1"/>
  <c r="G35" i="1"/>
  <c r="D35" i="1"/>
  <c r="G34" i="1"/>
  <c r="G37" i="1" s="1"/>
  <c r="D34" i="1"/>
  <c r="D37" i="1" s="1"/>
  <c r="G23" i="1"/>
  <c r="D23" i="1"/>
  <c r="G22" i="1"/>
  <c r="D22" i="1"/>
  <c r="G21" i="1"/>
  <c r="G29" i="1" s="1"/>
  <c r="D21" i="1"/>
  <c r="D29" i="1" s="1"/>
  <c r="G12" i="1"/>
  <c r="G11" i="1"/>
  <c r="G10" i="1"/>
  <c r="D10" i="1"/>
  <c r="G9" i="1"/>
  <c r="D9" i="1"/>
  <c r="G8" i="1"/>
  <c r="G16" i="1" s="1"/>
  <c r="D8" i="1"/>
  <c r="D16" i="1" s="1"/>
  <c r="G33" i="1" l="1"/>
  <c r="G38" i="1" s="1"/>
  <c r="D33" i="1"/>
  <c r="H16" i="1"/>
  <c r="G17" i="1"/>
  <c r="G18" i="1" s="1"/>
  <c r="G30" i="1"/>
  <c r="G31" i="1" s="1"/>
  <c r="H29" i="1"/>
  <c r="H34" i="1"/>
  <c r="H33" i="1" l="1"/>
  <c r="D38" i="1"/>
</calcChain>
</file>

<file path=xl/sharedStrings.xml><?xml version="1.0" encoding="utf-8"?>
<sst xmlns="http://schemas.openxmlformats.org/spreadsheetml/2006/main" count="82" uniqueCount="69">
  <si>
    <t xml:space="preserve">                                    BERHIDA VÁROS ÖNKORMÁNYZATA</t>
  </si>
  <si>
    <t>27.   melléklet a 13/2021.(V.28.) rendelethez</t>
  </si>
  <si>
    <t>2021.évi MÉRLEGTERV</t>
  </si>
  <si>
    <t>4. melléklet a 5/2021.(II.28.) rendelethez</t>
  </si>
  <si>
    <t>a működési és felhalmozási célú bevételi és kiadási előirányzatokról</t>
  </si>
  <si>
    <t>adatok Ft-ban</t>
  </si>
  <si>
    <t xml:space="preserve">A </t>
  </si>
  <si>
    <t>B</t>
  </si>
  <si>
    <t>C</t>
  </si>
  <si>
    <t xml:space="preserve">D </t>
  </si>
  <si>
    <t xml:space="preserve">E </t>
  </si>
  <si>
    <t>F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</si>
  <si>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</si>
  <si>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</si>
  <si>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</si>
  <si>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</si>
  <si>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</si>
  <si>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</si>
  <si>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</si>
  <si>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</si>
  <si>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</si>
  <si>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</si>
  <si>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</si>
  <si>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</si>
  <si>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Működési bevételek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</si>
  <si>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</si>
  <si>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</si>
  <si>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</si>
  <si>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</si>
  <si>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</si>
  <si>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</si>
  <si>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</si>
  <si>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</si>
  <si>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 xml:space="preserve">          I. Működési bevételek:</t>
  </si>
  <si>
    <t>I.Működési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</si>
  <si>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</si>
  <si>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</si>
  <si>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</si>
  <si>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</si>
  <si>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</si>
  <si>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</si>
  <si>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</si>
  <si>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Beruházások</t>
  </si>
  <si>
    <t>2.)</t>
  </si>
  <si>
    <t>Felhalmozási bevételek</t>
  </si>
  <si>
    <t>Felújítások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</si>
  <si>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</si>
  <si>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</si>
  <si>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</si>
  <si>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</si>
  <si>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</si>
  <si>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</si>
  <si>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</si>
  <si>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</si>
  <si>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 xml:space="preserve">        II. Felhalmozási bevételek:</t>
  </si>
  <si>
    <t>II. Felhalmozási kiadások:</t>
  </si>
  <si>
    <t>Felhalm.célú bevételek:</t>
  </si>
  <si>
    <t>Felhalm. egyenleg:</t>
  </si>
  <si>
    <t>Költségvetési bevételek (I+II):</t>
  </si>
  <si>
    <t>Költségvetési kiadások</t>
  </si>
  <si>
    <t>iránytószervi támogatás</t>
  </si>
  <si>
    <t>iránítószervi támogatás</t>
  </si>
  <si>
    <t>kv-i mararvány</t>
  </si>
  <si>
    <t>Áht megelőleg visszafiz</t>
  </si>
  <si>
    <t>Államkötvény visszaváltás</t>
  </si>
  <si>
    <t>Finanszírozási bevétel</t>
  </si>
  <si>
    <t>Finanszírozási kiadások</t>
  </si>
  <si>
    <t>Össz bevétel</t>
  </si>
  <si>
    <t>Össz Kiadás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</si>
</sst>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</cellStyleXfs>
  <cellXfs count="25">
    <xf numFmtId="0" fontId="0" fillId="0" borderId="0" xfId="0"/>
    <xf numFmtId="0" fontId="2" fillId="0" borderId="0" xfId="2"/>
    <xf numFmtId="0" fontId="3" fillId="0" borderId="0" xfId="2" applyFont="1" applyAlignment="1">
      <alignment horizontal="left"/>
    </xf>
    <xf numFmtId="0" fontId="3" fillId="0" borderId="0" xfId="2" applyFont="1"/>
    <xf numFmtId="165" fontId="5" fillId="0" borderId="0" xfId="1" applyNumberFormat="1" applyFont="1"/>
    <xf numFmtId="0" fontId="6" fillId="0" borderId="0" xfId="2" applyFont="1"/>
    <xf numFmtId="0" fontId="6" fillId="0" borderId="0" xfId="3" applyFont="1"/>
    <xf numFmtId="0" fontId="4" fillId="0" borderId="0" xfId="4"/>
    <xf numFmtId="0" fontId="2" fillId="2" borderId="1" xfId="2" applyFill="1" applyBorder="1" applyAlignment="1">
      <alignment horizontal="center"/>
    </xf>
    <xf numFmtId="0" fontId="2" fillId="3" borderId="2" xfId="2" applyFill="1" applyBorder="1"/>
    <xf numFmtId="0" fontId="2" fillId="0" borderId="2" xfId="2" applyBorder="1"/>
    <xf numFmtId="165" fontId="2" fillId="0" borderId="2" xfId="1" applyNumberFormat="1" applyFont="1" applyBorder="1"/>
    <xf numFmtId="165" fontId="2" fillId="4" borderId="2" xfId="1" applyNumberFormat="1" applyFont="1" applyFill="1" applyBorder="1"/>
    <xf numFmtId="0" fontId="2" fillId="3" borderId="1" xfId="2" applyFill="1" applyBorder="1"/>
    <xf numFmtId="165" fontId="2" fillId="3" borderId="1" xfId="1" applyNumberFormat="1" applyFont="1" applyFill="1" applyBorder="1"/>
    <xf numFmtId="165" fontId="2" fillId="0" borderId="0" xfId="2" applyNumberFormat="1"/>
    <xf numFmtId="0" fontId="2" fillId="0" borderId="3" xfId="2" applyBorder="1"/>
    <xf numFmtId="0" fontId="2" fillId="2" borderId="1" xfId="2" applyFill="1" applyBorder="1"/>
    <xf numFmtId="165" fontId="2" fillId="2" borderId="1" xfId="1" applyNumberFormat="1" applyFont="1" applyFill="1" applyBorder="1"/>
    <xf numFmtId="165" fontId="2" fillId="0" borderId="4" xfId="2" applyNumberFormat="1" applyBorder="1"/>
    <xf numFmtId="165" fontId="2" fillId="0" borderId="0" xfId="1" applyNumberFormat="1" applyFont="1" applyBorder="1"/>
    <xf numFmtId="165" fontId="2" fillId="0" borderId="0" xfId="1" applyNumberFormat="1" applyFont="1"/>
    <xf numFmtId="0" fontId="3" fillId="5" borderId="0" xfId="2" applyFont="1" applyFill="1"/>
    <xf numFmtId="165" fontId="3" fillId="5" borderId="0" xfId="1" applyNumberFormat="1" applyFont="1" applyFill="1" applyBorder="1"/>
    <xf numFmtId="165" fontId="3" fillId="5" borderId="0" xfId="1" applyNumberFormat="1" applyFont="1" applyFill="1"/>
  </cellXfs>
  <cellStyles count="5">
    <cellStyle name="Ezres" xfId="1" builtinId="3"/>
    <cellStyle name="Normál" xfId="0" builtinId="0"/>
    <cellStyle name="Normál 4 3" xfId="2" xr:uid="{88BFC731-9585-4C5C-BAC0-F3942E19AAC7}"/>
    <cellStyle name="Normál_2007.költségv.táblák 2" xfId="3" xr:uid="{4842276D-CA9E-43C2-9CF0-C8D0A62BABD5}"/>
    <cellStyle name="Normál_6.MELL.szoc.tábla" xfId="4" xr:uid="{BB65A79A-F34F-4873-8FD3-7D5266FC20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%202020.%20&#233;vi%20z&#225;rsz&#225;mad&#225;s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1c"/>
      <sheetName val="1d"/>
      <sheetName val="2"/>
      <sheetName val="2a"/>
      <sheetName val="2b"/>
      <sheetName val="2d"/>
      <sheetName val="2 e"/>
      <sheetName val="3a"/>
      <sheetName val="3b"/>
      <sheetName val="3c"/>
      <sheetName val="3d"/>
      <sheetName val="4a"/>
      <sheetName val="4 b"/>
      <sheetName val="5"/>
      <sheetName val="6"/>
      <sheetName val="7."/>
      <sheetName val="8."/>
      <sheetName val="9."/>
      <sheetName val="9a"/>
      <sheetName val="9b"/>
      <sheetName val="10."/>
      <sheetName val="11"/>
      <sheetName val="12"/>
      <sheetName val="12a"/>
      <sheetName val="13"/>
      <sheetName val="14"/>
      <sheetName val="15"/>
      <sheetName val="16"/>
      <sheetName val="17a"/>
      <sheetName val="17b"/>
      <sheetName val="17c"/>
      <sheetName val="18"/>
      <sheetName val="19"/>
      <sheetName val="20"/>
      <sheetName val="21"/>
      <sheetName val="22"/>
      <sheetName val="23"/>
      <sheetName val="24"/>
      <sheetName val="25"/>
      <sheetName val="26"/>
      <sheetName val="26a"/>
      <sheetName val="26b"/>
      <sheetName val="27"/>
      <sheetName val="28a"/>
      <sheetName val="28b"/>
      <sheetName val="28c"/>
      <sheetName val="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21">
          <cell r="C21">
            <v>625584627</v>
          </cell>
        </row>
        <row r="29">
          <cell r="C29">
            <v>40616618</v>
          </cell>
        </row>
        <row r="40">
          <cell r="C40">
            <v>305000000</v>
          </cell>
        </row>
        <row r="62">
          <cell r="C62">
            <v>34387588</v>
          </cell>
        </row>
        <row r="65">
          <cell r="C65">
            <v>8000000</v>
          </cell>
        </row>
        <row r="71">
          <cell r="C71">
            <v>0</v>
          </cell>
        </row>
        <row r="73">
          <cell r="C73">
            <v>0</v>
          </cell>
        </row>
        <row r="74">
          <cell r="C74">
            <v>793186941</v>
          </cell>
        </row>
        <row r="76">
          <cell r="C76">
            <v>563057982</v>
          </cell>
        </row>
      </sheetData>
      <sheetData sheetId="41">
        <row r="6">
          <cell r="C6">
            <v>444918955</v>
          </cell>
        </row>
        <row r="7">
          <cell r="C7">
            <v>74186582</v>
          </cell>
        </row>
        <row r="8">
          <cell r="C8">
            <v>354310295</v>
          </cell>
        </row>
        <row r="16">
          <cell r="C16">
            <v>8250000</v>
          </cell>
        </row>
        <row r="26">
          <cell r="C26">
            <v>371903339</v>
          </cell>
        </row>
        <row r="32">
          <cell r="C32">
            <v>372884370</v>
          </cell>
        </row>
        <row r="37">
          <cell r="C37">
            <v>127351917</v>
          </cell>
        </row>
        <row r="42">
          <cell r="C42">
            <v>34733152</v>
          </cell>
        </row>
        <row r="44">
          <cell r="C44">
            <v>18237164</v>
          </cell>
        </row>
        <row r="45">
          <cell r="C45">
            <v>563057982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33273-BAB0-4529-855F-42F69F224AF6}">
  <dimension ref="A1:H41"/>
  <sheetViews>
    <sheetView tabSelected="1" workbookViewId="0">
      <selection activeCell="H38" sqref="H38"/>
    </sheetView>
  </sheetViews>
  <sheetFormatPr defaultColWidth="9.140625" defaultRowHeight="12.75" x14ac:dyDescent="0.2"/>
  <cols>
    <col min="1" max="1" width="5.7109375" style="1" customWidth="1"/>
    <col min="2" max="2" width="4.5703125" style="1" customWidth="1"/>
    <col min="3" max="3" width="27.28515625" style="1" customWidth="1"/>
    <col min="4" max="4" width="18.28515625" style="1" customWidth="1"/>
    <col min="5" max="5" width="7.42578125" style="1" customWidth="1"/>
    <col min="6" max="6" width="24.7109375" style="1" customWidth="1"/>
    <col min="7" max="7" width="16.7109375" style="1" customWidth="1"/>
    <col min="8" max="8" width="14.7109375" style="1" bestFit="1" customWidth="1"/>
    <col min="9" max="16384" width="9.140625" style="1"/>
  </cols>
  <sheetData>
    <row r="1" spans="1:8" x14ac:dyDescent="0.2">
      <c r="C1" s="2" t="s">
        <v>0</v>
      </c>
      <c r="D1" s="2"/>
      <c r="E1" s="3"/>
      <c r="F1" s="3"/>
      <c r="G1" s="4" t="s">
        <v>1</v>
      </c>
    </row>
    <row r="2" spans="1:8" x14ac:dyDescent="0.2">
      <c r="C2" s="3"/>
      <c r="D2" s="3" t="s">
        <v>2</v>
      </c>
      <c r="E2" s="3"/>
      <c r="F2" s="3"/>
      <c r="G2" s="4" t="s">
        <v>3</v>
      </c>
      <c r="H2" s="5"/>
    </row>
    <row r="3" spans="1:8" x14ac:dyDescent="0.2">
      <c r="C3" s="1" t="s">
        <v>4</v>
      </c>
      <c r="G3" s="6" t="s">
        <v>5</v>
      </c>
      <c r="H3" s="5"/>
    </row>
    <row r="4" spans="1:8" x14ac:dyDescent="0.2">
      <c r="G4" s="6"/>
      <c r="H4" s="5"/>
    </row>
    <row r="5" spans="1:8" x14ac:dyDescent="0.2"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6" t="s">
        <v>11</v>
      </c>
      <c r="H5" s="5"/>
    </row>
    <row r="6" spans="1:8" x14ac:dyDescent="0.2">
      <c r="A6" s="7">
        <v>1</v>
      </c>
      <c r="B6" s="8" t="s">
        <v>12</v>
      </c>
      <c r="C6" s="8"/>
      <c r="D6" s="8"/>
      <c r="E6" s="8" t="s">
        <v>13</v>
      </c>
      <c r="F6" s="8"/>
      <c r="G6" s="8"/>
    </row>
    <row r="7" spans="1:8" x14ac:dyDescent="0.2">
      <c r="A7" s="7">
        <v>2</v>
      </c>
      <c r="B7" s="9" t="s">
        <v>14</v>
      </c>
      <c r="C7" s="9" t="s">
        <v>15</v>
      </c>
      <c r="D7" s="9"/>
      <c r="E7" s="9" t="s">
        <v>14</v>
      </c>
      <c r="F7" s="9" t="s">
        <v>16</v>
      </c>
      <c r="G7" s="9"/>
    </row>
    <row r="8" spans="1:8" x14ac:dyDescent="0.2">
      <c r="A8" s="7">
        <v>3</v>
      </c>
      <c r="B8" s="10" t="s">
        <v>17</v>
      </c>
      <c r="C8" s="10" t="s">
        <v>18</v>
      </c>
      <c r="D8" s="11">
        <f>'[1]25'!C21</f>
        <v>625584627</v>
      </c>
      <c r="E8" s="10" t="s">
        <v>17</v>
      </c>
      <c r="F8" s="10" t="s">
        <v>19</v>
      </c>
      <c r="G8" s="11">
        <f>'[1]26'!C6</f>
        <v>444918955</v>
      </c>
    </row>
    <row r="9" spans="1:8" x14ac:dyDescent="0.2">
      <c r="A9" s="7">
        <v>4</v>
      </c>
      <c r="B9" s="10" t="s">
        <v>20</v>
      </c>
      <c r="C9" s="10" t="s">
        <v>21</v>
      </c>
      <c r="D9" s="11">
        <f>'[1]25'!C40</f>
        <v>305000000</v>
      </c>
      <c r="E9" s="10" t="s">
        <v>20</v>
      </c>
      <c r="F9" s="10" t="s">
        <v>22</v>
      </c>
      <c r="G9" s="11">
        <f>'[1]26'!C7</f>
        <v>74186582</v>
      </c>
    </row>
    <row r="10" spans="1:8" x14ac:dyDescent="0.2">
      <c r="A10" s="7">
        <v>5</v>
      </c>
      <c r="B10" s="10" t="s">
        <v>23</v>
      </c>
      <c r="C10" s="10" t="s">
        <v>24</v>
      </c>
      <c r="D10" s="11">
        <f>'[1]25'!C62</f>
        <v>34387588</v>
      </c>
      <c r="E10" s="10" t="s">
        <v>23</v>
      </c>
      <c r="F10" s="10" t="s">
        <v>25</v>
      </c>
      <c r="G10" s="11">
        <f>'[1]26'!C8</f>
        <v>354310295</v>
      </c>
    </row>
    <row r="11" spans="1:8" x14ac:dyDescent="0.2">
      <c r="A11" s="7">
        <v>6</v>
      </c>
      <c r="B11" s="10" t="s">
        <v>26</v>
      </c>
      <c r="C11" s="10" t="s">
        <v>27</v>
      </c>
      <c r="D11" s="11"/>
      <c r="E11" s="10" t="s">
        <v>26</v>
      </c>
      <c r="F11" s="10" t="s">
        <v>28</v>
      </c>
      <c r="G11" s="11">
        <f>'[1]26'!C16</f>
        <v>8250000</v>
      </c>
    </row>
    <row r="12" spans="1:8" x14ac:dyDescent="0.2">
      <c r="A12" s="7">
        <v>7</v>
      </c>
      <c r="B12" s="10" t="s">
        <v>29</v>
      </c>
      <c r="C12" s="10"/>
      <c r="D12" s="11"/>
      <c r="E12" s="10" t="s">
        <v>29</v>
      </c>
      <c r="F12" s="10" t="s">
        <v>30</v>
      </c>
      <c r="G12" s="12">
        <f>'[1]26'!C26</f>
        <v>371903339</v>
      </c>
    </row>
    <row r="13" spans="1:8" x14ac:dyDescent="0.2">
      <c r="A13" s="7">
        <v>8</v>
      </c>
      <c r="B13" s="10" t="s">
        <v>31</v>
      </c>
      <c r="C13" s="10"/>
      <c r="D13" s="11"/>
      <c r="E13" s="10" t="s">
        <v>31</v>
      </c>
      <c r="F13" s="10"/>
      <c r="G13" s="11"/>
    </row>
    <row r="14" spans="1:8" x14ac:dyDescent="0.2">
      <c r="A14" s="7">
        <v>9</v>
      </c>
      <c r="B14" s="10"/>
      <c r="C14" s="10"/>
      <c r="D14" s="11"/>
      <c r="E14" s="10" t="s">
        <v>32</v>
      </c>
      <c r="F14" s="10"/>
      <c r="G14" s="11"/>
    </row>
    <row r="15" spans="1:8" x14ac:dyDescent="0.2">
      <c r="A15" s="7">
        <v>10</v>
      </c>
      <c r="B15" s="10"/>
      <c r="C15" s="10"/>
      <c r="D15" s="11"/>
      <c r="E15" s="10"/>
      <c r="F15" s="10"/>
      <c r="G15" s="11"/>
    </row>
    <row r="16" spans="1:8" x14ac:dyDescent="0.2">
      <c r="A16" s="7">
        <v>11</v>
      </c>
      <c r="B16" s="13"/>
      <c r="C16" s="13" t="s">
        <v>33</v>
      </c>
      <c r="D16" s="14">
        <f>SUM(D8:D15)</f>
        <v>964972215</v>
      </c>
      <c r="E16" s="13"/>
      <c r="F16" s="13" t="s">
        <v>34</v>
      </c>
      <c r="G16" s="14">
        <f>SUM(G8:G14)</f>
        <v>1253569171</v>
      </c>
      <c r="H16" s="15">
        <f>D16-G16</f>
        <v>-288596956</v>
      </c>
    </row>
    <row r="17" spans="1:8" x14ac:dyDescent="0.2">
      <c r="A17" s="7">
        <v>12</v>
      </c>
      <c r="B17" s="10"/>
      <c r="C17" s="10"/>
      <c r="D17" s="11"/>
      <c r="E17" s="10"/>
      <c r="F17" s="10" t="s">
        <v>35</v>
      </c>
      <c r="G17" s="11">
        <f>D16</f>
        <v>964972215</v>
      </c>
    </row>
    <row r="18" spans="1:8" x14ac:dyDescent="0.2">
      <c r="A18" s="7">
        <v>13</v>
      </c>
      <c r="B18" s="10"/>
      <c r="C18" s="10"/>
      <c r="D18" s="11"/>
      <c r="E18" s="10"/>
      <c r="F18" s="10" t="s">
        <v>36</v>
      </c>
      <c r="G18" s="11">
        <f>G16-G17</f>
        <v>288596956</v>
      </c>
    </row>
    <row r="19" spans="1:8" x14ac:dyDescent="0.2">
      <c r="A19" s="7">
        <v>14</v>
      </c>
      <c r="B19" s="10"/>
      <c r="C19" s="16"/>
      <c r="D19" s="11"/>
      <c r="E19" s="10"/>
      <c r="F19" s="10"/>
      <c r="G19" s="11"/>
    </row>
    <row r="20" spans="1:8" x14ac:dyDescent="0.2">
      <c r="A20" s="7">
        <v>15</v>
      </c>
      <c r="B20" s="13" t="s">
        <v>37</v>
      </c>
      <c r="C20" s="13" t="s">
        <v>38</v>
      </c>
      <c r="D20" s="14"/>
      <c r="E20" s="13" t="s">
        <v>37</v>
      </c>
      <c r="F20" s="13" t="s">
        <v>39</v>
      </c>
      <c r="G20" s="14"/>
    </row>
    <row r="21" spans="1:8" x14ac:dyDescent="0.2">
      <c r="A21" s="7">
        <v>16</v>
      </c>
      <c r="B21" s="10" t="s">
        <v>40</v>
      </c>
      <c r="C21" s="10" t="s">
        <v>41</v>
      </c>
      <c r="D21" s="11">
        <f>'[1]25'!C29</f>
        <v>40616618</v>
      </c>
      <c r="E21" s="10" t="s">
        <v>40</v>
      </c>
      <c r="F21" s="10" t="s">
        <v>42</v>
      </c>
      <c r="G21" s="11">
        <f>'[1]26'!C32</f>
        <v>372884370</v>
      </c>
    </row>
    <row r="22" spans="1:8" x14ac:dyDescent="0.2">
      <c r="A22" s="7">
        <v>17</v>
      </c>
      <c r="B22" s="10" t="s">
        <v>43</v>
      </c>
      <c r="C22" s="10" t="s">
        <v>44</v>
      </c>
      <c r="D22" s="11">
        <f>'[1]25'!C65</f>
        <v>8000000</v>
      </c>
      <c r="E22" s="10" t="s">
        <v>43</v>
      </c>
      <c r="F22" s="10" t="s">
        <v>45</v>
      </c>
      <c r="G22" s="11">
        <f>'[1]26'!C37</f>
        <v>127351917</v>
      </c>
    </row>
    <row r="23" spans="1:8" x14ac:dyDescent="0.2">
      <c r="A23" s="7">
        <v>18</v>
      </c>
      <c r="B23" s="10" t="s">
        <v>46</v>
      </c>
      <c r="C23" s="10" t="s">
        <v>47</v>
      </c>
      <c r="D23" s="11">
        <f>'[1]25'!C71</f>
        <v>0</v>
      </c>
      <c r="E23" s="10" t="s">
        <v>46</v>
      </c>
      <c r="F23" s="10" t="s">
        <v>48</v>
      </c>
      <c r="G23" s="11">
        <f>'[1]26'!C42</f>
        <v>34733152</v>
      </c>
    </row>
    <row r="24" spans="1:8" x14ac:dyDescent="0.2">
      <c r="A24" s="7">
        <v>19</v>
      </c>
      <c r="B24" s="10" t="s">
        <v>49</v>
      </c>
      <c r="C24" s="10"/>
      <c r="D24" s="11"/>
      <c r="E24" s="10" t="s">
        <v>49</v>
      </c>
      <c r="F24" s="10"/>
      <c r="G24" s="11"/>
    </row>
    <row r="25" spans="1:8" x14ac:dyDescent="0.2">
      <c r="A25" s="7">
        <v>20</v>
      </c>
      <c r="B25" s="10" t="s">
        <v>50</v>
      </c>
      <c r="C25" s="10"/>
      <c r="D25" s="11"/>
      <c r="E25" s="10" t="s">
        <v>50</v>
      </c>
      <c r="F25" s="10"/>
      <c r="G25" s="11"/>
    </row>
    <row r="26" spans="1:8" x14ac:dyDescent="0.2">
      <c r="A26" s="7">
        <v>21</v>
      </c>
      <c r="B26" s="10" t="s">
        <v>51</v>
      </c>
      <c r="C26" s="10"/>
      <c r="D26" s="11"/>
      <c r="E26" s="10"/>
      <c r="F26" s="10"/>
      <c r="G26" s="11"/>
    </row>
    <row r="27" spans="1:8" x14ac:dyDescent="0.2">
      <c r="A27" s="7">
        <v>22</v>
      </c>
      <c r="B27" s="10" t="s">
        <v>52</v>
      </c>
      <c r="C27" s="10"/>
      <c r="D27" s="11"/>
      <c r="E27" s="10"/>
      <c r="F27" s="10"/>
      <c r="G27" s="11"/>
    </row>
    <row r="28" spans="1:8" x14ac:dyDescent="0.2">
      <c r="A28" s="7">
        <v>23</v>
      </c>
      <c r="B28" s="10" t="s">
        <v>53</v>
      </c>
      <c r="C28" s="10"/>
      <c r="D28" s="11"/>
      <c r="E28" s="10"/>
      <c r="F28" s="10"/>
      <c r="G28" s="11"/>
    </row>
    <row r="29" spans="1:8" x14ac:dyDescent="0.2">
      <c r="A29" s="7">
        <v>24</v>
      </c>
      <c r="B29" s="13"/>
      <c r="C29" s="13" t="s">
        <v>54</v>
      </c>
      <c r="D29" s="14">
        <f>SUM(D21:D28)</f>
        <v>48616618</v>
      </c>
      <c r="E29" s="13"/>
      <c r="F29" s="13" t="s">
        <v>55</v>
      </c>
      <c r="G29" s="14">
        <f>SUM(G21:G26)</f>
        <v>534969439</v>
      </c>
      <c r="H29" s="15">
        <f>D29-G29</f>
        <v>-486352821</v>
      </c>
    </row>
    <row r="30" spans="1:8" x14ac:dyDescent="0.2">
      <c r="A30" s="7">
        <v>25</v>
      </c>
      <c r="B30" s="10"/>
      <c r="C30" s="10"/>
      <c r="D30" s="11"/>
      <c r="E30" s="10"/>
      <c r="F30" s="10" t="s">
        <v>56</v>
      </c>
      <c r="G30" s="11">
        <f>D29</f>
        <v>48616618</v>
      </c>
    </row>
    <row r="31" spans="1:8" x14ac:dyDescent="0.2">
      <c r="A31" s="7">
        <v>26</v>
      </c>
      <c r="B31" s="10"/>
      <c r="C31" s="10"/>
      <c r="D31" s="11"/>
      <c r="E31" s="10"/>
      <c r="F31" s="10" t="s">
        <v>57</v>
      </c>
      <c r="G31" s="11">
        <f>G29-G30</f>
        <v>486352821</v>
      </c>
    </row>
    <row r="32" spans="1:8" x14ac:dyDescent="0.2">
      <c r="A32" s="7">
        <v>27</v>
      </c>
      <c r="B32" s="10"/>
      <c r="D32" s="11"/>
      <c r="E32" s="10"/>
      <c r="F32" s="10"/>
      <c r="G32" s="11"/>
    </row>
    <row r="33" spans="1:8" ht="13.5" thickBot="1" x14ac:dyDescent="0.25">
      <c r="A33" s="7">
        <v>28</v>
      </c>
      <c r="B33" s="17"/>
      <c r="C33" s="17" t="s">
        <v>58</v>
      </c>
      <c r="D33" s="18">
        <f>D16+D29</f>
        <v>1013588833</v>
      </c>
      <c r="E33" s="17"/>
      <c r="F33" s="17" t="s">
        <v>59</v>
      </c>
      <c r="G33" s="18">
        <f>SUM(G16+G29)</f>
        <v>1788538610</v>
      </c>
      <c r="H33" s="19">
        <f>D33-G33</f>
        <v>-774949777</v>
      </c>
    </row>
    <row r="34" spans="1:8" x14ac:dyDescent="0.2">
      <c r="C34" s="1" t="s">
        <v>60</v>
      </c>
      <c r="D34" s="20">
        <f>'[1]25'!C76</f>
        <v>563057982</v>
      </c>
      <c r="F34" s="1" t="s">
        <v>61</v>
      </c>
      <c r="G34" s="21">
        <f>'[1]26'!C45</f>
        <v>563057982</v>
      </c>
      <c r="H34" s="15">
        <f>D34+D35+D36-G34-G35</f>
        <v>774949777</v>
      </c>
    </row>
    <row r="35" spans="1:8" x14ac:dyDescent="0.2">
      <c r="C35" s="1" t="s">
        <v>62</v>
      </c>
      <c r="D35" s="20">
        <f>'[1]25'!C74</f>
        <v>793186941</v>
      </c>
      <c r="F35" s="1" t="s">
        <v>63</v>
      </c>
      <c r="G35" s="21">
        <f>'[1]26'!C44</f>
        <v>18237164</v>
      </c>
    </row>
    <row r="36" spans="1:8" x14ac:dyDescent="0.2">
      <c r="C36" s="1" t="s">
        <v>64</v>
      </c>
      <c r="D36" s="20">
        <f>'[1]25'!C73</f>
        <v>0</v>
      </c>
      <c r="G36" s="21"/>
    </row>
    <row r="37" spans="1:8" x14ac:dyDescent="0.2">
      <c r="C37" s="1" t="s">
        <v>65</v>
      </c>
      <c r="D37" s="20">
        <f>SUM(D34:D36)</f>
        <v>1356244923</v>
      </c>
      <c r="F37" s="1" t="s">
        <v>66</v>
      </c>
      <c r="G37" s="21">
        <f>SUM(G34:G36)</f>
        <v>581295146</v>
      </c>
    </row>
    <row r="38" spans="1:8" x14ac:dyDescent="0.2">
      <c r="C38" s="22" t="s">
        <v>67</v>
      </c>
      <c r="D38" s="23">
        <f>D33+D37</f>
        <v>2369833756</v>
      </c>
      <c r="E38" s="22"/>
      <c r="F38" s="22" t="s">
        <v>68</v>
      </c>
      <c r="G38" s="24">
        <f>G33+G37</f>
        <v>2369833756</v>
      </c>
    </row>
    <row r="39" spans="1:8" x14ac:dyDescent="0.2">
      <c r="D39" s="20"/>
      <c r="G39" s="21"/>
    </row>
    <row r="40" spans="1:8" x14ac:dyDescent="0.2">
      <c r="D40" s="20"/>
      <c r="F40" s="15"/>
      <c r="G40" s="21"/>
    </row>
    <row r="41" spans="1:8" x14ac:dyDescent="0.2">
      <c r="D41" s="20"/>
    </row>
  </sheetData>
  <mergeCells count="2">
    <mergeCell ref="B6:D6"/>
    <mergeCell ref="E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</dc:creator>
  <cp:lastModifiedBy>Niki</cp:lastModifiedBy>
  <dcterms:created xsi:type="dcterms:W3CDTF">2021-05-31T09:58:43Z</dcterms:created>
  <dcterms:modified xsi:type="dcterms:W3CDTF">2021-05-31T09:59:19Z</dcterms:modified>
</cp:coreProperties>
</file>