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8.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1" l="1"/>
  <c r="E50" i="1"/>
  <c r="E49" i="1"/>
  <c r="E47" i="1"/>
  <c r="D47" i="1"/>
  <c r="C47" i="1"/>
  <c r="B47" i="1"/>
  <c r="E46" i="1"/>
  <c r="E45" i="1"/>
  <c r="E44" i="1"/>
  <c r="E43" i="1"/>
  <c r="E42" i="1"/>
  <c r="E41" i="1" s="1"/>
  <c r="D41" i="1"/>
  <c r="C41" i="1"/>
  <c r="B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 s="1"/>
  <c r="D24" i="1"/>
  <c r="D52" i="1" s="1"/>
  <c r="C24" i="1"/>
  <c r="C52" i="1" s="1"/>
  <c r="B24" i="1"/>
  <c r="B52" i="1" s="1"/>
  <c r="C22" i="1"/>
  <c r="C53" i="1" s="1"/>
  <c r="E19" i="1"/>
  <c r="B19" i="1"/>
  <c r="E18" i="1"/>
  <c r="B18" i="1"/>
  <c r="B22" i="1" s="1"/>
  <c r="B53" i="1" s="1"/>
  <c r="E17" i="1"/>
  <c r="B17" i="1"/>
  <c r="E16" i="1"/>
  <c r="E15" i="1"/>
  <c r="E22" i="1" s="1"/>
  <c r="D15" i="1"/>
  <c r="D22" i="1" s="1"/>
  <c r="E14" i="1"/>
  <c r="D11" i="1"/>
  <c r="C11" i="1"/>
  <c r="B11" i="1"/>
  <c r="E10" i="1"/>
  <c r="E11" i="1" s="1"/>
  <c r="E52" i="1" l="1"/>
  <c r="E53" i="1" s="1"/>
  <c r="D53" i="1"/>
</calcChain>
</file>

<file path=xl/sharedStrings.xml><?xml version="1.0" encoding="utf-8"?>
<sst xmlns="http://schemas.openxmlformats.org/spreadsheetml/2006/main" count="59" uniqueCount="59">
  <si>
    <t>Megnevezés</t>
  </si>
  <si>
    <t>2017. évi eredeti ei.</t>
  </si>
  <si>
    <t>Módosítási javaslat</t>
  </si>
  <si>
    <t>1.</t>
  </si>
  <si>
    <t>2.</t>
  </si>
  <si>
    <t>3.</t>
  </si>
  <si>
    <t>4.</t>
  </si>
  <si>
    <t>5.</t>
  </si>
  <si>
    <t>Elvonások és befizetések</t>
  </si>
  <si>
    <t>2017.évi módosított ei. XI.30.</t>
  </si>
  <si>
    <t>2017.évi módosított ei. XII.31.</t>
  </si>
  <si>
    <t xml:space="preserve"> </t>
  </si>
  <si>
    <t>"8. melléklet a  4/2017.(III.08.)önkormányzati rendelethez"</t>
  </si>
  <si>
    <t>Felsőörs község Önkormányzata</t>
  </si>
  <si>
    <t xml:space="preserve">Egyéb működési célú támogatás államháztartáson belülre és kivülre </t>
  </si>
  <si>
    <t xml:space="preserve">  2017. évi költségvetés (Ft)</t>
  </si>
  <si>
    <t>8. melléklet a  3/2018.(II.28.) önkormányzati rendelethez, hatályos 2018. március 1-től</t>
  </si>
  <si>
    <t>Víz –és csatornaszolgáltatásra kapott támogatásból fel nem használt összeg 2016.évi beszámoló adatai alapján</t>
  </si>
  <si>
    <t>Elvonások és befizetések összesen:</t>
  </si>
  <si>
    <t>Egyéb működési célú támogatások államháztartáson belülre</t>
  </si>
  <si>
    <t>Bursa Hungarica Ösztöndíj Pályázat</t>
  </si>
  <si>
    <t>Balatonalmádi Önkormányzat (Kirendeltség kiadásainak finanszírozása)</t>
  </si>
  <si>
    <t>Balatonalmádi Önkormányzat Erzsébet utalvány</t>
  </si>
  <si>
    <t>B.almádi Közös Önkormányzati Hivatal - Szoc.Társ.munkaszervezeti feladat.kiadás.hozzáj.fizetés (2 %) .</t>
  </si>
  <si>
    <t>B.almádi Szoc.Társ.részére hozzáj.fizetés (3 %) 84/2013 (IV.25) Öh.</t>
  </si>
  <si>
    <t>B.almádi Szoc.Társ.részére pénzeszköz átadás (bev-kiad.kül.)</t>
  </si>
  <si>
    <t>B.almádi Szoc.Társ.részére pénzeszköz átadás (2016. évi elszámolás)</t>
  </si>
  <si>
    <t>Egyéb működési célú támogatások államháztartáson belülre összesen:</t>
  </si>
  <si>
    <t>Egyéb működési célú támogatás államháztartáson kivülre</t>
  </si>
  <si>
    <t xml:space="preserve">Működési célú pénzeszközátadás  civil szervezeteknek </t>
  </si>
  <si>
    <t xml:space="preserve">    Felsőörsi Ifjúsági Közhasznú Sportegyesület (sporttevékenység támogatása)</t>
  </si>
  <si>
    <t xml:space="preserve">    Felsőörsi Ifjúsági Közhasznú Sportegyesület (működési támogatása)</t>
  </si>
  <si>
    <t xml:space="preserve">    Felsőörsért Közalapítvány (népdalkör támogatás)</t>
  </si>
  <si>
    <t xml:space="preserve">    Felsőörsért Közalapítvány (pályázati elszámolás miatt)</t>
  </si>
  <si>
    <t xml:space="preserve">    Felsőörsért Közalapítvány, Felsőörsi Hímzőműhely </t>
  </si>
  <si>
    <t xml:space="preserve">    Falugondnoki Egyesület </t>
  </si>
  <si>
    <t xml:space="preserve">    Polgárőr Közhasznú Egyesület (közbiztonság támogatás)</t>
  </si>
  <si>
    <t xml:space="preserve">    Rákóczi Szövetség támogatás </t>
  </si>
  <si>
    <t xml:space="preserve">    Acro Dance Sportegyesület (74/2016.(06.29.)</t>
  </si>
  <si>
    <t xml:space="preserve">    Civil szervezetek támogatása (közművelődési, környezetvédelmi)</t>
  </si>
  <si>
    <t xml:space="preserve">          Nők Felsőörsért Egyesület X.Ízutazás</t>
  </si>
  <si>
    <t xml:space="preserve">          Civil Baráti Kör Pünkösdi Vásári Forgatag</t>
  </si>
  <si>
    <t xml:space="preserve">          Civil Baráti Kör Advent Fényei</t>
  </si>
  <si>
    <t xml:space="preserve">          Country Linedance Family fellépő ruha beszerzéséhez</t>
  </si>
  <si>
    <t xml:space="preserve">          Református Egyház Alapítvány Angol bibliai tábor</t>
  </si>
  <si>
    <t xml:space="preserve">          Református Egyház Alapítvány Hittantábor</t>
  </si>
  <si>
    <t xml:space="preserve">Működési célú pénzeszközátadás egyházaknak </t>
  </si>
  <si>
    <t xml:space="preserve">      Felsőörsi Református Egyházközség (temető fenntartás)</t>
  </si>
  <si>
    <t xml:space="preserve">      Felsőörsi Református Egyházközség (tiszteletdíj felajánlás)</t>
  </si>
  <si>
    <t xml:space="preserve">      Felsőörsi Római Katolikus Egyházközség (temető fenntartás)</t>
  </si>
  <si>
    <t xml:space="preserve">      Felsőörsi Római Katolikus Egyházközség (nyári nyitvatartás)</t>
  </si>
  <si>
    <t xml:space="preserve">      Felsőörsi Római Katolikus Plébánia temető digitális nyilvántartás 91/2016. (09.12.)</t>
  </si>
  <si>
    <t xml:space="preserve">Működési célú pénzeszközátadás vállalkozásoknak </t>
  </si>
  <si>
    <t xml:space="preserve">     ÖBÖL TV Kft. Támogatás (média támogatás)</t>
  </si>
  <si>
    <t xml:space="preserve">     Balaton Best Kft. (Riviérán keresztül átadva)</t>
  </si>
  <si>
    <t xml:space="preserve">     LEADER Helyi Akciócsoport</t>
  </si>
  <si>
    <t xml:space="preserve">     DRV lakossági csatorna szolgáltatás támogatás</t>
  </si>
  <si>
    <t>Egyéb működési célú támogatás államháztartáson kivülre összesen:</t>
  </si>
  <si>
    <t>Egyéb működési célú támogatás államháztartáson belülre és kivülre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</si>
</sst>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__"/>
  </numFmts>
  <fonts count="10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50">
    <xf numFmtId="0" fontId="0" fillId="0" borderId="0" xfId="0"/>
    <xf numFmtId="0" fontId="2" fillId="0" borderId="1" xfId="0" applyFont="1" applyFill="1" applyBorder="1" applyAlignment="1">
      <alignment horizontal="right"/>
    </xf>
    <xf numFmtId="0" fontId="6" fillId="0" borderId="0" xfId="0" applyFont="1"/>
    <xf numFmtId="0" fontId="0" fillId="0" borderId="0" xfId="0" applyFill="1"/>
    <xf numFmtId="3" fontId="0" fillId="0" borderId="0" xfId="0" applyNumberFormat="1"/>
    <xf numFmtId="3" fontId="6" fillId="0" borderId="8" xfId="0" applyNumberFormat="1" applyFont="1" applyFill="1" applyBorder="1"/>
    <xf numFmtId="3" fontId="0" fillId="0" borderId="7" xfId="0" applyNumberFormat="1" applyFill="1" applyBorder="1"/>
    <xf numFmtId="0" fontId="3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Fill="1"/>
    <xf numFmtId="0" fontId="6" fillId="0" borderId="9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3" fontId="6" fillId="0" borderId="10" xfId="0" applyNumberFormat="1" applyFont="1" applyFill="1" applyBorder="1"/>
    <xf numFmtId="3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left" vertical="center"/>
    </xf>
    <xf numFmtId="3" fontId="4" fillId="0" borderId="7" xfId="0" applyNumberFormat="1" applyFont="1" applyFill="1" applyBorder="1" applyAlignment="1">
      <alignment horizontal="center"/>
    </xf>
    <xf numFmtId="3" fontId="1" fillId="0" borderId="7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wrapText="1"/>
    </xf>
    <xf numFmtId="3" fontId="1" fillId="0" borderId="7" xfId="0" applyNumberFormat="1" applyFont="1" applyFill="1" applyBorder="1" applyAlignment="1">
      <alignment horizontal="right"/>
    </xf>
    <xf numFmtId="0" fontId="3" fillId="3" borderId="4" xfId="0" applyFont="1" applyFill="1" applyBorder="1"/>
    <xf numFmtId="3" fontId="3" fillId="3" borderId="4" xfId="0" applyNumberFormat="1" applyFont="1" applyFill="1" applyBorder="1"/>
    <xf numFmtId="0" fontId="3" fillId="0" borderId="14" xfId="0" applyNumberFormat="1" applyFont="1" applyBorder="1" applyAlignment="1">
      <alignment horizontal="center" vertical="center"/>
    </xf>
    <xf numFmtId="0" fontId="3" fillId="0" borderId="6" xfId="0" applyFont="1" applyBorder="1"/>
    <xf numFmtId="3" fontId="0" fillId="0" borderId="8" xfId="0" applyNumberFormat="1" applyFill="1" applyBorder="1"/>
    <xf numFmtId="0" fontId="7" fillId="0" borderId="13" xfId="0" applyFont="1" applyFill="1" applyBorder="1" applyAlignment="1">
      <alignment wrapText="1"/>
    </xf>
    <xf numFmtId="0" fontId="3" fillId="2" borderId="12" xfId="0" applyFont="1" applyFill="1" applyBorder="1"/>
    <xf numFmtId="3" fontId="3" fillId="2" borderId="4" xfId="0" applyNumberFormat="1" applyFont="1" applyFill="1" applyBorder="1"/>
    <xf numFmtId="0" fontId="3" fillId="0" borderId="12" xfId="0" applyFont="1" applyBorder="1" applyAlignment="1">
      <alignment wrapText="1"/>
    </xf>
    <xf numFmtId="3" fontId="6" fillId="0" borderId="5" xfId="0" applyNumberFormat="1" applyFont="1" applyFill="1" applyBorder="1" applyAlignment="1">
      <alignment wrapText="1"/>
    </xf>
    <xf numFmtId="0" fontId="3" fillId="0" borderId="9" xfId="0" applyFont="1" applyBorder="1" applyAlignment="1">
      <alignment wrapText="1"/>
    </xf>
    <xf numFmtId="3" fontId="3" fillId="0" borderId="8" xfId="0" applyNumberFormat="1" applyFont="1" applyBorder="1" applyAlignment="1">
      <alignment wrapText="1"/>
    </xf>
    <xf numFmtId="3" fontId="6" fillId="0" borderId="8" xfId="0" applyNumberFormat="1" applyFont="1" applyFill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9" xfId="0" applyFont="1" applyBorder="1" applyAlignment="1">
      <alignment horizontal="left" wrapText="1"/>
    </xf>
    <xf numFmtId="3" fontId="6" fillId="0" borderId="8" xfId="0" applyNumberFormat="1" applyFont="1" applyBorder="1" applyAlignment="1">
      <alignment wrapText="1"/>
    </xf>
    <xf numFmtId="0" fontId="6" fillId="0" borderId="9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wrapText="1"/>
    </xf>
    <xf numFmtId="3" fontId="0" fillId="0" borderId="3" xfId="0" applyNumberFormat="1" applyFill="1" applyBorder="1"/>
    <xf numFmtId="0" fontId="3" fillId="2" borderId="15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3" fontId="3" fillId="4" borderId="4" xfId="0" applyNumberFormat="1" applyFont="1" applyFill="1" applyBorder="1" applyAlignment="1"/>
    <xf numFmtId="166" fontId="8" fillId="0" borderId="0" xfId="2" applyNumberFormat="1" applyFont="1" applyFill="1" applyBorder="1" applyAlignment="1">
      <alignment horizontal="left" wrapText="1"/>
    </xf>
    <xf numFmtId="166" fontId="9" fillId="0" borderId="0" xfId="2" applyNumberFormat="1" applyFont="1" applyFill="1" applyBorder="1" applyAlignment="1">
      <alignment horizontal="left" wrapText="1"/>
    </xf>
    <xf numFmtId="0" fontId="0" fillId="0" borderId="0" xfId="0" applyBorder="1"/>
  </cellXfs>
  <cellStyles count="3">
    <cellStyle name="Normál" xfId="0" builtinId="0"/>
    <cellStyle name="Normál 2 2" xfId="1"/>
    <cellStyle name="Normál_97ûrla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workbookViewId="0">
      <selection activeCell="A21" sqref="A21"/>
    </sheetView>
  </sheetViews>
  <sheetFormatPr defaultRowHeight="15" x14ac:dyDescent="0.25"/>
  <cols>
    <col min="1" max="1" width="78.42578125" customWidth="1"/>
    <col min="2" max="4" width="12.7109375" style="4" customWidth="1"/>
    <col min="5" max="5" width="14.28515625" style="4" customWidth="1"/>
  </cols>
  <sheetData>
    <row r="1" spans="1:9" customFormat="1" x14ac:dyDescent="0.25">
      <c r="A1" s="8" t="s">
        <v>12</v>
      </c>
      <c r="B1" s="15"/>
      <c r="C1" s="15"/>
      <c r="D1" s="15"/>
      <c r="E1" s="15"/>
    </row>
    <row r="2" spans="1:9" customFormat="1" x14ac:dyDescent="0.25">
      <c r="A2" s="9" t="s">
        <v>13</v>
      </c>
      <c r="B2" s="9"/>
      <c r="C2" s="9"/>
      <c r="D2" s="9"/>
      <c r="E2" s="9"/>
    </row>
    <row r="3" spans="1:9" customFormat="1" x14ac:dyDescent="0.25">
      <c r="A3" s="9" t="s">
        <v>14</v>
      </c>
      <c r="B3" s="9"/>
      <c r="C3" s="9"/>
      <c r="D3" s="9"/>
      <c r="E3" s="9"/>
    </row>
    <row r="4" spans="1:9" customFormat="1" x14ac:dyDescent="0.25">
      <c r="A4" s="9" t="s">
        <v>15</v>
      </c>
      <c r="B4" s="9"/>
      <c r="C4" s="9"/>
      <c r="D4" s="9"/>
      <c r="E4" s="9"/>
    </row>
    <row r="5" spans="1:9" customFormat="1" ht="14.25" customHeight="1" x14ac:dyDescent="0.25">
      <c r="A5" s="2" t="s">
        <v>11</v>
      </c>
      <c r="B5" s="4"/>
      <c r="C5" s="4"/>
      <c r="D5" s="4"/>
      <c r="E5" s="4"/>
      <c r="F5" s="12"/>
    </row>
    <row r="6" spans="1:9" customFormat="1" ht="15.75" thickBot="1" x14ac:dyDescent="0.3">
      <c r="A6" s="1" t="s">
        <v>16</v>
      </c>
      <c r="B6" s="1"/>
      <c r="C6" s="1"/>
      <c r="D6" s="1"/>
      <c r="E6" s="1"/>
      <c r="F6" s="12"/>
      <c r="I6" s="16"/>
    </row>
    <row r="7" spans="1:9" s="3" customFormat="1" ht="39" thickBot="1" x14ac:dyDescent="0.3">
      <c r="A7" s="17" t="s">
        <v>0</v>
      </c>
      <c r="B7" s="14" t="s">
        <v>1</v>
      </c>
      <c r="C7" s="14" t="s">
        <v>9</v>
      </c>
      <c r="D7" s="14" t="s">
        <v>2</v>
      </c>
      <c r="E7" s="14" t="s">
        <v>10</v>
      </c>
    </row>
    <row r="8" spans="1:9" customFormat="1" ht="15.75" thickBot="1" x14ac:dyDescent="0.3">
      <c r="A8" s="18" t="s">
        <v>3</v>
      </c>
      <c r="B8" s="19" t="s">
        <v>4</v>
      </c>
      <c r="C8" s="19" t="s">
        <v>5</v>
      </c>
      <c r="D8" s="19" t="s">
        <v>6</v>
      </c>
      <c r="E8" s="19" t="s">
        <v>7</v>
      </c>
    </row>
    <row r="9" spans="1:9" customFormat="1" x14ac:dyDescent="0.25">
      <c r="A9" s="20" t="s">
        <v>8</v>
      </c>
      <c r="B9" s="21"/>
      <c r="C9" s="21"/>
      <c r="D9" s="22"/>
      <c r="E9" s="21"/>
    </row>
    <row r="10" spans="1:9" s="3" customFormat="1" ht="27" thickBot="1" x14ac:dyDescent="0.3">
      <c r="A10" s="23" t="s">
        <v>17</v>
      </c>
      <c r="B10" s="24"/>
      <c r="C10" s="24">
        <v>3432048</v>
      </c>
      <c r="D10" s="24"/>
      <c r="E10" s="24">
        <f>SUM(C10:D10)</f>
        <v>3432048</v>
      </c>
    </row>
    <row r="11" spans="1:9" customFormat="1" ht="15.75" thickBot="1" x14ac:dyDescent="0.3">
      <c r="A11" s="25" t="s">
        <v>18</v>
      </c>
      <c r="B11" s="26">
        <f>SUM(B9:B10)</f>
        <v>0</v>
      </c>
      <c r="C11" s="26">
        <f t="shared" ref="C11" si="0">SUM(C10)</f>
        <v>3432048</v>
      </c>
      <c r="D11" s="26">
        <f t="shared" ref="D11:E11" si="1">SUM(D10)</f>
        <v>0</v>
      </c>
      <c r="E11" s="26">
        <f t="shared" si="1"/>
        <v>3432048</v>
      </c>
    </row>
    <row r="12" spans="1:9" customFormat="1" x14ac:dyDescent="0.25">
      <c r="A12" s="27"/>
      <c r="B12" s="6"/>
      <c r="C12" s="6"/>
      <c r="D12" s="6"/>
      <c r="E12" s="6"/>
    </row>
    <row r="13" spans="1:9" s="3" customFormat="1" x14ac:dyDescent="0.25">
      <c r="A13" s="28" t="s">
        <v>19</v>
      </c>
      <c r="B13" s="21"/>
      <c r="C13" s="21"/>
      <c r="D13" s="21"/>
      <c r="E13" s="21"/>
    </row>
    <row r="14" spans="1:9" s="3" customFormat="1" x14ac:dyDescent="0.25">
      <c r="A14" s="23" t="s">
        <v>20</v>
      </c>
      <c r="B14" s="24">
        <v>600000</v>
      </c>
      <c r="C14" s="24">
        <v>600000</v>
      </c>
      <c r="D14" s="24"/>
      <c r="E14" s="24">
        <f>SUM(C14:D14)</f>
        <v>600000</v>
      </c>
    </row>
    <row r="15" spans="1:9" s="3" customFormat="1" x14ac:dyDescent="0.25">
      <c r="A15" s="23" t="s">
        <v>21</v>
      </c>
      <c r="B15" s="29">
        <v>10095850</v>
      </c>
      <c r="C15" s="6">
        <v>10880881</v>
      </c>
      <c r="D15" s="29">
        <f>10095850-10095850</f>
        <v>0</v>
      </c>
      <c r="E15" s="24">
        <f t="shared" ref="E15:E19" si="2">SUM(C15:D15)</f>
        <v>10880881</v>
      </c>
    </row>
    <row r="16" spans="1:9" s="3" customFormat="1" x14ac:dyDescent="0.25">
      <c r="A16" s="23" t="s">
        <v>22</v>
      </c>
      <c r="B16" s="29"/>
      <c r="C16" s="6">
        <v>228000</v>
      </c>
      <c r="D16" s="29"/>
      <c r="E16" s="24">
        <f t="shared" si="2"/>
        <v>228000</v>
      </c>
    </row>
    <row r="17" spans="1:5" s="3" customFormat="1" ht="26.25" x14ac:dyDescent="0.25">
      <c r="A17" s="23" t="s">
        <v>23</v>
      </c>
      <c r="B17" s="29">
        <f>99167+119717</f>
        <v>218884</v>
      </c>
      <c r="C17" s="6">
        <v>218884</v>
      </c>
      <c r="D17" s="29"/>
      <c r="E17" s="24">
        <f t="shared" si="2"/>
        <v>218884</v>
      </c>
    </row>
    <row r="18" spans="1:5" s="3" customFormat="1" x14ac:dyDescent="0.25">
      <c r="A18" s="23" t="s">
        <v>24</v>
      </c>
      <c r="B18" s="29">
        <f>99167+49583+119717+59858</f>
        <v>328325</v>
      </c>
      <c r="C18" s="6">
        <v>328325</v>
      </c>
      <c r="D18" s="29"/>
      <c r="E18" s="24">
        <f t="shared" si="2"/>
        <v>328325</v>
      </c>
    </row>
    <row r="19" spans="1:5" customFormat="1" x14ac:dyDescent="0.25">
      <c r="A19" s="23" t="s">
        <v>25</v>
      </c>
      <c r="B19" s="29">
        <f>1208094+3047251-100000</f>
        <v>4155345</v>
      </c>
      <c r="C19" s="6">
        <v>3357271</v>
      </c>
      <c r="D19" s="29"/>
      <c r="E19" s="24">
        <f t="shared" si="2"/>
        <v>3357271</v>
      </c>
    </row>
    <row r="20" spans="1:5" customFormat="1" x14ac:dyDescent="0.25">
      <c r="A20" s="23" t="s">
        <v>26</v>
      </c>
      <c r="B20" s="29"/>
      <c r="C20" s="29"/>
      <c r="D20" s="29"/>
      <c r="E20" s="29"/>
    </row>
    <row r="21" spans="1:5" customFormat="1" ht="24.75" customHeight="1" thickBot="1" x14ac:dyDescent="0.3">
      <c r="A21" s="30"/>
      <c r="B21" s="13"/>
      <c r="C21" s="13"/>
      <c r="D21" s="13"/>
      <c r="E21" s="13"/>
    </row>
    <row r="22" spans="1:5" s="7" customFormat="1" ht="13.5" thickBot="1" x14ac:dyDescent="0.25">
      <c r="A22" s="31" t="s">
        <v>27</v>
      </c>
      <c r="B22" s="32">
        <f>SUM(B14:B21)</f>
        <v>15398404</v>
      </c>
      <c r="C22" s="32">
        <f t="shared" ref="C22:E22" si="3">SUM(C14:C21)</f>
        <v>15613361</v>
      </c>
      <c r="D22" s="32">
        <f t="shared" si="3"/>
        <v>0</v>
      </c>
      <c r="E22" s="32">
        <f t="shared" si="3"/>
        <v>15613361</v>
      </c>
    </row>
    <row r="23" spans="1:5" s="10" customFormat="1" ht="12.75" x14ac:dyDescent="0.2">
      <c r="A23" s="33" t="s">
        <v>28</v>
      </c>
      <c r="B23" s="34"/>
      <c r="C23" s="34"/>
      <c r="D23" s="34"/>
      <c r="E23" s="34"/>
    </row>
    <row r="24" spans="1:5" s="10" customFormat="1" ht="12.75" x14ac:dyDescent="0.2">
      <c r="A24" s="35" t="s">
        <v>29</v>
      </c>
      <c r="B24" s="36">
        <f>SUM(B25:B40)</f>
        <v>2189000</v>
      </c>
      <c r="C24" s="36">
        <f>SUM(C25:C40)</f>
        <v>2489000</v>
      </c>
      <c r="D24" s="36">
        <f>SUM(D25:D40)</f>
        <v>0</v>
      </c>
      <c r="E24" s="36">
        <f>SUM(E25:E40)</f>
        <v>2489000</v>
      </c>
    </row>
    <row r="25" spans="1:5" s="10" customFormat="1" ht="12.75" x14ac:dyDescent="0.2">
      <c r="A25" s="11" t="s">
        <v>30</v>
      </c>
      <c r="B25" s="37">
        <v>1000000</v>
      </c>
      <c r="C25" s="37">
        <v>1000000</v>
      </c>
      <c r="D25" s="37"/>
      <c r="E25" s="37">
        <f>SUM(C25:D25)</f>
        <v>1000000</v>
      </c>
    </row>
    <row r="26" spans="1:5" s="10" customFormat="1" ht="12.75" x14ac:dyDescent="0.2">
      <c r="A26" s="11" t="s">
        <v>31</v>
      </c>
      <c r="B26" s="37"/>
      <c r="C26" s="37">
        <v>300000</v>
      </c>
      <c r="D26" s="37"/>
      <c r="E26" s="37">
        <f t="shared" ref="E26:E40" si="4">SUM(C26:D26)</f>
        <v>300000</v>
      </c>
    </row>
    <row r="27" spans="1:5" s="10" customFormat="1" ht="12.75" x14ac:dyDescent="0.2">
      <c r="A27" s="38" t="s">
        <v>32</v>
      </c>
      <c r="B27" s="37">
        <v>300000</v>
      </c>
      <c r="C27" s="37">
        <v>300000</v>
      </c>
      <c r="D27" s="37"/>
      <c r="E27" s="37">
        <f t="shared" si="4"/>
        <v>300000</v>
      </c>
    </row>
    <row r="28" spans="1:5" s="10" customFormat="1" ht="12.75" x14ac:dyDescent="0.2">
      <c r="A28" s="38" t="s">
        <v>33</v>
      </c>
      <c r="B28" s="37"/>
      <c r="C28" s="37"/>
      <c r="D28" s="37"/>
      <c r="E28" s="37">
        <f t="shared" si="4"/>
        <v>0</v>
      </c>
    </row>
    <row r="29" spans="1:5" s="10" customFormat="1" ht="12.75" x14ac:dyDescent="0.2">
      <c r="A29" s="39" t="s">
        <v>34</v>
      </c>
      <c r="B29" s="37"/>
      <c r="C29" s="37">
        <v>60000</v>
      </c>
      <c r="D29" s="37"/>
      <c r="E29" s="37">
        <f t="shared" si="4"/>
        <v>60000</v>
      </c>
    </row>
    <row r="30" spans="1:5" s="10" customFormat="1" ht="12.75" x14ac:dyDescent="0.2">
      <c r="A30" s="38" t="s">
        <v>35</v>
      </c>
      <c r="B30" s="37">
        <v>15000</v>
      </c>
      <c r="C30" s="37">
        <v>15000</v>
      </c>
      <c r="D30" s="37"/>
      <c r="E30" s="37">
        <f t="shared" si="4"/>
        <v>15000</v>
      </c>
    </row>
    <row r="31" spans="1:5" s="2" customFormat="1" ht="12.75" x14ac:dyDescent="0.2">
      <c r="A31" s="38" t="s">
        <v>36</v>
      </c>
      <c r="B31" s="40">
        <v>264000</v>
      </c>
      <c r="C31" s="40">
        <v>264000</v>
      </c>
      <c r="D31" s="40"/>
      <c r="E31" s="37">
        <f t="shared" si="4"/>
        <v>264000</v>
      </c>
    </row>
    <row r="32" spans="1:5" s="2" customFormat="1" ht="12.75" x14ac:dyDescent="0.2">
      <c r="A32" s="38" t="s">
        <v>37</v>
      </c>
      <c r="B32" s="40">
        <v>10000</v>
      </c>
      <c r="C32" s="40">
        <v>10000</v>
      </c>
      <c r="D32" s="40"/>
      <c r="E32" s="37">
        <f t="shared" si="4"/>
        <v>10000</v>
      </c>
    </row>
    <row r="33" spans="1:5" s="10" customFormat="1" ht="12.75" x14ac:dyDescent="0.2">
      <c r="A33" s="38" t="s">
        <v>38</v>
      </c>
      <c r="B33" s="37"/>
      <c r="C33" s="37"/>
      <c r="D33" s="37"/>
      <c r="E33" s="37">
        <f t="shared" si="4"/>
        <v>0</v>
      </c>
    </row>
    <row r="34" spans="1:5" s="2" customFormat="1" ht="12.75" x14ac:dyDescent="0.2">
      <c r="A34" s="11" t="s">
        <v>39</v>
      </c>
      <c r="B34" s="40">
        <v>600000</v>
      </c>
      <c r="C34" s="40">
        <v>0</v>
      </c>
      <c r="D34" s="40"/>
      <c r="E34" s="37">
        <f t="shared" si="4"/>
        <v>0</v>
      </c>
    </row>
    <row r="35" spans="1:5" s="2" customFormat="1" ht="12.75" x14ac:dyDescent="0.2">
      <c r="A35" s="41" t="s">
        <v>40</v>
      </c>
      <c r="B35" s="40"/>
      <c r="C35" s="40">
        <v>200000</v>
      </c>
      <c r="D35" s="40"/>
      <c r="E35" s="37">
        <f t="shared" si="4"/>
        <v>200000</v>
      </c>
    </row>
    <row r="36" spans="1:5" s="2" customFormat="1" ht="12.75" x14ac:dyDescent="0.2">
      <c r="A36" s="41" t="s">
        <v>41</v>
      </c>
      <c r="B36" s="40"/>
      <c r="C36" s="40">
        <v>150000</v>
      </c>
      <c r="D36" s="40"/>
      <c r="E36" s="37">
        <f t="shared" si="4"/>
        <v>150000</v>
      </c>
    </row>
    <row r="37" spans="1:5" s="2" customFormat="1" ht="12.75" x14ac:dyDescent="0.2">
      <c r="A37" s="41" t="s">
        <v>42</v>
      </c>
      <c r="B37" s="40"/>
      <c r="C37" s="40">
        <v>50000</v>
      </c>
      <c r="D37" s="40"/>
      <c r="E37" s="37">
        <f t="shared" si="4"/>
        <v>50000</v>
      </c>
    </row>
    <row r="38" spans="1:5" s="2" customFormat="1" ht="12.75" x14ac:dyDescent="0.2">
      <c r="A38" s="41" t="s">
        <v>43</v>
      </c>
      <c r="B38" s="40"/>
      <c r="C38" s="40">
        <v>20000</v>
      </c>
      <c r="D38" s="40"/>
      <c r="E38" s="37">
        <f t="shared" si="4"/>
        <v>20000</v>
      </c>
    </row>
    <row r="39" spans="1:5" s="2" customFormat="1" ht="12.75" x14ac:dyDescent="0.2">
      <c r="A39" s="41" t="s">
        <v>44</v>
      </c>
      <c r="B39" s="40"/>
      <c r="C39" s="40">
        <v>60000</v>
      </c>
      <c r="D39" s="40"/>
      <c r="E39" s="37">
        <f t="shared" si="4"/>
        <v>60000</v>
      </c>
    </row>
    <row r="40" spans="1:5" s="2" customFormat="1" ht="12.75" x14ac:dyDescent="0.2">
      <c r="A40" s="41" t="s">
        <v>45</v>
      </c>
      <c r="B40" s="40"/>
      <c r="C40" s="40">
        <v>60000</v>
      </c>
      <c r="D40" s="40"/>
      <c r="E40" s="37">
        <f t="shared" si="4"/>
        <v>60000</v>
      </c>
    </row>
    <row r="41" spans="1:5" s="2" customFormat="1" ht="12.75" x14ac:dyDescent="0.2">
      <c r="A41" s="35" t="s">
        <v>46</v>
      </c>
      <c r="B41" s="36">
        <f>SUM(B42:B46)</f>
        <v>1270500</v>
      </c>
      <c r="C41" s="36">
        <f t="shared" ref="C41:E41" si="5">SUM(C42:C46)</f>
        <v>1270500</v>
      </c>
      <c r="D41" s="36">
        <f t="shared" si="5"/>
        <v>0</v>
      </c>
      <c r="E41" s="36">
        <f t="shared" si="5"/>
        <v>1270500</v>
      </c>
    </row>
    <row r="42" spans="1:5" s="2" customFormat="1" ht="12.75" x14ac:dyDescent="0.2">
      <c r="A42" s="38" t="s">
        <v>47</v>
      </c>
      <c r="B42" s="40">
        <v>112000</v>
      </c>
      <c r="C42" s="40">
        <v>112000</v>
      </c>
      <c r="D42" s="40"/>
      <c r="E42" s="40">
        <f>SUM(C42:D42)</f>
        <v>112000</v>
      </c>
    </row>
    <row r="43" spans="1:5" s="2" customFormat="1" ht="12.75" x14ac:dyDescent="0.2">
      <c r="A43" s="11" t="s">
        <v>48</v>
      </c>
      <c r="B43" s="40">
        <v>734500</v>
      </c>
      <c r="C43" s="40">
        <v>734500</v>
      </c>
      <c r="D43" s="40"/>
      <c r="E43" s="40">
        <f t="shared" ref="E43:E46" si="6">SUM(C43:D43)</f>
        <v>734500</v>
      </c>
    </row>
    <row r="44" spans="1:5" s="7" customFormat="1" ht="12.75" x14ac:dyDescent="0.2">
      <c r="A44" s="38" t="s">
        <v>49</v>
      </c>
      <c r="B44" s="40">
        <v>61000</v>
      </c>
      <c r="C44" s="40">
        <v>61000</v>
      </c>
      <c r="D44" s="40"/>
      <c r="E44" s="40">
        <f t="shared" si="6"/>
        <v>61000</v>
      </c>
    </row>
    <row r="45" spans="1:5" s="7" customFormat="1" ht="12.75" x14ac:dyDescent="0.2">
      <c r="A45" s="38" t="s">
        <v>50</v>
      </c>
      <c r="B45" s="40">
        <v>363000</v>
      </c>
      <c r="C45" s="40">
        <v>363000</v>
      </c>
      <c r="D45" s="40"/>
      <c r="E45" s="40">
        <f t="shared" si="6"/>
        <v>363000</v>
      </c>
    </row>
    <row r="46" spans="1:5" s="10" customFormat="1" ht="12.75" x14ac:dyDescent="0.2">
      <c r="A46" s="11" t="s">
        <v>51</v>
      </c>
      <c r="B46" s="37"/>
      <c r="C46" s="37"/>
      <c r="D46" s="37"/>
      <c r="E46" s="40">
        <f t="shared" si="6"/>
        <v>0</v>
      </c>
    </row>
    <row r="47" spans="1:5" customFormat="1" x14ac:dyDescent="0.25">
      <c r="A47" s="35" t="s">
        <v>52</v>
      </c>
      <c r="B47" s="36">
        <f>SUM(B48:B51)</f>
        <v>790000</v>
      </c>
      <c r="C47" s="36">
        <f t="shared" ref="C47:E47" si="7">SUM(C48:C51)</f>
        <v>12765900</v>
      </c>
      <c r="D47" s="36">
        <f t="shared" si="7"/>
        <v>0</v>
      </c>
      <c r="E47" s="36">
        <f t="shared" si="7"/>
        <v>12765900</v>
      </c>
    </row>
    <row r="48" spans="1:5" customFormat="1" x14ac:dyDescent="0.25">
      <c r="A48" s="38" t="s">
        <v>53</v>
      </c>
      <c r="B48" s="40"/>
      <c r="C48" s="40"/>
      <c r="D48" s="40"/>
      <c r="E48" s="40"/>
    </row>
    <row r="49" spans="1:5" customFormat="1" x14ac:dyDescent="0.25">
      <c r="A49" s="11" t="s">
        <v>54</v>
      </c>
      <c r="B49" s="5">
        <v>100000</v>
      </c>
      <c r="C49" s="5">
        <v>100000</v>
      </c>
      <c r="D49" s="5"/>
      <c r="E49" s="5">
        <f>SUM(C49:D49)</f>
        <v>100000</v>
      </c>
    </row>
    <row r="50" spans="1:5" customFormat="1" x14ac:dyDescent="0.25">
      <c r="A50" s="42" t="s">
        <v>55</v>
      </c>
      <c r="B50" s="29">
        <v>690000</v>
      </c>
      <c r="C50" s="29">
        <v>0</v>
      </c>
      <c r="D50" s="29"/>
      <c r="E50" s="5">
        <f>SUM(C50:D50)</f>
        <v>0</v>
      </c>
    </row>
    <row r="51" spans="1:5" customFormat="1" ht="15.75" thickBot="1" x14ac:dyDescent="0.3">
      <c r="A51" s="42" t="s">
        <v>56</v>
      </c>
      <c r="B51" s="43"/>
      <c r="C51" s="43">
        <v>12665900</v>
      </c>
      <c r="D51" s="43"/>
      <c r="E51" s="43">
        <f>SUM(C51:D51)</f>
        <v>12665900</v>
      </c>
    </row>
    <row r="52" spans="1:5" customFormat="1" ht="15.75" thickBot="1" x14ac:dyDescent="0.3">
      <c r="A52" s="44" t="s">
        <v>57</v>
      </c>
      <c r="B52" s="32">
        <f>SUM(B24,B41,B47)</f>
        <v>4249500</v>
      </c>
      <c r="C52" s="32">
        <f>SUM(C24,C41,C47)</f>
        <v>16525400</v>
      </c>
      <c r="D52" s="32">
        <f>SUM(D24,D41,D47)</f>
        <v>0</v>
      </c>
      <c r="E52" s="32">
        <f>SUM(E24,E41,E47)</f>
        <v>16525400</v>
      </c>
    </row>
    <row r="53" spans="1:5" customFormat="1" ht="15.75" thickBot="1" x14ac:dyDescent="0.3">
      <c r="A53" s="45" t="s">
        <v>58</v>
      </c>
      <c r="B53" s="46">
        <f>B22+B52</f>
        <v>19647904</v>
      </c>
      <c r="C53" s="46">
        <f>C22+C52</f>
        <v>32138761</v>
      </c>
      <c r="D53" s="46">
        <f>D22+D52</f>
        <v>0</v>
      </c>
      <c r="E53" s="46">
        <f>E22+E52</f>
        <v>32138761</v>
      </c>
    </row>
    <row r="54" spans="1:5" customFormat="1" x14ac:dyDescent="0.25">
      <c r="A54" s="47"/>
      <c r="B54" s="4"/>
      <c r="C54" s="4"/>
      <c r="D54" s="4"/>
      <c r="E54" s="4"/>
    </row>
    <row r="55" spans="1:5" customFormat="1" x14ac:dyDescent="0.25">
      <c r="A55" s="47"/>
      <c r="B55" s="4"/>
      <c r="C55" s="4"/>
      <c r="D55" s="4"/>
      <c r="E55" s="4"/>
    </row>
    <row r="56" spans="1:5" customFormat="1" x14ac:dyDescent="0.25">
      <c r="A56" s="47"/>
      <c r="B56" s="4"/>
      <c r="C56" s="4"/>
      <c r="D56" s="4"/>
      <c r="E56" s="4"/>
    </row>
    <row r="57" spans="1:5" customFormat="1" x14ac:dyDescent="0.25">
      <c r="A57" s="47"/>
      <c r="B57" s="4"/>
      <c r="C57" s="4"/>
      <c r="D57" s="4"/>
      <c r="E57" s="4"/>
    </row>
    <row r="58" spans="1:5" customFormat="1" x14ac:dyDescent="0.25">
      <c r="A58" s="47"/>
      <c r="B58" s="4"/>
      <c r="C58" s="4"/>
      <c r="D58" s="4"/>
      <c r="E58" s="4"/>
    </row>
    <row r="59" spans="1:5" customFormat="1" x14ac:dyDescent="0.25">
      <c r="A59" s="47"/>
      <c r="B59" s="4"/>
      <c r="C59" s="4"/>
      <c r="D59" s="4"/>
      <c r="E59" s="4"/>
    </row>
    <row r="60" spans="1:5" customFormat="1" x14ac:dyDescent="0.25">
      <c r="A60" s="48"/>
      <c r="B60" s="4"/>
      <c r="C60" s="4"/>
      <c r="D60" s="4"/>
      <c r="E60" s="4"/>
    </row>
    <row r="61" spans="1:5" customFormat="1" x14ac:dyDescent="0.25">
      <c r="A61" s="47"/>
      <c r="B61" s="4"/>
      <c r="C61" s="4"/>
      <c r="D61" s="4"/>
      <c r="E61" s="4"/>
    </row>
    <row r="62" spans="1:5" customFormat="1" x14ac:dyDescent="0.25">
      <c r="A62" s="47"/>
      <c r="B62" s="4"/>
      <c r="C62" s="4"/>
      <c r="D62" s="4"/>
      <c r="E62" s="4"/>
    </row>
    <row r="63" spans="1:5" customFormat="1" x14ac:dyDescent="0.25">
      <c r="A63" s="47"/>
      <c r="B63" s="4"/>
      <c r="C63" s="4"/>
      <c r="D63" s="4"/>
      <c r="E63" s="4"/>
    </row>
    <row r="64" spans="1:5" customFormat="1" x14ac:dyDescent="0.25">
      <c r="A64" s="48"/>
      <c r="B64" s="4"/>
      <c r="C64" s="4"/>
      <c r="D64" s="4"/>
      <c r="E64" s="4"/>
    </row>
    <row r="65" spans="1:5" customFormat="1" x14ac:dyDescent="0.25">
      <c r="A65" s="47"/>
      <c r="B65" s="4"/>
      <c r="C65" s="4"/>
      <c r="D65" s="4"/>
      <c r="E65" s="4"/>
    </row>
    <row r="66" spans="1:5" customFormat="1" x14ac:dyDescent="0.25">
      <c r="A66" s="47"/>
      <c r="B66" s="4"/>
      <c r="C66" s="4"/>
      <c r="D66" s="4"/>
      <c r="E66" s="4"/>
    </row>
    <row r="67" spans="1:5" customFormat="1" x14ac:dyDescent="0.25">
      <c r="A67" s="47"/>
      <c r="B67" s="4"/>
      <c r="C67" s="4"/>
      <c r="D67" s="4"/>
      <c r="E67" s="4"/>
    </row>
    <row r="68" spans="1:5" customFormat="1" x14ac:dyDescent="0.25">
      <c r="A68" s="49"/>
      <c r="B68" s="4"/>
      <c r="C68" s="4"/>
      <c r="D68" s="4"/>
      <c r="E68" s="4"/>
    </row>
    <row r="69" spans="1:5" customFormat="1" x14ac:dyDescent="0.25">
      <c r="B69" s="4"/>
      <c r="C69" s="4"/>
      <c r="D69" s="4"/>
      <c r="E69" s="4"/>
    </row>
    <row r="70" spans="1:5" customFormat="1" x14ac:dyDescent="0.25">
      <c r="B70" s="4"/>
      <c r="C70" s="4"/>
      <c r="D70" s="4"/>
      <c r="E70" s="4"/>
    </row>
    <row r="71" spans="1:5" customFormat="1" x14ac:dyDescent="0.25">
      <c r="B71" s="4"/>
      <c r="C71" s="4"/>
      <c r="D71" s="4"/>
      <c r="E71" s="4"/>
    </row>
    <row r="72" spans="1:5" customFormat="1" x14ac:dyDescent="0.25">
      <c r="B72" s="4"/>
      <c r="C72" s="4"/>
      <c r="D72" s="4"/>
      <c r="E72" s="4"/>
    </row>
    <row r="73" spans="1:5" customFormat="1" x14ac:dyDescent="0.25">
      <c r="B73" s="4"/>
      <c r="C73" s="4"/>
      <c r="D73" s="4"/>
      <c r="E73" s="4"/>
    </row>
    <row r="74" spans="1:5" customFormat="1" x14ac:dyDescent="0.25">
      <c r="B74" s="4"/>
      <c r="C74" s="4"/>
      <c r="D74" s="4"/>
      <c r="E74" s="4"/>
    </row>
    <row r="75" spans="1:5" customFormat="1" x14ac:dyDescent="0.25">
      <c r="B75" s="4"/>
      <c r="C75" s="4"/>
      <c r="D75" s="4"/>
      <c r="E75" s="4"/>
    </row>
    <row r="76" spans="1:5" customFormat="1" x14ac:dyDescent="0.25">
      <c r="B76" s="4"/>
      <c r="C76" s="4"/>
      <c r="D76" s="4"/>
      <c r="E76" s="4"/>
    </row>
    <row r="77" spans="1:5" customFormat="1" x14ac:dyDescent="0.25">
      <c r="B77" s="4"/>
      <c r="C77" s="4"/>
      <c r="D77" s="4"/>
      <c r="E77" s="4"/>
    </row>
    <row r="78" spans="1:5" customFormat="1" x14ac:dyDescent="0.25">
      <c r="B78" s="4"/>
      <c r="C78" s="4"/>
      <c r="D78" s="4"/>
      <c r="E78" s="4"/>
    </row>
    <row r="79" spans="1:5" customFormat="1" x14ac:dyDescent="0.25">
      <c r="B79" s="4"/>
      <c r="C79" s="4"/>
      <c r="D79" s="4"/>
      <c r="E79" s="4"/>
    </row>
    <row r="80" spans="1:5" customFormat="1" x14ac:dyDescent="0.25">
      <c r="B80" s="4"/>
      <c r="C80" s="4"/>
      <c r="D80" s="4"/>
      <c r="E80" s="4"/>
    </row>
    <row r="81" spans="2:5" customFormat="1" x14ac:dyDescent="0.25">
      <c r="B81" s="4"/>
      <c r="C81" s="4"/>
      <c r="D81" s="4"/>
      <c r="E81" s="4"/>
    </row>
    <row r="82" spans="2:5" customFormat="1" x14ac:dyDescent="0.25">
      <c r="B82" s="4"/>
      <c r="C82" s="4"/>
      <c r="D82" s="4"/>
      <c r="E82" s="4"/>
    </row>
    <row r="83" spans="2:5" customFormat="1" x14ac:dyDescent="0.25">
      <c r="B83" s="4"/>
      <c r="C83" s="4"/>
      <c r="D83" s="4"/>
      <c r="E83" s="4"/>
    </row>
    <row r="84" spans="2:5" customFormat="1" x14ac:dyDescent="0.25">
      <c r="B84" s="4"/>
      <c r="C84" s="4"/>
      <c r="D84" s="4"/>
      <c r="E84" s="4"/>
    </row>
    <row r="85" spans="2:5" customFormat="1" x14ac:dyDescent="0.25">
      <c r="B85" s="4"/>
      <c r="C85" s="4"/>
      <c r="D85" s="4"/>
      <c r="E85" s="4"/>
    </row>
    <row r="196" spans="2:5" customFormat="1" x14ac:dyDescent="0.25">
      <c r="B196" s="4"/>
      <c r="C196" s="4"/>
      <c r="D196" s="4"/>
      <c r="E196" s="4"/>
    </row>
  </sheetData>
  <mergeCells count="5">
    <mergeCell ref="A1:E1"/>
    <mergeCell ref="A2:E2"/>
    <mergeCell ref="A3:E3"/>
    <mergeCell ref="A4:E4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2018-02-27T13:08:07Z</dcterms:modified>
</cp:coreProperties>
</file>