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DD 2019\Rendeletek\LOCLEX\"/>
    </mc:Choice>
  </mc:AlternateContent>
  <bookViews>
    <workbookView xWindow="0" yWindow="0" windowWidth="23040" windowHeight="9516"/>
  </bookViews>
  <sheets>
    <sheet name="5.mell." sheetId="5" r:id="rId1"/>
  </sheets>
  <calcPr calcId="152511"/>
</workbook>
</file>

<file path=xl/calcChain.xml><?xml version="1.0" encoding="utf-8"?>
<calcChain xmlns="http://schemas.openxmlformats.org/spreadsheetml/2006/main">
  <c r="P28" i="5" l="1"/>
  <c r="J42" i="5"/>
  <c r="P42" i="5" s="1"/>
  <c r="P38" i="5"/>
  <c r="P37" i="5"/>
  <c r="P35" i="5"/>
  <c r="O34" i="5"/>
  <c r="N34" i="5"/>
  <c r="M34" i="5"/>
  <c r="L34" i="5"/>
  <c r="K34" i="5"/>
  <c r="J34" i="5"/>
  <c r="P33" i="5"/>
  <c r="P32" i="5"/>
  <c r="P31" i="5"/>
  <c r="P30" i="5"/>
  <c r="P29" i="5"/>
  <c r="O27" i="5"/>
  <c r="N27" i="5"/>
  <c r="M27" i="5"/>
  <c r="L27" i="5"/>
  <c r="K27" i="5"/>
  <c r="J27" i="5"/>
  <c r="P26" i="5"/>
  <c r="O24" i="5"/>
  <c r="N24" i="5"/>
  <c r="M24" i="5"/>
  <c r="M25" i="5"/>
  <c r="L24" i="5"/>
  <c r="K24" i="5"/>
  <c r="J24" i="5"/>
  <c r="P23" i="5"/>
  <c r="P22" i="5"/>
  <c r="P21" i="5"/>
  <c r="P20" i="5"/>
  <c r="P19" i="5"/>
  <c r="O18" i="5"/>
  <c r="N18" i="5"/>
  <c r="M18" i="5"/>
  <c r="L18" i="5"/>
  <c r="K18" i="5"/>
  <c r="J18" i="5"/>
  <c r="P17" i="5"/>
  <c r="P16" i="5"/>
  <c r="P15" i="5"/>
  <c r="P14" i="5"/>
  <c r="P13" i="5"/>
  <c r="O12" i="5"/>
  <c r="N12" i="5"/>
  <c r="M12" i="5"/>
  <c r="L12" i="5"/>
  <c r="K12" i="5"/>
  <c r="J12" i="5"/>
  <c r="P12" i="5"/>
  <c r="P11" i="5"/>
  <c r="P10" i="5"/>
  <c r="O9" i="5"/>
  <c r="N9" i="5"/>
  <c r="M9" i="5"/>
  <c r="L9" i="5"/>
  <c r="K9" i="5"/>
  <c r="J9" i="5"/>
  <c r="P8" i="5"/>
  <c r="P7" i="5"/>
  <c r="P6" i="5"/>
  <c r="O5" i="5"/>
  <c r="N5" i="5"/>
  <c r="M5" i="5"/>
  <c r="L5" i="5"/>
  <c r="K5" i="5"/>
  <c r="J5" i="5"/>
  <c r="P4" i="5"/>
  <c r="P3" i="5"/>
  <c r="I30" i="5"/>
  <c r="C5" i="5"/>
  <c r="I39" i="5"/>
  <c r="H34" i="5"/>
  <c r="H27" i="5"/>
  <c r="H24" i="5"/>
  <c r="H18" i="5"/>
  <c r="H12" i="5"/>
  <c r="H9" i="5"/>
  <c r="I4" i="5"/>
  <c r="I6" i="5"/>
  <c r="I7" i="5"/>
  <c r="I8" i="5"/>
  <c r="I10" i="5"/>
  <c r="I11" i="5"/>
  <c r="I13" i="5"/>
  <c r="I14" i="5"/>
  <c r="I15" i="5"/>
  <c r="I16" i="5"/>
  <c r="I17" i="5"/>
  <c r="I19" i="5"/>
  <c r="I20" i="5"/>
  <c r="I21" i="5"/>
  <c r="I22" i="5"/>
  <c r="I23" i="5"/>
  <c r="I26" i="5"/>
  <c r="I29" i="5"/>
  <c r="I31" i="5"/>
  <c r="I32" i="5"/>
  <c r="I33" i="5"/>
  <c r="I35" i="5"/>
  <c r="I37" i="5"/>
  <c r="I38" i="5"/>
  <c r="I3" i="5"/>
  <c r="H5" i="5"/>
  <c r="G34" i="5"/>
  <c r="G27" i="5"/>
  <c r="G24" i="5"/>
  <c r="G18" i="5"/>
  <c r="G12" i="5"/>
  <c r="G9" i="5"/>
  <c r="G5" i="5"/>
  <c r="F34" i="5"/>
  <c r="E34" i="5"/>
  <c r="D34" i="5"/>
  <c r="I34" i="5"/>
  <c r="C34" i="5"/>
  <c r="F27" i="5"/>
  <c r="E27" i="5"/>
  <c r="D27" i="5"/>
  <c r="C27" i="5"/>
  <c r="F24" i="5"/>
  <c r="E24" i="5"/>
  <c r="D24" i="5"/>
  <c r="D25" i="5"/>
  <c r="C24" i="5"/>
  <c r="F18" i="5"/>
  <c r="E18" i="5"/>
  <c r="D18" i="5"/>
  <c r="C18" i="5"/>
  <c r="F12" i="5"/>
  <c r="E12" i="5"/>
  <c r="D12" i="5"/>
  <c r="C12" i="5"/>
  <c r="F9" i="5"/>
  <c r="E9" i="5"/>
  <c r="E25" i="5"/>
  <c r="D9" i="5"/>
  <c r="C9" i="5"/>
  <c r="F5" i="5"/>
  <c r="E5" i="5"/>
  <c r="D5" i="5"/>
  <c r="I5" i="5"/>
  <c r="I12" i="5"/>
  <c r="I18" i="5"/>
  <c r="H25" i="5"/>
  <c r="I9" i="5"/>
  <c r="C25" i="5"/>
  <c r="F25" i="5"/>
  <c r="G25" i="5"/>
  <c r="F36" i="5"/>
  <c r="F41" i="5"/>
  <c r="F43" i="5"/>
  <c r="G36" i="5"/>
  <c r="G41" i="5"/>
  <c r="G43" i="5"/>
  <c r="E36" i="5"/>
  <c r="E41" i="5"/>
  <c r="E43" i="5"/>
  <c r="I24" i="5"/>
  <c r="I27" i="5"/>
  <c r="O25" i="5"/>
  <c r="P34" i="5"/>
  <c r="D36" i="5"/>
  <c r="D41" i="5"/>
  <c r="D43" i="5"/>
  <c r="J25" i="5"/>
  <c r="P27" i="5"/>
  <c r="P5" i="5"/>
  <c r="M36" i="5"/>
  <c r="M41" i="5"/>
  <c r="M43" i="5"/>
  <c r="N25" i="5"/>
  <c r="N36" i="5"/>
  <c r="N41" i="5"/>
  <c r="N43" i="5"/>
  <c r="L25" i="5"/>
  <c r="L36" i="5"/>
  <c r="L41" i="5"/>
  <c r="L43" i="5"/>
  <c r="P18" i="5"/>
  <c r="P9" i="5"/>
  <c r="O36" i="5"/>
  <c r="O41" i="5"/>
  <c r="O43" i="5"/>
  <c r="J36" i="5"/>
  <c r="P24" i="5"/>
  <c r="K25" i="5"/>
  <c r="K36" i="5"/>
  <c r="K41" i="5"/>
  <c r="K43" i="5"/>
  <c r="H36" i="5"/>
  <c r="H41" i="5"/>
  <c r="H43" i="5"/>
  <c r="C36" i="5"/>
  <c r="I36" i="5"/>
  <c r="I25" i="5"/>
  <c r="P25" i="5"/>
  <c r="P36" i="5"/>
  <c r="J40" i="5" l="1"/>
  <c r="C40" i="5"/>
  <c r="C42" i="5"/>
  <c r="I42" i="5" s="1"/>
  <c r="P39" i="5"/>
  <c r="I40" i="5" l="1"/>
  <c r="C41" i="5"/>
  <c r="P40" i="5"/>
  <c r="J41" i="5"/>
  <c r="P41" i="5" l="1"/>
  <c r="J43" i="5"/>
  <c r="P43" i="5" s="1"/>
  <c r="I41" i="5"/>
  <c r="C43" i="5"/>
  <c r="I43" i="5" s="1"/>
</calcChain>
</file>

<file path=xl/sharedStrings.xml><?xml version="1.0" encoding="utf-8"?>
<sst xmlns="http://schemas.openxmlformats.org/spreadsheetml/2006/main" count="81" uniqueCount="60">
  <si>
    <t>Eredeti előirányzat</t>
  </si>
  <si>
    <t>Megnevezés</t>
  </si>
  <si>
    <t>Rendszeres személyi juttatások</t>
  </si>
  <si>
    <t>Külső személyi juttatások</t>
  </si>
  <si>
    <t>Személyi juttatások</t>
  </si>
  <si>
    <t>Munkaadókat terhelő járulékok</t>
  </si>
  <si>
    <t>Készletbeszerzés</t>
  </si>
  <si>
    <t>Kommunikációs szolgáltatások</t>
  </si>
  <si>
    <t>Szolgáltatási kiadások</t>
  </si>
  <si>
    <t>Általános forgalmi adó</t>
  </si>
  <si>
    <t>Egyéb dologi kiadások</t>
  </si>
  <si>
    <t>Kiküldetés,reprezentáció,reklám</t>
  </si>
  <si>
    <t>Adók,díjak,befizetések</t>
  </si>
  <si>
    <t>Kamatkiadások</t>
  </si>
  <si>
    <t>Dologi és egyéb kiadások</t>
  </si>
  <si>
    <t>Felhalmozási célú pe. áh.kivülre</t>
  </si>
  <si>
    <t>Önkormányzatok által folyósított ell.</t>
  </si>
  <si>
    <t>Átadott pénzeszközök összesen</t>
  </si>
  <si>
    <t>Felhalmozási kiadások</t>
  </si>
  <si>
    <t>Hitelvisszafizetés</t>
  </si>
  <si>
    <t>Tartalék</t>
  </si>
  <si>
    <t>Kiadások összesen</t>
  </si>
  <si>
    <t>Felújítási kiadások</t>
  </si>
  <si>
    <t>Kötvénytörl.,értékpapírvásárlás</t>
  </si>
  <si>
    <t>Intézmény finanszírozás</t>
  </si>
  <si>
    <t>Dologi kiadások</t>
  </si>
  <si>
    <t>Halmozódás nélküli kiadás</t>
  </si>
  <si>
    <t>Polg.Hiv.</t>
  </si>
  <si>
    <t>Óvoda</t>
  </si>
  <si>
    <t>Műv.Ház</t>
  </si>
  <si>
    <t>Költségvetési szerv megnevezése</t>
  </si>
  <si>
    <t>Önkorm.</t>
  </si>
  <si>
    <t>Összes</t>
  </si>
  <si>
    <t>Foglakoztatottak személyi juttatásai</t>
  </si>
  <si>
    <t>Szakmai anyagok beszerzése</t>
  </si>
  <si>
    <t>Üzemeltetési anyagok beszerzése</t>
  </si>
  <si>
    <t>Informatikai szolgáltatások</t>
  </si>
  <si>
    <t>Egyéb kommunikációs szolgáltatások</t>
  </si>
  <si>
    <t>Közüzemi díjak</t>
  </si>
  <si>
    <t>Bérleti és lizing díjak</t>
  </si>
  <si>
    <t>Karbantartás, kisjavítás</t>
  </si>
  <si>
    <t>Szakmai tev.segítő szolgáltatások</t>
  </si>
  <si>
    <t>Egyéb szolgáltatások</t>
  </si>
  <si>
    <t>Kiküldetés,reklám</t>
  </si>
  <si>
    <t>Pénzügyi műveletek</t>
  </si>
  <si>
    <t>Különféle befizetések és egyéb dologi kiad.</t>
  </si>
  <si>
    <t>Egyéb nem intézményi ell.</t>
  </si>
  <si>
    <t>Ellátottak pénzbeli juttatásai</t>
  </si>
  <si>
    <t>Egyéb működési célú kiadások</t>
  </si>
  <si>
    <t>Beruházások</t>
  </si>
  <si>
    <t>Egyéb felhalmozási célú kiadások</t>
  </si>
  <si>
    <t>Költségvetési kiadások</t>
  </si>
  <si>
    <t>Finanszírozási kiadások</t>
  </si>
  <si>
    <t>Konyha</t>
  </si>
  <si>
    <t>Hosszú lej.hitel törlesztés</t>
  </si>
  <si>
    <t>Áll.házt.megelőlegezés visszaf.</t>
  </si>
  <si>
    <t>Alapszolg. Központ</t>
  </si>
  <si>
    <t>Szolidaritási hozzájárulás</t>
  </si>
  <si>
    <t>Módosított előirányzat</t>
  </si>
  <si>
    <t>Előző évi elszám.szárm.kiad.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</si>
</sst>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" borderId="0" applyNumberFormat="0" applyBorder="0" applyAlignment="0" applyProtection="0"/>
    <xf numFmtId="0" fontId="3" fillId="19" borderId="0" applyNumberFormat="0" applyBorder="0" applyAlignment="0" applyProtection="0"/>
    <xf numFmtId="0" fontId="4" fillId="9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0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2" fillId="20" borderId="7" applyNumberFormat="0" applyFont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2" fillId="6" borderId="0" applyNumberFormat="0" applyBorder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22" fillId="0" borderId="0"/>
    <xf numFmtId="0" fontId="15" fillId="0" borderId="9" applyNumberFormat="0" applyFill="0" applyAlignment="0" applyProtection="0"/>
    <xf numFmtId="0" fontId="16" fillId="5" borderId="0" applyNumberFormat="0" applyBorder="0" applyAlignment="0" applyProtection="0"/>
    <xf numFmtId="0" fontId="17" fillId="23" borderId="0" applyNumberFormat="0" applyBorder="0" applyAlignment="0" applyProtection="0"/>
    <xf numFmtId="0" fontId="18" fillId="22" borderId="1" applyNumberFormat="0" applyAlignment="0" applyProtection="0"/>
  </cellStyleXfs>
  <cellXfs count="30">
    <xf numFmtId="0" fontId="0" fillId="0" borderId="0" xfId="0"/>
    <xf numFmtId="0" fontId="20" fillId="0" borderId="13" xfId="0" applyFont="1" applyFill="1" applyBorder="1" applyAlignment="1">
      <alignment horizontal="center" wrapText="1"/>
    </xf>
    <xf numFmtId="3" fontId="20" fillId="0" borderId="13" xfId="0" applyNumberFormat="1" applyFont="1" applyFill="1" applyBorder="1"/>
    <xf numFmtId="0" fontId="19" fillId="0" borderId="12" xfId="0" applyFont="1" applyFill="1" applyBorder="1"/>
    <xf numFmtId="0" fontId="19" fillId="0" borderId="0" xfId="0" applyFont="1" applyFill="1"/>
    <xf numFmtId="0" fontId="20" fillId="0" borderId="17" xfId="0" applyFont="1" applyFill="1" applyBorder="1"/>
    <xf numFmtId="0" fontId="20" fillId="0" borderId="0" xfId="0" applyFont="1" applyFill="1"/>
    <xf numFmtId="0" fontId="19" fillId="0" borderId="17" xfId="0" applyFont="1" applyFill="1" applyBorder="1"/>
    <xf numFmtId="0" fontId="21" fillId="0" borderId="17" xfId="0" applyFont="1" applyFill="1" applyBorder="1"/>
    <xf numFmtId="0" fontId="20" fillId="0" borderId="10" xfId="0" applyFont="1" applyFill="1" applyBorder="1"/>
    <xf numFmtId="3" fontId="20" fillId="0" borderId="14" xfId="0" applyNumberFormat="1" applyFont="1" applyFill="1" applyBorder="1"/>
    <xf numFmtId="3" fontId="19" fillId="0" borderId="13" xfId="0" applyNumberFormat="1" applyFont="1" applyFill="1" applyBorder="1"/>
    <xf numFmtId="3" fontId="19" fillId="0" borderId="14" xfId="0" applyNumberFormat="1" applyFont="1" applyFill="1" applyBorder="1"/>
    <xf numFmtId="3" fontId="21" fillId="0" borderId="13" xfId="0" applyNumberFormat="1" applyFont="1" applyFill="1" applyBorder="1"/>
    <xf numFmtId="3" fontId="21" fillId="0" borderId="14" xfId="0" applyNumberFormat="1" applyFont="1" applyFill="1" applyBorder="1"/>
    <xf numFmtId="0" fontId="19" fillId="0" borderId="23" xfId="0" applyFont="1" applyFill="1" applyBorder="1"/>
    <xf numFmtId="0" fontId="20" fillId="0" borderId="22" xfId="0" applyFont="1" applyFill="1" applyBorder="1"/>
    <xf numFmtId="0" fontId="19" fillId="0" borderId="21" xfId="0" applyFont="1" applyFill="1" applyBorder="1"/>
    <xf numFmtId="0" fontId="19" fillId="0" borderId="10" xfId="0" applyFont="1" applyFill="1" applyBorder="1"/>
    <xf numFmtId="0" fontId="21" fillId="0" borderId="21" xfId="0" applyFont="1" applyFill="1" applyBorder="1"/>
    <xf numFmtId="0" fontId="21" fillId="0" borderId="0" xfId="0" applyFont="1" applyFill="1"/>
    <xf numFmtId="0" fontId="21" fillId="0" borderId="10" xfId="0" applyFont="1" applyFill="1" applyBorder="1"/>
    <xf numFmtId="0" fontId="19" fillId="0" borderId="11" xfId="0" applyFont="1" applyFill="1" applyBorder="1"/>
    <xf numFmtId="0" fontId="21" fillId="0" borderId="19" xfId="0" applyFont="1" applyFill="1" applyBorder="1"/>
    <xf numFmtId="3" fontId="21" fillId="0" borderId="15" xfId="0" applyNumberFormat="1" applyFont="1" applyFill="1" applyBorder="1"/>
    <xf numFmtId="3" fontId="21" fillId="0" borderId="20" xfId="0" applyNumberFormat="1" applyFont="1" applyFill="1" applyBorder="1"/>
    <xf numFmtId="3" fontId="20" fillId="0" borderId="0" xfId="0" applyNumberFormat="1" applyFont="1" applyFill="1"/>
    <xf numFmtId="3" fontId="20" fillId="0" borderId="0" xfId="0" applyNumberFormat="1" applyFont="1" applyFill="1" applyBorder="1"/>
    <xf numFmtId="3" fontId="19" fillId="0" borderId="16" xfId="0" applyNumberFormat="1" applyFont="1" applyFill="1" applyBorder="1" applyAlignment="1">
      <alignment horizontal="center"/>
    </xf>
    <xf numFmtId="3" fontId="19" fillId="0" borderId="18" xfId="0" applyNumberFormat="1" applyFont="1" applyFill="1" applyBorder="1" applyAlignment="1">
      <alignment horizontal="center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 2" xfId="38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Layout" topLeftCell="B1" zoomScaleNormal="100" workbookViewId="0">
      <pane xSplit="19080" topLeftCell="AB1"/>
      <selection activeCell="B1" sqref="B1:P43"/>
      <selection pane="topRight" activeCell="AD12" sqref="AD12"/>
    </sheetView>
  </sheetViews>
  <sheetFormatPr defaultColWidth="9.109375" defaultRowHeight="16.5" customHeight="1" x14ac:dyDescent="0.2"/>
  <cols>
    <col min="1" max="1" width="62.109375" style="6" hidden="1" customWidth="1"/>
    <col min="2" max="2" width="23.109375" style="6" customWidth="1"/>
    <col min="3" max="3" width="10.33203125" style="26" customWidth="1"/>
    <col min="4" max="4" width="8.88671875" style="26" customWidth="1"/>
    <col min="5" max="5" width="9.6640625" style="26" customWidth="1"/>
    <col min="6" max="6" width="8.6640625" style="26" customWidth="1"/>
    <col min="7" max="7" width="8.88671875" style="26" customWidth="1"/>
    <col min="8" max="8" width="8.6640625" style="26" customWidth="1"/>
    <col min="9" max="9" width="10.88671875" style="26" customWidth="1"/>
    <col min="10" max="10" width="10" style="26" customWidth="1"/>
    <col min="11" max="11" width="8.6640625" style="26" customWidth="1"/>
    <col min="12" max="12" width="9.6640625" style="26" customWidth="1"/>
    <col min="13" max="13" width="9" style="26" customWidth="1"/>
    <col min="14" max="15" width="8.88671875" style="26" customWidth="1"/>
    <col min="16" max="16" width="10.6640625" style="26" customWidth="1"/>
    <col min="17" max="16384" width="9.109375" style="6"/>
  </cols>
  <sheetData>
    <row r="1" spans="1:16" s="4" customFormat="1" ht="16.5" customHeight="1" x14ac:dyDescent="0.2">
      <c r="A1" s="15" t="s">
        <v>1</v>
      </c>
      <c r="B1" s="3" t="s">
        <v>1</v>
      </c>
      <c r="C1" s="28" t="s">
        <v>0</v>
      </c>
      <c r="D1" s="28"/>
      <c r="E1" s="28"/>
      <c r="F1" s="28"/>
      <c r="G1" s="28"/>
      <c r="H1" s="28"/>
      <c r="I1" s="29"/>
      <c r="J1" s="28" t="s">
        <v>58</v>
      </c>
      <c r="K1" s="28"/>
      <c r="L1" s="28"/>
      <c r="M1" s="28"/>
      <c r="N1" s="28"/>
      <c r="O1" s="28"/>
      <c r="P1" s="29"/>
    </row>
    <row r="2" spans="1:16" ht="21.75" customHeight="1" x14ac:dyDescent="0.2">
      <c r="A2" s="9"/>
      <c r="B2" s="5" t="s">
        <v>30</v>
      </c>
      <c r="C2" s="2" t="s">
        <v>31</v>
      </c>
      <c r="D2" s="2" t="s">
        <v>27</v>
      </c>
      <c r="E2" s="2" t="s">
        <v>28</v>
      </c>
      <c r="F2" s="2" t="s">
        <v>29</v>
      </c>
      <c r="G2" s="2" t="s">
        <v>53</v>
      </c>
      <c r="H2" s="1" t="s">
        <v>56</v>
      </c>
      <c r="I2" s="10" t="s">
        <v>32</v>
      </c>
      <c r="J2" s="2" t="s">
        <v>31</v>
      </c>
      <c r="K2" s="2" t="s">
        <v>27</v>
      </c>
      <c r="L2" s="2" t="s">
        <v>28</v>
      </c>
      <c r="M2" s="2" t="s">
        <v>29</v>
      </c>
      <c r="N2" s="2" t="s">
        <v>53</v>
      </c>
      <c r="O2" s="1" t="s">
        <v>56</v>
      </c>
      <c r="P2" s="10" t="s">
        <v>32</v>
      </c>
    </row>
    <row r="3" spans="1:16" ht="16.5" customHeight="1" x14ac:dyDescent="0.2">
      <c r="A3" s="9" t="s">
        <v>2</v>
      </c>
      <c r="B3" s="5" t="s">
        <v>33</v>
      </c>
      <c r="C3" s="2">
        <v>32395286</v>
      </c>
      <c r="D3" s="2">
        <v>55726389</v>
      </c>
      <c r="E3" s="2">
        <v>81734751</v>
      </c>
      <c r="F3" s="2">
        <v>13018266</v>
      </c>
      <c r="G3" s="2">
        <v>22711620</v>
      </c>
      <c r="H3" s="2">
        <v>45284957</v>
      </c>
      <c r="I3" s="10">
        <f>SUM(C3:H3)</f>
        <v>250871269</v>
      </c>
      <c r="J3" s="2">
        <v>32395286</v>
      </c>
      <c r="K3" s="2">
        <v>55726389</v>
      </c>
      <c r="L3" s="2">
        <v>81734751</v>
      </c>
      <c r="M3" s="2">
        <v>12821836</v>
      </c>
      <c r="N3" s="2">
        <v>22711620</v>
      </c>
      <c r="O3" s="2">
        <v>45284957</v>
      </c>
      <c r="P3" s="10">
        <f>SUM(J3:O3)</f>
        <v>250674839</v>
      </c>
    </row>
    <row r="4" spans="1:16" ht="16.5" customHeight="1" x14ac:dyDescent="0.2">
      <c r="A4" s="16" t="s">
        <v>3</v>
      </c>
      <c r="B4" s="5" t="s">
        <v>3</v>
      </c>
      <c r="C4" s="2">
        <v>13294425</v>
      </c>
      <c r="D4" s="2">
        <v>50000</v>
      </c>
      <c r="E4" s="2">
        <v>940000</v>
      </c>
      <c r="F4" s="2">
        <v>3172000</v>
      </c>
      <c r="G4" s="2">
        <v>170000</v>
      </c>
      <c r="H4" s="2">
        <v>125000</v>
      </c>
      <c r="I4" s="10">
        <f t="shared" ref="I4:I43" si="0">SUM(C4:H4)</f>
        <v>17751425</v>
      </c>
      <c r="J4" s="2">
        <v>13294425</v>
      </c>
      <c r="K4" s="2">
        <v>50000</v>
      </c>
      <c r="L4" s="2">
        <v>940000</v>
      </c>
      <c r="M4" s="2">
        <v>3172000</v>
      </c>
      <c r="N4" s="2">
        <v>177874</v>
      </c>
      <c r="O4" s="2">
        <v>125000</v>
      </c>
      <c r="P4" s="10">
        <f t="shared" ref="P4:P43" si="1">SUM(J4:O4)</f>
        <v>17759299</v>
      </c>
    </row>
    <row r="5" spans="1:16" s="4" customFormat="1" ht="16.5" customHeight="1" x14ac:dyDescent="0.2">
      <c r="A5" s="17" t="s">
        <v>4</v>
      </c>
      <c r="B5" s="7" t="s">
        <v>4</v>
      </c>
      <c r="C5" s="11">
        <f t="shared" ref="C5:H5" si="2">SUM(C3:C4)</f>
        <v>45689711</v>
      </c>
      <c r="D5" s="11">
        <f t="shared" si="2"/>
        <v>55776389</v>
      </c>
      <c r="E5" s="11">
        <f t="shared" si="2"/>
        <v>82674751</v>
      </c>
      <c r="F5" s="11">
        <f t="shared" si="2"/>
        <v>16190266</v>
      </c>
      <c r="G5" s="11">
        <f t="shared" si="2"/>
        <v>22881620</v>
      </c>
      <c r="H5" s="11">
        <f t="shared" si="2"/>
        <v>45409957</v>
      </c>
      <c r="I5" s="12">
        <f t="shared" si="0"/>
        <v>268622694</v>
      </c>
      <c r="J5" s="11">
        <f t="shared" ref="J5:O5" si="3">SUM(J3:J4)</f>
        <v>45689711</v>
      </c>
      <c r="K5" s="11">
        <f t="shared" si="3"/>
        <v>55776389</v>
      </c>
      <c r="L5" s="11">
        <f t="shared" si="3"/>
        <v>82674751</v>
      </c>
      <c r="M5" s="11">
        <f t="shared" si="3"/>
        <v>15993836</v>
      </c>
      <c r="N5" s="11">
        <f t="shared" si="3"/>
        <v>22889494</v>
      </c>
      <c r="O5" s="11">
        <f t="shared" si="3"/>
        <v>45409957</v>
      </c>
      <c r="P5" s="12">
        <f t="shared" si="1"/>
        <v>268434138</v>
      </c>
    </row>
    <row r="6" spans="1:16" s="4" customFormat="1" ht="16.5" customHeight="1" x14ac:dyDescent="0.2">
      <c r="A6" s="17" t="s">
        <v>5</v>
      </c>
      <c r="B6" s="7" t="s">
        <v>5</v>
      </c>
      <c r="C6" s="11">
        <v>7502497</v>
      </c>
      <c r="D6" s="11">
        <v>8458109</v>
      </c>
      <c r="E6" s="11">
        <v>13156325</v>
      </c>
      <c r="F6" s="11">
        <v>2297381</v>
      </c>
      <c r="G6" s="11">
        <v>3590917</v>
      </c>
      <c r="H6" s="11">
        <v>7107291</v>
      </c>
      <c r="I6" s="12">
        <f t="shared" si="0"/>
        <v>42112520</v>
      </c>
      <c r="J6" s="11">
        <v>7502497</v>
      </c>
      <c r="K6" s="11">
        <v>8458109</v>
      </c>
      <c r="L6" s="11">
        <v>13156325</v>
      </c>
      <c r="M6" s="11">
        <v>2493811</v>
      </c>
      <c r="N6" s="11">
        <v>3590917</v>
      </c>
      <c r="O6" s="11">
        <v>7107291</v>
      </c>
      <c r="P6" s="12">
        <f t="shared" si="1"/>
        <v>42308950</v>
      </c>
    </row>
    <row r="7" spans="1:16" ht="16.5" customHeight="1" x14ac:dyDescent="0.2">
      <c r="A7" s="18"/>
      <c r="B7" s="5" t="s">
        <v>34</v>
      </c>
      <c r="C7" s="2">
        <v>746000</v>
      </c>
      <c r="D7" s="2">
        <v>750000</v>
      </c>
      <c r="E7" s="2">
        <v>690000</v>
      </c>
      <c r="F7" s="2">
        <v>1115000</v>
      </c>
      <c r="G7" s="2">
        <v>40000</v>
      </c>
      <c r="H7" s="2">
        <v>220000</v>
      </c>
      <c r="I7" s="10">
        <f t="shared" si="0"/>
        <v>3561000</v>
      </c>
      <c r="J7" s="2">
        <v>746000</v>
      </c>
      <c r="K7" s="2">
        <v>750000</v>
      </c>
      <c r="L7" s="2">
        <v>690000</v>
      </c>
      <c r="M7" s="2">
        <v>1115000</v>
      </c>
      <c r="N7" s="2">
        <v>40000</v>
      </c>
      <c r="O7" s="2">
        <v>304340</v>
      </c>
      <c r="P7" s="10">
        <f t="shared" si="1"/>
        <v>3645340</v>
      </c>
    </row>
    <row r="8" spans="1:16" ht="16.5" customHeight="1" x14ac:dyDescent="0.2">
      <c r="A8" s="9" t="s">
        <v>6</v>
      </c>
      <c r="B8" s="5" t="s">
        <v>35</v>
      </c>
      <c r="C8" s="2">
        <v>4959000</v>
      </c>
      <c r="D8" s="2">
        <v>1720000</v>
      </c>
      <c r="E8" s="2">
        <v>1310000</v>
      </c>
      <c r="F8" s="2">
        <v>2120000</v>
      </c>
      <c r="G8" s="2">
        <v>31701815</v>
      </c>
      <c r="H8" s="2">
        <v>1105000</v>
      </c>
      <c r="I8" s="10">
        <f t="shared" si="0"/>
        <v>42915815</v>
      </c>
      <c r="J8" s="2">
        <v>5069000</v>
      </c>
      <c r="K8" s="2">
        <v>1720000</v>
      </c>
      <c r="L8" s="2">
        <v>1310000</v>
      </c>
      <c r="M8" s="2">
        <v>2120000</v>
      </c>
      <c r="N8" s="2">
        <v>31593813</v>
      </c>
      <c r="O8" s="2">
        <v>1105000</v>
      </c>
      <c r="P8" s="10">
        <f t="shared" si="1"/>
        <v>42917813</v>
      </c>
    </row>
    <row r="9" spans="1:16" s="4" customFormat="1" ht="16.5" customHeight="1" x14ac:dyDescent="0.2">
      <c r="A9" s="18" t="s">
        <v>7</v>
      </c>
      <c r="B9" s="7" t="s">
        <v>6</v>
      </c>
      <c r="C9" s="11">
        <f t="shared" ref="C9:H9" si="4">SUM(C7:C8)</f>
        <v>5705000</v>
      </c>
      <c r="D9" s="11">
        <f t="shared" si="4"/>
        <v>2470000</v>
      </c>
      <c r="E9" s="11">
        <f t="shared" si="4"/>
        <v>2000000</v>
      </c>
      <c r="F9" s="11">
        <f t="shared" si="4"/>
        <v>3235000</v>
      </c>
      <c r="G9" s="11">
        <f t="shared" si="4"/>
        <v>31741815</v>
      </c>
      <c r="H9" s="11">
        <f t="shared" si="4"/>
        <v>1325000</v>
      </c>
      <c r="I9" s="12">
        <f t="shared" si="0"/>
        <v>46476815</v>
      </c>
      <c r="J9" s="11">
        <f t="shared" ref="J9:O9" si="5">SUM(J7:J8)</f>
        <v>5815000</v>
      </c>
      <c r="K9" s="11">
        <f t="shared" si="5"/>
        <v>2470000</v>
      </c>
      <c r="L9" s="11">
        <f t="shared" si="5"/>
        <v>2000000</v>
      </c>
      <c r="M9" s="11">
        <f t="shared" si="5"/>
        <v>3235000</v>
      </c>
      <c r="N9" s="11">
        <f t="shared" si="5"/>
        <v>31633813</v>
      </c>
      <c r="O9" s="11">
        <f t="shared" si="5"/>
        <v>1409340</v>
      </c>
      <c r="P9" s="12">
        <f t="shared" si="1"/>
        <v>46563153</v>
      </c>
    </row>
    <row r="10" spans="1:16" ht="16.5" customHeight="1" x14ac:dyDescent="0.2">
      <c r="A10" s="9"/>
      <c r="B10" s="5" t="s">
        <v>36</v>
      </c>
      <c r="C10" s="2">
        <v>70000</v>
      </c>
      <c r="D10" s="2">
        <v>175000</v>
      </c>
      <c r="E10" s="2">
        <v>0</v>
      </c>
      <c r="F10" s="2">
        <v>0</v>
      </c>
      <c r="G10" s="2">
        <v>8400</v>
      </c>
      <c r="H10" s="2">
        <v>0</v>
      </c>
      <c r="I10" s="10">
        <f t="shared" si="0"/>
        <v>253400</v>
      </c>
      <c r="J10" s="2">
        <v>70000</v>
      </c>
      <c r="K10" s="2">
        <v>175000</v>
      </c>
      <c r="L10" s="2">
        <v>0</v>
      </c>
      <c r="M10" s="2">
        <v>0</v>
      </c>
      <c r="N10" s="2">
        <v>8400</v>
      </c>
      <c r="O10" s="2">
        <v>0</v>
      </c>
      <c r="P10" s="10">
        <f t="shared" si="1"/>
        <v>253400</v>
      </c>
    </row>
    <row r="11" spans="1:16" ht="16.5" customHeight="1" x14ac:dyDescent="0.2">
      <c r="A11" s="9"/>
      <c r="B11" s="5" t="s">
        <v>37</v>
      </c>
      <c r="C11" s="2">
        <v>1197000</v>
      </c>
      <c r="D11" s="2">
        <v>750000</v>
      </c>
      <c r="E11" s="2">
        <v>400000</v>
      </c>
      <c r="F11" s="2">
        <v>350000</v>
      </c>
      <c r="G11" s="2">
        <v>65000</v>
      </c>
      <c r="H11" s="2">
        <v>295678</v>
      </c>
      <c r="I11" s="10">
        <f t="shared" si="0"/>
        <v>3057678</v>
      </c>
      <c r="J11" s="2">
        <v>1197000</v>
      </c>
      <c r="K11" s="2">
        <v>750000</v>
      </c>
      <c r="L11" s="2">
        <v>400000</v>
      </c>
      <c r="M11" s="2">
        <v>350000</v>
      </c>
      <c r="N11" s="2">
        <v>65000</v>
      </c>
      <c r="O11" s="2">
        <v>295678</v>
      </c>
      <c r="P11" s="10">
        <f t="shared" si="1"/>
        <v>3057678</v>
      </c>
    </row>
    <row r="12" spans="1:16" s="4" customFormat="1" ht="16.5" customHeight="1" x14ac:dyDescent="0.2">
      <c r="A12" s="18"/>
      <c r="B12" s="7" t="s">
        <v>7</v>
      </c>
      <c r="C12" s="11">
        <f t="shared" ref="C12:H12" si="6">SUM(C10:C11)</f>
        <v>1267000</v>
      </c>
      <c r="D12" s="11">
        <f t="shared" si="6"/>
        <v>925000</v>
      </c>
      <c r="E12" s="11">
        <f t="shared" si="6"/>
        <v>400000</v>
      </c>
      <c r="F12" s="11">
        <f t="shared" si="6"/>
        <v>350000</v>
      </c>
      <c r="G12" s="11">
        <f t="shared" si="6"/>
        <v>73400</v>
      </c>
      <c r="H12" s="11">
        <f t="shared" si="6"/>
        <v>295678</v>
      </c>
      <c r="I12" s="12">
        <f t="shared" si="0"/>
        <v>3311078</v>
      </c>
      <c r="J12" s="11">
        <f t="shared" ref="J12:O12" si="7">SUM(J10:J11)</f>
        <v>1267000</v>
      </c>
      <c r="K12" s="11">
        <f t="shared" si="7"/>
        <v>925000</v>
      </c>
      <c r="L12" s="11">
        <f t="shared" si="7"/>
        <v>400000</v>
      </c>
      <c r="M12" s="11">
        <f t="shared" si="7"/>
        <v>350000</v>
      </c>
      <c r="N12" s="11">
        <f t="shared" si="7"/>
        <v>73400</v>
      </c>
      <c r="O12" s="11">
        <f t="shared" si="7"/>
        <v>295678</v>
      </c>
      <c r="P12" s="12">
        <f t="shared" si="1"/>
        <v>3311078</v>
      </c>
    </row>
    <row r="13" spans="1:16" s="4" customFormat="1" ht="16.5" customHeight="1" x14ac:dyDescent="0.2">
      <c r="A13" s="18"/>
      <c r="B13" s="5" t="s">
        <v>38</v>
      </c>
      <c r="C13" s="2">
        <v>14075000</v>
      </c>
      <c r="D13" s="2">
        <v>1500000</v>
      </c>
      <c r="E13" s="2">
        <v>3800000</v>
      </c>
      <c r="F13" s="2">
        <v>1270000</v>
      </c>
      <c r="G13" s="2">
        <v>350000</v>
      </c>
      <c r="H13" s="2">
        <v>1556000</v>
      </c>
      <c r="I13" s="10">
        <f t="shared" si="0"/>
        <v>22551000</v>
      </c>
      <c r="J13" s="2">
        <v>14075000</v>
      </c>
      <c r="K13" s="2">
        <v>1500000</v>
      </c>
      <c r="L13" s="2">
        <v>3800000</v>
      </c>
      <c r="M13" s="2">
        <v>1270000</v>
      </c>
      <c r="N13" s="2">
        <v>350000</v>
      </c>
      <c r="O13" s="2">
        <v>1556000</v>
      </c>
      <c r="P13" s="10">
        <f t="shared" si="1"/>
        <v>22551000</v>
      </c>
    </row>
    <row r="14" spans="1:16" s="4" customFormat="1" ht="16.5" customHeight="1" x14ac:dyDescent="0.2">
      <c r="A14" s="18"/>
      <c r="B14" s="5" t="s">
        <v>39</v>
      </c>
      <c r="C14" s="2">
        <v>20000</v>
      </c>
      <c r="D14" s="2">
        <v>0</v>
      </c>
      <c r="E14" s="2">
        <v>0</v>
      </c>
      <c r="F14" s="2">
        <v>250000</v>
      </c>
      <c r="G14" s="2">
        <v>1177000</v>
      </c>
      <c r="H14" s="2">
        <v>0</v>
      </c>
      <c r="I14" s="10">
        <f t="shared" si="0"/>
        <v>1447000</v>
      </c>
      <c r="J14" s="2">
        <v>20000</v>
      </c>
      <c r="K14" s="2">
        <v>500000</v>
      </c>
      <c r="L14" s="2">
        <v>0</v>
      </c>
      <c r="M14" s="2">
        <v>250000</v>
      </c>
      <c r="N14" s="2">
        <v>1177000</v>
      </c>
      <c r="O14" s="2">
        <v>0</v>
      </c>
      <c r="P14" s="10">
        <f t="shared" si="1"/>
        <v>1947000</v>
      </c>
    </row>
    <row r="15" spans="1:16" s="4" customFormat="1" ht="16.5" customHeight="1" x14ac:dyDescent="0.2">
      <c r="A15" s="18"/>
      <c r="B15" s="5" t="s">
        <v>40</v>
      </c>
      <c r="C15" s="2">
        <v>8076000</v>
      </c>
      <c r="D15" s="2">
        <v>1550000</v>
      </c>
      <c r="E15" s="2">
        <v>240000</v>
      </c>
      <c r="F15" s="2">
        <v>800000</v>
      </c>
      <c r="G15" s="2">
        <v>300000</v>
      </c>
      <c r="H15" s="2">
        <v>370000</v>
      </c>
      <c r="I15" s="10">
        <f t="shared" si="0"/>
        <v>11336000</v>
      </c>
      <c r="J15" s="2">
        <v>8076000</v>
      </c>
      <c r="K15" s="2">
        <v>1050000</v>
      </c>
      <c r="L15" s="2">
        <v>240000</v>
      </c>
      <c r="M15" s="2">
        <v>800000</v>
      </c>
      <c r="N15" s="2">
        <v>300000</v>
      </c>
      <c r="O15" s="2">
        <v>370000</v>
      </c>
      <c r="P15" s="10">
        <f t="shared" si="1"/>
        <v>10836000</v>
      </c>
    </row>
    <row r="16" spans="1:16" s="4" customFormat="1" ht="16.5" customHeight="1" x14ac:dyDescent="0.2">
      <c r="A16" s="18"/>
      <c r="B16" s="5" t="s">
        <v>41</v>
      </c>
      <c r="C16" s="2">
        <v>5102402</v>
      </c>
      <c r="D16" s="2">
        <v>2225000</v>
      </c>
      <c r="E16" s="2">
        <v>4644000</v>
      </c>
      <c r="F16" s="2">
        <v>15520000</v>
      </c>
      <c r="G16" s="2">
        <v>200000</v>
      </c>
      <c r="H16" s="2">
        <v>1521200</v>
      </c>
      <c r="I16" s="10">
        <f t="shared" si="0"/>
        <v>29212602</v>
      </c>
      <c r="J16" s="2">
        <v>5102402</v>
      </c>
      <c r="K16" s="2">
        <v>1925000</v>
      </c>
      <c r="L16" s="2">
        <v>4304000</v>
      </c>
      <c r="M16" s="2">
        <v>15519995</v>
      </c>
      <c r="N16" s="2">
        <v>200000</v>
      </c>
      <c r="O16" s="2">
        <v>771200</v>
      </c>
      <c r="P16" s="10">
        <f t="shared" si="1"/>
        <v>27822597</v>
      </c>
    </row>
    <row r="17" spans="1:16" s="4" customFormat="1" ht="16.5" customHeight="1" x14ac:dyDescent="0.2">
      <c r="A17" s="18"/>
      <c r="B17" s="5" t="s">
        <v>42</v>
      </c>
      <c r="C17" s="2">
        <v>12095598</v>
      </c>
      <c r="D17" s="2">
        <v>400000</v>
      </c>
      <c r="E17" s="2">
        <v>190000</v>
      </c>
      <c r="F17" s="2">
        <v>1000000</v>
      </c>
      <c r="G17" s="2">
        <v>260000</v>
      </c>
      <c r="H17" s="2">
        <v>267000</v>
      </c>
      <c r="I17" s="10">
        <f t="shared" si="0"/>
        <v>14212598</v>
      </c>
      <c r="J17" s="2">
        <v>12095598</v>
      </c>
      <c r="K17" s="2">
        <v>700000</v>
      </c>
      <c r="L17" s="2">
        <v>530000</v>
      </c>
      <c r="M17" s="2">
        <v>1000000</v>
      </c>
      <c r="N17" s="2">
        <v>260000</v>
      </c>
      <c r="O17" s="2">
        <v>1017000</v>
      </c>
      <c r="P17" s="10">
        <f t="shared" si="1"/>
        <v>15602598</v>
      </c>
    </row>
    <row r="18" spans="1:16" s="4" customFormat="1" ht="16.5" customHeight="1" x14ac:dyDescent="0.2">
      <c r="A18" s="18" t="s">
        <v>8</v>
      </c>
      <c r="B18" s="7" t="s">
        <v>8</v>
      </c>
      <c r="C18" s="11">
        <f t="shared" ref="C18:H18" si="8">SUM(C13:C17)</f>
        <v>39369000</v>
      </c>
      <c r="D18" s="11">
        <f t="shared" si="8"/>
        <v>5675000</v>
      </c>
      <c r="E18" s="11">
        <f t="shared" si="8"/>
        <v>8874000</v>
      </c>
      <c r="F18" s="11">
        <f t="shared" si="8"/>
        <v>18840000</v>
      </c>
      <c r="G18" s="11">
        <f t="shared" si="8"/>
        <v>2287000</v>
      </c>
      <c r="H18" s="11">
        <f t="shared" si="8"/>
        <v>3714200</v>
      </c>
      <c r="I18" s="12">
        <f t="shared" si="0"/>
        <v>78759200</v>
      </c>
      <c r="J18" s="11">
        <f t="shared" ref="J18:O18" si="9">SUM(J13:J17)</f>
        <v>39369000</v>
      </c>
      <c r="K18" s="11">
        <f t="shared" si="9"/>
        <v>5675000</v>
      </c>
      <c r="L18" s="11">
        <f t="shared" si="9"/>
        <v>8874000</v>
      </c>
      <c r="M18" s="11">
        <f t="shared" si="9"/>
        <v>18839995</v>
      </c>
      <c r="N18" s="11">
        <f t="shared" si="9"/>
        <v>2287000</v>
      </c>
      <c r="O18" s="11">
        <f t="shared" si="9"/>
        <v>3714200</v>
      </c>
      <c r="P18" s="12">
        <f t="shared" si="1"/>
        <v>78759195</v>
      </c>
    </row>
    <row r="19" spans="1:16" s="4" customFormat="1" ht="16.5" customHeight="1" x14ac:dyDescent="0.2">
      <c r="A19" s="18" t="s">
        <v>11</v>
      </c>
      <c r="B19" s="7" t="s">
        <v>43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2">
        <f t="shared" si="0"/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2">
        <f t="shared" si="1"/>
        <v>0</v>
      </c>
    </row>
    <row r="20" spans="1:16" ht="16.5" customHeight="1" x14ac:dyDescent="0.2">
      <c r="A20" s="9"/>
      <c r="B20" s="5" t="s">
        <v>9</v>
      </c>
      <c r="C20" s="2">
        <v>32206206</v>
      </c>
      <c r="D20" s="2">
        <v>2100000</v>
      </c>
      <c r="E20" s="2">
        <v>1270000</v>
      </c>
      <c r="F20" s="2">
        <v>2050000</v>
      </c>
      <c r="G20" s="2">
        <v>6439665</v>
      </c>
      <c r="H20" s="2">
        <v>923724</v>
      </c>
      <c r="I20" s="10">
        <f t="shared" si="0"/>
        <v>44989595</v>
      </c>
      <c r="J20" s="2">
        <v>32206206</v>
      </c>
      <c r="K20" s="2">
        <v>2100000</v>
      </c>
      <c r="L20" s="2">
        <v>1270000</v>
      </c>
      <c r="M20" s="2">
        <v>2050000</v>
      </c>
      <c r="N20" s="2">
        <v>6539665</v>
      </c>
      <c r="O20" s="2">
        <v>923724</v>
      </c>
      <c r="P20" s="10">
        <f t="shared" si="1"/>
        <v>45089595</v>
      </c>
    </row>
    <row r="21" spans="1:16" ht="16.5" customHeight="1" x14ac:dyDescent="0.2">
      <c r="A21" s="9" t="s">
        <v>10</v>
      </c>
      <c r="B21" s="5" t="s">
        <v>13</v>
      </c>
      <c r="C21" s="2">
        <v>210000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10">
        <f t="shared" si="0"/>
        <v>210000</v>
      </c>
      <c r="J21" s="2">
        <v>561750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10">
        <f t="shared" si="1"/>
        <v>561750</v>
      </c>
    </row>
    <row r="22" spans="1:16" ht="16.5" customHeight="1" x14ac:dyDescent="0.2">
      <c r="A22" s="9" t="s">
        <v>12</v>
      </c>
      <c r="B22" s="5" t="s">
        <v>44</v>
      </c>
      <c r="C22" s="2">
        <v>2000000</v>
      </c>
      <c r="D22" s="2">
        <v>50000</v>
      </c>
      <c r="E22" s="2">
        <v>40000</v>
      </c>
      <c r="F22" s="2">
        <v>83244</v>
      </c>
      <c r="G22" s="2">
        <v>70</v>
      </c>
      <c r="H22" s="2">
        <v>45000</v>
      </c>
      <c r="I22" s="10">
        <f t="shared" si="0"/>
        <v>2218314</v>
      </c>
      <c r="J22" s="2">
        <v>2000000</v>
      </c>
      <c r="K22" s="2">
        <v>50000</v>
      </c>
      <c r="L22" s="2">
        <v>40000</v>
      </c>
      <c r="M22" s="2">
        <v>83244</v>
      </c>
      <c r="N22" s="2">
        <v>70</v>
      </c>
      <c r="O22" s="2">
        <v>45000</v>
      </c>
      <c r="P22" s="10">
        <f t="shared" si="1"/>
        <v>2218314</v>
      </c>
    </row>
    <row r="23" spans="1:16" ht="16.5" customHeight="1" x14ac:dyDescent="0.2">
      <c r="A23" s="9" t="s">
        <v>13</v>
      </c>
      <c r="B23" s="5" t="s">
        <v>10</v>
      </c>
      <c r="C23" s="2">
        <v>42000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10">
        <f t="shared" si="0"/>
        <v>42000</v>
      </c>
      <c r="J23" s="2">
        <v>742000</v>
      </c>
      <c r="K23" s="2">
        <v>0</v>
      </c>
      <c r="L23" s="2">
        <v>0</v>
      </c>
      <c r="M23" s="2">
        <v>5</v>
      </c>
      <c r="N23" s="2">
        <v>128</v>
      </c>
      <c r="O23" s="2">
        <v>0</v>
      </c>
      <c r="P23" s="10">
        <f t="shared" si="1"/>
        <v>742133</v>
      </c>
    </row>
    <row r="24" spans="1:16" s="4" customFormat="1" ht="16.5" customHeight="1" x14ac:dyDescent="0.2">
      <c r="A24" s="18"/>
      <c r="B24" s="7" t="s">
        <v>45</v>
      </c>
      <c r="C24" s="11">
        <f t="shared" ref="C24:H24" si="10">SUM(C20:C23)</f>
        <v>34458206</v>
      </c>
      <c r="D24" s="11">
        <f t="shared" si="10"/>
        <v>2150000</v>
      </c>
      <c r="E24" s="11">
        <f t="shared" si="10"/>
        <v>1310000</v>
      </c>
      <c r="F24" s="11">
        <f t="shared" si="10"/>
        <v>2133244</v>
      </c>
      <c r="G24" s="11">
        <f t="shared" si="10"/>
        <v>6439735</v>
      </c>
      <c r="H24" s="11">
        <f t="shared" si="10"/>
        <v>968724</v>
      </c>
      <c r="I24" s="12">
        <f t="shared" si="0"/>
        <v>47459909</v>
      </c>
      <c r="J24" s="11">
        <f t="shared" ref="J24:O24" si="11">SUM(J20:J23)</f>
        <v>35509956</v>
      </c>
      <c r="K24" s="11">
        <f t="shared" si="11"/>
        <v>2150000</v>
      </c>
      <c r="L24" s="11">
        <f t="shared" si="11"/>
        <v>1310000</v>
      </c>
      <c r="M24" s="11">
        <f t="shared" si="11"/>
        <v>2133249</v>
      </c>
      <c r="N24" s="11">
        <f t="shared" si="11"/>
        <v>6539863</v>
      </c>
      <c r="O24" s="11">
        <f t="shared" si="11"/>
        <v>968724</v>
      </c>
      <c r="P24" s="12">
        <f t="shared" si="1"/>
        <v>48611792</v>
      </c>
    </row>
    <row r="25" spans="1:16" s="20" customFormat="1" ht="16.5" customHeight="1" x14ac:dyDescent="0.25">
      <c r="A25" s="19" t="s">
        <v>14</v>
      </c>
      <c r="B25" s="8" t="s">
        <v>25</v>
      </c>
      <c r="C25" s="13">
        <f t="shared" ref="C25:H25" si="12">SUM(C24,C19,C18,C12,C9)</f>
        <v>80799206</v>
      </c>
      <c r="D25" s="13">
        <f t="shared" si="12"/>
        <v>11220000</v>
      </c>
      <c r="E25" s="13">
        <f t="shared" si="12"/>
        <v>12584000</v>
      </c>
      <c r="F25" s="13">
        <f t="shared" si="12"/>
        <v>24558244</v>
      </c>
      <c r="G25" s="13">
        <f t="shared" si="12"/>
        <v>40541950</v>
      </c>
      <c r="H25" s="13">
        <f t="shared" si="12"/>
        <v>6303602</v>
      </c>
      <c r="I25" s="14">
        <f t="shared" si="0"/>
        <v>176007002</v>
      </c>
      <c r="J25" s="13">
        <f t="shared" ref="J25:O25" si="13">SUM(J24,J19,J18,J12,J9)</f>
        <v>81960956</v>
      </c>
      <c r="K25" s="13">
        <f t="shared" si="13"/>
        <v>11220000</v>
      </c>
      <c r="L25" s="13">
        <f t="shared" si="13"/>
        <v>12584000</v>
      </c>
      <c r="M25" s="13">
        <f t="shared" si="13"/>
        <v>24558244</v>
      </c>
      <c r="N25" s="13">
        <f t="shared" si="13"/>
        <v>40534076</v>
      </c>
      <c r="O25" s="13">
        <f t="shared" si="13"/>
        <v>6387942</v>
      </c>
      <c r="P25" s="14">
        <f t="shared" si="1"/>
        <v>177245218</v>
      </c>
    </row>
    <row r="26" spans="1:16" ht="16.5" customHeight="1" x14ac:dyDescent="0.2">
      <c r="A26" s="9" t="s">
        <v>15</v>
      </c>
      <c r="B26" s="5" t="s">
        <v>46</v>
      </c>
      <c r="C26" s="2">
        <v>3000000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10">
        <f t="shared" si="0"/>
        <v>3000000</v>
      </c>
      <c r="J26" s="2">
        <v>3000000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10">
        <f t="shared" si="1"/>
        <v>3000000</v>
      </c>
    </row>
    <row r="27" spans="1:16" s="4" customFormat="1" ht="16.5" customHeight="1" x14ac:dyDescent="0.2">
      <c r="A27" s="18" t="s">
        <v>16</v>
      </c>
      <c r="B27" s="7" t="s">
        <v>47</v>
      </c>
      <c r="C27" s="11">
        <f t="shared" ref="C27:H27" si="14">SUM(C26:C26)</f>
        <v>3000000</v>
      </c>
      <c r="D27" s="11">
        <f t="shared" si="14"/>
        <v>0</v>
      </c>
      <c r="E27" s="11">
        <f t="shared" si="14"/>
        <v>0</v>
      </c>
      <c r="F27" s="11">
        <f t="shared" si="14"/>
        <v>0</v>
      </c>
      <c r="G27" s="11">
        <f t="shared" si="14"/>
        <v>0</v>
      </c>
      <c r="H27" s="11">
        <f t="shared" si="14"/>
        <v>0</v>
      </c>
      <c r="I27" s="12">
        <f t="shared" si="0"/>
        <v>3000000</v>
      </c>
      <c r="J27" s="11">
        <f t="shared" ref="J27:O27" si="15">SUM(J26:J26)</f>
        <v>3000000</v>
      </c>
      <c r="K27" s="11">
        <f t="shared" si="15"/>
        <v>0</v>
      </c>
      <c r="L27" s="11">
        <f t="shared" si="15"/>
        <v>0</v>
      </c>
      <c r="M27" s="11">
        <f t="shared" si="15"/>
        <v>0</v>
      </c>
      <c r="N27" s="11">
        <f t="shared" si="15"/>
        <v>0</v>
      </c>
      <c r="O27" s="11">
        <f t="shared" si="15"/>
        <v>0</v>
      </c>
      <c r="P27" s="12">
        <f t="shared" si="1"/>
        <v>3000000</v>
      </c>
    </row>
    <row r="28" spans="1:16" s="4" customFormat="1" ht="16.5" customHeight="1" x14ac:dyDescent="0.2">
      <c r="A28" s="18"/>
      <c r="B28" s="7" t="s">
        <v>59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2"/>
      <c r="J28" s="11">
        <v>27000</v>
      </c>
      <c r="K28" s="11"/>
      <c r="L28" s="11"/>
      <c r="M28" s="11"/>
      <c r="N28" s="11"/>
      <c r="O28" s="11"/>
      <c r="P28" s="12">
        <f t="shared" si="1"/>
        <v>27000</v>
      </c>
    </row>
    <row r="29" spans="1:16" s="4" customFormat="1" ht="16.5" customHeight="1" x14ac:dyDescent="0.2">
      <c r="A29" s="17" t="s">
        <v>17</v>
      </c>
      <c r="B29" s="7" t="s">
        <v>48</v>
      </c>
      <c r="C29" s="11">
        <v>16518050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2">
        <f t="shared" si="0"/>
        <v>16518050</v>
      </c>
      <c r="J29" s="11">
        <v>17118708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2">
        <f t="shared" si="1"/>
        <v>17118708</v>
      </c>
    </row>
    <row r="30" spans="1:16" s="4" customFormat="1" ht="16.5" customHeight="1" x14ac:dyDescent="0.2">
      <c r="A30" s="18"/>
      <c r="B30" s="7" t="s">
        <v>57</v>
      </c>
      <c r="C30" s="11">
        <v>14461595</v>
      </c>
      <c r="D30" s="11"/>
      <c r="E30" s="11"/>
      <c r="F30" s="11"/>
      <c r="G30" s="11"/>
      <c r="H30" s="11"/>
      <c r="I30" s="12">
        <f t="shared" si="0"/>
        <v>14461595</v>
      </c>
      <c r="J30" s="11">
        <v>14461595</v>
      </c>
      <c r="K30" s="11"/>
      <c r="L30" s="11"/>
      <c r="M30" s="11"/>
      <c r="N30" s="11"/>
      <c r="O30" s="11"/>
      <c r="P30" s="12">
        <f t="shared" si="1"/>
        <v>14461595</v>
      </c>
    </row>
    <row r="31" spans="1:16" s="4" customFormat="1" ht="16.5" customHeight="1" x14ac:dyDescent="0.2">
      <c r="A31" s="18"/>
      <c r="B31" s="7" t="s">
        <v>20</v>
      </c>
      <c r="C31" s="11">
        <v>7286453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2">
        <f t="shared" si="0"/>
        <v>7286453</v>
      </c>
      <c r="J31" s="11">
        <v>1502781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2">
        <f t="shared" si="1"/>
        <v>1502781</v>
      </c>
    </row>
    <row r="32" spans="1:16" ht="16.5" customHeight="1" x14ac:dyDescent="0.2">
      <c r="A32" s="9" t="s">
        <v>22</v>
      </c>
      <c r="B32" s="5" t="s">
        <v>49</v>
      </c>
      <c r="C32" s="2">
        <v>72793300</v>
      </c>
      <c r="D32" s="2">
        <v>849376</v>
      </c>
      <c r="E32" s="2">
        <v>1304000</v>
      </c>
      <c r="F32" s="2">
        <v>0</v>
      </c>
      <c r="G32" s="2">
        <v>774300</v>
      </c>
      <c r="H32" s="2">
        <v>460000</v>
      </c>
      <c r="I32" s="10">
        <f t="shared" si="0"/>
        <v>76180976</v>
      </c>
      <c r="J32" s="2">
        <v>97793300</v>
      </c>
      <c r="K32" s="2">
        <v>849376</v>
      </c>
      <c r="L32" s="2">
        <v>1304000</v>
      </c>
      <c r="M32" s="2">
        <v>0</v>
      </c>
      <c r="N32" s="2">
        <v>774300</v>
      </c>
      <c r="O32" s="2">
        <v>460000</v>
      </c>
      <c r="P32" s="10">
        <f t="shared" si="1"/>
        <v>101180976</v>
      </c>
    </row>
    <row r="33" spans="1:16" ht="16.5" customHeight="1" x14ac:dyDescent="0.2">
      <c r="A33" s="16" t="s">
        <v>18</v>
      </c>
      <c r="B33" s="5" t="s">
        <v>22</v>
      </c>
      <c r="C33" s="2">
        <v>114192870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10">
        <f t="shared" si="0"/>
        <v>114192870</v>
      </c>
      <c r="J33" s="2">
        <v>114192870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10">
        <f t="shared" si="1"/>
        <v>114192870</v>
      </c>
    </row>
    <row r="34" spans="1:16" s="4" customFormat="1" ht="16.5" customHeight="1" x14ac:dyDescent="0.2">
      <c r="A34" s="17" t="s">
        <v>18</v>
      </c>
      <c r="B34" s="7" t="s">
        <v>18</v>
      </c>
      <c r="C34" s="11">
        <f t="shared" ref="C34:H34" si="16">SUM(C32:C33)</f>
        <v>186986170</v>
      </c>
      <c r="D34" s="11">
        <f t="shared" si="16"/>
        <v>849376</v>
      </c>
      <c r="E34" s="11">
        <f t="shared" si="16"/>
        <v>1304000</v>
      </c>
      <c r="F34" s="11">
        <f t="shared" si="16"/>
        <v>0</v>
      </c>
      <c r="G34" s="11">
        <f t="shared" si="16"/>
        <v>774300</v>
      </c>
      <c r="H34" s="11">
        <f t="shared" si="16"/>
        <v>460000</v>
      </c>
      <c r="I34" s="12">
        <f t="shared" si="0"/>
        <v>190373846</v>
      </c>
      <c r="J34" s="11">
        <f t="shared" ref="J34:O34" si="17">SUM(J32:J33)</f>
        <v>211986170</v>
      </c>
      <c r="K34" s="11">
        <f t="shared" si="17"/>
        <v>849376</v>
      </c>
      <c r="L34" s="11">
        <f t="shared" si="17"/>
        <v>1304000</v>
      </c>
      <c r="M34" s="11">
        <f t="shared" si="17"/>
        <v>0</v>
      </c>
      <c r="N34" s="11">
        <f t="shared" si="17"/>
        <v>774300</v>
      </c>
      <c r="O34" s="11">
        <f t="shared" si="17"/>
        <v>460000</v>
      </c>
      <c r="P34" s="12">
        <f t="shared" si="1"/>
        <v>215373846</v>
      </c>
    </row>
    <row r="35" spans="1:16" s="4" customFormat="1" ht="16.5" customHeight="1" x14ac:dyDescent="0.2">
      <c r="A35" s="18" t="s">
        <v>19</v>
      </c>
      <c r="B35" s="7" t="s">
        <v>50</v>
      </c>
      <c r="C35" s="11">
        <v>8000000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2">
        <f t="shared" si="0"/>
        <v>8000000</v>
      </c>
      <c r="J35" s="11">
        <v>17153872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2">
        <f t="shared" si="1"/>
        <v>17153872</v>
      </c>
    </row>
    <row r="36" spans="1:16" s="20" customFormat="1" ht="16.5" customHeight="1" x14ac:dyDescent="0.25">
      <c r="A36" s="21"/>
      <c r="B36" s="8" t="s">
        <v>51</v>
      </c>
      <c r="C36" s="13">
        <f t="shared" ref="C36:H36" si="18">SUM(C5,C6,C25,C27:C31,C34,C35)</f>
        <v>370243682</v>
      </c>
      <c r="D36" s="13">
        <f t="shared" si="18"/>
        <v>76303874</v>
      </c>
      <c r="E36" s="13">
        <f t="shared" si="18"/>
        <v>109719076</v>
      </c>
      <c r="F36" s="13">
        <f t="shared" si="18"/>
        <v>43045891</v>
      </c>
      <c r="G36" s="13">
        <f t="shared" si="18"/>
        <v>67788787</v>
      </c>
      <c r="H36" s="13">
        <f t="shared" si="18"/>
        <v>59280850</v>
      </c>
      <c r="I36" s="14">
        <f t="shared" si="0"/>
        <v>726382160</v>
      </c>
      <c r="J36" s="13">
        <f t="shared" ref="J36:O36" si="19">SUM(J5,J6,J25,J27:J31,J34,J35)</f>
        <v>400403290</v>
      </c>
      <c r="K36" s="13">
        <f t="shared" si="19"/>
        <v>76303874</v>
      </c>
      <c r="L36" s="13">
        <f t="shared" si="19"/>
        <v>109719076</v>
      </c>
      <c r="M36" s="13">
        <f t="shared" si="19"/>
        <v>43045891</v>
      </c>
      <c r="N36" s="13">
        <f t="shared" si="19"/>
        <v>67788787</v>
      </c>
      <c r="O36" s="13">
        <f t="shared" si="19"/>
        <v>59365190</v>
      </c>
      <c r="P36" s="14">
        <f t="shared" si="1"/>
        <v>756626108</v>
      </c>
    </row>
    <row r="37" spans="1:16" s="20" customFormat="1" ht="16.5" customHeight="1" x14ac:dyDescent="0.25">
      <c r="A37" s="21"/>
      <c r="B37" s="5" t="s">
        <v>54</v>
      </c>
      <c r="C37" s="2">
        <v>900000</v>
      </c>
      <c r="D37" s="13"/>
      <c r="E37" s="13"/>
      <c r="F37" s="13"/>
      <c r="G37" s="13"/>
      <c r="H37" s="13">
        <v>0</v>
      </c>
      <c r="I37" s="10">
        <f t="shared" si="0"/>
        <v>900000</v>
      </c>
      <c r="J37" s="2">
        <v>900000</v>
      </c>
      <c r="K37" s="13"/>
      <c r="L37" s="13"/>
      <c r="M37" s="13"/>
      <c r="N37" s="13"/>
      <c r="O37" s="13">
        <v>0</v>
      </c>
      <c r="P37" s="10">
        <f t="shared" si="1"/>
        <v>900000</v>
      </c>
    </row>
    <row r="38" spans="1:16" s="20" customFormat="1" ht="16.5" customHeight="1" x14ac:dyDescent="0.25">
      <c r="A38" s="21"/>
      <c r="B38" s="5" t="s">
        <v>55</v>
      </c>
      <c r="C38" s="2">
        <v>12076289</v>
      </c>
      <c r="D38" s="13"/>
      <c r="E38" s="13"/>
      <c r="F38" s="13"/>
      <c r="G38" s="13"/>
      <c r="H38" s="13">
        <v>0</v>
      </c>
      <c r="I38" s="10">
        <f t="shared" si="0"/>
        <v>12076289</v>
      </c>
      <c r="J38" s="2">
        <v>12076289</v>
      </c>
      <c r="K38" s="13"/>
      <c r="L38" s="13"/>
      <c r="M38" s="13"/>
      <c r="N38" s="13"/>
      <c r="O38" s="13">
        <v>0</v>
      </c>
      <c r="P38" s="10">
        <f t="shared" si="1"/>
        <v>12076289</v>
      </c>
    </row>
    <row r="39" spans="1:16" s="20" customFormat="1" ht="16.5" customHeight="1" x14ac:dyDescent="0.25">
      <c r="A39" s="21"/>
      <c r="B39" s="5" t="s">
        <v>24</v>
      </c>
      <c r="C39" s="2">
        <v>325795144</v>
      </c>
      <c r="D39" s="13"/>
      <c r="E39" s="13"/>
      <c r="F39" s="13"/>
      <c r="G39" s="13"/>
      <c r="H39" s="13">
        <v>0</v>
      </c>
      <c r="I39" s="10">
        <f t="shared" si="0"/>
        <v>325795144</v>
      </c>
      <c r="J39" s="2">
        <v>325795144</v>
      </c>
      <c r="K39" s="13"/>
      <c r="L39" s="13"/>
      <c r="M39" s="13"/>
      <c r="N39" s="13"/>
      <c r="O39" s="13">
        <v>0</v>
      </c>
      <c r="P39" s="10">
        <f t="shared" si="1"/>
        <v>325795144</v>
      </c>
    </row>
    <row r="40" spans="1:16" s="4" customFormat="1" ht="16.5" customHeight="1" thickBot="1" x14ac:dyDescent="0.25">
      <c r="A40" s="18" t="s">
        <v>23</v>
      </c>
      <c r="B40" s="7" t="s">
        <v>52</v>
      </c>
      <c r="C40" s="11">
        <f>SUM(C37:C39)</f>
        <v>338771433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2">
        <f t="shared" si="0"/>
        <v>338771433</v>
      </c>
      <c r="J40" s="11">
        <f>SUM(J37:J39)</f>
        <v>338771433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>
        <f t="shared" si="1"/>
        <v>338771433</v>
      </c>
    </row>
    <row r="41" spans="1:16" s="4" customFormat="1" ht="16.5" customHeight="1" thickBot="1" x14ac:dyDescent="0.25">
      <c r="A41" s="22" t="s">
        <v>21</v>
      </c>
      <c r="B41" s="7" t="s">
        <v>21</v>
      </c>
      <c r="C41" s="11">
        <f t="shared" ref="C41:H41" si="20">SUM(C36,C40:C40)</f>
        <v>709015115</v>
      </c>
      <c r="D41" s="11">
        <f t="shared" si="20"/>
        <v>76303874</v>
      </c>
      <c r="E41" s="11">
        <f t="shared" si="20"/>
        <v>109719076</v>
      </c>
      <c r="F41" s="11">
        <f t="shared" si="20"/>
        <v>43045891</v>
      </c>
      <c r="G41" s="11">
        <f t="shared" si="20"/>
        <v>67788787</v>
      </c>
      <c r="H41" s="11">
        <f t="shared" si="20"/>
        <v>59280850</v>
      </c>
      <c r="I41" s="12">
        <f t="shared" si="0"/>
        <v>1065153593</v>
      </c>
      <c r="J41" s="11">
        <f t="shared" ref="J41:O41" si="21">SUM(J36,J40:J40)</f>
        <v>739174723</v>
      </c>
      <c r="K41" s="11">
        <f t="shared" si="21"/>
        <v>76303874</v>
      </c>
      <c r="L41" s="11">
        <f t="shared" si="21"/>
        <v>109719076</v>
      </c>
      <c r="M41" s="11">
        <f t="shared" si="21"/>
        <v>43045891</v>
      </c>
      <c r="N41" s="11">
        <f t="shared" si="21"/>
        <v>67788787</v>
      </c>
      <c r="O41" s="11">
        <f t="shared" si="21"/>
        <v>59365190</v>
      </c>
      <c r="P41" s="12">
        <f t="shared" si="1"/>
        <v>1095397541</v>
      </c>
    </row>
    <row r="42" spans="1:16" ht="16.5" customHeight="1" x14ac:dyDescent="0.2">
      <c r="B42" s="5" t="s">
        <v>24</v>
      </c>
      <c r="C42" s="2">
        <f>SUM(-C39)</f>
        <v>-325795144</v>
      </c>
      <c r="D42" s="2">
        <v>0</v>
      </c>
      <c r="E42" s="2">
        <v>0</v>
      </c>
      <c r="F42" s="2">
        <v>0</v>
      </c>
      <c r="G42" s="2"/>
      <c r="H42" s="2">
        <v>0</v>
      </c>
      <c r="I42" s="10">
        <f t="shared" si="0"/>
        <v>-325795144</v>
      </c>
      <c r="J42" s="2">
        <f>SUM(-J39)</f>
        <v>-325795144</v>
      </c>
      <c r="K42" s="2">
        <v>0</v>
      </c>
      <c r="L42" s="2">
        <v>0</v>
      </c>
      <c r="M42" s="2">
        <v>0</v>
      </c>
      <c r="N42" s="2"/>
      <c r="O42" s="2">
        <v>0</v>
      </c>
      <c r="P42" s="10">
        <f t="shared" si="1"/>
        <v>-325795144</v>
      </c>
    </row>
    <row r="43" spans="1:16" s="20" customFormat="1" ht="16.5" customHeight="1" thickBot="1" x14ac:dyDescent="0.3">
      <c r="B43" s="23" t="s">
        <v>26</v>
      </c>
      <c r="C43" s="24">
        <f t="shared" ref="C43:H43" si="22">SUM(C41:C42)</f>
        <v>383219971</v>
      </c>
      <c r="D43" s="24">
        <f t="shared" si="22"/>
        <v>76303874</v>
      </c>
      <c r="E43" s="24">
        <f t="shared" si="22"/>
        <v>109719076</v>
      </c>
      <c r="F43" s="24">
        <f t="shared" si="22"/>
        <v>43045891</v>
      </c>
      <c r="G43" s="24">
        <f t="shared" si="22"/>
        <v>67788787</v>
      </c>
      <c r="H43" s="24">
        <f t="shared" si="22"/>
        <v>59280850</v>
      </c>
      <c r="I43" s="25">
        <f t="shared" si="0"/>
        <v>739358449</v>
      </c>
      <c r="J43" s="24">
        <f t="shared" ref="J43:O43" si="23">SUM(J41:J42)</f>
        <v>413379579</v>
      </c>
      <c r="K43" s="24">
        <f t="shared" si="23"/>
        <v>76303874</v>
      </c>
      <c r="L43" s="24">
        <f t="shared" si="23"/>
        <v>109719076</v>
      </c>
      <c r="M43" s="24">
        <f t="shared" si="23"/>
        <v>43045891</v>
      </c>
      <c r="N43" s="24">
        <f t="shared" si="23"/>
        <v>67788787</v>
      </c>
      <c r="O43" s="24">
        <f t="shared" si="23"/>
        <v>59365190</v>
      </c>
      <c r="P43" s="25">
        <f t="shared" si="1"/>
        <v>769602397</v>
      </c>
    </row>
    <row r="44" spans="1:16" ht="16.5" customHeight="1" x14ac:dyDescent="0.2">
      <c r="I44" s="27"/>
      <c r="P44" s="27"/>
    </row>
  </sheetData>
  <mergeCells count="2">
    <mergeCell ref="C1:I1"/>
    <mergeCell ref="J1:P1"/>
  </mergeCells>
  <phoneticPr fontId="1" type="noConversion"/>
  <pageMargins left="0.75" right="0.75" top="1" bottom="1" header="0.5" footer="0.5"/>
  <pageSetup paperSize="8" orientation="landscape" horizontalDpi="300" verticalDpi="300" r:id="rId1"/>
  <headerFooter alignWithMargins="0">
    <oddHeader>&amp;L&amp;"Arial,Félkövér"&amp;U5.melléklet: Kiadások részletezése                   Ft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</dc:creator>
  <cp:lastModifiedBy>Szilvi</cp:lastModifiedBy>
  <cp:lastPrinted>2021-07-02T09:18:15Z</cp:lastPrinted>
  <dcterms:created xsi:type="dcterms:W3CDTF">2007-08-06T08:15:09Z</dcterms:created>
  <dcterms:modified xsi:type="dcterms:W3CDTF">2021-07-07T07:32:37Z</dcterms:modified>
</cp:coreProperties>
</file>