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32D0B06A-9848-4DE7-9D58-35DC1F6017E0}" xr6:coauthVersionLast="45" xr6:coauthVersionMax="45" xr10:uidLastSave="{00000000-0000-0000-0000-000000000000}"/>
  <bookViews>
    <workbookView xWindow="-120" yWindow="-120" windowWidth="21840" windowHeight="13140" xr2:uid="{9DE0C2E0-D66B-4E19-A0E4-5EAD35BF82A3}"/>
  </bookViews>
  <sheets>
    <sheet name="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9" i="1" l="1"/>
  <c r="F97" i="1"/>
  <c r="G97" i="1" s="1"/>
  <c r="E97" i="1"/>
  <c r="D97" i="1"/>
  <c r="G96" i="1"/>
  <c r="G95" i="1"/>
  <c r="F94" i="1"/>
  <c r="G94" i="1" s="1"/>
  <c r="E94" i="1"/>
  <c r="D94" i="1"/>
  <c r="F92" i="1"/>
  <c r="E92" i="1"/>
  <c r="D92" i="1"/>
  <c r="F90" i="1"/>
  <c r="E90" i="1"/>
  <c r="D90" i="1"/>
  <c r="G89" i="1"/>
  <c r="G85" i="1"/>
  <c r="G84" i="1"/>
  <c r="G83" i="1"/>
  <c r="G82" i="1"/>
  <c r="G81" i="1"/>
  <c r="F80" i="1"/>
  <c r="G80" i="1" s="1"/>
  <c r="E80" i="1"/>
  <c r="D80" i="1"/>
  <c r="G79" i="1"/>
  <c r="G78" i="1"/>
  <c r="G77" i="1"/>
  <c r="G76" i="1"/>
  <c r="F75" i="1"/>
  <c r="F73" i="1" s="1"/>
  <c r="E75" i="1"/>
  <c r="D75" i="1"/>
  <c r="D73" i="1" s="1"/>
  <c r="G74" i="1"/>
  <c r="E73" i="1"/>
  <c r="G72" i="1"/>
  <c r="F70" i="1"/>
  <c r="G70" i="1" s="1"/>
  <c r="E70" i="1"/>
  <c r="D70" i="1"/>
  <c r="G69" i="1"/>
  <c r="G68" i="1"/>
  <c r="F67" i="1"/>
  <c r="F101" i="1" s="1"/>
  <c r="E67" i="1"/>
  <c r="E101" i="1" s="1"/>
  <c r="D67" i="1"/>
  <c r="G60" i="1"/>
  <c r="G59" i="1"/>
  <c r="F58" i="1"/>
  <c r="G58" i="1" s="1"/>
  <c r="E58" i="1"/>
  <c r="D58" i="1"/>
  <c r="H53" i="1"/>
  <c r="G51" i="1"/>
  <c r="F48" i="1"/>
  <c r="G48" i="1" s="1"/>
  <c r="E48" i="1"/>
  <c r="D48" i="1"/>
  <c r="G47" i="1"/>
  <c r="G45" i="1"/>
  <c r="F44" i="1"/>
  <c r="G44" i="1" s="1"/>
  <c r="E44" i="1"/>
  <c r="D44" i="1"/>
  <c r="G43" i="1"/>
  <c r="G42" i="1"/>
  <c r="G41" i="1"/>
  <c r="G40" i="1"/>
  <c r="G39" i="1"/>
  <c r="G37" i="1"/>
  <c r="F37" i="1"/>
  <c r="E37" i="1"/>
  <c r="D37" i="1"/>
  <c r="G36" i="1"/>
  <c r="G35" i="1"/>
  <c r="G34" i="1"/>
  <c r="G33" i="1"/>
  <c r="G32" i="1"/>
  <c r="F32" i="1"/>
  <c r="E32" i="1"/>
  <c r="D32" i="1"/>
  <c r="G31" i="1"/>
  <c r="G30" i="1"/>
  <c r="G28" i="1"/>
  <c r="G27" i="1"/>
  <c r="G26" i="1"/>
  <c r="F25" i="1"/>
  <c r="G25" i="1" s="1"/>
  <c r="E25" i="1"/>
  <c r="D25" i="1"/>
  <c r="G24" i="1"/>
  <c r="G23" i="1"/>
  <c r="G22" i="1"/>
  <c r="G21" i="1"/>
  <c r="F20" i="1"/>
  <c r="G20" i="1" s="1"/>
  <c r="E20" i="1"/>
  <c r="D20" i="1"/>
  <c r="G19" i="1"/>
  <c r="G18" i="1"/>
  <c r="G17" i="1"/>
  <c r="G16" i="1"/>
  <c r="F15" i="1"/>
  <c r="G15" i="1" s="1"/>
  <c r="E15" i="1"/>
  <c r="D15" i="1"/>
  <c r="D7" i="1" s="1"/>
  <c r="D61" i="1" s="1"/>
  <c r="G14" i="1"/>
  <c r="G13" i="1"/>
  <c r="G12" i="1"/>
  <c r="G11" i="1"/>
  <c r="G9" i="1"/>
  <c r="F8" i="1"/>
  <c r="G8" i="1" s="1"/>
  <c r="E8" i="1"/>
  <c r="E7" i="1" s="1"/>
  <c r="E61" i="1" s="1"/>
  <c r="D8" i="1"/>
  <c r="F7" i="1"/>
  <c r="F61" i="1" s="1"/>
  <c r="H2" i="1"/>
  <c r="D101" i="1" l="1"/>
  <c r="G101" i="1" s="1"/>
  <c r="G61" i="1"/>
  <c r="G73" i="1"/>
  <c r="G7" i="1"/>
  <c r="G67" i="1"/>
  <c r="G75" i="1"/>
</calcChain>
</file>

<file path=xl/sharedStrings.xml><?xml version="1.0" encoding="utf-8"?>
<sst xmlns="http://schemas.openxmlformats.org/spreadsheetml/2006/main" count="280" uniqueCount="231">
  <si>
    <t>7. melléklet</t>
  </si>
  <si>
    <t>Balatonakali Önkormányzat 2019. évi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</si>
  <si>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</si>
  <si>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</si>
  <si>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</si>
  <si>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</si>
  <si>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</si>
  <si>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</si>
  <si>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</si>
  <si>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</si>
  <si>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</si>
  <si>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</si>
  <si>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</si>
  <si>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</si>
  <si>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</si>
  <si>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</si>
  <si>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</si>
  <si>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</si>
  <si>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</si>
  <si>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</si>
  <si>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</si>
  <si>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</si>
  <si>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</si>
  <si>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</si>
  <si>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</si>
  <si>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</si>
  <si>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</si>
  <si>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</si>
  <si>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</si>
  <si>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</si>
  <si>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</si>
  <si>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</si>
  <si>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</si>
  <si>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</si>
  <si>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</si>
  <si>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</si>
  <si>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</si>
  <si>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</si>
  <si>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</si>
  <si>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</si>
  <si>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</si>
  <si>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</si>
  <si>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</si>
  <si>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</si>
  <si>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</si>
  <si>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</si>
  <si>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</si>
  <si>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</si>
  <si>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</si>
  <si>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</si>
  <si>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</si>
  <si>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</si>
  <si>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</si>
  <si>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</si>
  <si>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</si>
  <si>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</si>
  <si>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</si>
  <si>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</si>
  <si>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</si>
  <si>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</si>
  <si>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</si>
  <si>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</si>
  <si>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</si>
  <si>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</si>
  <si>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</si>
  <si>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</si>
  <si>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</si>
  <si>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</si>
  <si>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</si>
  <si>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</si>
  <si>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</si>
  <si>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pénzügyi műveletek kiadásai</t>
  </si>
  <si>
    <t>K354</t>
  </si>
  <si>
    <t>3.5.5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</si>
  <si>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</si>
  <si>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</si>
  <si>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</si>
  <si>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</si>
  <si>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</si>
  <si>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</si>
  <si>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</si>
  <si>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</si>
  <si>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</si>
  <si>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</si>
  <si>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</si>
  <si>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</si>
  <si>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</si>
  <si>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</si>
  <si>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</si>
  <si>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</si>
  <si>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</si>
  <si>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</si>
  <si>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</si>
  <si>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</si>
  <si>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</si>
  <si>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</si>
  <si>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</si>
  <si>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</si>
  <si>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</si>
  <si>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</si>
  <si>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</si>
  <si>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</si>
  <si>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</si>
  <si>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</si>
  <si>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</si>
  <si>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</si>
  <si>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</si>
  <si>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</si>
  <si>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</si>
  <si>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</si>
  <si>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</si>
  <si>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</si>
  <si>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</si>
  <si>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</si>
  <si>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</si>
  <si>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</si>
  <si>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</si>
  <si>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</si>
  <si>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</si>
  <si>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</si>
  <si>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</si>
  <si>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Egyéb tárgyi eszközök felújítása</t>
  </si>
  <si>
    <t>K73</t>
  </si>
  <si>
    <t>7.3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</si>
  <si>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</si>
  <si>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</si>
  <si>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</si>
  <si>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</si>
  <si>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</si>
  <si>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</si>
  <si>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belülre</t>
  </si>
  <si>
    <t>K84</t>
  </si>
  <si>
    <t>8.2</t>
  </si>
  <si>
    <t>Felhalmozási célú visszatérítendő támogatások, kölcsönök nyújtása ÁH-n kívülre</t>
  </si>
  <si>
    <t>K86</t>
  </si>
  <si>
    <t>8.3</t>
  </si>
  <si>
    <t>Egyéb felhalmozási célú támogatások ÁH-n kívülre</t>
  </si>
  <si>
    <t>K89</t>
  </si>
  <si>
    <t>7. melléklet folytatása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</si>
  <si>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</si>
  <si>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</si>
  <si>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</si>
  <si>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</si>
  <si>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</si>
  <si>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</si>
  <si>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</si>
  <si>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</si>
  <si>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</si>
  <si>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</si>
  <si>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Balatonakali Önkormányzat 2019. évi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</si>
  <si>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</si>
  <si>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</si>
  <si>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</si>
  <si>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</si>
  <si>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</si>
  <si>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</si>
  <si>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</si>
  <si>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</si>
  <si>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</si>
  <si>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</si>
  <si>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Felhalmozási célú önkormányzati támogatások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</si>
  <si>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</si>
  <si>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</si>
  <si>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</si>
  <si>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</si>
  <si>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</si>
  <si>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</si>
  <si>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</si>
  <si>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</si>
  <si>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</si>
  <si>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</si>
  <si>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</si>
  <si>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</si>
  <si>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</si>
  <si>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</si>
  <si>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</si>
  <si>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</si>
  <si>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</si>
  <si>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</si>
  <si>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</si>
  <si>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</si>
  <si>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</si>
  <si>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</si>
  <si>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</si>
  <si>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</si>
  <si>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</si>
  <si>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</si>
  <si>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</si>
  <si>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</si>
  <si>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</si>
  <si>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</si>
  <si>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</si>
  <si>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</si>
  <si>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</si>
  <si>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</si>
  <si>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</si>
  <si>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</si>
  <si>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</si>
  <si>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</si>
  <si>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</si>
  <si>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</si>
  <si>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</si>
  <si>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</si>
  <si>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Biztosító által fizetett kártérítés</t>
  </si>
  <si>
    <t>B410</t>
  </si>
  <si>
    <t>4.9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</si>
  <si>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</si>
  <si>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</si>
  <si>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</si>
  <si>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</si>
  <si>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</si>
  <si>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</si>
  <si>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</si>
  <si>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</si>
  <si>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</si>
  <si>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</si>
  <si>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</si>
  <si>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</si>
  <si>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</si>
  <si>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B71</t>
  </si>
  <si>
    <t>Egyéb felhalmozási célú átvett pénzeszközök</t>
  </si>
  <si>
    <t>B73</t>
  </si>
  <si>
    <t>Belföldi finanszírozás bevételei</t>
  </si>
  <si>
    <t>B81</t>
  </si>
  <si>
    <t>Forgatási célú belföldi értékpapírok beváltása</t>
  </si>
  <si>
    <t>B812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</si>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</sst>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3" fontId="7" fillId="0" borderId="8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9" fontId="4" fillId="0" borderId="9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8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3" fontId="7" fillId="0" borderId="13" xfId="0" applyNumberFormat="1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vertical="center"/>
    </xf>
    <xf numFmtId="14" fontId="4" fillId="0" borderId="11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49" fontId="7" fillId="0" borderId="1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3" fontId="7" fillId="0" borderId="12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3" fontId="3" fillId="0" borderId="0" xfId="0" applyNumberFormat="1" applyFont="1"/>
    <xf numFmtId="3" fontId="0" fillId="0" borderId="0" xfId="0" applyNumberFormat="1"/>
    <xf numFmtId="49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9" fontId="2" fillId="0" borderId="18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49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3" fontId="2" fillId="0" borderId="24" xfId="0" applyNumberFormat="1" applyFont="1" applyBorder="1" applyAlignment="1">
      <alignment horizontal="right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3" fontId="7" fillId="2" borderId="28" xfId="0" applyNumberFormat="1" applyFont="1" applyFill="1" applyBorder="1" applyAlignment="1">
      <alignment horizontal="right" vertical="center"/>
    </xf>
    <xf numFmtId="9" fontId="7" fillId="2" borderId="2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7" fillId="0" borderId="30" xfId="0" applyFont="1" applyBorder="1" applyAlignment="1">
      <alignment vertical="center"/>
    </xf>
    <xf numFmtId="3" fontId="7" fillId="0" borderId="31" xfId="0" applyNumberFormat="1" applyFont="1" applyBorder="1" applyAlignment="1">
      <alignment horizontal="right" vertical="center"/>
    </xf>
    <xf numFmtId="9" fontId="7" fillId="0" borderId="32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9" fontId="2" fillId="0" borderId="32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0" xfId="0" applyFont="1"/>
    <xf numFmtId="0" fontId="7" fillId="0" borderId="3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9" fontId="4" fillId="0" borderId="3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3" fontId="7" fillId="0" borderId="33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3" fontId="7" fillId="0" borderId="36" xfId="0" applyNumberFormat="1" applyFont="1" applyBorder="1" applyAlignment="1">
      <alignment horizontal="right" vertical="center"/>
    </xf>
    <xf numFmtId="9" fontId="7" fillId="0" borderId="38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right" vertical="center"/>
    </xf>
    <xf numFmtId="9" fontId="2" fillId="0" borderId="38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3" fontId="2" fillId="0" borderId="42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3" fontId="2" fillId="0" borderId="43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3" fontId="2" fillId="0" borderId="45" xfId="0" applyNumberFormat="1" applyFont="1" applyBorder="1" applyAlignment="1">
      <alignment horizontal="right" vertical="center"/>
    </xf>
    <xf numFmtId="9" fontId="2" fillId="0" borderId="46" xfId="0" applyNumberFormat="1" applyFont="1" applyBorder="1" applyAlignment="1">
      <alignment horizontal="right" vertical="center"/>
    </xf>
    <xf numFmtId="0" fontId="7" fillId="2" borderId="45" xfId="0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1CAF-8140-40F5-98E6-46FC7EA2798D}">
  <dimension ref="A1:J102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7" width="9.7109375" style="1" customWidth="1"/>
    <col min="10" max="10" width="9.5703125" style="3" customWidth="1"/>
    <col min="11" max="11" width="11.140625" bestFit="1" customWidth="1"/>
  </cols>
  <sheetData>
    <row r="1" spans="1:10" ht="15" customHeight="1" x14ac:dyDescent="0.2">
      <c r="H1" s="2" t="s">
        <v>0</v>
      </c>
    </row>
    <row r="2" spans="1:10" ht="15" customHeight="1" x14ac:dyDescent="0.2">
      <c r="H2" s="2" t="str">
        <f>'[1]1.sz. melléklet'!G2</f>
        <v>az 12/2019. (XI.28.) önkormányzati rendelethez</v>
      </c>
    </row>
    <row r="3" spans="1:10" ht="15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10" ht="12.75" customHeight="1" thickBot="1" x14ac:dyDescent="0.25">
      <c r="A4" s="5"/>
      <c r="B4" s="6"/>
      <c r="C4" s="6"/>
      <c r="D4" s="7"/>
      <c r="E4" s="8"/>
      <c r="F4" s="8"/>
      <c r="G4" s="9" t="s">
        <v>2</v>
      </c>
      <c r="H4" s="3"/>
      <c r="J4"/>
    </row>
    <row r="5" spans="1:10" ht="47.25" thickTop="1" x14ac:dyDescent="0.2">
      <c r="A5" s="10" t="s">
        <v>3</v>
      </c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3" t="s">
        <v>9</v>
      </c>
      <c r="H5" s="3"/>
      <c r="J5"/>
    </row>
    <row r="6" spans="1:10" ht="15" customHeight="1" thickBot="1" x14ac:dyDescent="0.25">
      <c r="A6" s="14" t="s">
        <v>10</v>
      </c>
      <c r="B6" s="15" t="s">
        <v>11</v>
      </c>
      <c r="C6" s="16" t="s">
        <v>12</v>
      </c>
      <c r="D6" s="16" t="s">
        <v>13</v>
      </c>
      <c r="E6" s="16" t="s">
        <v>14</v>
      </c>
      <c r="F6" s="16" t="s">
        <v>15</v>
      </c>
      <c r="G6" s="17" t="s">
        <v>16</v>
      </c>
      <c r="H6" s="3"/>
      <c r="J6"/>
    </row>
    <row r="7" spans="1:10" ht="15" customHeight="1" thickTop="1" x14ac:dyDescent="0.2">
      <c r="A7" s="18" t="s">
        <v>17</v>
      </c>
      <c r="B7" s="19" t="s">
        <v>18</v>
      </c>
      <c r="C7" s="19" t="s">
        <v>19</v>
      </c>
      <c r="D7" s="20">
        <f>D8+D15</f>
        <v>52301777</v>
      </c>
      <c r="E7" s="20">
        <f>E8+E15</f>
        <v>52301777</v>
      </c>
      <c r="F7" s="20">
        <f>F8+F15</f>
        <v>52874999</v>
      </c>
      <c r="G7" s="21">
        <f>F7/D7</f>
        <v>1.010959895301454</v>
      </c>
      <c r="H7" s="3"/>
      <c r="J7"/>
    </row>
    <row r="8" spans="1:10" ht="15" customHeight="1" x14ac:dyDescent="0.2">
      <c r="A8" s="22" t="s">
        <v>20</v>
      </c>
      <c r="B8" s="23" t="s">
        <v>21</v>
      </c>
      <c r="C8" s="23" t="s">
        <v>22</v>
      </c>
      <c r="D8" s="24">
        <f>SUM(D9:D14)</f>
        <v>40817054</v>
      </c>
      <c r="E8" s="24">
        <f>SUM(E9:E14)</f>
        <v>40817054</v>
      </c>
      <c r="F8" s="24">
        <f>SUM(F9:F14)</f>
        <v>41694449</v>
      </c>
      <c r="G8" s="25">
        <f t="shared" ref="G8:G48" si="0">F8/D8</f>
        <v>1.0214957943804568</v>
      </c>
      <c r="H8" s="3"/>
      <c r="J8"/>
    </row>
    <row r="9" spans="1:10" ht="15" customHeight="1" x14ac:dyDescent="0.2">
      <c r="A9" s="26"/>
      <c r="B9" s="27" t="s">
        <v>23</v>
      </c>
      <c r="C9" s="27" t="s">
        <v>24</v>
      </c>
      <c r="D9" s="28">
        <v>37447450</v>
      </c>
      <c r="E9" s="28">
        <v>37447450</v>
      </c>
      <c r="F9" s="28">
        <v>38229981</v>
      </c>
      <c r="G9" s="29">
        <f t="shared" si="0"/>
        <v>1.0208967766830586</v>
      </c>
      <c r="H9" s="3"/>
      <c r="J9"/>
    </row>
    <row r="10" spans="1:10" ht="15" customHeight="1" x14ac:dyDescent="0.2">
      <c r="A10" s="26"/>
      <c r="B10" s="27" t="s">
        <v>25</v>
      </c>
      <c r="C10" s="27" t="s">
        <v>26</v>
      </c>
      <c r="D10" s="30">
        <v>0</v>
      </c>
      <c r="E10" s="30">
        <v>0</v>
      </c>
      <c r="F10" s="30">
        <v>0</v>
      </c>
      <c r="G10" s="29"/>
      <c r="H10" s="3"/>
      <c r="J10"/>
    </row>
    <row r="11" spans="1:10" ht="15" customHeight="1" x14ac:dyDescent="0.2">
      <c r="A11" s="26"/>
      <c r="B11" s="27" t="s">
        <v>27</v>
      </c>
      <c r="C11" s="27" t="s">
        <v>28</v>
      </c>
      <c r="D11" s="31">
        <v>65000</v>
      </c>
      <c r="E11" s="31">
        <v>65000</v>
      </c>
      <c r="F11" s="31">
        <v>65000</v>
      </c>
      <c r="G11" s="29">
        <f t="shared" si="0"/>
        <v>1</v>
      </c>
      <c r="H11" s="3"/>
      <c r="J11"/>
    </row>
    <row r="12" spans="1:10" ht="15" customHeight="1" x14ac:dyDescent="0.2">
      <c r="A12" s="26"/>
      <c r="B12" s="27" t="s">
        <v>29</v>
      </c>
      <c r="C12" s="27" t="s">
        <v>30</v>
      </c>
      <c r="D12" s="28">
        <v>2540708</v>
      </c>
      <c r="E12" s="28">
        <v>2540708</v>
      </c>
      <c r="F12" s="28">
        <v>2540708</v>
      </c>
      <c r="G12" s="29">
        <f t="shared" si="0"/>
        <v>1</v>
      </c>
      <c r="H12" s="3"/>
      <c r="J12"/>
    </row>
    <row r="13" spans="1:10" ht="15" customHeight="1" x14ac:dyDescent="0.2">
      <c r="A13" s="26"/>
      <c r="B13" s="27" t="s">
        <v>31</v>
      </c>
      <c r="C13" s="27" t="s">
        <v>32</v>
      </c>
      <c r="D13" s="28">
        <v>123240</v>
      </c>
      <c r="E13" s="28">
        <v>123240</v>
      </c>
      <c r="F13" s="28">
        <v>123240</v>
      </c>
      <c r="G13" s="29">
        <f t="shared" si="0"/>
        <v>1</v>
      </c>
      <c r="H13" s="3"/>
      <c r="J13"/>
    </row>
    <row r="14" spans="1:10" ht="15" customHeight="1" x14ac:dyDescent="0.2">
      <c r="A14" s="26"/>
      <c r="B14" s="27" t="s">
        <v>33</v>
      </c>
      <c r="C14" s="27" t="s">
        <v>34</v>
      </c>
      <c r="D14" s="28">
        <v>640656</v>
      </c>
      <c r="E14" s="28">
        <v>640656</v>
      </c>
      <c r="F14" s="28">
        <v>735520</v>
      </c>
      <c r="G14" s="29">
        <f t="shared" si="0"/>
        <v>1.1480732249444319</v>
      </c>
      <c r="H14" s="3"/>
      <c r="J14"/>
    </row>
    <row r="15" spans="1:10" ht="15" customHeight="1" x14ac:dyDescent="0.2">
      <c r="A15" s="22" t="s">
        <v>35</v>
      </c>
      <c r="B15" s="23" t="s">
        <v>36</v>
      </c>
      <c r="C15" s="23" t="s">
        <v>37</v>
      </c>
      <c r="D15" s="32">
        <f>SUM(D16:D18)</f>
        <v>11484723</v>
      </c>
      <c r="E15" s="32">
        <f>SUM(E16:E18)</f>
        <v>11484723</v>
      </c>
      <c r="F15" s="32">
        <f>SUM(F16:F18)</f>
        <v>11180550</v>
      </c>
      <c r="G15" s="25">
        <f t="shared" si="0"/>
        <v>0.97351499030494681</v>
      </c>
      <c r="H15" s="3"/>
      <c r="J15"/>
    </row>
    <row r="16" spans="1:10" ht="15" customHeight="1" x14ac:dyDescent="0.2">
      <c r="A16" s="26"/>
      <c r="B16" s="27" t="s">
        <v>38</v>
      </c>
      <c r="C16" s="27" t="s">
        <v>39</v>
      </c>
      <c r="D16" s="28">
        <v>8221419</v>
      </c>
      <c r="E16" s="28">
        <v>8221419</v>
      </c>
      <c r="F16" s="28">
        <v>8221419</v>
      </c>
      <c r="G16" s="29">
        <f t="shared" si="0"/>
        <v>1</v>
      </c>
      <c r="H16" s="3"/>
      <c r="J16"/>
    </row>
    <row r="17" spans="1:10" ht="15" customHeight="1" x14ac:dyDescent="0.2">
      <c r="A17" s="26"/>
      <c r="B17" s="27" t="s">
        <v>40</v>
      </c>
      <c r="C17" s="27" t="s">
        <v>41</v>
      </c>
      <c r="D17" s="28">
        <v>1897284</v>
      </c>
      <c r="E17" s="28">
        <v>1897284</v>
      </c>
      <c r="F17" s="28">
        <v>1724601</v>
      </c>
      <c r="G17" s="33">
        <f t="shared" si="0"/>
        <v>0.90898410570056987</v>
      </c>
      <c r="H17" s="3"/>
      <c r="J17"/>
    </row>
    <row r="18" spans="1:10" ht="15" customHeight="1" x14ac:dyDescent="0.2">
      <c r="A18" s="26"/>
      <c r="B18" s="27" t="s">
        <v>42</v>
      </c>
      <c r="C18" s="27" t="s">
        <v>43</v>
      </c>
      <c r="D18" s="28">
        <v>1366020</v>
      </c>
      <c r="E18" s="28">
        <v>1366020</v>
      </c>
      <c r="F18" s="28">
        <v>1234530</v>
      </c>
      <c r="G18" s="33">
        <f t="shared" si="0"/>
        <v>0.9037422585320859</v>
      </c>
      <c r="H18" s="3"/>
      <c r="J18"/>
    </row>
    <row r="19" spans="1:10" ht="15" customHeight="1" x14ac:dyDescent="0.2">
      <c r="A19" s="34" t="s">
        <v>44</v>
      </c>
      <c r="B19" s="35" t="s">
        <v>45</v>
      </c>
      <c r="C19" s="35" t="s">
        <v>46</v>
      </c>
      <c r="D19" s="36">
        <v>11170165</v>
      </c>
      <c r="E19" s="36">
        <v>11170165</v>
      </c>
      <c r="F19" s="36">
        <v>11284951</v>
      </c>
      <c r="G19" s="21">
        <f t="shared" si="0"/>
        <v>1.0102761239426634</v>
      </c>
      <c r="H19" s="3"/>
      <c r="J19"/>
    </row>
    <row r="20" spans="1:10" ht="15" customHeight="1" x14ac:dyDescent="0.2">
      <c r="A20" s="34" t="s">
        <v>47</v>
      </c>
      <c r="B20" s="35" t="s">
        <v>48</v>
      </c>
      <c r="C20" s="35" t="s">
        <v>49</v>
      </c>
      <c r="D20" s="37">
        <f>SUM(D21:D25)</f>
        <v>123706100</v>
      </c>
      <c r="E20" s="37">
        <f>SUM(E21:E25)</f>
        <v>139102100</v>
      </c>
      <c r="F20" s="37">
        <f>SUM(F21:F25)</f>
        <v>150854600</v>
      </c>
      <c r="G20" s="21">
        <f t="shared" si="0"/>
        <v>1.2194596709458951</v>
      </c>
      <c r="H20" s="3"/>
      <c r="J20"/>
    </row>
    <row r="21" spans="1:10" ht="15" customHeight="1" x14ac:dyDescent="0.2">
      <c r="A21" s="22" t="s">
        <v>50</v>
      </c>
      <c r="B21" s="23" t="s">
        <v>51</v>
      </c>
      <c r="C21" s="23" t="s">
        <v>52</v>
      </c>
      <c r="D21" s="38">
        <v>13540000</v>
      </c>
      <c r="E21" s="38">
        <v>13540000</v>
      </c>
      <c r="F21" s="38">
        <v>13569500</v>
      </c>
      <c r="G21" s="25">
        <f t="shared" si="0"/>
        <v>1.0021787296898079</v>
      </c>
      <c r="H21" s="3"/>
      <c r="J21"/>
    </row>
    <row r="22" spans="1:10" ht="15" customHeight="1" x14ac:dyDescent="0.2">
      <c r="A22" s="22" t="s">
        <v>53</v>
      </c>
      <c r="B22" s="23" t="s">
        <v>54</v>
      </c>
      <c r="C22" s="23" t="s">
        <v>55</v>
      </c>
      <c r="D22" s="38">
        <v>3631700</v>
      </c>
      <c r="E22" s="38">
        <v>3631700</v>
      </c>
      <c r="F22" s="38">
        <v>3631700</v>
      </c>
      <c r="G22" s="25">
        <f t="shared" si="0"/>
        <v>1</v>
      </c>
      <c r="H22" s="3"/>
      <c r="J22"/>
    </row>
    <row r="23" spans="1:10" ht="15" customHeight="1" x14ac:dyDescent="0.2">
      <c r="A23" s="22" t="s">
        <v>56</v>
      </c>
      <c r="B23" s="23" t="s">
        <v>57</v>
      </c>
      <c r="C23" s="23" t="s">
        <v>58</v>
      </c>
      <c r="D23" s="38">
        <v>70485400</v>
      </c>
      <c r="E23" s="38">
        <v>70840400</v>
      </c>
      <c r="F23" s="38">
        <v>70855400</v>
      </c>
      <c r="G23" s="25">
        <f t="shared" si="0"/>
        <v>1.0052493140423406</v>
      </c>
      <c r="H23" s="3"/>
      <c r="J23"/>
    </row>
    <row r="24" spans="1:10" ht="15" customHeight="1" x14ac:dyDescent="0.2">
      <c r="A24" s="22" t="s">
        <v>59</v>
      </c>
      <c r="B24" s="23" t="s">
        <v>60</v>
      </c>
      <c r="C24" s="23" t="s">
        <v>61</v>
      </c>
      <c r="D24" s="38">
        <v>350000</v>
      </c>
      <c r="E24" s="38">
        <v>350000</v>
      </c>
      <c r="F24" s="38">
        <v>350000</v>
      </c>
      <c r="G24" s="25">
        <f t="shared" si="0"/>
        <v>1</v>
      </c>
      <c r="H24" s="3"/>
      <c r="J24"/>
    </row>
    <row r="25" spans="1:10" ht="15" customHeight="1" x14ac:dyDescent="0.2">
      <c r="A25" s="22" t="s">
        <v>62</v>
      </c>
      <c r="B25" s="23" t="s">
        <v>63</v>
      </c>
      <c r="C25" s="23" t="s">
        <v>64</v>
      </c>
      <c r="D25" s="32">
        <f>SUM(D26:D30)</f>
        <v>35699000</v>
      </c>
      <c r="E25" s="32">
        <f>SUM(E26:E30)</f>
        <v>50740000</v>
      </c>
      <c r="F25" s="32">
        <f>SUM(F26:F30)</f>
        <v>62448000</v>
      </c>
      <c r="G25" s="25">
        <f t="shared" si="0"/>
        <v>1.7492926972744334</v>
      </c>
      <c r="H25" s="3"/>
      <c r="J25"/>
    </row>
    <row r="26" spans="1:10" ht="15" customHeight="1" x14ac:dyDescent="0.2">
      <c r="A26" s="26"/>
      <c r="B26" s="27" t="s">
        <v>65</v>
      </c>
      <c r="C26" s="27" t="s">
        <v>66</v>
      </c>
      <c r="D26" s="28">
        <v>17272000</v>
      </c>
      <c r="E26" s="28">
        <v>17272000</v>
      </c>
      <c r="F26" s="28">
        <v>17272000</v>
      </c>
      <c r="G26" s="29">
        <f t="shared" si="0"/>
        <v>1</v>
      </c>
      <c r="H26" s="3"/>
      <c r="J26"/>
    </row>
    <row r="27" spans="1:10" ht="15" customHeight="1" x14ac:dyDescent="0.2">
      <c r="A27" s="26"/>
      <c r="B27" s="39" t="s">
        <v>67</v>
      </c>
      <c r="C27" s="27" t="s">
        <v>68</v>
      </c>
      <c r="D27" s="28">
        <v>17587000</v>
      </c>
      <c r="E27" s="28">
        <v>32628000</v>
      </c>
      <c r="F27" s="28">
        <v>44336000</v>
      </c>
      <c r="G27" s="29">
        <f t="shared" si="0"/>
        <v>2.5209529766304657</v>
      </c>
      <c r="H27" s="3"/>
      <c r="J27"/>
    </row>
    <row r="28" spans="1:10" ht="15" customHeight="1" x14ac:dyDescent="0.2">
      <c r="A28" s="26"/>
      <c r="B28" s="39" t="s">
        <v>69</v>
      </c>
      <c r="C28" s="27" t="s">
        <v>70</v>
      </c>
      <c r="D28" s="28">
        <v>40000</v>
      </c>
      <c r="E28" s="28">
        <v>40000</v>
      </c>
      <c r="F28" s="28">
        <v>40000</v>
      </c>
      <c r="G28" s="29">
        <f t="shared" si="0"/>
        <v>1</v>
      </c>
      <c r="H28" s="3"/>
      <c r="J28"/>
    </row>
    <row r="29" spans="1:10" ht="15" customHeight="1" x14ac:dyDescent="0.2">
      <c r="A29" s="26"/>
      <c r="B29" s="39" t="s">
        <v>71</v>
      </c>
      <c r="C29" s="27" t="s">
        <v>72</v>
      </c>
      <c r="D29" s="28">
        <v>0</v>
      </c>
      <c r="E29" s="28">
        <v>0</v>
      </c>
      <c r="F29" s="28">
        <v>0</v>
      </c>
      <c r="G29" s="29"/>
      <c r="H29" s="3"/>
      <c r="J29"/>
    </row>
    <row r="30" spans="1:10" ht="15" customHeight="1" x14ac:dyDescent="0.2">
      <c r="A30" s="26"/>
      <c r="B30" s="39" t="s">
        <v>73</v>
      </c>
      <c r="C30" s="27" t="s">
        <v>74</v>
      </c>
      <c r="D30" s="28">
        <v>800000</v>
      </c>
      <c r="E30" s="28">
        <v>800000</v>
      </c>
      <c r="F30" s="28">
        <v>800000</v>
      </c>
      <c r="G30" s="29">
        <f t="shared" si="0"/>
        <v>1</v>
      </c>
      <c r="H30" s="3"/>
      <c r="J30"/>
    </row>
    <row r="31" spans="1:10" ht="15" customHeight="1" x14ac:dyDescent="0.2">
      <c r="A31" s="34" t="s">
        <v>75</v>
      </c>
      <c r="B31" s="35" t="s">
        <v>76</v>
      </c>
      <c r="C31" s="35" t="s">
        <v>77</v>
      </c>
      <c r="D31" s="37">
        <v>4634000</v>
      </c>
      <c r="E31" s="37">
        <v>4634000</v>
      </c>
      <c r="F31" s="37">
        <v>4634000</v>
      </c>
      <c r="G31" s="21">
        <f t="shared" si="0"/>
        <v>1</v>
      </c>
      <c r="H31" s="3"/>
      <c r="J31"/>
    </row>
    <row r="32" spans="1:10" ht="15" customHeight="1" x14ac:dyDescent="0.2">
      <c r="A32" s="34" t="s">
        <v>78</v>
      </c>
      <c r="B32" s="35" t="s">
        <v>79</v>
      </c>
      <c r="C32" s="35" t="s">
        <v>80</v>
      </c>
      <c r="D32" s="37">
        <f>SUM(D33:D36)</f>
        <v>89483163</v>
      </c>
      <c r="E32" s="37">
        <f>SUM(E33:E36)</f>
        <v>69530163</v>
      </c>
      <c r="F32" s="37">
        <f>SUM(F33:F36)</f>
        <v>80561197</v>
      </c>
      <c r="G32" s="21">
        <f t="shared" si="0"/>
        <v>0.90029447215673408</v>
      </c>
      <c r="H32" s="3"/>
      <c r="J32"/>
    </row>
    <row r="33" spans="1:8" customFormat="1" ht="15" customHeight="1" x14ac:dyDescent="0.2">
      <c r="A33" s="22" t="s">
        <v>81</v>
      </c>
      <c r="B33" s="23" t="s">
        <v>82</v>
      </c>
      <c r="C33" s="23" t="s">
        <v>83</v>
      </c>
      <c r="D33" s="38">
        <v>1400140</v>
      </c>
      <c r="E33" s="38">
        <v>2500334</v>
      </c>
      <c r="F33" s="38">
        <v>2500334</v>
      </c>
      <c r="G33" s="21">
        <f t="shared" si="0"/>
        <v>1.7857742797148857</v>
      </c>
      <c r="H33" s="3"/>
    </row>
    <row r="34" spans="1:8" customFormat="1" ht="15" customHeight="1" x14ac:dyDescent="0.2">
      <c r="A34" s="22" t="s">
        <v>84</v>
      </c>
      <c r="B34" s="23" t="s">
        <v>85</v>
      </c>
      <c r="C34" s="23" t="s">
        <v>86</v>
      </c>
      <c r="D34" s="38">
        <v>20406500</v>
      </c>
      <c r="E34" s="38">
        <v>20406500</v>
      </c>
      <c r="F34" s="38">
        <v>20406500</v>
      </c>
      <c r="G34" s="25">
        <f t="shared" si="0"/>
        <v>1</v>
      </c>
      <c r="H34" s="3"/>
    </row>
    <row r="35" spans="1:8" customFormat="1" ht="15" customHeight="1" x14ac:dyDescent="0.2">
      <c r="A35" s="22" t="s">
        <v>87</v>
      </c>
      <c r="B35" s="23" t="s">
        <v>88</v>
      </c>
      <c r="C35" s="23" t="s">
        <v>89</v>
      </c>
      <c r="D35" s="38">
        <v>7636000</v>
      </c>
      <c r="E35" s="38">
        <v>7636000</v>
      </c>
      <c r="F35" s="38">
        <v>7636000</v>
      </c>
      <c r="G35" s="25">
        <f t="shared" si="0"/>
        <v>1</v>
      </c>
      <c r="H35" s="3"/>
    </row>
    <row r="36" spans="1:8" customFormat="1" ht="15" customHeight="1" x14ac:dyDescent="0.2">
      <c r="A36" s="22" t="s">
        <v>90</v>
      </c>
      <c r="B36" s="23" t="s">
        <v>91</v>
      </c>
      <c r="C36" s="23" t="s">
        <v>92</v>
      </c>
      <c r="D36" s="38">
        <v>60040523</v>
      </c>
      <c r="E36" s="38">
        <v>38987329</v>
      </c>
      <c r="F36" s="38">
        <v>50018363</v>
      </c>
      <c r="G36" s="25">
        <f t="shared" si="0"/>
        <v>0.8330767371896477</v>
      </c>
      <c r="H36" s="3"/>
    </row>
    <row r="37" spans="1:8" customFormat="1" ht="15" customHeight="1" x14ac:dyDescent="0.2">
      <c r="A37" s="34" t="s">
        <v>93</v>
      </c>
      <c r="B37" s="35" t="s">
        <v>94</v>
      </c>
      <c r="C37" s="35" t="s">
        <v>95</v>
      </c>
      <c r="D37" s="37">
        <f t="shared" ref="D37:F37" si="1">SUM(D38:D43)</f>
        <v>184855892</v>
      </c>
      <c r="E37" s="37">
        <f t="shared" si="1"/>
        <v>190623892</v>
      </c>
      <c r="F37" s="37">
        <f t="shared" si="1"/>
        <v>169599350</v>
      </c>
      <c r="G37" s="21">
        <f t="shared" si="0"/>
        <v>0.91746791603483213</v>
      </c>
      <c r="H37" s="3"/>
    </row>
    <row r="38" spans="1:8" customFormat="1" ht="15" customHeight="1" x14ac:dyDescent="0.2">
      <c r="A38" s="40" t="s">
        <v>96</v>
      </c>
      <c r="B38" s="41" t="s">
        <v>97</v>
      </c>
      <c r="C38" s="41" t="s">
        <v>98</v>
      </c>
      <c r="D38" s="24">
        <v>0</v>
      </c>
      <c r="E38" s="24">
        <v>0</v>
      </c>
      <c r="F38" s="24">
        <v>0</v>
      </c>
      <c r="G38" s="25"/>
      <c r="H38" s="3"/>
    </row>
    <row r="39" spans="1:8" s="43" customFormat="1" ht="15" customHeight="1" x14ac:dyDescent="0.2">
      <c r="A39" s="40" t="s">
        <v>99</v>
      </c>
      <c r="B39" s="41" t="s">
        <v>100</v>
      </c>
      <c r="C39" s="41" t="s">
        <v>101</v>
      </c>
      <c r="D39" s="38">
        <v>113676042</v>
      </c>
      <c r="E39" s="38">
        <v>120059042</v>
      </c>
      <c r="F39" s="38">
        <v>114889000</v>
      </c>
      <c r="G39" s="25">
        <f t="shared" si="0"/>
        <v>1.010670304653992</v>
      </c>
      <c r="H39" s="42"/>
    </row>
    <row r="40" spans="1:8" customFormat="1" ht="15" customHeight="1" x14ac:dyDescent="0.2">
      <c r="A40" s="40" t="s">
        <v>102</v>
      </c>
      <c r="B40" s="41" t="s">
        <v>103</v>
      </c>
      <c r="C40" s="41" t="s">
        <v>104</v>
      </c>
      <c r="D40" s="38">
        <v>386220</v>
      </c>
      <c r="E40" s="38">
        <v>386220</v>
      </c>
      <c r="F40" s="38">
        <v>386220</v>
      </c>
      <c r="G40" s="25">
        <f t="shared" si="0"/>
        <v>1</v>
      </c>
      <c r="H40" s="3"/>
    </row>
    <row r="41" spans="1:8" customFormat="1" ht="15" customHeight="1" x14ac:dyDescent="0.2">
      <c r="A41" s="40" t="s">
        <v>105</v>
      </c>
      <c r="B41" s="41" t="s">
        <v>106</v>
      </c>
      <c r="C41" s="41" t="s">
        <v>107</v>
      </c>
      <c r="D41" s="38">
        <v>29529000</v>
      </c>
      <c r="E41" s="38">
        <v>29529000</v>
      </c>
      <c r="F41" s="38">
        <v>33083000</v>
      </c>
      <c r="G41" s="25">
        <f t="shared" si="0"/>
        <v>1.1203562599478478</v>
      </c>
      <c r="H41" s="3"/>
    </row>
    <row r="42" spans="1:8" s="43" customFormat="1" ht="15" customHeight="1" x14ac:dyDescent="0.2">
      <c r="A42" s="40" t="s">
        <v>108</v>
      </c>
      <c r="B42" s="41" t="s">
        <v>109</v>
      </c>
      <c r="C42" s="41" t="s">
        <v>110</v>
      </c>
      <c r="D42" s="38">
        <v>14220000</v>
      </c>
      <c r="E42" s="38">
        <v>14220000</v>
      </c>
      <c r="F42" s="38">
        <v>0</v>
      </c>
      <c r="G42" s="25">
        <f t="shared" si="0"/>
        <v>0</v>
      </c>
      <c r="H42" s="42"/>
    </row>
    <row r="43" spans="1:8" customFormat="1" ht="15" customHeight="1" x14ac:dyDescent="0.2">
      <c r="A43" s="40" t="s">
        <v>111</v>
      </c>
      <c r="B43" s="41" t="s">
        <v>112</v>
      </c>
      <c r="C43" s="41" t="s">
        <v>113</v>
      </c>
      <c r="D43" s="38">
        <v>27044630</v>
      </c>
      <c r="E43" s="38">
        <v>26429630</v>
      </c>
      <c r="F43" s="38">
        <v>21241130</v>
      </c>
      <c r="G43" s="25">
        <f t="shared" si="0"/>
        <v>0.78541026444066719</v>
      </c>
      <c r="H43" s="3"/>
    </row>
    <row r="44" spans="1:8" customFormat="1" ht="15" customHeight="1" x14ac:dyDescent="0.2">
      <c r="A44" s="44" t="s">
        <v>114</v>
      </c>
      <c r="B44" s="45" t="s">
        <v>115</v>
      </c>
      <c r="C44" s="45" t="s">
        <v>116</v>
      </c>
      <c r="D44" s="46">
        <f>SUM(D45:D47)</f>
        <v>12815000</v>
      </c>
      <c r="E44" s="46">
        <f>SUM(E45:E47)</f>
        <v>12815000</v>
      </c>
      <c r="F44" s="46">
        <f>SUM(F45:F47)</f>
        <v>9965000</v>
      </c>
      <c r="G44" s="21">
        <f t="shared" si="0"/>
        <v>0.77760436987904802</v>
      </c>
      <c r="H44" s="3"/>
    </row>
    <row r="45" spans="1:8" customFormat="1" ht="15" customHeight="1" x14ac:dyDescent="0.2">
      <c r="A45" s="40" t="s">
        <v>117</v>
      </c>
      <c r="B45" s="41" t="s">
        <v>118</v>
      </c>
      <c r="C45" s="41" t="s">
        <v>119</v>
      </c>
      <c r="D45" s="38">
        <v>10280000</v>
      </c>
      <c r="E45" s="38">
        <v>10280000</v>
      </c>
      <c r="F45" s="38">
        <v>7603000</v>
      </c>
      <c r="G45" s="25">
        <f t="shared" si="0"/>
        <v>0.73959143968871599</v>
      </c>
      <c r="H45" s="3"/>
    </row>
    <row r="46" spans="1:8" customFormat="1" ht="15" customHeight="1" x14ac:dyDescent="0.2">
      <c r="A46" s="40" t="s">
        <v>120</v>
      </c>
      <c r="B46" s="41" t="s">
        <v>121</v>
      </c>
      <c r="C46" s="41" t="s">
        <v>122</v>
      </c>
      <c r="D46" s="38">
        <v>0</v>
      </c>
      <c r="E46" s="38">
        <v>0</v>
      </c>
      <c r="F46" s="38">
        <v>550000</v>
      </c>
      <c r="G46" s="25"/>
      <c r="H46" s="3"/>
    </row>
    <row r="47" spans="1:8" customFormat="1" ht="15" customHeight="1" x14ac:dyDescent="0.2">
      <c r="A47" s="40" t="s">
        <v>123</v>
      </c>
      <c r="B47" s="41" t="s">
        <v>124</v>
      </c>
      <c r="C47" s="41" t="s">
        <v>125</v>
      </c>
      <c r="D47" s="38">
        <v>2535000</v>
      </c>
      <c r="E47" s="38">
        <v>2535000</v>
      </c>
      <c r="F47" s="38">
        <v>1812000</v>
      </c>
      <c r="G47" s="25">
        <f t="shared" si="0"/>
        <v>0.71479289940828405</v>
      </c>
      <c r="H47" s="3"/>
    </row>
    <row r="48" spans="1:8" customFormat="1" ht="15" customHeight="1" x14ac:dyDescent="0.2">
      <c r="A48" s="47" t="s">
        <v>126</v>
      </c>
      <c r="B48" s="45" t="s">
        <v>127</v>
      </c>
      <c r="C48" s="45" t="s">
        <v>128</v>
      </c>
      <c r="D48" s="46">
        <f>SUM(D49:D57)</f>
        <v>2500000</v>
      </c>
      <c r="E48" s="46">
        <f>SUM(E49:E57)</f>
        <v>2500000</v>
      </c>
      <c r="F48" s="46">
        <f>SUM(F49:F57)</f>
        <v>8674000</v>
      </c>
      <c r="G48" s="21">
        <f t="shared" si="0"/>
        <v>3.4695999999999998</v>
      </c>
      <c r="H48" s="3"/>
    </row>
    <row r="49" spans="1:10" ht="15" customHeight="1" x14ac:dyDescent="0.2">
      <c r="A49" s="48" t="s">
        <v>129</v>
      </c>
      <c r="B49" s="41" t="s">
        <v>130</v>
      </c>
      <c r="C49" s="41" t="s">
        <v>131</v>
      </c>
      <c r="D49" s="24">
        <v>0</v>
      </c>
      <c r="E49" s="24">
        <v>0</v>
      </c>
      <c r="F49" s="24">
        <v>1174000</v>
      </c>
      <c r="G49" s="25"/>
      <c r="H49" s="3"/>
      <c r="J49"/>
    </row>
    <row r="50" spans="1:10" ht="24" x14ac:dyDescent="0.2">
      <c r="A50" s="48" t="s">
        <v>132</v>
      </c>
      <c r="B50" s="49" t="s">
        <v>133</v>
      </c>
      <c r="C50" s="41" t="s">
        <v>134</v>
      </c>
      <c r="D50" s="24">
        <v>0</v>
      </c>
      <c r="E50" s="24">
        <v>0</v>
      </c>
      <c r="F50" s="24">
        <v>5000000</v>
      </c>
      <c r="G50" s="25"/>
      <c r="H50" s="50"/>
      <c r="I50" s="51"/>
      <c r="J50"/>
    </row>
    <row r="51" spans="1:10" ht="15" customHeight="1" thickBot="1" x14ac:dyDescent="0.25">
      <c r="A51" s="52" t="s">
        <v>135</v>
      </c>
      <c r="B51" s="53" t="s">
        <v>136</v>
      </c>
      <c r="C51" s="53" t="s">
        <v>137</v>
      </c>
      <c r="D51" s="54">
        <v>2500000</v>
      </c>
      <c r="E51" s="54">
        <v>2500000</v>
      </c>
      <c r="F51" s="54">
        <v>2500000</v>
      </c>
      <c r="G51" s="55">
        <f>F51/D51</f>
        <v>1</v>
      </c>
      <c r="H51" s="50"/>
      <c r="J51"/>
    </row>
    <row r="52" spans="1:10" ht="15" customHeight="1" thickTop="1" x14ac:dyDescent="0.2">
      <c r="A52" s="56"/>
      <c r="B52" s="56"/>
      <c r="C52" s="56"/>
      <c r="D52" s="56"/>
      <c r="E52" s="56"/>
      <c r="F52" s="56"/>
      <c r="G52" s="56"/>
      <c r="H52" s="2" t="s">
        <v>138</v>
      </c>
    </row>
    <row r="53" spans="1:10" ht="12.75" x14ac:dyDescent="0.2">
      <c r="B53" s="7"/>
      <c r="C53" s="7"/>
      <c r="D53" s="7"/>
      <c r="E53" s="7"/>
      <c r="F53" s="7"/>
      <c r="G53" s="7"/>
      <c r="H53" s="2" t="str">
        <f>'[1]1.sz. melléklet'!G2</f>
        <v>az 12/2019. (XI.28.) önkormányzati rendelethez</v>
      </c>
    </row>
    <row r="54" spans="1:10" ht="12.75" x14ac:dyDescent="0.2">
      <c r="B54" s="7"/>
      <c r="C54" s="7"/>
      <c r="D54" s="7"/>
      <c r="E54" s="7"/>
      <c r="F54" s="7"/>
      <c r="G54" s="7"/>
      <c r="H54" s="2"/>
    </row>
    <row r="55" spans="1:10" ht="12.75" customHeight="1" thickBot="1" x14ac:dyDescent="0.25">
      <c r="A55" s="5"/>
      <c r="B55" s="6"/>
      <c r="C55" s="6"/>
      <c r="D55" s="7"/>
      <c r="E55" s="8"/>
      <c r="F55" s="8"/>
      <c r="G55" s="9" t="s">
        <v>2</v>
      </c>
      <c r="H55" s="3"/>
      <c r="J55"/>
    </row>
    <row r="56" spans="1:10" ht="47.25" thickTop="1" x14ac:dyDescent="0.2">
      <c r="A56" s="10" t="s">
        <v>3</v>
      </c>
      <c r="B56" s="11" t="s">
        <v>4</v>
      </c>
      <c r="C56" s="12" t="s">
        <v>5</v>
      </c>
      <c r="D56" s="12" t="s">
        <v>6</v>
      </c>
      <c r="E56" s="12" t="s">
        <v>7</v>
      </c>
      <c r="F56" s="12" t="s">
        <v>8</v>
      </c>
      <c r="G56" s="13" t="s">
        <v>9</v>
      </c>
      <c r="H56" s="3"/>
      <c r="J56"/>
    </row>
    <row r="57" spans="1:10" ht="15" customHeight="1" thickBot="1" x14ac:dyDescent="0.25">
      <c r="A57" s="14" t="s">
        <v>10</v>
      </c>
      <c r="B57" s="15" t="s">
        <v>11</v>
      </c>
      <c r="C57" s="16" t="s">
        <v>12</v>
      </c>
      <c r="D57" s="16" t="s">
        <v>13</v>
      </c>
      <c r="E57" s="16" t="s">
        <v>14</v>
      </c>
      <c r="F57" s="16" t="s">
        <v>15</v>
      </c>
      <c r="G57" s="17" t="s">
        <v>16</v>
      </c>
      <c r="H57" s="3"/>
      <c r="J57"/>
    </row>
    <row r="58" spans="1:10" ht="15" customHeight="1" thickTop="1" x14ac:dyDescent="0.2">
      <c r="A58" s="57" t="s">
        <v>139</v>
      </c>
      <c r="B58" s="58" t="s">
        <v>140</v>
      </c>
      <c r="C58" s="58" t="s">
        <v>141</v>
      </c>
      <c r="D58" s="59">
        <f>SUM(D59:D60)</f>
        <v>22683903</v>
      </c>
      <c r="E58" s="59">
        <f>SUM(E59:E60)</f>
        <v>22683903</v>
      </c>
      <c r="F58" s="59">
        <f>SUM(F59:F60)</f>
        <v>22683903</v>
      </c>
      <c r="G58" s="21">
        <f>F58/D58</f>
        <v>1</v>
      </c>
      <c r="H58" s="3"/>
      <c r="J58"/>
    </row>
    <row r="59" spans="1:10" ht="15" customHeight="1" x14ac:dyDescent="0.2">
      <c r="A59" s="60" t="s">
        <v>142</v>
      </c>
      <c r="B59" s="61" t="s">
        <v>143</v>
      </c>
      <c r="C59" s="62" t="s">
        <v>144</v>
      </c>
      <c r="D59" s="63">
        <v>2303903</v>
      </c>
      <c r="E59" s="63">
        <v>2303903</v>
      </c>
      <c r="F59" s="63">
        <v>2303903</v>
      </c>
      <c r="G59" s="25">
        <f>F59/D59</f>
        <v>1</v>
      </c>
      <c r="H59" s="50"/>
      <c r="J59"/>
    </row>
    <row r="60" spans="1:10" ht="15" customHeight="1" thickBot="1" x14ac:dyDescent="0.25">
      <c r="A60" s="64" t="s">
        <v>145</v>
      </c>
      <c r="B60" s="65" t="s">
        <v>146</v>
      </c>
      <c r="C60" s="66" t="s">
        <v>147</v>
      </c>
      <c r="D60" s="67">
        <v>20380000</v>
      </c>
      <c r="E60" s="67">
        <v>20380000</v>
      </c>
      <c r="F60" s="67">
        <v>20380000</v>
      </c>
      <c r="G60" s="25">
        <f>F60/D60</f>
        <v>1</v>
      </c>
      <c r="H60" s="3"/>
      <c r="J60"/>
    </row>
    <row r="61" spans="1:10" ht="15" customHeight="1" thickTop="1" thickBot="1" x14ac:dyDescent="0.25">
      <c r="A61" s="68" t="s">
        <v>148</v>
      </c>
      <c r="B61" s="69"/>
      <c r="C61" s="70"/>
      <c r="D61" s="71">
        <f>D7+D19+D20+D31+D32+D37+D44+D48+D58</f>
        <v>504150000</v>
      </c>
      <c r="E61" s="71">
        <f>E7+E19+E20+E31+E32+E37+E44+E48+E58</f>
        <v>505361000</v>
      </c>
      <c r="F61" s="71">
        <f>F7+F19+F20+F31+F32+F37+F44+F48+F58</f>
        <v>511132000</v>
      </c>
      <c r="G61" s="72">
        <f>F61/D61</f>
        <v>1.0138490528612516</v>
      </c>
      <c r="H61" s="3"/>
      <c r="J61"/>
    </row>
    <row r="62" spans="1:10" ht="13.5" thickTop="1" x14ac:dyDescent="0.2">
      <c r="B62" s="7"/>
      <c r="C62" s="7"/>
      <c r="D62" s="7"/>
      <c r="E62" s="7"/>
      <c r="F62" s="7"/>
      <c r="G62" s="7"/>
      <c r="H62" s="2"/>
    </row>
    <row r="63" spans="1:10" ht="12.75" x14ac:dyDescent="0.2">
      <c r="A63" s="4" t="s">
        <v>149</v>
      </c>
      <c r="B63" s="4"/>
      <c r="C63" s="4"/>
      <c r="D63" s="4"/>
      <c r="E63" s="4"/>
      <c r="F63" s="4"/>
      <c r="G63" s="4"/>
      <c r="H63" s="4"/>
    </row>
    <row r="64" spans="1:10" ht="15" customHeight="1" thickBot="1" x14ac:dyDescent="0.25">
      <c r="A64" s="56"/>
      <c r="B64" s="73"/>
      <c r="C64" s="73"/>
      <c r="D64" s="7"/>
      <c r="E64" s="8"/>
      <c r="F64" s="8"/>
      <c r="G64" s="9" t="s">
        <v>2</v>
      </c>
      <c r="H64" s="3"/>
      <c r="J64"/>
    </row>
    <row r="65" spans="1:10" ht="47.25" thickTop="1" x14ac:dyDescent="0.2">
      <c r="A65" s="10" t="s">
        <v>3</v>
      </c>
      <c r="B65" s="11" t="s">
        <v>4</v>
      </c>
      <c r="C65" s="12" t="s">
        <v>5</v>
      </c>
      <c r="D65" s="12" t="s">
        <v>6</v>
      </c>
      <c r="E65" s="12" t="s">
        <v>7</v>
      </c>
      <c r="F65" s="12" t="s">
        <v>8</v>
      </c>
      <c r="G65" s="13" t="s">
        <v>9</v>
      </c>
      <c r="H65" s="3"/>
      <c r="J65"/>
    </row>
    <row r="66" spans="1:10" ht="15" customHeight="1" thickBot="1" x14ac:dyDescent="0.25">
      <c r="A66" s="14" t="s">
        <v>10</v>
      </c>
      <c r="B66" s="15" t="s">
        <v>11</v>
      </c>
      <c r="C66" s="16" t="s">
        <v>12</v>
      </c>
      <c r="D66" s="16" t="s">
        <v>13</v>
      </c>
      <c r="E66" s="16" t="s">
        <v>14</v>
      </c>
      <c r="F66" s="16" t="s">
        <v>15</v>
      </c>
      <c r="G66" s="17" t="s">
        <v>16</v>
      </c>
      <c r="H66" s="3"/>
      <c r="J66"/>
    </row>
    <row r="67" spans="1:10" ht="15" customHeight="1" thickTop="1" x14ac:dyDescent="0.2">
      <c r="A67" s="18" t="s">
        <v>150</v>
      </c>
      <c r="B67" s="19" t="s">
        <v>151</v>
      </c>
      <c r="C67" s="74" t="s">
        <v>152</v>
      </c>
      <c r="D67" s="75">
        <f>SUM(D68:D69)</f>
        <v>69237657</v>
      </c>
      <c r="E67" s="75">
        <f>SUM(E68:E69)</f>
        <v>69237657</v>
      </c>
      <c r="F67" s="75">
        <f>SUM(F68:F69)</f>
        <v>70526527</v>
      </c>
      <c r="G67" s="76">
        <f t="shared" ref="G67:G101" si="2">F67/D67</f>
        <v>1.0186151590889334</v>
      </c>
      <c r="H67" s="3"/>
      <c r="I67" s="51"/>
      <c r="J67"/>
    </row>
    <row r="68" spans="1:10" ht="15" customHeight="1" x14ac:dyDescent="0.2">
      <c r="A68" s="22" t="s">
        <v>20</v>
      </c>
      <c r="B68" s="23" t="s">
        <v>153</v>
      </c>
      <c r="C68" s="77" t="s">
        <v>154</v>
      </c>
      <c r="D68" s="24">
        <v>62551911</v>
      </c>
      <c r="E68" s="24">
        <v>62551911</v>
      </c>
      <c r="F68" s="24">
        <v>63070071</v>
      </c>
      <c r="G68" s="78">
        <f t="shared" si="2"/>
        <v>1.0082836797743877</v>
      </c>
      <c r="H68" s="3"/>
      <c r="I68" s="51"/>
      <c r="J68"/>
    </row>
    <row r="69" spans="1:10" s="81" customFormat="1" ht="15" customHeight="1" x14ac:dyDescent="0.2">
      <c r="A69" s="22" t="s">
        <v>35</v>
      </c>
      <c r="B69" s="23" t="s">
        <v>155</v>
      </c>
      <c r="C69" s="79" t="s">
        <v>156</v>
      </c>
      <c r="D69" s="80">
        <v>6685746</v>
      </c>
      <c r="E69" s="80">
        <v>6685746</v>
      </c>
      <c r="F69" s="80">
        <v>7456456</v>
      </c>
      <c r="G69" s="78">
        <f t="shared" si="2"/>
        <v>1.1152765899272872</v>
      </c>
      <c r="H69" s="3"/>
    </row>
    <row r="70" spans="1:10" ht="15" customHeight="1" x14ac:dyDescent="0.2">
      <c r="A70" s="34" t="s">
        <v>44</v>
      </c>
      <c r="B70" s="82" t="s">
        <v>157</v>
      </c>
      <c r="C70" s="83" t="s">
        <v>158</v>
      </c>
      <c r="D70" s="84">
        <f>SUM(D71:D72)</f>
        <v>36925688</v>
      </c>
      <c r="E70" s="84">
        <f>SUM(E71:E72)</f>
        <v>36925688</v>
      </c>
      <c r="F70" s="84">
        <f>SUM(F71:F72)</f>
        <v>33612394</v>
      </c>
      <c r="G70" s="76">
        <f t="shared" si="2"/>
        <v>0.91027129948127172</v>
      </c>
      <c r="H70" s="3"/>
      <c r="J70"/>
    </row>
    <row r="71" spans="1:10" ht="15" customHeight="1" x14ac:dyDescent="0.2">
      <c r="A71" s="22" t="s">
        <v>159</v>
      </c>
      <c r="B71" s="23" t="s">
        <v>160</v>
      </c>
      <c r="C71" s="85" t="s">
        <v>161</v>
      </c>
      <c r="D71" s="86">
        <v>0</v>
      </c>
      <c r="E71" s="86">
        <v>0</v>
      </c>
      <c r="F71" s="86">
        <v>0</v>
      </c>
      <c r="G71" s="78"/>
      <c r="H71" s="3"/>
      <c r="J71"/>
    </row>
    <row r="72" spans="1:10" ht="15" customHeight="1" x14ac:dyDescent="0.2">
      <c r="A72" s="22" t="s">
        <v>162</v>
      </c>
      <c r="B72" s="23" t="s">
        <v>163</v>
      </c>
      <c r="C72" s="77" t="s">
        <v>164</v>
      </c>
      <c r="D72" s="32">
        <v>36925688</v>
      </c>
      <c r="E72" s="32">
        <v>36925688</v>
      </c>
      <c r="F72" s="32">
        <v>33612394</v>
      </c>
      <c r="G72" s="78">
        <f t="shared" si="2"/>
        <v>0.91027129948127172</v>
      </c>
      <c r="H72" s="3"/>
      <c r="J72"/>
    </row>
    <row r="73" spans="1:10" ht="15" customHeight="1" x14ac:dyDescent="0.2">
      <c r="A73" s="34" t="s">
        <v>47</v>
      </c>
      <c r="B73" s="35" t="s">
        <v>165</v>
      </c>
      <c r="C73" s="82" t="s">
        <v>166</v>
      </c>
      <c r="D73" s="87">
        <f>D74+D75+D79</f>
        <v>96000000</v>
      </c>
      <c r="E73" s="87">
        <f>E74+E75+E79</f>
        <v>96000000</v>
      </c>
      <c r="F73" s="87">
        <f>F74+F75+F79</f>
        <v>96000000</v>
      </c>
      <c r="G73" s="76">
        <f t="shared" si="2"/>
        <v>1</v>
      </c>
      <c r="H73" s="3"/>
      <c r="J73"/>
    </row>
    <row r="74" spans="1:10" ht="15" customHeight="1" x14ac:dyDescent="0.2">
      <c r="A74" s="22" t="s">
        <v>50</v>
      </c>
      <c r="B74" s="23" t="s">
        <v>167</v>
      </c>
      <c r="C74" s="77" t="s">
        <v>168</v>
      </c>
      <c r="D74" s="32">
        <v>54500000</v>
      </c>
      <c r="E74" s="32">
        <v>54500000</v>
      </c>
      <c r="F74" s="32">
        <v>54500000</v>
      </c>
      <c r="G74" s="78">
        <f t="shared" si="2"/>
        <v>1</v>
      </c>
      <c r="H74" s="3"/>
      <c r="J74"/>
    </row>
    <row r="75" spans="1:10" ht="15" customHeight="1" x14ac:dyDescent="0.2">
      <c r="A75" s="22" t="s">
        <v>53</v>
      </c>
      <c r="B75" s="23" t="s">
        <v>169</v>
      </c>
      <c r="C75" s="77" t="s">
        <v>170</v>
      </c>
      <c r="D75" s="88">
        <f t="shared" ref="D75" si="3">SUM(D76:D78)</f>
        <v>41000000</v>
      </c>
      <c r="E75" s="88">
        <f t="shared" ref="E75:F75" si="4">SUM(E76:E78)</f>
        <v>41000000</v>
      </c>
      <c r="F75" s="88">
        <f t="shared" si="4"/>
        <v>41000000</v>
      </c>
      <c r="G75" s="78">
        <f t="shared" si="2"/>
        <v>1</v>
      </c>
      <c r="H75" s="3"/>
      <c r="J75"/>
    </row>
    <row r="76" spans="1:10" ht="15" customHeight="1" x14ac:dyDescent="0.2">
      <c r="A76" s="89"/>
      <c r="B76" s="27" t="s">
        <v>171</v>
      </c>
      <c r="C76" s="90" t="s">
        <v>172</v>
      </c>
      <c r="D76" s="31">
        <v>17500000</v>
      </c>
      <c r="E76" s="31">
        <v>17500000</v>
      </c>
      <c r="F76" s="31">
        <v>17500000</v>
      </c>
      <c r="G76" s="91">
        <f t="shared" si="2"/>
        <v>1</v>
      </c>
      <c r="H76" s="3"/>
      <c r="J76"/>
    </row>
    <row r="77" spans="1:10" ht="15" customHeight="1" x14ac:dyDescent="0.2">
      <c r="A77" s="89"/>
      <c r="B77" s="27" t="s">
        <v>173</v>
      </c>
      <c r="C77" s="90" t="s">
        <v>174</v>
      </c>
      <c r="D77" s="31">
        <v>2000000</v>
      </c>
      <c r="E77" s="31">
        <v>2000000</v>
      </c>
      <c r="F77" s="31">
        <v>2000000</v>
      </c>
      <c r="G77" s="91">
        <f t="shared" si="2"/>
        <v>1</v>
      </c>
      <c r="H77" s="3"/>
      <c r="J77"/>
    </row>
    <row r="78" spans="1:10" ht="15" customHeight="1" x14ac:dyDescent="0.2">
      <c r="A78" s="89"/>
      <c r="B78" s="27" t="s">
        <v>175</v>
      </c>
      <c r="C78" s="90" t="s">
        <v>176</v>
      </c>
      <c r="D78" s="31">
        <v>21500000</v>
      </c>
      <c r="E78" s="31">
        <v>21500000</v>
      </c>
      <c r="F78" s="31">
        <v>21500000</v>
      </c>
      <c r="G78" s="91">
        <f t="shared" si="2"/>
        <v>1</v>
      </c>
      <c r="H78" s="3"/>
      <c r="J78"/>
    </row>
    <row r="79" spans="1:10" ht="15" customHeight="1" x14ac:dyDescent="0.2">
      <c r="A79" s="22" t="s">
        <v>56</v>
      </c>
      <c r="B79" s="23" t="s">
        <v>177</v>
      </c>
      <c r="C79" s="77" t="s">
        <v>178</v>
      </c>
      <c r="D79" s="32">
        <v>500000</v>
      </c>
      <c r="E79" s="32">
        <v>500000</v>
      </c>
      <c r="F79" s="32">
        <v>500000</v>
      </c>
      <c r="G79" s="78">
        <f t="shared" si="2"/>
        <v>1</v>
      </c>
      <c r="H79" s="3"/>
      <c r="J79"/>
    </row>
    <row r="80" spans="1:10" ht="15" customHeight="1" x14ac:dyDescent="0.2">
      <c r="A80" s="34" t="s">
        <v>75</v>
      </c>
      <c r="B80" s="35" t="s">
        <v>179</v>
      </c>
      <c r="C80" s="82" t="s">
        <v>180</v>
      </c>
      <c r="D80" s="87">
        <f>SUM(D81:D89)</f>
        <v>77293814</v>
      </c>
      <c r="E80" s="87">
        <f>SUM(E81:E89)</f>
        <v>77293812</v>
      </c>
      <c r="F80" s="87">
        <f>SUM(F81:F89)</f>
        <v>78849636</v>
      </c>
      <c r="G80" s="76">
        <f t="shared" si="2"/>
        <v>1.020128674204122</v>
      </c>
      <c r="H80" s="3"/>
      <c r="J80"/>
    </row>
    <row r="81" spans="1:10" ht="15" customHeight="1" x14ac:dyDescent="0.2">
      <c r="A81" s="22" t="s">
        <v>181</v>
      </c>
      <c r="B81" s="23" t="s">
        <v>182</v>
      </c>
      <c r="C81" s="77" t="s">
        <v>183</v>
      </c>
      <c r="D81" s="38">
        <v>500000</v>
      </c>
      <c r="E81" s="38">
        <v>500000</v>
      </c>
      <c r="F81" s="38">
        <v>500000</v>
      </c>
      <c r="G81" s="78">
        <f t="shared" si="2"/>
        <v>1</v>
      </c>
      <c r="H81" s="3"/>
      <c r="J81"/>
    </row>
    <row r="82" spans="1:10" ht="15" customHeight="1" x14ac:dyDescent="0.2">
      <c r="A82" s="22" t="s">
        <v>184</v>
      </c>
      <c r="B82" s="23" t="s">
        <v>185</v>
      </c>
      <c r="C82" s="77" t="s">
        <v>186</v>
      </c>
      <c r="D82" s="38">
        <v>48118000</v>
      </c>
      <c r="E82" s="38">
        <v>48118000</v>
      </c>
      <c r="F82" s="38">
        <v>48118000</v>
      </c>
      <c r="G82" s="78">
        <f t="shared" si="2"/>
        <v>1</v>
      </c>
      <c r="H82" s="3"/>
      <c r="J82"/>
    </row>
    <row r="83" spans="1:10" ht="15" customHeight="1" x14ac:dyDescent="0.2">
      <c r="A83" s="22" t="s">
        <v>187</v>
      </c>
      <c r="B83" s="23" t="s">
        <v>188</v>
      </c>
      <c r="C83" s="77" t="s">
        <v>189</v>
      </c>
      <c r="D83" s="38">
        <v>5250000</v>
      </c>
      <c r="E83" s="38">
        <v>5250000</v>
      </c>
      <c r="F83" s="38">
        <v>5250000</v>
      </c>
      <c r="G83" s="78">
        <f t="shared" si="2"/>
        <v>1</v>
      </c>
      <c r="H83" s="3"/>
      <c r="J83"/>
    </row>
    <row r="84" spans="1:10" ht="15" customHeight="1" x14ac:dyDescent="0.2">
      <c r="A84" s="22" t="s">
        <v>190</v>
      </c>
      <c r="B84" s="23" t="s">
        <v>191</v>
      </c>
      <c r="C84" s="77" t="s">
        <v>192</v>
      </c>
      <c r="D84" s="38">
        <v>7000000</v>
      </c>
      <c r="E84" s="38">
        <v>7000000</v>
      </c>
      <c r="F84" s="38">
        <v>7947000</v>
      </c>
      <c r="G84" s="78">
        <f t="shared" si="2"/>
        <v>1.1352857142857142</v>
      </c>
      <c r="H84" s="3"/>
      <c r="J84"/>
    </row>
    <row r="85" spans="1:10" ht="15" customHeight="1" x14ac:dyDescent="0.2">
      <c r="A85" s="22" t="s">
        <v>193</v>
      </c>
      <c r="B85" s="23" t="s">
        <v>194</v>
      </c>
      <c r="C85" s="77" t="s">
        <v>195</v>
      </c>
      <c r="D85" s="38">
        <v>16425000</v>
      </c>
      <c r="E85" s="38">
        <v>16425000</v>
      </c>
      <c r="F85" s="38">
        <v>16680000</v>
      </c>
      <c r="G85" s="78">
        <f t="shared" si="2"/>
        <v>1.015525114155251</v>
      </c>
      <c r="H85" s="3"/>
      <c r="J85"/>
    </row>
    <row r="86" spans="1:10" ht="15" customHeight="1" x14ac:dyDescent="0.2">
      <c r="A86" s="22" t="s">
        <v>196</v>
      </c>
      <c r="B86" s="92" t="s">
        <v>197</v>
      </c>
      <c r="C86" s="77" t="s">
        <v>198</v>
      </c>
      <c r="D86" s="32">
        <v>0</v>
      </c>
      <c r="E86" s="32">
        <v>0</v>
      </c>
      <c r="F86" s="32">
        <v>0</v>
      </c>
      <c r="G86" s="78"/>
      <c r="H86" s="3"/>
      <c r="J86"/>
    </row>
    <row r="87" spans="1:10" ht="15" customHeight="1" x14ac:dyDescent="0.2">
      <c r="A87" s="22" t="s">
        <v>199</v>
      </c>
      <c r="B87" s="23" t="s">
        <v>200</v>
      </c>
      <c r="C87" s="77" t="s">
        <v>201</v>
      </c>
      <c r="D87" s="32">
        <v>0</v>
      </c>
      <c r="E87" s="32">
        <v>0</v>
      </c>
      <c r="F87" s="32">
        <v>0</v>
      </c>
      <c r="G87" s="78"/>
      <c r="H87" s="3"/>
      <c r="J87"/>
    </row>
    <row r="88" spans="1:10" ht="15" customHeight="1" x14ac:dyDescent="0.2">
      <c r="A88" s="22" t="s">
        <v>202</v>
      </c>
      <c r="B88" s="23" t="s">
        <v>203</v>
      </c>
      <c r="C88" s="77" t="s">
        <v>204</v>
      </c>
      <c r="D88" s="32">
        <v>0</v>
      </c>
      <c r="E88" s="32">
        <v>0</v>
      </c>
      <c r="F88" s="32">
        <v>353000</v>
      </c>
      <c r="G88" s="78"/>
      <c r="H88" s="3"/>
      <c r="J88"/>
    </row>
    <row r="89" spans="1:10" ht="15" customHeight="1" x14ac:dyDescent="0.2">
      <c r="A89" s="22" t="s">
        <v>205</v>
      </c>
      <c r="B89" s="23" t="s">
        <v>206</v>
      </c>
      <c r="C89" s="77" t="s">
        <v>207</v>
      </c>
      <c r="D89" s="32">
        <v>814</v>
      </c>
      <c r="E89" s="32">
        <v>812</v>
      </c>
      <c r="F89" s="32">
        <v>1636</v>
      </c>
      <c r="G89" s="78">
        <f t="shared" si="2"/>
        <v>2.0098280098280097</v>
      </c>
      <c r="H89" s="3"/>
      <c r="J89"/>
    </row>
    <row r="90" spans="1:10" s="43" customFormat="1" ht="15" customHeight="1" x14ac:dyDescent="0.2">
      <c r="A90" s="34" t="s">
        <v>78</v>
      </c>
      <c r="B90" s="35" t="s">
        <v>208</v>
      </c>
      <c r="C90" s="82" t="s">
        <v>209</v>
      </c>
      <c r="D90" s="93">
        <f>SUM(D91:D91)</f>
        <v>0</v>
      </c>
      <c r="E90" s="93">
        <f>SUM(E91:E91)</f>
        <v>0</v>
      </c>
      <c r="F90" s="93">
        <f>SUM(F91:F91)</f>
        <v>0</v>
      </c>
      <c r="G90" s="78"/>
      <c r="H90" s="42"/>
    </row>
    <row r="91" spans="1:10" ht="15" customHeight="1" x14ac:dyDescent="0.2">
      <c r="A91" s="22" t="s">
        <v>81</v>
      </c>
      <c r="B91" s="56" t="s">
        <v>210</v>
      </c>
      <c r="C91" s="77" t="s">
        <v>211</v>
      </c>
      <c r="D91" s="94">
        <v>0</v>
      </c>
      <c r="E91" s="94">
        <v>0</v>
      </c>
      <c r="F91" s="94">
        <v>0</v>
      </c>
      <c r="G91" s="78"/>
      <c r="H91" s="3"/>
      <c r="J91"/>
    </row>
    <row r="92" spans="1:10" ht="12.75" x14ac:dyDescent="0.2">
      <c r="A92" s="34" t="s">
        <v>93</v>
      </c>
      <c r="B92" s="95" t="s">
        <v>212</v>
      </c>
      <c r="C92" s="96" t="s">
        <v>213</v>
      </c>
      <c r="D92" s="87">
        <f>SUM(D93:D93)</f>
        <v>0</v>
      </c>
      <c r="E92" s="87">
        <f>SUM(E93:E93)</f>
        <v>0</v>
      </c>
      <c r="F92" s="87">
        <f>SUM(F93:F93)</f>
        <v>744600</v>
      </c>
      <c r="G92" s="78"/>
      <c r="H92" s="3"/>
      <c r="I92" s="51"/>
      <c r="J92"/>
    </row>
    <row r="93" spans="1:10" ht="15" customHeight="1" x14ac:dyDescent="0.2">
      <c r="A93" s="22" t="s">
        <v>96</v>
      </c>
      <c r="B93" s="97" t="s">
        <v>214</v>
      </c>
      <c r="C93" s="98" t="s">
        <v>215</v>
      </c>
      <c r="D93" s="32">
        <v>0</v>
      </c>
      <c r="E93" s="32">
        <v>0</v>
      </c>
      <c r="F93" s="32">
        <v>744600</v>
      </c>
      <c r="G93" s="78"/>
      <c r="H93" s="3"/>
      <c r="I93" s="51"/>
      <c r="J93"/>
    </row>
    <row r="94" spans="1:10" ht="15" customHeight="1" x14ac:dyDescent="0.2">
      <c r="A94" s="34" t="s">
        <v>114</v>
      </c>
      <c r="B94" s="95" t="s">
        <v>216</v>
      </c>
      <c r="C94" s="96" t="s">
        <v>217</v>
      </c>
      <c r="D94" s="87">
        <f t="shared" ref="D94:F94" si="5">SUM(D95:D96)</f>
        <v>860000</v>
      </c>
      <c r="E94" s="87">
        <f t="shared" si="5"/>
        <v>2071000</v>
      </c>
      <c r="F94" s="87">
        <f t="shared" si="5"/>
        <v>7566000</v>
      </c>
      <c r="G94" s="76">
        <f t="shared" si="2"/>
        <v>8.797674418604652</v>
      </c>
      <c r="H94" s="3"/>
      <c r="J94"/>
    </row>
    <row r="95" spans="1:10" ht="24" x14ac:dyDescent="0.2">
      <c r="A95" s="22" t="s">
        <v>117</v>
      </c>
      <c r="B95" s="97" t="s">
        <v>218</v>
      </c>
      <c r="C95" s="98" t="s">
        <v>219</v>
      </c>
      <c r="D95" s="32">
        <v>728000</v>
      </c>
      <c r="E95" s="32">
        <v>728000</v>
      </c>
      <c r="F95" s="32">
        <v>5728000</v>
      </c>
      <c r="G95" s="78">
        <f t="shared" si="2"/>
        <v>7.8681318681318677</v>
      </c>
      <c r="H95" s="3"/>
      <c r="J95"/>
    </row>
    <row r="96" spans="1:10" ht="15" customHeight="1" x14ac:dyDescent="0.2">
      <c r="A96" s="22" t="s">
        <v>120</v>
      </c>
      <c r="B96" s="97" t="s">
        <v>220</v>
      </c>
      <c r="C96" s="98" t="s">
        <v>221</v>
      </c>
      <c r="D96" s="32">
        <v>132000</v>
      </c>
      <c r="E96" s="32">
        <v>1343000</v>
      </c>
      <c r="F96" s="32">
        <v>1838000</v>
      </c>
      <c r="G96" s="78">
        <f t="shared" si="2"/>
        <v>13.924242424242424</v>
      </c>
      <c r="H96" s="3"/>
      <c r="J96"/>
    </row>
    <row r="97" spans="1:10" ht="15" customHeight="1" x14ac:dyDescent="0.2">
      <c r="A97" s="99" t="s">
        <v>126</v>
      </c>
      <c r="B97" s="100" t="s">
        <v>222</v>
      </c>
      <c r="C97" s="101" t="s">
        <v>223</v>
      </c>
      <c r="D97" s="102">
        <f t="shared" ref="D97:F97" si="6">SUM(D98:D100)</f>
        <v>223832841</v>
      </c>
      <c r="E97" s="102">
        <f t="shared" si="6"/>
        <v>223832843</v>
      </c>
      <c r="F97" s="102">
        <f t="shared" si="6"/>
        <v>223832843</v>
      </c>
      <c r="G97" s="103">
        <f t="shared" si="2"/>
        <v>1.0000000089352392</v>
      </c>
      <c r="H97" s="3"/>
      <c r="J97"/>
    </row>
    <row r="98" spans="1:10" ht="15" customHeight="1" x14ac:dyDescent="0.2">
      <c r="A98" s="22" t="s">
        <v>129</v>
      </c>
      <c r="B98" s="104" t="s">
        <v>224</v>
      </c>
      <c r="C98" s="105" t="s">
        <v>225</v>
      </c>
      <c r="D98" s="106">
        <v>0</v>
      </c>
      <c r="E98" s="106">
        <v>0</v>
      </c>
      <c r="F98" s="106">
        <v>0</v>
      </c>
      <c r="G98" s="107"/>
      <c r="H98" s="3"/>
      <c r="J98"/>
    </row>
    <row r="99" spans="1:10" ht="15" customHeight="1" x14ac:dyDescent="0.2">
      <c r="A99" s="22" t="s">
        <v>132</v>
      </c>
      <c r="B99" s="108" t="s">
        <v>226</v>
      </c>
      <c r="C99" s="109" t="s">
        <v>227</v>
      </c>
      <c r="D99" s="80">
        <v>223832841</v>
      </c>
      <c r="E99" s="80">
        <v>223832843</v>
      </c>
      <c r="F99" s="110">
        <v>223832843</v>
      </c>
      <c r="G99" s="107">
        <f t="shared" si="2"/>
        <v>1.0000000089352392</v>
      </c>
      <c r="H99" s="3"/>
      <c r="J99"/>
    </row>
    <row r="100" spans="1:10" ht="15" customHeight="1" thickBot="1" x14ac:dyDescent="0.25">
      <c r="A100" s="22" t="s">
        <v>135</v>
      </c>
      <c r="B100" s="111" t="s">
        <v>228</v>
      </c>
      <c r="C100" s="112" t="s">
        <v>229</v>
      </c>
      <c r="D100" s="113">
        <v>0</v>
      </c>
      <c r="E100" s="114">
        <v>0</v>
      </c>
      <c r="F100" s="115">
        <v>0</v>
      </c>
      <c r="G100" s="116"/>
      <c r="H100" s="3"/>
      <c r="J100"/>
    </row>
    <row r="101" spans="1:10" ht="15" customHeight="1" thickTop="1" thickBot="1" x14ac:dyDescent="0.25">
      <c r="A101" s="68" t="s">
        <v>230</v>
      </c>
      <c r="B101" s="69"/>
      <c r="C101" s="117"/>
      <c r="D101" s="118">
        <f>D67+D70+D73+D80+D92+D94+D97+D90</f>
        <v>504150000</v>
      </c>
      <c r="E101" s="118">
        <f>E67+E70+E73+E80+E92+E94+E97+E90</f>
        <v>505361000</v>
      </c>
      <c r="F101" s="118">
        <f>F67+F70+F73+F80+F92+F94+F97+F90</f>
        <v>511132000</v>
      </c>
      <c r="G101" s="72">
        <f t="shared" si="2"/>
        <v>1.0138490528612516</v>
      </c>
      <c r="H101" s="3"/>
      <c r="J101"/>
    </row>
    <row r="102" spans="1:10" ht="15" customHeight="1" thickTop="1" x14ac:dyDescent="0.2"/>
  </sheetData>
  <sheetProtection selectLockedCells="1" selectUnlockedCells="1"/>
  <mergeCells count="4">
    <mergeCell ref="A3:H3"/>
    <mergeCell ref="A61:B61"/>
    <mergeCell ref="A63:H63"/>
    <mergeCell ref="A101:B101"/>
  </mergeCells>
  <pageMargins left="0.74791666666666667" right="0.74791666666666667" top="0.98402777777777772" bottom="0.98402777777777772" header="0.51180555555555551" footer="0.51180555555555551"/>
  <pageSetup paperSize="9" scale="88" firstPageNumber="0" orientation="portrait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2019-11-27T13:46:14Z</dcterms:created>
  <dcterms:modified xsi:type="dcterms:W3CDTF">2019-11-27T13:46:25Z</dcterms:modified>
</cp:coreProperties>
</file>