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4. mell_ támogat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F68" i="1"/>
  <c r="F67" i="1"/>
  <c r="F66" i="1"/>
  <c r="F65" i="1"/>
  <c r="F64" i="1"/>
  <c r="F63" i="1"/>
  <c r="F62" i="1"/>
  <c r="F61" i="1"/>
  <c r="F59" i="1"/>
  <c r="F58" i="1"/>
  <c r="F57" i="1"/>
  <c r="F56" i="1"/>
  <c r="E54" i="1"/>
  <c r="D54" i="1"/>
  <c r="F54" i="1" s="1"/>
  <c r="C54" i="1"/>
  <c r="F51" i="1"/>
  <c r="E50" i="1"/>
  <c r="F50" i="1" s="1"/>
  <c r="D50" i="1"/>
  <c r="D71" i="1" s="1"/>
  <c r="C50" i="1"/>
  <c r="C71" i="1" s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1" i="1"/>
  <c r="F29" i="1"/>
  <c r="F28" i="1"/>
  <c r="F27" i="1"/>
  <c r="F26" i="1"/>
  <c r="F25" i="1"/>
  <c r="F24" i="1"/>
  <c r="F23" i="1"/>
  <c r="F22" i="1"/>
  <c r="F20" i="1"/>
  <c r="F19" i="1"/>
  <c r="F18" i="1"/>
  <c r="F17" i="1"/>
  <c r="F16" i="1"/>
  <c r="F15" i="1"/>
  <c r="F14" i="1"/>
  <c r="F13" i="1"/>
  <c r="F12" i="1"/>
  <c r="F11" i="1"/>
  <c r="F10" i="1"/>
  <c r="E9" i="1"/>
  <c r="F9" i="1" s="1"/>
  <c r="D9" i="1"/>
  <c r="C9" i="1"/>
  <c r="F7" i="1"/>
  <c r="F6" i="1"/>
  <c r="F5" i="1"/>
  <c r="F4" i="1"/>
  <c r="E3" i="1"/>
  <c r="E48" i="1" s="1"/>
  <c r="D3" i="1"/>
  <c r="D48" i="1" s="1"/>
  <c r="D72" i="1" s="1"/>
  <c r="C3" i="1"/>
  <c r="C48" i="1" s="1"/>
  <c r="C72" i="1" s="1"/>
  <c r="F48" i="1" l="1"/>
  <c r="F3" i="1"/>
  <c r="E71" i="1"/>
  <c r="F71" i="1" s="1"/>
  <c r="E72" i="1" l="1"/>
  <c r="F72" i="1" s="1"/>
</calcChain>
</file>

<file path=xl/sharedStrings.xml><?xml version="1.0" encoding="utf-8"?>
<sst xmlns="http://schemas.openxmlformats.org/spreadsheetml/2006/main" count="102" uniqueCount="102">
  <si>
    <t>Jogcím</t>
  </si>
  <si>
    <t>Megnevezés</t>
  </si>
  <si>
    <t>2020.évi eredeti előirányzat</t>
  </si>
  <si>
    <t>2020. évi módosított előirányzat</t>
  </si>
  <si>
    <t>Teljesítés 2020. december 31-ig</t>
  </si>
  <si>
    <t>Teljesítés              %-a</t>
  </si>
  <si>
    <t>1.</t>
  </si>
  <si>
    <t>2.</t>
  </si>
  <si>
    <t>3.</t>
  </si>
  <si>
    <t>4.</t>
  </si>
  <si>
    <t>5.</t>
  </si>
  <si>
    <t>6.</t>
  </si>
  <si>
    <t>K506</t>
  </si>
  <si>
    <t>Működési célú támogatások államháztartáson belülre</t>
  </si>
  <si>
    <t>Balaton-felvidéki Szociális, Gyermekjóléti és Háziorvosi Ügyeleti Szolgálat részére háziorvosi ügyeleti hozzáj.</t>
  </si>
  <si>
    <t>Tapolcai Szociális Alapszolgáltatási Intézményi Társulás részésre átadott pénzeszköz</t>
  </si>
  <si>
    <t>Bursa Hungarica Ösztöndíj támogatás</t>
  </si>
  <si>
    <t>Szociális és Egészségügyi Alapellátási Intézet - Hajléktalan Szálló támogatása COVID miatt</t>
  </si>
  <si>
    <t>K512</t>
  </si>
  <si>
    <t>Működési célú támogatások  államháztartáson kívülre</t>
  </si>
  <si>
    <t xml:space="preserve">Tapolca Kft. általános célú működési támogatása </t>
  </si>
  <si>
    <t>Helyi autóbusz közlekedés veszteségpótlása Tapolcai Városgazdálkodási Kft.</t>
  </si>
  <si>
    <t>Városi tömeg- és versenysport támogatása</t>
  </si>
  <si>
    <t xml:space="preserve"> 7.1</t>
  </si>
  <si>
    <t>TIAC VSE Egyesület</t>
  </si>
  <si>
    <t xml:space="preserve"> 7.2</t>
  </si>
  <si>
    <t>TVSE</t>
  </si>
  <si>
    <t xml:space="preserve"> 7.3</t>
  </si>
  <si>
    <t>Tapolca Vívóklub</t>
  </si>
  <si>
    <t xml:space="preserve"> 7.4</t>
  </si>
  <si>
    <t xml:space="preserve">Tapolca Honvéd SE </t>
  </si>
  <si>
    <t xml:space="preserve"> 7.5</t>
  </si>
  <si>
    <t>Tapolcai Diáksport Egyesület</t>
  </si>
  <si>
    <t xml:space="preserve"> 7.6</t>
  </si>
  <si>
    <t>HE-PA Tollaslabda Egyesület</t>
  </si>
  <si>
    <t xml:space="preserve"> 7.7</t>
  </si>
  <si>
    <t>Tapolcai Sportakadémia</t>
  </si>
  <si>
    <t xml:space="preserve"> 7.8</t>
  </si>
  <si>
    <t>Tapolcai-medence Természetjáró Egyesület</t>
  </si>
  <si>
    <t>Közművelődési feladatok támogatása</t>
  </si>
  <si>
    <t>Tapolca Média Kft. támogatása</t>
  </si>
  <si>
    <t>Tapolcai Média Közalapítvány támogatása</t>
  </si>
  <si>
    <t xml:space="preserve">Római Katolikus Egyház működésének támogatása </t>
  </si>
  <si>
    <t>Református Egyház támogatása</t>
  </si>
  <si>
    <t>Tapolcai Evangélikus Leányegyházközség működési támogatása</t>
  </si>
  <si>
    <t>Tapolca-Diszel Római Katolikus Egyházközség működési támogatása</t>
  </si>
  <si>
    <t>Tapolcai Városőrség Polgárőr Egyesület működésének támogatása</t>
  </si>
  <si>
    <t>Tapolcai Önkorm. ÖnkéntesTűzoltóság tám.megállapodás (lakosságszám) alapján: 15.866 fő* 787 Ft</t>
  </si>
  <si>
    <t>Aknaszlatinai Szent Anna Óvoda támogatása</t>
  </si>
  <si>
    <t>Városi Strand üzemeltetéséhez támogatás nyújtása Városgazdálkodási Kft. részére</t>
  </si>
  <si>
    <t xml:space="preserve">Tapolcai Fúvószenekar előző évi támogatása </t>
  </si>
  <si>
    <t>VOKE működési támogatása</t>
  </si>
  <si>
    <t xml:space="preserve">Tapolcai Ifjúsági Fúvószenekar </t>
  </si>
  <si>
    <t>Cselle-Ház Kft. működési célú támogatása (39 fő)</t>
  </si>
  <si>
    <t>Tapolcai Városfejlesztési Kft. működési célú támogatása</t>
  </si>
  <si>
    <t>Tapolcai Városszépítő Egyesület támogatása (2/2020.I.23.Kt.határozat)</t>
  </si>
  <si>
    <t>Nagyboldogasszony Római Katolikus Áltlános Iskola támogatása (bál lebonyolítása)</t>
  </si>
  <si>
    <t>Fogorvosok támogatása (2 fő)</t>
  </si>
  <si>
    <t>Tapolca és Környéke Autista Gyermekekért Alapítvány működési támogatása</t>
  </si>
  <si>
    <t>Polgármesteri keretből nyújtott támogatás (2019. évi terhére)</t>
  </si>
  <si>
    <t>Háziorvosi körzet körzethatár módosítás kompenzációja</t>
  </si>
  <si>
    <t>BALAVÍZ Kft.  működési támogatás</t>
  </si>
  <si>
    <t>Tapolcai Diák- és Közétkeztető Kft.  kitüntetés díjazása</t>
  </si>
  <si>
    <t>Diszel SE működési támogatása</t>
  </si>
  <si>
    <t>Batsányi János Táncegyüttes működési támogatása</t>
  </si>
  <si>
    <t xml:space="preserve">Tapolcai Vállalkozásfejlesztési Regionális Iroda kamattámogatása                                     </t>
  </si>
  <si>
    <t>Működési célú támogatások összesen</t>
  </si>
  <si>
    <t>Felhalmozási célú támogatások államháztartáson belülre</t>
  </si>
  <si>
    <t>38</t>
  </si>
  <si>
    <t xml:space="preserve">Rendőrségnek fejlesztési célú támogatás </t>
  </si>
  <si>
    <t>39</t>
  </si>
  <si>
    <t>Rendőrségnek támogatás rendszerfelismerő kamera vásárlásához</t>
  </si>
  <si>
    <t>Felhalmozási célú támogatások államháztartáson kívülre</t>
  </si>
  <si>
    <t>40</t>
  </si>
  <si>
    <t>Tapolca Kft. fejlesztési célú támogatása (Sport- és turistaszálló felújítása)</t>
  </si>
  <si>
    <t>41</t>
  </si>
  <si>
    <t xml:space="preserve">Cselle-Ház Kft. felhalmozási  célú támogatása </t>
  </si>
  <si>
    <t>Ebből: Ózongenerátor</t>
  </si>
  <si>
    <t xml:space="preserve">           Telephely kialakítás</t>
  </si>
  <si>
    <t xml:space="preserve">           Térfigyelő kamerák beszerzése</t>
  </si>
  <si>
    <t xml:space="preserve">           Laktanyák közmű kiépítése (ivóvíz és tüzivíz)</t>
  </si>
  <si>
    <t>42</t>
  </si>
  <si>
    <t>Tapolcai Vállalkozásfejlesztési Regionális Iroda kamattámogatásra</t>
  </si>
  <si>
    <t>43</t>
  </si>
  <si>
    <t xml:space="preserve">TVSE TAO pályázatok önrésze </t>
  </si>
  <si>
    <t>44</t>
  </si>
  <si>
    <t>Tapolcai Média Kft. feljelsztési célú támogatása (gépek vásárlása), saját tőke pótbefizetése</t>
  </si>
  <si>
    <t>45</t>
  </si>
  <si>
    <t>Tapolcai Diák- és Közétkeztető Kft. (Tagi kölcsön gépjármű vásárláshoz, egyéb eszközbeszerzések)</t>
  </si>
  <si>
    <t>46</t>
  </si>
  <si>
    <t>Fő tér 1. társasház tetőfelújításához hozzájárulás</t>
  </si>
  <si>
    <t>47</t>
  </si>
  <si>
    <t>Polgármesteri keretből nyújtott támogatás 2019.évi áthúzódó</t>
  </si>
  <si>
    <t>48</t>
  </si>
  <si>
    <t>Háziorvosi praxisok fejlesztési támogatása (2019)</t>
  </si>
  <si>
    <t>49</t>
  </si>
  <si>
    <t xml:space="preserve">Országos Mentőszolgálat defibrillátor vásárlás </t>
  </si>
  <si>
    <t>Római Katolikus Plébánia - diszeli temető kápolna felújítás támogatása</t>
  </si>
  <si>
    <t>50</t>
  </si>
  <si>
    <t>Berzsenyi u. 7-9. társasház hő, víz szigetelés rendkívüli közös költség</t>
  </si>
  <si>
    <t>Felhalmozási célú támogatások összesen</t>
  </si>
  <si>
    <t>TÁMOGATÁSOK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</si>
</sst>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2" fillId="2" borderId="1" xfId="1" applyFont="1" applyFill="1" applyBorder="1" applyAlignment="1">
      <alignment horizontal="center" vertical="center" textRotation="90"/>
    </xf>
    <xf numFmtId="0" fontId="2" fillId="2" borderId="1" xfId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0" xfId="1" applyFont="1"/>
    <xf numFmtId="0" fontId="3" fillId="0" borderId="0" xfId="0" applyFont="1"/>
    <xf numFmtId="0" fontId="2" fillId="0" borderId="2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/>
    <xf numFmtId="3" fontId="2" fillId="0" borderId="0" xfId="2" applyNumberFormat="1" applyFont="1"/>
    <xf numFmtId="3" fontId="2" fillId="0" borderId="0" xfId="1" applyNumberFormat="1" applyFont="1"/>
    <xf numFmtId="164" fontId="2" fillId="0" borderId="0" xfId="1" applyNumberFormat="1" applyFont="1"/>
    <xf numFmtId="0" fontId="3" fillId="0" borderId="0" xfId="1" applyFont="1" applyAlignment="1">
      <alignment horizontal="center"/>
    </xf>
    <xf numFmtId="0" fontId="3" fillId="0" borderId="0" xfId="2" applyFont="1"/>
    <xf numFmtId="3" fontId="3" fillId="0" borderId="0" xfId="2" applyNumberFormat="1" applyFont="1"/>
    <xf numFmtId="3" fontId="3" fillId="0" borderId="0" xfId="1" applyNumberFormat="1" applyFont="1"/>
    <xf numFmtId="164" fontId="3" fillId="0" borderId="0" xfId="1" applyNumberFormat="1" applyFont="1"/>
    <xf numFmtId="3" fontId="3" fillId="0" borderId="0" xfId="0" applyNumberFormat="1" applyFont="1"/>
    <xf numFmtId="0" fontId="3" fillId="0" borderId="0" xfId="1" applyFont="1" applyAlignment="1">
      <alignment horizontal="center" vertical="top"/>
    </xf>
    <xf numFmtId="49" fontId="5" fillId="0" borderId="0" xfId="0" applyNumberFormat="1" applyFont="1" applyAlignment="1">
      <alignment horizontal="left" vertical="center" wrapText="1"/>
    </xf>
    <xf numFmtId="3" fontId="2" fillId="0" borderId="0" xfId="0" applyNumberFormat="1" applyFont="1"/>
    <xf numFmtId="0" fontId="3" fillId="0" borderId="0" xfId="2" applyFont="1" applyAlignment="1">
      <alignment vertical="center"/>
    </xf>
    <xf numFmtId="16" fontId="3" fillId="0" borderId="0" xfId="1" applyNumberFormat="1" applyFont="1" applyAlignment="1">
      <alignment horizontal="center"/>
    </xf>
    <xf numFmtId="3" fontId="6" fillId="0" borderId="0" xfId="1" applyNumberFormat="1" applyFont="1"/>
    <xf numFmtId="164" fontId="6" fillId="0" borderId="0" xfId="1" applyNumberFormat="1" applyFont="1"/>
    <xf numFmtId="0" fontId="6" fillId="0" borderId="0" xfId="1" applyFont="1"/>
    <xf numFmtId="3" fontId="7" fillId="0" borderId="0" xfId="1" applyNumberFormat="1" applyFont="1"/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/>
    </xf>
    <xf numFmtId="3" fontId="2" fillId="2" borderId="1" xfId="1" applyNumberFormat="1" applyFont="1" applyFill="1" applyBorder="1" applyAlignment="1">
      <alignment horizontal="right" vertical="center"/>
    </xf>
    <xf numFmtId="164" fontId="2" fillId="2" borderId="1" xfId="1" applyNumberFormat="1" applyFont="1" applyFill="1" applyBorder="1"/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3" fontId="2" fillId="0" borderId="0" xfId="1" applyNumberFormat="1" applyFont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2" applyFont="1"/>
    <xf numFmtId="164" fontId="3" fillId="0" borderId="0" xfId="0" applyNumberFormat="1" applyFont="1"/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3" fontId="8" fillId="3" borderId="4" xfId="2" applyNumberFormat="1" applyFont="1" applyFill="1" applyBorder="1" applyAlignment="1">
      <alignment horizontal="right" vertical="center"/>
    </xf>
    <xf numFmtId="3" fontId="8" fillId="2" borderId="1" xfId="1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/>
  </cellXfs>
  <cellStyles count="3">
    <cellStyle name="Normál" xfId="0" builtinId="0"/>
    <cellStyle name="Normál_Munka17" xfId="1"/>
    <cellStyle name="Normál_Munka1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2"/>
  <sheetViews>
    <sheetView tabSelected="1" topLeftCell="A49" workbookViewId="0">
      <selection activeCell="S49" sqref="S1:S1048576"/>
    </sheetView>
  </sheetViews>
  <sheetFormatPr defaultColWidth="8" defaultRowHeight="15.75" x14ac:dyDescent="0.25"/>
  <cols>
    <col min="1" max="1" width="7.140625" style="6" customWidth="1"/>
    <col min="2" max="2" width="93.42578125" style="6" customWidth="1"/>
    <col min="3" max="3" width="12.5703125" style="6" customWidth="1"/>
    <col min="4" max="4" width="12.42578125" style="21" customWidth="1"/>
    <col min="5" max="5" width="13" style="6" customWidth="1"/>
    <col min="6" max="6" width="12.140625" style="6" customWidth="1"/>
    <col min="7" max="7" width="10.85546875" style="6" customWidth="1"/>
    <col min="8" max="16384" width="8" style="6"/>
  </cols>
  <sheetData>
    <row r="1" spans="1:256" s="5" customFormat="1" ht="64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5" customFormat="1" ht="15.75" customHeight="1" x14ac:dyDescent="0.25">
      <c r="A2" s="7" t="s">
        <v>6</v>
      </c>
      <c r="B2" s="7" t="s">
        <v>7</v>
      </c>
      <c r="C2" s="8" t="s">
        <v>8</v>
      </c>
      <c r="D2" s="9" t="s">
        <v>9</v>
      </c>
      <c r="E2" s="10" t="s">
        <v>10</v>
      </c>
      <c r="F2" s="10" t="s">
        <v>11</v>
      </c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s="5" customFormat="1" ht="15" customHeight="1" x14ac:dyDescent="0.25">
      <c r="A3" s="11" t="s">
        <v>12</v>
      </c>
      <c r="B3" s="12" t="s">
        <v>13</v>
      </c>
      <c r="C3" s="13">
        <f>SUM(C4:C7)</f>
        <v>368540</v>
      </c>
      <c r="D3" s="13">
        <f>SUM(D4:D7)</f>
        <v>354470</v>
      </c>
      <c r="E3" s="14">
        <f>SUM(E4:E7)</f>
        <v>352527</v>
      </c>
      <c r="F3" s="15">
        <f t="shared" ref="F3:F7" si="0">SUM(E3/D3*100)</f>
        <v>99.451857703049626</v>
      </c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5" customFormat="1" x14ac:dyDescent="0.25">
      <c r="A4" s="16">
        <v>1</v>
      </c>
      <c r="B4" s="17" t="s">
        <v>14</v>
      </c>
      <c r="C4" s="18">
        <v>25000</v>
      </c>
      <c r="D4" s="18">
        <v>27272</v>
      </c>
      <c r="E4" s="19">
        <v>27272</v>
      </c>
      <c r="F4" s="20">
        <f t="shared" si="0"/>
        <v>100</v>
      </c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5" customFormat="1" x14ac:dyDescent="0.25">
      <c r="A5" s="16">
        <v>2</v>
      </c>
      <c r="B5" s="17" t="s">
        <v>15</v>
      </c>
      <c r="C5" s="18">
        <v>340540</v>
      </c>
      <c r="D5" s="21">
        <v>324168</v>
      </c>
      <c r="E5" s="19">
        <v>324120</v>
      </c>
      <c r="F5" s="20">
        <f t="shared" si="0"/>
        <v>99.985192862959948</v>
      </c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5" customFormat="1" ht="15" customHeight="1" x14ac:dyDescent="0.25">
      <c r="A6" s="16">
        <v>3</v>
      </c>
      <c r="B6" s="17" t="s">
        <v>16</v>
      </c>
      <c r="C6" s="18">
        <v>3000</v>
      </c>
      <c r="D6" s="19">
        <v>3000</v>
      </c>
      <c r="E6" s="19">
        <v>1105</v>
      </c>
      <c r="F6" s="20">
        <f t="shared" si="0"/>
        <v>36.833333333333336</v>
      </c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5" customFormat="1" x14ac:dyDescent="0.25">
      <c r="A7" s="22">
        <v>4</v>
      </c>
      <c r="B7" s="17" t="s">
        <v>17</v>
      </c>
      <c r="C7" s="18"/>
      <c r="D7" s="19">
        <v>30</v>
      </c>
      <c r="E7" s="19">
        <v>30</v>
      </c>
      <c r="F7" s="20">
        <f t="shared" si="0"/>
        <v>100</v>
      </c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5" customFormat="1" x14ac:dyDescent="0.25">
      <c r="A8" s="22"/>
      <c r="B8" s="17"/>
      <c r="C8" s="18"/>
      <c r="D8" s="19"/>
      <c r="E8" s="19"/>
      <c r="F8" s="20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s="5" customFormat="1" ht="15" customHeight="1" x14ac:dyDescent="0.25">
      <c r="A9" s="23" t="s">
        <v>18</v>
      </c>
      <c r="B9" s="12" t="s">
        <v>19</v>
      </c>
      <c r="C9" s="24">
        <f>SUM(C10:C12,C20:C47)</f>
        <v>386825</v>
      </c>
      <c r="D9" s="24">
        <f>SUM(D10:D12,D21:D47)</f>
        <v>336355</v>
      </c>
      <c r="E9" s="24">
        <f>SUM(E10:E12,E22:E47)</f>
        <v>336085</v>
      </c>
      <c r="F9" s="15">
        <f>SUM(E9/D9*100)</f>
        <v>99.919727668683393</v>
      </c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s="5" customFormat="1" x14ac:dyDescent="0.25">
      <c r="A10" s="16">
        <v>5</v>
      </c>
      <c r="B10" s="17" t="s">
        <v>20</v>
      </c>
      <c r="C10" s="21">
        <v>118000</v>
      </c>
      <c r="D10" s="19">
        <v>96082</v>
      </c>
      <c r="E10" s="19">
        <v>96082</v>
      </c>
      <c r="F10" s="20">
        <f t="shared" ref="F10:F70" si="1">SUM(E10/D10*100)</f>
        <v>100</v>
      </c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s="5" customFormat="1" x14ac:dyDescent="0.25">
      <c r="A11" s="16">
        <v>6</v>
      </c>
      <c r="B11" s="25" t="s">
        <v>21</v>
      </c>
      <c r="C11" s="19">
        <v>35000</v>
      </c>
      <c r="D11" s="19">
        <v>38089</v>
      </c>
      <c r="E11" s="19">
        <v>38089</v>
      </c>
      <c r="F11" s="20">
        <f t="shared" si="1"/>
        <v>100</v>
      </c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s="5" customFormat="1" ht="17.25" customHeight="1" x14ac:dyDescent="0.25">
      <c r="A12" s="16">
        <v>7</v>
      </c>
      <c r="B12" s="17" t="s">
        <v>22</v>
      </c>
      <c r="C12" s="19">
        <v>23000</v>
      </c>
      <c r="D12" s="19">
        <v>13500</v>
      </c>
      <c r="E12" s="19">
        <v>13500</v>
      </c>
      <c r="F12" s="20">
        <f t="shared" si="1"/>
        <v>100</v>
      </c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s="5" customFormat="1" x14ac:dyDescent="0.25">
      <c r="A13" s="26" t="s">
        <v>23</v>
      </c>
      <c r="B13" s="17" t="s">
        <v>24</v>
      </c>
      <c r="C13" s="27"/>
      <c r="D13" s="27">
        <v>4000</v>
      </c>
      <c r="E13" s="27">
        <v>4000</v>
      </c>
      <c r="F13" s="28">
        <f t="shared" si="1"/>
        <v>100</v>
      </c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s="5" customFormat="1" x14ac:dyDescent="0.25">
      <c r="A14" s="26" t="s">
        <v>25</v>
      </c>
      <c r="B14" s="17" t="s">
        <v>26</v>
      </c>
      <c r="C14" s="27"/>
      <c r="D14" s="27">
        <v>6500</v>
      </c>
      <c r="E14" s="27">
        <v>6500</v>
      </c>
      <c r="F14" s="28">
        <f t="shared" si="1"/>
        <v>100</v>
      </c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s="5" customFormat="1" ht="20.25" customHeight="1" x14ac:dyDescent="0.25">
      <c r="A15" s="26" t="s">
        <v>27</v>
      </c>
      <c r="B15" s="17" t="s">
        <v>28</v>
      </c>
      <c r="C15" s="19"/>
      <c r="D15" s="27">
        <v>2000</v>
      </c>
      <c r="E15" s="27">
        <v>2000</v>
      </c>
      <c r="F15" s="20">
        <f t="shared" si="1"/>
        <v>100</v>
      </c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s="5" customFormat="1" x14ac:dyDescent="0.25">
      <c r="A16" s="26" t="s">
        <v>29</v>
      </c>
      <c r="B16" s="17" t="s">
        <v>30</v>
      </c>
      <c r="C16" s="27"/>
      <c r="D16" s="27">
        <v>100</v>
      </c>
      <c r="E16" s="27">
        <v>100</v>
      </c>
      <c r="F16" s="28">
        <f t="shared" si="1"/>
        <v>100</v>
      </c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s="5" customFormat="1" x14ac:dyDescent="0.25">
      <c r="A17" s="26" t="s">
        <v>31</v>
      </c>
      <c r="B17" s="17" t="s">
        <v>32</v>
      </c>
      <c r="C17" s="27"/>
      <c r="D17" s="27">
        <v>250</v>
      </c>
      <c r="E17" s="27">
        <v>250</v>
      </c>
      <c r="F17" s="28">
        <f t="shared" si="1"/>
        <v>100</v>
      </c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5" customFormat="1" x14ac:dyDescent="0.25">
      <c r="A18" s="26" t="s">
        <v>33</v>
      </c>
      <c r="B18" s="17" t="s">
        <v>34</v>
      </c>
      <c r="C18" s="27"/>
      <c r="D18" s="27">
        <v>200</v>
      </c>
      <c r="E18" s="27">
        <v>200</v>
      </c>
      <c r="F18" s="28">
        <f t="shared" si="1"/>
        <v>100</v>
      </c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s="5" customFormat="1" x14ac:dyDescent="0.25">
      <c r="A19" s="26" t="s">
        <v>35</v>
      </c>
      <c r="B19" s="17" t="s">
        <v>36</v>
      </c>
      <c r="C19" s="27"/>
      <c r="D19" s="27">
        <v>300</v>
      </c>
      <c r="E19" s="29">
        <v>300</v>
      </c>
      <c r="F19" s="28">
        <f t="shared" si="1"/>
        <v>100</v>
      </c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s="5" customFormat="1" x14ac:dyDescent="0.25">
      <c r="A20" s="26" t="s">
        <v>37</v>
      </c>
      <c r="B20" s="17" t="s">
        <v>38</v>
      </c>
      <c r="C20" s="27"/>
      <c r="D20" s="27">
        <v>150</v>
      </c>
      <c r="E20" s="29">
        <v>150</v>
      </c>
      <c r="F20" s="28">
        <f t="shared" si="1"/>
        <v>100</v>
      </c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s="5" customFormat="1" x14ac:dyDescent="0.25">
      <c r="A21" s="16">
        <v>8</v>
      </c>
      <c r="B21" s="17" t="s">
        <v>39</v>
      </c>
      <c r="C21" s="19">
        <v>3500</v>
      </c>
      <c r="D21" s="27">
        <v>0</v>
      </c>
      <c r="E21" s="29">
        <v>0</v>
      </c>
      <c r="F21" s="28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s="5" customFormat="1" x14ac:dyDescent="0.25">
      <c r="A22" s="16">
        <v>9</v>
      </c>
      <c r="B22" s="17" t="s">
        <v>40</v>
      </c>
      <c r="C22" s="19">
        <v>27000</v>
      </c>
      <c r="D22" s="19">
        <v>27000</v>
      </c>
      <c r="E22" s="5">
        <v>27000</v>
      </c>
      <c r="F22" s="20">
        <f t="shared" si="1"/>
        <v>100</v>
      </c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s="5" customFormat="1" x14ac:dyDescent="0.25">
      <c r="A23" s="16">
        <v>10</v>
      </c>
      <c r="B23" s="17" t="s">
        <v>41</v>
      </c>
      <c r="C23" s="19">
        <v>1500</v>
      </c>
      <c r="D23" s="19">
        <v>1500</v>
      </c>
      <c r="E23" s="5">
        <v>1500</v>
      </c>
      <c r="F23" s="20">
        <f t="shared" si="1"/>
        <v>100</v>
      </c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s="5" customFormat="1" x14ac:dyDescent="0.25">
      <c r="A24" s="16">
        <v>11</v>
      </c>
      <c r="B24" s="17" t="s">
        <v>42</v>
      </c>
      <c r="C24" s="19">
        <v>1000</v>
      </c>
      <c r="D24" s="19">
        <v>1000</v>
      </c>
      <c r="E24" s="5">
        <v>1000</v>
      </c>
      <c r="F24" s="20">
        <f t="shared" si="1"/>
        <v>100</v>
      </c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s="5" customFormat="1" x14ac:dyDescent="0.25">
      <c r="A25" s="16">
        <v>12</v>
      </c>
      <c r="B25" s="17" t="s">
        <v>43</v>
      </c>
      <c r="C25" s="19">
        <v>500</v>
      </c>
      <c r="D25" s="19">
        <v>250</v>
      </c>
      <c r="E25" s="5">
        <v>250</v>
      </c>
      <c r="F25" s="20">
        <f t="shared" si="1"/>
        <v>100</v>
      </c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s="5" customFormat="1" x14ac:dyDescent="0.25">
      <c r="A26" s="16">
        <v>13</v>
      </c>
      <c r="B26" s="17" t="s">
        <v>44</v>
      </c>
      <c r="C26" s="19">
        <v>500</v>
      </c>
      <c r="D26" s="30">
        <v>250</v>
      </c>
      <c r="E26" s="5">
        <v>250</v>
      </c>
      <c r="F26" s="20">
        <f t="shared" si="1"/>
        <v>100</v>
      </c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spans="1:256" s="5" customFormat="1" x14ac:dyDescent="0.25">
      <c r="A27" s="16">
        <v>14</v>
      </c>
      <c r="B27" s="17" t="s">
        <v>45</v>
      </c>
      <c r="C27" s="19">
        <v>150</v>
      </c>
      <c r="D27" s="19">
        <v>150</v>
      </c>
      <c r="F27" s="20">
        <f t="shared" si="1"/>
        <v>0</v>
      </c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s="5" customFormat="1" x14ac:dyDescent="0.25">
      <c r="A28" s="16">
        <v>15</v>
      </c>
      <c r="B28" s="25" t="s">
        <v>46</v>
      </c>
      <c r="C28" s="19">
        <v>350</v>
      </c>
      <c r="D28" s="19">
        <v>350</v>
      </c>
      <c r="E28" s="5">
        <v>350</v>
      </c>
      <c r="F28" s="20">
        <f t="shared" si="1"/>
        <v>100</v>
      </c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 s="5" customFormat="1" x14ac:dyDescent="0.25">
      <c r="A29" s="16">
        <v>16</v>
      </c>
      <c r="B29" s="17" t="s">
        <v>47</v>
      </c>
      <c r="C29" s="19">
        <v>12487</v>
      </c>
      <c r="D29" s="19">
        <v>3649</v>
      </c>
      <c r="E29" s="5">
        <v>3649</v>
      </c>
      <c r="F29" s="20">
        <f t="shared" si="1"/>
        <v>100</v>
      </c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spans="1:256" s="5" customFormat="1" x14ac:dyDescent="0.25">
      <c r="A30" s="16">
        <v>17</v>
      </c>
      <c r="B30" s="17" t="s">
        <v>48</v>
      </c>
      <c r="C30" s="19">
        <v>300</v>
      </c>
      <c r="D30" s="19">
        <v>0</v>
      </c>
      <c r="E30" s="5">
        <v>0</v>
      </c>
      <c r="F30" s="20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spans="1:256" s="5" customFormat="1" x14ac:dyDescent="0.25">
      <c r="A31" s="16">
        <v>18</v>
      </c>
      <c r="B31" s="17" t="s">
        <v>49</v>
      </c>
      <c r="C31" s="19">
        <v>40000</v>
      </c>
      <c r="D31" s="19">
        <v>30000</v>
      </c>
      <c r="E31" s="5">
        <v>30000</v>
      </c>
      <c r="F31" s="20">
        <f t="shared" si="1"/>
        <v>100</v>
      </c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spans="1:256" s="5" customFormat="1" x14ac:dyDescent="0.25">
      <c r="A32" s="16">
        <v>19</v>
      </c>
      <c r="B32" s="17" t="s">
        <v>50</v>
      </c>
      <c r="C32" s="19">
        <v>500</v>
      </c>
      <c r="D32" s="19">
        <v>0</v>
      </c>
      <c r="E32" s="5">
        <v>0</v>
      </c>
      <c r="F32" s="20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spans="1:256" s="5" customFormat="1" x14ac:dyDescent="0.25">
      <c r="A33" s="16">
        <v>20</v>
      </c>
      <c r="B33" s="17" t="s">
        <v>51</v>
      </c>
      <c r="C33" s="19">
        <v>400</v>
      </c>
      <c r="D33" s="19">
        <v>738</v>
      </c>
      <c r="E33" s="5">
        <v>704</v>
      </c>
      <c r="F33" s="20">
        <f t="shared" si="1"/>
        <v>95.392953929539289</v>
      </c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  <row r="34" spans="1:256" s="5" customFormat="1" x14ac:dyDescent="0.25">
      <c r="A34" s="16">
        <v>21</v>
      </c>
      <c r="B34" s="6" t="s">
        <v>52</v>
      </c>
      <c r="C34" s="19">
        <v>500</v>
      </c>
      <c r="D34" s="19">
        <v>500</v>
      </c>
      <c r="E34" s="5">
        <v>500</v>
      </c>
      <c r="F34" s="20">
        <f t="shared" si="1"/>
        <v>100</v>
      </c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</row>
    <row r="35" spans="1:256" s="5" customFormat="1" ht="16.5" customHeight="1" x14ac:dyDescent="0.25">
      <c r="A35" s="16">
        <v>22</v>
      </c>
      <c r="B35" s="6" t="s">
        <v>53</v>
      </c>
      <c r="C35" s="19">
        <v>114410</v>
      </c>
      <c r="D35" s="19">
        <v>107240</v>
      </c>
      <c r="E35" s="19">
        <v>107240</v>
      </c>
      <c r="F35" s="20">
        <f t="shared" si="1"/>
        <v>100</v>
      </c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</row>
    <row r="36" spans="1:256" s="5" customFormat="1" x14ac:dyDescent="0.25">
      <c r="A36" s="16">
        <v>23</v>
      </c>
      <c r="B36" s="6" t="s">
        <v>54</v>
      </c>
      <c r="C36" s="19">
        <v>7428</v>
      </c>
      <c r="D36" s="19">
        <v>4898</v>
      </c>
      <c r="E36" s="5">
        <v>4898</v>
      </c>
      <c r="F36" s="20">
        <f t="shared" si="1"/>
        <v>100</v>
      </c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</row>
    <row r="37" spans="1:256" s="5" customFormat="1" x14ac:dyDescent="0.25">
      <c r="A37" s="16">
        <v>24</v>
      </c>
      <c r="B37" s="6" t="s">
        <v>55</v>
      </c>
      <c r="C37" s="19">
        <v>300</v>
      </c>
      <c r="D37" s="19">
        <v>500</v>
      </c>
      <c r="E37" s="5">
        <v>500</v>
      </c>
      <c r="F37" s="20">
        <f t="shared" si="1"/>
        <v>100</v>
      </c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</row>
    <row r="38" spans="1:256" s="5" customFormat="1" x14ac:dyDescent="0.25">
      <c r="A38" s="16">
        <v>25</v>
      </c>
      <c r="B38" s="6" t="s">
        <v>56</v>
      </c>
      <c r="C38" s="19"/>
      <c r="D38" s="19">
        <v>100</v>
      </c>
      <c r="E38" s="5">
        <v>100</v>
      </c>
      <c r="F38" s="20">
        <f t="shared" si="1"/>
        <v>100</v>
      </c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</row>
    <row r="39" spans="1:256" s="5" customFormat="1" x14ac:dyDescent="0.25">
      <c r="A39" s="16">
        <v>26</v>
      </c>
      <c r="B39" s="6" t="s">
        <v>57</v>
      </c>
      <c r="C39" s="19"/>
      <c r="D39" s="19">
        <v>5549</v>
      </c>
      <c r="E39" s="5">
        <v>5549</v>
      </c>
      <c r="F39" s="20">
        <f t="shared" si="1"/>
        <v>100</v>
      </c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</row>
    <row r="40" spans="1:256" s="5" customFormat="1" x14ac:dyDescent="0.25">
      <c r="A40" s="16">
        <v>27</v>
      </c>
      <c r="B40" s="6" t="s">
        <v>58</v>
      </c>
      <c r="C40" s="19"/>
      <c r="D40" s="19">
        <v>100</v>
      </c>
      <c r="E40" s="5">
        <v>100</v>
      </c>
      <c r="F40" s="20">
        <f t="shared" si="1"/>
        <v>100</v>
      </c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</row>
    <row r="41" spans="1:256" s="5" customFormat="1" x14ac:dyDescent="0.25">
      <c r="A41" s="16">
        <v>28</v>
      </c>
      <c r="B41" s="6" t="s">
        <v>59</v>
      </c>
      <c r="C41" s="19"/>
      <c r="D41" s="19">
        <v>670</v>
      </c>
      <c r="E41" s="5">
        <v>654</v>
      </c>
      <c r="F41" s="20">
        <f t="shared" si="1"/>
        <v>97.611940298507463</v>
      </c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</row>
    <row r="42" spans="1:256" s="5" customFormat="1" x14ac:dyDescent="0.25">
      <c r="A42" s="16">
        <v>29</v>
      </c>
      <c r="B42" s="6" t="s">
        <v>60</v>
      </c>
      <c r="C42" s="19"/>
      <c r="D42" s="19">
        <v>216</v>
      </c>
      <c r="E42" s="19">
        <v>216</v>
      </c>
      <c r="F42" s="20">
        <f t="shared" si="1"/>
        <v>100</v>
      </c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</row>
    <row r="43" spans="1:256" s="5" customFormat="1" x14ac:dyDescent="0.25">
      <c r="A43" s="16">
        <v>30</v>
      </c>
      <c r="B43" s="6" t="s">
        <v>61</v>
      </c>
      <c r="C43" s="19"/>
      <c r="D43" s="19">
        <v>2800</v>
      </c>
      <c r="E43" s="19">
        <v>2730</v>
      </c>
      <c r="F43" s="20">
        <f t="shared" si="1"/>
        <v>97.5</v>
      </c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</row>
    <row r="44" spans="1:256" s="5" customFormat="1" x14ac:dyDescent="0.25">
      <c r="A44" s="16">
        <v>31</v>
      </c>
      <c r="B44" s="6" t="s">
        <v>62</v>
      </c>
      <c r="C44" s="19"/>
      <c r="D44" s="19">
        <v>100</v>
      </c>
      <c r="E44" s="19">
        <v>100</v>
      </c>
      <c r="F44" s="20">
        <f t="shared" si="1"/>
        <v>100</v>
      </c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</row>
    <row r="45" spans="1:256" s="5" customFormat="1" x14ac:dyDescent="0.25">
      <c r="A45" s="16">
        <v>32</v>
      </c>
      <c r="B45" s="6" t="s">
        <v>63</v>
      </c>
      <c r="C45" s="19"/>
      <c r="D45" s="19">
        <v>100</v>
      </c>
      <c r="E45" s="19">
        <v>100</v>
      </c>
      <c r="F45" s="20">
        <f t="shared" si="1"/>
        <v>100</v>
      </c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</row>
    <row r="46" spans="1:256" s="5" customFormat="1" x14ac:dyDescent="0.25">
      <c r="A46" s="16">
        <v>33</v>
      </c>
      <c r="B46" s="6" t="s">
        <v>64</v>
      </c>
      <c r="C46" s="19"/>
      <c r="D46" s="19">
        <v>600</v>
      </c>
      <c r="E46" s="19">
        <v>600</v>
      </c>
      <c r="F46" s="20">
        <f t="shared" si="1"/>
        <v>100</v>
      </c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</row>
    <row r="47" spans="1:256" s="5" customFormat="1" ht="18" customHeight="1" x14ac:dyDescent="0.25">
      <c r="A47" s="16">
        <v>34</v>
      </c>
      <c r="B47" s="17" t="s">
        <v>65</v>
      </c>
      <c r="C47" s="19"/>
      <c r="D47" s="19">
        <v>424</v>
      </c>
      <c r="E47" s="19">
        <v>424</v>
      </c>
      <c r="F47" s="20">
        <f t="shared" si="1"/>
        <v>100</v>
      </c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</row>
    <row r="48" spans="1:256" s="5" customFormat="1" ht="15" customHeight="1" x14ac:dyDescent="0.25">
      <c r="A48" s="31"/>
      <c r="B48" s="32" t="s">
        <v>66</v>
      </c>
      <c r="C48" s="33">
        <f>SUM(C3,C9)</f>
        <v>755365</v>
      </c>
      <c r="D48" s="33">
        <f>SUM(D3,D9)</f>
        <v>690825</v>
      </c>
      <c r="E48" s="33">
        <f>SUM(E3,E9)</f>
        <v>688612</v>
      </c>
      <c r="F48" s="34">
        <f t="shared" si="1"/>
        <v>99.679658379473807</v>
      </c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s="5" customFormat="1" ht="15" customHeight="1" x14ac:dyDescent="0.25">
      <c r="A49" s="35"/>
      <c r="B49" s="36"/>
      <c r="C49" s="37"/>
      <c r="D49" s="38"/>
      <c r="E49" s="38"/>
      <c r="F49" s="20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</row>
    <row r="50" spans="1:256" s="5" customFormat="1" ht="15" customHeight="1" x14ac:dyDescent="0.25">
      <c r="A50" s="39"/>
      <c r="B50" s="40" t="s">
        <v>67</v>
      </c>
      <c r="C50" s="14">
        <f>SUM(C51:C52)</f>
        <v>3000</v>
      </c>
      <c r="D50" s="14">
        <f>SUM(D51:D52)</f>
        <v>3000</v>
      </c>
      <c r="E50" s="14">
        <f>SUM(E51:E52)</f>
        <v>0</v>
      </c>
      <c r="F50" s="41">
        <f t="shared" si="1"/>
        <v>0</v>
      </c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s="5" customFormat="1" ht="16.5" customHeight="1" x14ac:dyDescent="0.25">
      <c r="A51" s="42" t="s">
        <v>68</v>
      </c>
      <c r="B51" s="17" t="s">
        <v>69</v>
      </c>
      <c r="C51" s="19">
        <v>3000</v>
      </c>
      <c r="D51" s="19">
        <v>3000</v>
      </c>
      <c r="E51" s="19">
        <v>0</v>
      </c>
      <c r="F51" s="41">
        <f t="shared" si="1"/>
        <v>0</v>
      </c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s="5" customFormat="1" x14ac:dyDescent="0.25">
      <c r="A52" s="42" t="s">
        <v>70</v>
      </c>
      <c r="B52" s="6" t="s">
        <v>71</v>
      </c>
      <c r="C52" s="19"/>
      <c r="D52" s="19"/>
      <c r="E52" s="19"/>
      <c r="F52" s="41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s="5" customFormat="1" x14ac:dyDescent="0.25">
      <c r="A53" s="39"/>
      <c r="B53" s="6"/>
      <c r="C53" s="19"/>
      <c r="D53" s="19"/>
      <c r="E53" s="19"/>
      <c r="F53" s="41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x14ac:dyDescent="0.25">
      <c r="A54" s="39"/>
      <c r="B54" s="40" t="s">
        <v>72</v>
      </c>
      <c r="C54" s="24">
        <f>SUM(C55:C56,C61:C70,)</f>
        <v>59770</v>
      </c>
      <c r="D54" s="24">
        <f>SUM(D55:D56,D61:D70,)</f>
        <v>39476</v>
      </c>
      <c r="E54" s="24">
        <f>SUM(E55:E70)</f>
        <v>26106</v>
      </c>
      <c r="F54" s="41">
        <f t="shared" si="1"/>
        <v>66.131320295875966</v>
      </c>
    </row>
    <row r="55" spans="1:256" x14ac:dyDescent="0.25">
      <c r="A55" s="42" t="s">
        <v>73</v>
      </c>
      <c r="B55" s="17" t="s">
        <v>74</v>
      </c>
      <c r="C55" s="21"/>
      <c r="F55" s="41"/>
    </row>
    <row r="56" spans="1:256" x14ac:dyDescent="0.25">
      <c r="A56" s="42" t="s">
        <v>75</v>
      </c>
      <c r="B56" s="17" t="s">
        <v>76</v>
      </c>
      <c r="C56" s="21">
        <v>45270</v>
      </c>
      <c r="D56" s="21">
        <v>5770</v>
      </c>
      <c r="E56" s="21"/>
      <c r="F56" s="41">
        <f t="shared" si="1"/>
        <v>0</v>
      </c>
    </row>
    <row r="57" spans="1:256" x14ac:dyDescent="0.25">
      <c r="A57" s="42"/>
      <c r="B57" s="17" t="s">
        <v>77</v>
      </c>
      <c r="C57" s="21">
        <v>270</v>
      </c>
      <c r="D57" s="21">
        <v>270</v>
      </c>
      <c r="E57" s="21"/>
      <c r="F57" s="41">
        <f t="shared" si="1"/>
        <v>0</v>
      </c>
    </row>
    <row r="58" spans="1:256" x14ac:dyDescent="0.25">
      <c r="A58" s="42"/>
      <c r="B58" s="17" t="s">
        <v>78</v>
      </c>
      <c r="C58" s="21">
        <v>20000</v>
      </c>
      <c r="D58" s="21">
        <v>3000</v>
      </c>
      <c r="E58" s="21"/>
      <c r="F58" s="41">
        <f t="shared" si="1"/>
        <v>0</v>
      </c>
    </row>
    <row r="59" spans="1:256" x14ac:dyDescent="0.25">
      <c r="A59" s="42"/>
      <c r="B59" s="17" t="s">
        <v>79</v>
      </c>
      <c r="C59" s="21">
        <v>5000</v>
      </c>
      <c r="D59" s="21">
        <v>2500</v>
      </c>
      <c r="E59" s="21"/>
      <c r="F59" s="41">
        <f t="shared" si="1"/>
        <v>0</v>
      </c>
    </row>
    <row r="60" spans="1:256" x14ac:dyDescent="0.25">
      <c r="A60" s="42"/>
      <c r="B60" s="17" t="s">
        <v>80</v>
      </c>
      <c r="C60" s="21">
        <v>20000</v>
      </c>
      <c r="E60" s="21"/>
      <c r="F60" s="41"/>
    </row>
    <row r="61" spans="1:256" x14ac:dyDescent="0.25">
      <c r="A61" s="42" t="s">
        <v>81</v>
      </c>
      <c r="B61" s="17" t="s">
        <v>82</v>
      </c>
      <c r="C61" s="21">
        <v>5000</v>
      </c>
      <c r="D61" s="21">
        <v>4576</v>
      </c>
      <c r="E61" s="21"/>
      <c r="F61" s="41">
        <f t="shared" si="1"/>
        <v>0</v>
      </c>
    </row>
    <row r="62" spans="1:256" x14ac:dyDescent="0.25">
      <c r="A62" s="42" t="s">
        <v>83</v>
      </c>
      <c r="B62" s="43" t="s">
        <v>84</v>
      </c>
      <c r="C62" s="21"/>
      <c r="D62" s="21">
        <v>1384</v>
      </c>
      <c r="E62" s="21">
        <v>1384</v>
      </c>
      <c r="F62" s="41">
        <f t="shared" si="1"/>
        <v>100</v>
      </c>
    </row>
    <row r="63" spans="1:256" x14ac:dyDescent="0.25">
      <c r="A63" s="42" t="s">
        <v>85</v>
      </c>
      <c r="B63" s="43" t="s">
        <v>86</v>
      </c>
      <c r="C63" s="21">
        <v>1000</v>
      </c>
      <c r="D63" s="21">
        <v>3174</v>
      </c>
      <c r="E63" s="21"/>
      <c r="F63" s="41">
        <f t="shared" si="1"/>
        <v>0</v>
      </c>
    </row>
    <row r="64" spans="1:256" x14ac:dyDescent="0.25">
      <c r="A64" s="42" t="s">
        <v>87</v>
      </c>
      <c r="B64" s="6" t="s">
        <v>88</v>
      </c>
      <c r="C64" s="21">
        <v>8500</v>
      </c>
      <c r="D64" s="21">
        <v>22752</v>
      </c>
      <c r="E64" s="21">
        <v>22752</v>
      </c>
      <c r="F64" s="41">
        <f t="shared" si="1"/>
        <v>100</v>
      </c>
    </row>
    <row r="65" spans="1:256" x14ac:dyDescent="0.25">
      <c r="A65" s="42" t="s">
        <v>89</v>
      </c>
      <c r="B65" s="6" t="s">
        <v>90</v>
      </c>
      <c r="C65" s="21"/>
      <c r="D65" s="21">
        <v>400</v>
      </c>
      <c r="E65" s="21">
        <v>400</v>
      </c>
      <c r="F65" s="41">
        <f t="shared" si="1"/>
        <v>100</v>
      </c>
    </row>
    <row r="66" spans="1:256" x14ac:dyDescent="0.25">
      <c r="A66" s="42" t="s">
        <v>91</v>
      </c>
      <c r="B66" s="6" t="s">
        <v>92</v>
      </c>
      <c r="C66" s="21"/>
      <c r="D66" s="21">
        <v>220</v>
      </c>
      <c r="E66" s="21">
        <v>220</v>
      </c>
      <c r="F66" s="41">
        <f t="shared" si="1"/>
        <v>100</v>
      </c>
    </row>
    <row r="67" spans="1:256" x14ac:dyDescent="0.25">
      <c r="A67" s="42" t="s">
        <v>93</v>
      </c>
      <c r="B67" s="6" t="s">
        <v>94</v>
      </c>
      <c r="C67" s="21"/>
      <c r="D67" s="21">
        <v>250</v>
      </c>
      <c r="E67" s="21">
        <v>250</v>
      </c>
      <c r="F67" s="41">
        <f t="shared" si="1"/>
        <v>100</v>
      </c>
    </row>
    <row r="68" spans="1:256" x14ac:dyDescent="0.25">
      <c r="A68" s="42" t="s">
        <v>95</v>
      </c>
      <c r="B68" s="6" t="s">
        <v>96</v>
      </c>
      <c r="C68" s="21"/>
      <c r="D68" s="21">
        <v>150</v>
      </c>
      <c r="E68" s="21">
        <v>150</v>
      </c>
      <c r="F68" s="41">
        <f t="shared" si="1"/>
        <v>100</v>
      </c>
    </row>
    <row r="69" spans="1:256" x14ac:dyDescent="0.25">
      <c r="A69" s="42"/>
      <c r="B69" s="6" t="s">
        <v>97</v>
      </c>
      <c r="C69" s="21"/>
      <c r="E69" s="21">
        <v>150</v>
      </c>
      <c r="F69" s="41"/>
    </row>
    <row r="70" spans="1:256" x14ac:dyDescent="0.25">
      <c r="A70" s="42" t="s">
        <v>98</v>
      </c>
      <c r="B70" s="6" t="s">
        <v>99</v>
      </c>
      <c r="C70" s="21"/>
      <c r="D70" s="21">
        <v>800</v>
      </c>
      <c r="E70" s="21">
        <v>800</v>
      </c>
      <c r="F70" s="41">
        <f t="shared" si="1"/>
        <v>100</v>
      </c>
    </row>
    <row r="71" spans="1:256" s="5" customFormat="1" ht="15" customHeight="1" x14ac:dyDescent="0.25">
      <c r="A71" s="31"/>
      <c r="B71" s="32" t="s">
        <v>100</v>
      </c>
      <c r="C71" s="44">
        <f>SUM(C50,C57:C67)</f>
        <v>62770</v>
      </c>
      <c r="D71" s="44">
        <f>SUM(D50,D57:D70)</f>
        <v>42476</v>
      </c>
      <c r="E71" s="33">
        <f>SUM(E50,E54)</f>
        <v>26106</v>
      </c>
      <c r="F71" s="34">
        <f>SUM(E71/D71*100)</f>
        <v>61.460589509370003</v>
      </c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ht="20.100000000000001" customHeight="1" x14ac:dyDescent="0.25">
      <c r="A72" s="31"/>
      <c r="B72" s="32" t="s">
        <v>101</v>
      </c>
      <c r="C72" s="33">
        <f>SUM(C48,C71)</f>
        <v>818135</v>
      </c>
      <c r="D72" s="33">
        <f>SUM(D48,D71)</f>
        <v>733301</v>
      </c>
      <c r="E72" s="45">
        <f>SUM(E48,E71)</f>
        <v>714718</v>
      </c>
      <c r="F72" s="46">
        <f>SUM(E72/D72*100)</f>
        <v>97.465842812160346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mell_ támogatás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2021-05-27T14:08:36Z</dcterms:created>
  <dcterms:modified xsi:type="dcterms:W3CDTF">2021-05-27T14:27:33Z</dcterms:modified>
</cp:coreProperties>
</file>