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3. sz. melléklet" sheetId="1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D36" i="1"/>
  <c r="C36" i="1"/>
  <c r="E35" i="1"/>
  <c r="F35" i="1" s="1"/>
  <c r="D35" i="1"/>
  <c r="D37" i="1" s="1"/>
  <c r="C35" i="1"/>
  <c r="E33" i="1"/>
  <c r="D33" i="1"/>
  <c r="C33" i="1"/>
  <c r="E32" i="1"/>
  <c r="F32" i="1" s="1"/>
  <c r="D32" i="1"/>
  <c r="C32" i="1"/>
  <c r="E16" i="1"/>
  <c r="F16" i="1" s="1"/>
  <c r="D16" i="1"/>
  <c r="C16" i="1"/>
  <c r="E15" i="1"/>
  <c r="F15" i="1" s="1"/>
  <c r="D15" i="1"/>
  <c r="C15" i="1"/>
  <c r="E14" i="1"/>
  <c r="D14" i="1"/>
  <c r="C14" i="1"/>
  <c r="E13" i="1"/>
  <c r="D13" i="1"/>
  <c r="C13" i="1"/>
  <c r="C11" i="1" s="1"/>
  <c r="E12" i="1"/>
  <c r="D12" i="1"/>
  <c r="C12" i="1"/>
  <c r="E11" i="1"/>
  <c r="D11" i="1"/>
  <c r="E10" i="1"/>
  <c r="E34" i="1" s="1"/>
  <c r="D10" i="1"/>
  <c r="D34" i="1" s="1"/>
  <c r="C10" i="1"/>
  <c r="C34" i="1" s="1"/>
  <c r="G2" i="1"/>
  <c r="F11" i="1" l="1"/>
  <c r="F34" i="1"/>
  <c r="C37" i="1"/>
  <c r="F10" i="1"/>
  <c r="E37" i="1"/>
  <c r="F37" i="1" s="1"/>
</calcChain>
</file>

<file path=xl/sharedStrings.xml><?xml version="1.0" encoding="utf-8"?>
<sst xmlns="http://schemas.openxmlformats.org/spreadsheetml/2006/main" count="49" uniqueCount="49">
  <si>
    <t>3. melléklet</t>
  </si>
  <si>
    <t>Balatonakali Önkormányzat 2017. évi összevont működési bevételei</t>
  </si>
  <si>
    <t>adatok Ft-ban</t>
  </si>
  <si>
    <t>Sor-   sz</t>
  </si>
  <si>
    <t>Megnevezés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</si>
  <si>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</si>
  <si>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</si>
  <si>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</si>
  <si>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t>mód./eredeti előirány. (%)</t>
  </si>
  <si>
    <t>A.</t>
  </si>
  <si>
    <t>B.</t>
  </si>
  <si>
    <t>C.</t>
  </si>
  <si>
    <t>D.</t>
  </si>
  <si>
    <t>E.</t>
  </si>
  <si>
    <t>F.</t>
  </si>
  <si>
    <t>BEVÉTELEK</t>
  </si>
  <si>
    <t> I.</t>
  </si>
  <si>
    <t>Működési bevételek</t>
  </si>
  <si>
    <t>II.</t>
  </si>
  <si>
    <t>Közhatalmi bevételek</t>
  </si>
  <si>
    <t>2.1 Vagyoni típusú adók</t>
  </si>
  <si>
    <t>2.2 Termékek és szolgáltatások adói</t>
  </si>
  <si>
    <t>2.3. Egyéb közhatalmi bevételek</t>
  </si>
  <si>
    <t> III.</t>
  </si>
  <si>
    <t>Működési célú támogatások ÁH-n belülről</t>
  </si>
  <si>
    <t>3. Önkormányzatok működési támogatásai</t>
  </si>
  <si>
    <t>3.1 Önkormányzati hivatal működési támogatása</t>
  </si>
  <si>
    <t xml:space="preserve">3.2 Településüzemeltetés támogatása </t>
  </si>
  <si>
    <t>3.3 Egyéb kötelező feladat ellátása</t>
  </si>
  <si>
    <t>3.4 Üdülőhelyi feladatok</t>
  </si>
  <si>
    <t>3.5 Lakott külterülettel kapcsolatos feladatok támogatása</t>
  </si>
  <si>
    <t>3.6 Bérkompenzáció</t>
  </si>
  <si>
    <t>3.7 Önkormányzat egyes köznevelési feladatainak támogatása - óvodapedagógusok bértámogatása</t>
  </si>
  <si>
    <t>3.8 Önkormányzat egyes köznevelési feladatainak támogatása - óvodaműködtetés támogatása</t>
  </si>
  <si>
    <t>3.9 Szociális étkeztetés</t>
  </si>
  <si>
    <t>3.10 Gyermekétkeztetés támogatása</t>
  </si>
  <si>
    <t>3.11 Hozzájárulás a pénzbeli szociális ellátáshoz</t>
  </si>
  <si>
    <t>3.12 Könyvtári,közművelődési feladatok támogatása</t>
  </si>
  <si>
    <t>3.13 Helyi önkormányzatok kiegészítő támogatásai</t>
  </si>
  <si>
    <t>3.14 Lakossági víz- és csatornaszolgáltatás támogatása</t>
  </si>
  <si>
    <t>3.15 Elszámolásból származó bevétel</t>
  </si>
  <si>
    <t>4. Egyéb működési célú támogatások ÁH-n belülről</t>
  </si>
  <si>
    <t> IV.</t>
  </si>
  <si>
    <t>Működési célú átvett pénzeszközök</t>
  </si>
  <si>
    <t>Költségvetési bevétel</t>
  </si>
  <si>
    <t>V.</t>
  </si>
  <si>
    <t>Pénzforgalom nélküli bevétel</t>
  </si>
  <si>
    <t>-ebből belső hiányt finansz. pénzmaradvány</t>
  </si>
  <si>
    <t xml:space="preserve">Bevételek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</si>
</sst>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 d/"/>
  </numFmts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9"/>
      <name val="Times New Roman"/>
      <family val="1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2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/>
    <xf numFmtId="0" fontId="5" fillId="0" borderId="0" xfId="0" applyFont="1" applyBorder="1" applyAlignment="1"/>
    <xf numFmtId="0" fontId="6" fillId="0" borderId="0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/>
    </xf>
    <xf numFmtId="3" fontId="9" fillId="0" borderId="10" xfId="0" applyNumberFormat="1" applyFont="1" applyBorder="1" applyAlignment="1">
      <alignment horizontal="right" vertical="center"/>
    </xf>
    <xf numFmtId="9" fontId="9" fillId="0" borderId="11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3" fontId="9" fillId="0" borderId="13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3" fontId="11" fillId="0" borderId="15" xfId="0" applyNumberFormat="1" applyFont="1" applyBorder="1" applyAlignment="1">
      <alignment horizontal="right" vertical="center"/>
    </xf>
    <xf numFmtId="9" fontId="11" fillId="0" borderId="16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vertical="center"/>
    </xf>
    <xf numFmtId="3" fontId="11" fillId="0" borderId="18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3" fontId="2" fillId="0" borderId="20" xfId="0" applyNumberFormat="1" applyFont="1" applyBorder="1" applyAlignment="1">
      <alignment horizontal="right" vertical="center"/>
    </xf>
    <xf numFmtId="9" fontId="2" fillId="0" borderId="16" xfId="0" applyNumberFormat="1" applyFont="1" applyBorder="1" applyAlignment="1">
      <alignment horizontal="right" vertical="center"/>
    </xf>
    <xf numFmtId="0" fontId="12" fillId="0" borderId="21" xfId="0" applyFont="1" applyBorder="1"/>
    <xf numFmtId="3" fontId="11" fillId="0" borderId="21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164" fontId="11" fillId="0" borderId="15" xfId="0" applyNumberFormat="1" applyFont="1" applyBorder="1" applyAlignment="1">
      <alignment horizontal="left" vertical="center"/>
    </xf>
    <xf numFmtId="0" fontId="11" fillId="0" borderId="15" xfId="0" applyFont="1" applyBorder="1" applyAlignment="1">
      <alignment vertical="center" wrapText="1"/>
    </xf>
    <xf numFmtId="0" fontId="11" fillId="0" borderId="21" xfId="0" applyFont="1" applyBorder="1" applyAlignment="1">
      <alignment vertical="center"/>
    </xf>
    <xf numFmtId="3" fontId="11" fillId="0" borderId="21" xfId="0" applyNumberFormat="1" applyFont="1" applyBorder="1" applyAlignment="1">
      <alignment vertical="center"/>
    </xf>
    <xf numFmtId="3" fontId="11" fillId="0" borderId="16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vertical="center"/>
    </xf>
    <xf numFmtId="3" fontId="2" fillId="0" borderId="15" xfId="0" applyNumberFormat="1" applyFont="1" applyBorder="1" applyAlignment="1">
      <alignment horizontal="right" vertical="center"/>
    </xf>
    <xf numFmtId="9" fontId="2" fillId="0" borderId="22" xfId="0" applyNumberFormat="1" applyFont="1" applyBorder="1" applyAlignment="1">
      <alignment horizontal="right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3" fontId="9" fillId="0" borderId="24" xfId="0" applyNumberFormat="1" applyFont="1" applyBorder="1" applyAlignment="1">
      <alignment horizontal="right" vertical="center"/>
    </xf>
    <xf numFmtId="9" fontId="9" fillId="0" borderId="25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8" fillId="0" borderId="26" xfId="0" applyFont="1" applyBorder="1" applyAlignment="1">
      <alignment horizontal="center" vertical="center"/>
    </xf>
    <xf numFmtId="3" fontId="8" fillId="0" borderId="24" xfId="0" applyNumberFormat="1" applyFont="1" applyBorder="1" applyAlignment="1">
      <alignment horizontal="right" vertical="center"/>
    </xf>
    <xf numFmtId="9" fontId="8" fillId="0" borderId="25" xfId="0" applyNumberFormat="1" applyFont="1" applyBorder="1" applyAlignment="1">
      <alignment horizontal="right" vertical="center"/>
    </xf>
    <xf numFmtId="9" fontId="2" fillId="0" borderId="27" xfId="0" applyNumberFormat="1" applyFont="1" applyBorder="1" applyAlignment="1">
      <alignment horizontal="right" vertical="center"/>
    </xf>
    <xf numFmtId="0" fontId="2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vertical="center"/>
    </xf>
    <xf numFmtId="3" fontId="11" fillId="0" borderId="29" xfId="0" applyNumberFormat="1" applyFont="1" applyBorder="1" applyAlignment="1">
      <alignment horizontal="right" vertical="center"/>
    </xf>
    <xf numFmtId="9" fontId="11" fillId="0" borderId="30" xfId="0" applyNumberFormat="1" applyFont="1" applyBorder="1" applyAlignment="1">
      <alignment horizontal="right" vertical="center"/>
    </xf>
    <xf numFmtId="0" fontId="8" fillId="2" borderId="31" xfId="0" applyFont="1" applyFill="1" applyBorder="1" applyAlignment="1">
      <alignment horizontal="center" vertical="center"/>
    </xf>
    <xf numFmtId="3" fontId="8" fillId="2" borderId="6" xfId="0" applyNumberFormat="1" applyFont="1" applyFill="1" applyBorder="1" applyAlignment="1">
      <alignment horizontal="right" vertical="center"/>
    </xf>
    <xf numFmtId="9" fontId="8" fillId="2" borderId="7" xfId="0" applyNumberFormat="1" applyFont="1" applyFill="1" applyBorder="1" applyAlignment="1">
      <alignment horizontal="right" vertical="center"/>
    </xf>
    <xf numFmtId="0" fontId="2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H2" t="str">
            <v>az 9/2017. (XI.27.) önkormányzati rendelethez</v>
          </cell>
        </row>
      </sheetData>
      <sheetData sheetId="1">
        <row r="9">
          <cell r="C9">
            <v>64409292</v>
          </cell>
          <cell r="D9">
            <v>64409292</v>
          </cell>
          <cell r="E9">
            <v>82389293</v>
          </cell>
        </row>
        <row r="19">
          <cell r="C19">
            <v>92172726</v>
          </cell>
          <cell r="D19">
            <v>81516833</v>
          </cell>
          <cell r="E19">
            <v>81516832</v>
          </cell>
        </row>
      </sheetData>
      <sheetData sheetId="2"/>
      <sheetData sheetId="3"/>
      <sheetData sheetId="4"/>
      <sheetData sheetId="5"/>
      <sheetData sheetId="6">
        <row r="62">
          <cell r="D62">
            <v>652747</v>
          </cell>
          <cell r="E62">
            <v>1205395</v>
          </cell>
          <cell r="F62">
            <v>1672047</v>
          </cell>
        </row>
        <row r="67">
          <cell r="D67">
            <v>49000000</v>
          </cell>
          <cell r="E67">
            <v>49000000</v>
          </cell>
          <cell r="F67">
            <v>49000000</v>
          </cell>
        </row>
        <row r="68">
          <cell r="D68">
            <v>29100000</v>
          </cell>
          <cell r="E68">
            <v>29100000</v>
          </cell>
          <cell r="F68">
            <v>29100000</v>
          </cell>
        </row>
        <row r="72">
          <cell r="D72">
            <v>200000</v>
          </cell>
          <cell r="E72">
            <v>200000</v>
          </cell>
          <cell r="F72">
            <v>200000</v>
          </cell>
        </row>
        <row r="86">
          <cell r="D86">
            <v>0</v>
          </cell>
          <cell r="E86">
            <v>4000400</v>
          </cell>
          <cell r="F86">
            <v>4050400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Normal="100" workbookViewId="0"/>
  </sheetViews>
  <sheetFormatPr defaultRowHeight="12.75" x14ac:dyDescent="0.2"/>
  <cols>
    <col min="1" max="1" width="5.7109375" style="70" customWidth="1"/>
    <col min="2" max="2" width="40.7109375" style="70" customWidth="1"/>
    <col min="3" max="6" width="9.7109375" style="70" customWidth="1"/>
    <col min="7" max="7" width="9.7109375" customWidth="1"/>
    <col min="8" max="8" width="12.7109375" customWidth="1"/>
  </cols>
  <sheetData>
    <row r="1" spans="1:7" s="1" customFormat="1" ht="15" customHeight="1" x14ac:dyDescent="0.2">
      <c r="B1" s="2"/>
      <c r="C1" s="2"/>
      <c r="D1" s="2"/>
      <c r="E1" s="2"/>
      <c r="F1" s="2"/>
      <c r="G1" s="3" t="s">
        <v>0</v>
      </c>
    </row>
    <row r="2" spans="1:7" s="1" customFormat="1" ht="15" customHeight="1" x14ac:dyDescent="0.2">
      <c r="B2" s="2"/>
      <c r="C2" s="3"/>
      <c r="D2" s="3"/>
      <c r="E2" s="3"/>
      <c r="F2" s="3"/>
      <c r="G2" s="3" t="str">
        <f>'[1]1.sz. melléklet'!H2</f>
        <v>az 9/2017. (XI.27.) önkormányzati rendelethez</v>
      </c>
    </row>
    <row r="3" spans="1:7" s="1" customFormat="1" ht="15" customHeight="1" x14ac:dyDescent="0.2">
      <c r="A3" s="4"/>
      <c r="B3" s="5"/>
      <c r="C3" s="5"/>
      <c r="D3" s="5"/>
      <c r="E3" s="5"/>
    </row>
    <row r="4" spans="1:7" s="1" customFormat="1" ht="15" customHeight="1" x14ac:dyDescent="0.2">
      <c r="A4" s="6" t="s">
        <v>1</v>
      </c>
      <c r="B4" s="6"/>
      <c r="C4" s="6"/>
      <c r="D4" s="6"/>
      <c r="E4" s="6"/>
      <c r="F4" s="6"/>
      <c r="G4" s="6"/>
    </row>
    <row r="5" spans="1:7" s="1" customFormat="1" ht="15" customHeight="1" x14ac:dyDescent="0.2">
      <c r="A5" s="7"/>
      <c r="B5" s="7"/>
      <c r="C5" s="7"/>
      <c r="D5" s="7"/>
      <c r="E5" s="7"/>
      <c r="F5" s="7"/>
    </row>
    <row r="6" spans="1:7" s="1" customFormat="1" ht="15" customHeight="1" thickBot="1" x14ac:dyDescent="0.25">
      <c r="A6" s="8"/>
      <c r="B6" s="8"/>
      <c r="C6" s="9"/>
      <c r="D6" s="10"/>
      <c r="E6" s="10"/>
      <c r="F6" s="11" t="s">
        <v>2</v>
      </c>
    </row>
    <row r="7" spans="1:7" s="1" customFormat="1" ht="36.75" thickTop="1" x14ac:dyDescent="0.2">
      <c r="A7" s="12" t="s">
        <v>3</v>
      </c>
      <c r="B7" s="13" t="s">
        <v>4</v>
      </c>
      <c r="C7" s="14" t="s">
        <v>5</v>
      </c>
      <c r="D7" s="14" t="s">
        <v>6</v>
      </c>
      <c r="E7" s="14" t="s">
        <v>7</v>
      </c>
      <c r="F7" s="15" t="s">
        <v>8</v>
      </c>
    </row>
    <row r="8" spans="1:7" s="1" customFormat="1" ht="15" customHeight="1" thickBot="1" x14ac:dyDescent="0.25">
      <c r="A8" s="16" t="s">
        <v>9</v>
      </c>
      <c r="B8" s="17" t="s">
        <v>10</v>
      </c>
      <c r="C8" s="18" t="s">
        <v>11</v>
      </c>
      <c r="D8" s="18" t="s">
        <v>12</v>
      </c>
      <c r="E8" s="18" t="s">
        <v>13</v>
      </c>
      <c r="F8" s="19" t="s">
        <v>14</v>
      </c>
    </row>
    <row r="9" spans="1:7" s="1" customFormat="1" ht="15" customHeight="1" thickTop="1" x14ac:dyDescent="0.2">
      <c r="A9" s="20" t="s">
        <v>15</v>
      </c>
      <c r="B9" s="20"/>
      <c r="C9" s="20"/>
      <c r="D9" s="20"/>
      <c r="E9" s="20"/>
      <c r="F9" s="20"/>
    </row>
    <row r="10" spans="1:7" s="25" customFormat="1" ht="15" customHeight="1" x14ac:dyDescent="0.2">
      <c r="A10" s="21" t="s">
        <v>16</v>
      </c>
      <c r="B10" s="22" t="s">
        <v>17</v>
      </c>
      <c r="C10" s="23">
        <f>'[1]2.sz. melléklet'!C9</f>
        <v>64409292</v>
      </c>
      <c r="D10" s="23">
        <f>'[1]2.sz. melléklet'!D9</f>
        <v>64409292</v>
      </c>
      <c r="E10" s="23">
        <f>'[1]2.sz. melléklet'!E9</f>
        <v>82389293</v>
      </c>
      <c r="F10" s="24">
        <f>E10/C10</f>
        <v>1.2791522844250485</v>
      </c>
    </row>
    <row r="11" spans="1:7" s="1" customFormat="1" ht="15" customHeight="1" x14ac:dyDescent="0.2">
      <c r="A11" s="26" t="s">
        <v>18</v>
      </c>
      <c r="B11" s="27" t="s">
        <v>19</v>
      </c>
      <c r="C11" s="28">
        <f>SUM(C12:C14)</f>
        <v>78300000</v>
      </c>
      <c r="D11" s="28">
        <f>SUM(D12:D14)</f>
        <v>78300000</v>
      </c>
      <c r="E11" s="28">
        <f>SUM(E12:E14)</f>
        <v>78300000</v>
      </c>
      <c r="F11" s="24">
        <f>E11/C11</f>
        <v>1</v>
      </c>
    </row>
    <row r="12" spans="1:7" s="1" customFormat="1" ht="15" customHeight="1" x14ac:dyDescent="0.2">
      <c r="A12" s="29"/>
      <c r="B12" s="30" t="s">
        <v>20</v>
      </c>
      <c r="C12" s="31">
        <f>'[1]7.sz. melléklet'!D67</f>
        <v>49000000</v>
      </c>
      <c r="D12" s="31">
        <f>'[1]7.sz. melléklet'!E67</f>
        <v>49000000</v>
      </c>
      <c r="E12" s="31">
        <f>'[1]7.sz. melléklet'!F67</f>
        <v>49000000</v>
      </c>
      <c r="F12" s="32"/>
    </row>
    <row r="13" spans="1:7" s="1" customFormat="1" ht="15" customHeight="1" x14ac:dyDescent="0.2">
      <c r="A13" s="29"/>
      <c r="B13" s="30" t="s">
        <v>21</v>
      </c>
      <c r="C13" s="31">
        <f>'[1]7.sz. melléklet'!D68</f>
        <v>29100000</v>
      </c>
      <c r="D13" s="31">
        <f>'[1]7.sz. melléklet'!E68</f>
        <v>29100000</v>
      </c>
      <c r="E13" s="31">
        <f>'[1]7.sz. melléklet'!F68</f>
        <v>29100000</v>
      </c>
      <c r="F13" s="32"/>
    </row>
    <row r="14" spans="1:7" s="1" customFormat="1" ht="15" customHeight="1" x14ac:dyDescent="0.2">
      <c r="A14" s="33"/>
      <c r="B14" s="34" t="s">
        <v>22</v>
      </c>
      <c r="C14" s="35">
        <f>'[1]7.sz. melléklet'!D72</f>
        <v>200000</v>
      </c>
      <c r="D14" s="35">
        <f>'[1]7.sz. melléklet'!E72</f>
        <v>200000</v>
      </c>
      <c r="E14" s="35">
        <f>'[1]7.sz. melléklet'!F72</f>
        <v>200000</v>
      </c>
      <c r="F14" s="32"/>
    </row>
    <row r="15" spans="1:7" s="1" customFormat="1" ht="15" customHeight="1" x14ac:dyDescent="0.2">
      <c r="A15" s="36" t="s">
        <v>23</v>
      </c>
      <c r="B15" s="37" t="s">
        <v>24</v>
      </c>
      <c r="C15" s="38">
        <f>C16+C32</f>
        <v>60653936</v>
      </c>
      <c r="D15" s="38">
        <f>D16+D32</f>
        <v>63115716</v>
      </c>
      <c r="E15" s="38">
        <f>E16+E32</f>
        <v>72693824</v>
      </c>
      <c r="F15" s="24">
        <f t="shared" ref="F15:F16" si="0">E15/C15</f>
        <v>1.1985013470519044</v>
      </c>
    </row>
    <row r="16" spans="1:7" s="1" customFormat="1" ht="15" customHeight="1" x14ac:dyDescent="0.2">
      <c r="A16" s="39"/>
      <c r="B16" s="40" t="s">
        <v>25</v>
      </c>
      <c r="C16" s="41">
        <f>SUM(C17:C29)</f>
        <v>60001189</v>
      </c>
      <c r="D16" s="41">
        <f>SUM(D17:D31)</f>
        <v>61910321</v>
      </c>
      <c r="E16" s="41">
        <f>SUM(E17:E31)</f>
        <v>71021777</v>
      </c>
      <c r="F16" s="42">
        <f t="shared" si="0"/>
        <v>1.1836728268834806</v>
      </c>
    </row>
    <row r="17" spans="1:8" s="1" customFormat="1" ht="15" customHeight="1" x14ac:dyDescent="0.2">
      <c r="A17" s="29"/>
      <c r="B17" s="30" t="s">
        <v>26</v>
      </c>
      <c r="C17" s="43"/>
      <c r="D17" s="44"/>
      <c r="E17" s="44"/>
      <c r="F17" s="32"/>
    </row>
    <row r="18" spans="1:8" s="1" customFormat="1" ht="15" customHeight="1" x14ac:dyDescent="0.2">
      <c r="A18" s="29"/>
      <c r="B18" s="30" t="s">
        <v>27</v>
      </c>
      <c r="C18" s="44">
        <v>16218665</v>
      </c>
      <c r="D18" s="44">
        <v>16218665</v>
      </c>
      <c r="E18" s="44">
        <v>16218665</v>
      </c>
      <c r="F18" s="32"/>
    </row>
    <row r="19" spans="1:8" s="1" customFormat="1" ht="15" customHeight="1" x14ac:dyDescent="0.2">
      <c r="A19" s="29"/>
      <c r="B19" s="30" t="s">
        <v>28</v>
      </c>
      <c r="C19" s="44">
        <v>4222236</v>
      </c>
      <c r="D19" s="44">
        <v>4222236</v>
      </c>
      <c r="E19" s="44">
        <v>4222236</v>
      </c>
      <c r="F19" s="32"/>
    </row>
    <row r="20" spans="1:8" s="1" customFormat="1" ht="15" customHeight="1" x14ac:dyDescent="0.2">
      <c r="A20" s="29"/>
      <c r="B20" s="30" t="s">
        <v>29</v>
      </c>
      <c r="C20" s="44">
        <v>19046000</v>
      </c>
      <c r="D20" s="44">
        <v>19046000</v>
      </c>
      <c r="E20" s="44">
        <v>19046000</v>
      </c>
      <c r="F20" s="32"/>
      <c r="G20" s="45"/>
    </row>
    <row r="21" spans="1:8" s="1" customFormat="1" ht="15" customHeight="1" x14ac:dyDescent="0.2">
      <c r="A21" s="29"/>
      <c r="B21" s="46" t="s">
        <v>30</v>
      </c>
      <c r="C21" s="44">
        <v>135150</v>
      </c>
      <c r="D21" s="44">
        <v>135150</v>
      </c>
      <c r="E21" s="44">
        <v>135150</v>
      </c>
      <c r="F21" s="32"/>
      <c r="G21" s="45"/>
      <c r="H21" s="45"/>
    </row>
    <row r="22" spans="1:8" s="1" customFormat="1" ht="15" customHeight="1" x14ac:dyDescent="0.2">
      <c r="A22" s="29"/>
      <c r="B22" s="46" t="s">
        <v>31</v>
      </c>
      <c r="C22" s="44">
        <v>56769</v>
      </c>
      <c r="D22" s="44">
        <v>56769</v>
      </c>
      <c r="E22" s="44">
        <v>56769</v>
      </c>
      <c r="F22" s="32"/>
    </row>
    <row r="23" spans="1:8" s="1" customFormat="1" ht="24" x14ac:dyDescent="0.2">
      <c r="A23" s="29"/>
      <c r="B23" s="47" t="s">
        <v>32</v>
      </c>
      <c r="C23" s="44">
        <v>11685910</v>
      </c>
      <c r="D23" s="44">
        <v>11685910</v>
      </c>
      <c r="E23" s="44">
        <v>11685910</v>
      </c>
      <c r="F23" s="32"/>
    </row>
    <row r="24" spans="1:8" s="1" customFormat="1" ht="24" x14ac:dyDescent="0.2">
      <c r="A24" s="29"/>
      <c r="B24" s="47" t="s">
        <v>33</v>
      </c>
      <c r="C24" s="44">
        <v>1470600</v>
      </c>
      <c r="D24" s="44">
        <v>1470600</v>
      </c>
      <c r="E24" s="44">
        <v>1470600</v>
      </c>
      <c r="F24" s="32"/>
      <c r="G24" s="45"/>
    </row>
    <row r="25" spans="1:8" s="1" customFormat="1" ht="15" customHeight="1" x14ac:dyDescent="0.2">
      <c r="A25" s="29"/>
      <c r="B25" s="47" t="s">
        <v>34</v>
      </c>
      <c r="C25" s="44">
        <v>55360</v>
      </c>
      <c r="D25" s="44">
        <v>55360</v>
      </c>
      <c r="E25" s="44">
        <v>55360</v>
      </c>
      <c r="F25" s="32"/>
    </row>
    <row r="26" spans="1:8" s="1" customFormat="1" ht="15" customHeight="1" x14ac:dyDescent="0.2">
      <c r="A26" s="29"/>
      <c r="B26" s="30" t="s">
        <v>35</v>
      </c>
      <c r="C26" s="44">
        <v>1014499</v>
      </c>
      <c r="D26" s="44">
        <v>1014499</v>
      </c>
      <c r="E26" s="44">
        <v>1014499</v>
      </c>
      <c r="F26" s="32"/>
    </row>
    <row r="27" spans="1:8" s="1" customFormat="1" ht="15" customHeight="1" x14ac:dyDescent="0.2">
      <c r="A27" s="29"/>
      <c r="B27" s="30" t="s">
        <v>36</v>
      </c>
      <c r="C27" s="44">
        <v>4896000</v>
      </c>
      <c r="D27" s="44">
        <v>4896000</v>
      </c>
      <c r="E27" s="44">
        <v>4896000</v>
      </c>
      <c r="F27" s="32"/>
    </row>
    <row r="28" spans="1:8" s="1" customFormat="1" ht="15" customHeight="1" x14ac:dyDescent="0.2">
      <c r="A28" s="29"/>
      <c r="B28" s="30" t="s">
        <v>37</v>
      </c>
      <c r="C28" s="44">
        <v>1200000</v>
      </c>
      <c r="D28" s="44">
        <v>1200000</v>
      </c>
      <c r="E28" s="44">
        <v>1200000</v>
      </c>
      <c r="F28" s="32"/>
    </row>
    <row r="29" spans="1:8" s="1" customFormat="1" ht="15" customHeight="1" x14ac:dyDescent="0.2">
      <c r="A29" s="29"/>
      <c r="B29" s="46" t="s">
        <v>38</v>
      </c>
      <c r="C29" s="48">
        <v>0</v>
      </c>
      <c r="D29" s="49">
        <v>1909132</v>
      </c>
      <c r="E29" s="49">
        <v>2043088</v>
      </c>
      <c r="F29" s="32"/>
    </row>
    <row r="30" spans="1:8" s="1" customFormat="1" ht="15" customHeight="1" x14ac:dyDescent="0.2">
      <c r="A30" s="29"/>
      <c r="B30" s="46" t="s">
        <v>39</v>
      </c>
      <c r="C30" s="49">
        <v>0</v>
      </c>
      <c r="D30" s="49">
        <v>0</v>
      </c>
      <c r="E30" s="49">
        <v>8977500</v>
      </c>
      <c r="F30" s="50"/>
    </row>
    <row r="31" spans="1:8" s="1" customFormat="1" ht="15" customHeight="1" x14ac:dyDescent="0.2">
      <c r="A31" s="29"/>
      <c r="B31" s="46" t="s">
        <v>40</v>
      </c>
      <c r="C31" s="49">
        <v>0</v>
      </c>
      <c r="D31" s="49">
        <v>0</v>
      </c>
      <c r="E31" s="49">
        <v>0</v>
      </c>
      <c r="F31" s="50"/>
    </row>
    <row r="32" spans="1:8" s="1" customFormat="1" ht="15" customHeight="1" x14ac:dyDescent="0.2">
      <c r="A32" s="33"/>
      <c r="B32" s="51" t="s">
        <v>41</v>
      </c>
      <c r="C32" s="52">
        <f>'[1]7.sz. melléklet'!D62</f>
        <v>652747</v>
      </c>
      <c r="D32" s="52">
        <f>'[1]7.sz. melléklet'!E62</f>
        <v>1205395</v>
      </c>
      <c r="E32" s="52">
        <f>'[1]7.sz. melléklet'!F62</f>
        <v>1672047</v>
      </c>
      <c r="F32" s="53">
        <f>E32/C32</f>
        <v>2.5615544766961778</v>
      </c>
    </row>
    <row r="33" spans="1:6" s="58" customFormat="1" ht="15" customHeight="1" x14ac:dyDescent="0.2">
      <c r="A33" s="54" t="s">
        <v>42</v>
      </c>
      <c r="B33" s="55" t="s">
        <v>43</v>
      </c>
      <c r="C33" s="56">
        <f>'[1]7.sz. melléklet'!D86</f>
        <v>0</v>
      </c>
      <c r="D33" s="56">
        <f>'[1]7.sz. melléklet'!E86</f>
        <v>4000400</v>
      </c>
      <c r="E33" s="56">
        <f>'[1]7.sz. melléklet'!F86</f>
        <v>4050400</v>
      </c>
      <c r="F33" s="57"/>
    </row>
    <row r="34" spans="1:6" s="1" customFormat="1" ht="15" customHeight="1" x14ac:dyDescent="0.2">
      <c r="A34" s="59" t="s">
        <v>44</v>
      </c>
      <c r="B34" s="59"/>
      <c r="C34" s="60">
        <f>C10+C11+C15+C33</f>
        <v>203363228</v>
      </c>
      <c r="D34" s="60">
        <f>D10+D11+D15+D33</f>
        <v>209825408</v>
      </c>
      <c r="E34" s="60">
        <f>E10+E11+E15+E33</f>
        <v>237433517</v>
      </c>
      <c r="F34" s="61">
        <f t="shared" ref="F34:F37" si="1">E34/C34</f>
        <v>1.1675341669930612</v>
      </c>
    </row>
    <row r="35" spans="1:6" s="1" customFormat="1" ht="15" customHeight="1" x14ac:dyDescent="0.2">
      <c r="A35" s="39" t="s">
        <v>45</v>
      </c>
      <c r="B35" s="40" t="s">
        <v>46</v>
      </c>
      <c r="C35" s="41">
        <f>SUM(C36)</f>
        <v>92172726</v>
      </c>
      <c r="D35" s="41">
        <f>SUM(D36)</f>
        <v>81516833</v>
      </c>
      <c r="E35" s="41">
        <f>SUM(E36)</f>
        <v>81516832</v>
      </c>
      <c r="F35" s="62">
        <f t="shared" si="1"/>
        <v>0.88439211399693218</v>
      </c>
    </row>
    <row r="36" spans="1:6" s="1" customFormat="1" ht="15" customHeight="1" thickBot="1" x14ac:dyDescent="0.25">
      <c r="A36" s="63"/>
      <c r="B36" s="64" t="s">
        <v>47</v>
      </c>
      <c r="C36" s="65">
        <f>'[1]2.sz. melléklet'!C19</f>
        <v>92172726</v>
      </c>
      <c r="D36" s="65">
        <f>'[1]2.sz. melléklet'!D19</f>
        <v>81516833</v>
      </c>
      <c r="E36" s="65">
        <f>'[1]2.sz. melléklet'!E19</f>
        <v>81516832</v>
      </c>
      <c r="F36" s="66">
        <f t="shared" si="1"/>
        <v>0.88439211399693218</v>
      </c>
    </row>
    <row r="37" spans="1:6" s="1" customFormat="1" ht="15" customHeight="1" thickTop="1" thickBot="1" x14ac:dyDescent="0.25">
      <c r="A37" s="67" t="s">
        <v>48</v>
      </c>
      <c r="B37" s="67"/>
      <c r="C37" s="68">
        <f>C35+C34</f>
        <v>295535954</v>
      </c>
      <c r="D37" s="68">
        <f>D35+D34</f>
        <v>291342241</v>
      </c>
      <c r="E37" s="68">
        <f>E35+E34</f>
        <v>318950349</v>
      </c>
      <c r="F37" s="69">
        <f t="shared" si="1"/>
        <v>1.0792268916288947</v>
      </c>
    </row>
    <row r="38" spans="1:6" ht="13.5" thickTop="1" x14ac:dyDescent="0.2"/>
  </sheetData>
  <sheetProtection selectLockedCells="1" selectUnlockedCells="1"/>
  <mergeCells count="4">
    <mergeCell ref="A4:G4"/>
    <mergeCell ref="A9:F9"/>
    <mergeCell ref="A34:B34"/>
    <mergeCell ref="A37:B37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2017-11-29T08:34:36Z</dcterms:created>
  <dcterms:modified xsi:type="dcterms:W3CDTF">2017-11-29T08:34:47Z</dcterms:modified>
</cp:coreProperties>
</file>