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ERIKA\Anyagok\2016\S.prága\05.17\2015 évi beszámoló\Rendelet\"/>
    </mc:Choice>
  </mc:AlternateContent>
  <bookViews>
    <workbookView xWindow="480" yWindow="60" windowWidth="15195" windowHeight="13035" firstSheet="7" activeTab="13"/>
  </bookViews>
  <sheets>
    <sheet name="Munka1" sheetId="1" r:id="rId1"/>
    <sheet name="Munka2" sheetId="2" r:id="rId2"/>
    <sheet name="Munka3" sheetId="3" r:id="rId3"/>
    <sheet name="Munka4" sheetId="4" r:id="rId4"/>
    <sheet name="Munka5" sheetId="5" r:id="rId5"/>
    <sheet name="Munka6" sheetId="6" r:id="rId6"/>
    <sheet name="Munka8" sheetId="8" r:id="rId7"/>
    <sheet name="Munka9" sheetId="9" r:id="rId8"/>
    <sheet name="Munka10" sheetId="10" r:id="rId9"/>
    <sheet name="Munka11" sheetId="11" r:id="rId10"/>
    <sheet name="12.melléklet" sheetId="12" r:id="rId11"/>
    <sheet name="13.melléklet" sheetId="13" r:id="rId12"/>
    <sheet name="14.melléklet" sheetId="14" r:id="rId13"/>
    <sheet name="15.melléklet" sheetId="15" r:id="rId14"/>
  </sheets>
  <calcPr calcId="152511"/>
</workbook>
</file>

<file path=xl/calcChain.xml><?xml version="1.0" encoding="utf-8"?>
<calcChain xmlns="http://schemas.openxmlformats.org/spreadsheetml/2006/main">
  <c r="B95" i="14" l="1"/>
  <c r="B86" i="14"/>
  <c r="B79" i="14"/>
  <c r="B74" i="14"/>
  <c r="B69" i="14"/>
  <c r="B56" i="14"/>
  <c r="B49" i="14"/>
  <c r="B43" i="14"/>
  <c r="B34" i="14"/>
  <c r="B21" i="14"/>
  <c r="B17" i="14"/>
  <c r="B13" i="14"/>
  <c r="C11" i="13"/>
  <c r="H25" i="11"/>
  <c r="N25" i="11" s="1"/>
  <c r="N27" i="10"/>
  <c r="I40" i="9"/>
  <c r="I49" i="9" s="1"/>
  <c r="I53" i="8"/>
  <c r="O25" i="6"/>
  <c r="L25" i="6"/>
  <c r="K25" i="6"/>
  <c r="I25" i="6"/>
  <c r="G25" i="6"/>
  <c r="H27" i="5"/>
  <c r="H12" i="5"/>
  <c r="H56" i="5" s="1"/>
  <c r="I51" i="4"/>
  <c r="I56" i="4" s="1"/>
  <c r="I12" i="4"/>
  <c r="I24" i="4" s="1"/>
  <c r="I30" i="3"/>
  <c r="I39" i="3" s="1"/>
  <c r="R27" i="2"/>
  <c r="Q27" i="2"/>
  <c r="K27" i="2"/>
  <c r="E27" i="2"/>
  <c r="G50" i="1"/>
  <c r="G42" i="1"/>
  <c r="G32" i="1"/>
  <c r="G53" i="1" s="1"/>
  <c r="G21" i="1"/>
  <c r="G52" i="1" s="1"/>
  <c r="C86" i="14"/>
  <c r="C79" i="14"/>
  <c r="C74" i="14"/>
  <c r="C87" i="14" s="1"/>
  <c r="C69" i="14"/>
  <c r="C49" i="14"/>
  <c r="C43" i="14"/>
  <c r="C34" i="14"/>
  <c r="C21" i="14"/>
  <c r="C17" i="14"/>
  <c r="C13" i="14"/>
  <c r="C47" i="13"/>
  <c r="C45" i="13"/>
  <c r="C40" i="13"/>
  <c r="C35" i="13"/>
  <c r="C27" i="13"/>
  <c r="C23" i="13"/>
  <c r="C18" i="13"/>
  <c r="C14" i="13"/>
  <c r="C20" i="12"/>
  <c r="C17" i="12"/>
  <c r="C13" i="12"/>
  <c r="C10" i="12"/>
  <c r="I25" i="11"/>
  <c r="O25" i="11" s="1"/>
  <c r="H25" i="9"/>
  <c r="H40" i="9" s="1"/>
  <c r="H49" i="9" s="1"/>
  <c r="H53" i="8"/>
  <c r="P25" i="6"/>
  <c r="H25" i="6"/>
  <c r="I12" i="5"/>
  <c r="I27" i="5"/>
  <c r="H51" i="4"/>
  <c r="H12" i="4"/>
  <c r="H24" i="4" s="1"/>
  <c r="H30" i="3"/>
  <c r="H39" i="3" s="1"/>
  <c r="L27" i="2"/>
  <c r="J27" i="2"/>
  <c r="H27" i="2"/>
  <c r="F27" i="2"/>
  <c r="F32" i="1"/>
  <c r="O27" i="10"/>
  <c r="J25" i="6"/>
  <c r="H56" i="4"/>
  <c r="F50" i="1"/>
  <c r="F42" i="1"/>
  <c r="F21" i="1"/>
  <c r="C21" i="12" l="1"/>
  <c r="C22" i="14"/>
  <c r="C50" i="14"/>
  <c r="C58" i="14" s="1"/>
  <c r="B22" i="14"/>
  <c r="B50" i="14"/>
  <c r="B87" i="14"/>
  <c r="C97" i="14"/>
  <c r="B97" i="14"/>
  <c r="C41" i="13"/>
  <c r="C30" i="13"/>
  <c r="C42" i="13" s="1"/>
  <c r="C48" i="13" s="1"/>
  <c r="C14" i="12"/>
  <c r="I56" i="5"/>
  <c r="C24" i="12"/>
  <c r="C25" i="12"/>
  <c r="C26" i="12" s="1"/>
  <c r="F53" i="1"/>
  <c r="F52" i="1"/>
  <c r="C22" i="12" l="1"/>
  <c r="B58" i="14"/>
  <c r="E29" i="1"/>
</calcChain>
</file>

<file path=xl/sharedStrings.xml><?xml version="1.0" encoding="utf-8"?>
<sst xmlns="http://schemas.openxmlformats.org/spreadsheetml/2006/main" count="736" uniqueCount="493">
  <si>
    <t>pénzeszköz átadások</t>
  </si>
  <si>
    <t xml:space="preserve">    </t>
  </si>
  <si>
    <t>megnevezés</t>
  </si>
  <si>
    <t>intézményi bevételek</t>
  </si>
  <si>
    <t>sajátos bevételek</t>
  </si>
  <si>
    <t>pénzeszköz átvétel</t>
  </si>
  <si>
    <t>előző évi pénzmaradvány</t>
  </si>
  <si>
    <t>BEVÉTELEK ÖSSZESEN</t>
  </si>
  <si>
    <t>Bevételek</t>
  </si>
  <si>
    <t>Kiadások</t>
  </si>
  <si>
    <t>személyi juttatások</t>
  </si>
  <si>
    <t>dologi kiadások</t>
  </si>
  <si>
    <t>tartalékok</t>
  </si>
  <si>
    <t>KIADÁSOK ÖSSZESEN</t>
  </si>
  <si>
    <t>II. FELHALMOZÁSI C. BEVÉTELEK ÉS KIADÁSOK</t>
  </si>
  <si>
    <t>pénzeszköz átvetel</t>
  </si>
  <si>
    <t>költségvetési támogatás</t>
  </si>
  <si>
    <t>beruházások</t>
  </si>
  <si>
    <t>felújítások</t>
  </si>
  <si>
    <t>BEVÉTELEK MINDÖSSZESEN</t>
  </si>
  <si>
    <t>KIADÁSOK MINDÖSSZESEN</t>
  </si>
  <si>
    <t>ellátottak pénzbeni juttatásai</t>
  </si>
  <si>
    <t>t.eszköz értékesítés</t>
  </si>
  <si>
    <t>TELEPÜLÉSI ÖNKORMÁNYZAT SÜMEGPRÁGA</t>
  </si>
  <si>
    <t>MŰKÖDÉSI ÉS FELHALMOZÁSI BEVÉTELEK ÉS KIADÁSOK</t>
  </si>
  <si>
    <t>ÖSSZESÍTETT ELŐIRÁNYZATA</t>
  </si>
  <si>
    <t>fejlesztési hitel</t>
  </si>
  <si>
    <t>E</t>
  </si>
  <si>
    <t>A</t>
  </si>
  <si>
    <t>B</t>
  </si>
  <si>
    <t>C</t>
  </si>
  <si>
    <t>D</t>
  </si>
  <si>
    <t>ezer forintban</t>
  </si>
  <si>
    <t>előirányzat</t>
  </si>
  <si>
    <t>I. MŰKÖDÉSI BEVÉTELEK ÉS KIADÁSOK</t>
  </si>
  <si>
    <t>közhatalmi bevételek</t>
  </si>
  <si>
    <t>Települési Önkormányzat Sümegprága</t>
  </si>
  <si>
    <t>MŰKÖDÉSI BEVÉTELEK ÖSSZESÍTETT ELŐIRÁNYZATA</t>
  </si>
  <si>
    <t>F</t>
  </si>
  <si>
    <t>G</t>
  </si>
  <si>
    <t>H</t>
  </si>
  <si>
    <t>cím</t>
  </si>
  <si>
    <t>alcím</t>
  </si>
  <si>
    <t>int.bevételek</t>
  </si>
  <si>
    <t>átvett p.eszk</t>
  </si>
  <si>
    <t>hitel</t>
  </si>
  <si>
    <t>előző évi pm.</t>
  </si>
  <si>
    <t>bevételek összesen</t>
  </si>
  <si>
    <t>módosított</t>
  </si>
  <si>
    <t>I.  ÖNKORMÁNYZAT</t>
  </si>
  <si>
    <t>051030</t>
  </si>
  <si>
    <t>tel.hulladék vegyes</t>
  </si>
  <si>
    <t>011130</t>
  </si>
  <si>
    <t>064010</t>
  </si>
  <si>
    <t>közvilágítás</t>
  </si>
  <si>
    <t>066020</t>
  </si>
  <si>
    <t>Város-községgazd.szolg</t>
  </si>
  <si>
    <t>szociális étkeztetés</t>
  </si>
  <si>
    <t>falugondnoki szolgáltatás</t>
  </si>
  <si>
    <t>041233</t>
  </si>
  <si>
    <t>082044</t>
  </si>
  <si>
    <t>könyvtári tevékenység</t>
  </si>
  <si>
    <t>082091</t>
  </si>
  <si>
    <t>közm.int.köz.színterek</t>
  </si>
  <si>
    <t>013320</t>
  </si>
  <si>
    <t>köztemető fenntartás</t>
  </si>
  <si>
    <t>I.CÍM ÖSSZESEN</t>
  </si>
  <si>
    <t>II. INTÉZMÉNYFENNTRATÓ TÁRSULÁS</t>
  </si>
  <si>
    <t>II.cím összesen</t>
  </si>
  <si>
    <t>MINDÖSSZESEN</t>
  </si>
  <si>
    <t xml:space="preserve">Intézményi bevételek  jogcímenként </t>
  </si>
  <si>
    <t>CÍM</t>
  </si>
  <si>
    <t>ALCÍM</t>
  </si>
  <si>
    <t>MEGNEVEZÉS</t>
  </si>
  <si>
    <t>I.</t>
  </si>
  <si>
    <t>ÖNKORMÁNYZAT</t>
  </si>
  <si>
    <t>kamat bevételek</t>
  </si>
  <si>
    <t>900020</t>
  </si>
  <si>
    <t>bérleti díjak</t>
  </si>
  <si>
    <t>sírhelyek</t>
  </si>
  <si>
    <t>107051</t>
  </si>
  <si>
    <t>Szociális étkeztetés</t>
  </si>
  <si>
    <t>térítési díjak</t>
  </si>
  <si>
    <t>5 fő</t>
  </si>
  <si>
    <t>I.cím összesen</t>
  </si>
  <si>
    <t>II.</t>
  </si>
  <si>
    <t>Intézményfenntartó Társulás</t>
  </si>
  <si>
    <t>II: cím összesen</t>
  </si>
  <si>
    <t>CÍMEK MINDÖSSZESEN</t>
  </si>
  <si>
    <t>SÜMEGPRÁGA TELEPÜLÉSI ÖNKORMÁNYZAT</t>
  </si>
  <si>
    <t>Közhatalmi bevételek</t>
  </si>
  <si>
    <t>I.Önkormányzat</t>
  </si>
  <si>
    <t>Önkormányzatok elszámolásai</t>
  </si>
  <si>
    <t>adóbevételek:</t>
  </si>
  <si>
    <t>gépjárműadó</t>
  </si>
  <si>
    <t>40 % önk.megilleti</t>
  </si>
  <si>
    <t>iparűzési adó</t>
  </si>
  <si>
    <t>talajterhelési díj</t>
  </si>
  <si>
    <t>kommunális adó</t>
  </si>
  <si>
    <t>Támogatási célú, működési bevételek</t>
  </si>
  <si>
    <t>Önk.és társul.igazgatási tevékenysége</t>
  </si>
  <si>
    <t>Hosszabb időtartamú közfoglalkoztatás</t>
  </si>
  <si>
    <t>II. Intézményfenntertó Társulás</t>
  </si>
  <si>
    <t>II.Cím összesen</t>
  </si>
  <si>
    <t>.</t>
  </si>
  <si>
    <t>Önkormányzatok működési támogatása</t>
  </si>
  <si>
    <t>forintban</t>
  </si>
  <si>
    <t>018010</t>
  </si>
  <si>
    <t>Önk.és társulásaik elszámolásai</t>
  </si>
  <si>
    <t>település-üzemeltetéshez kapcs.feladatok</t>
  </si>
  <si>
    <t>ebből:</t>
  </si>
  <si>
    <t>zöldterület-gazdálkodással kapcs.feladatok</t>
  </si>
  <si>
    <t>közvilágítás fenntartásának támogatása</t>
  </si>
  <si>
    <t>köztemető fenntartással kapcs.fealadok</t>
  </si>
  <si>
    <t>közutak fenntartásának támogatása</t>
  </si>
  <si>
    <t>Egyéb önkormányzati feladatok</t>
  </si>
  <si>
    <t>támogatása</t>
  </si>
  <si>
    <t>lakott külterülettel kapcsolatos feladatok</t>
  </si>
  <si>
    <t>Kiegészítés adóerő-képesség alapján</t>
  </si>
  <si>
    <t>bértámogatás</t>
  </si>
  <si>
    <t>működtetés támogatása</t>
  </si>
  <si>
    <t>bejárós gyerekek támogatása</t>
  </si>
  <si>
    <t>étkeztetés támogatása</t>
  </si>
  <si>
    <t>Működési támogatások összesen</t>
  </si>
  <si>
    <t>m.adót terh.járulék</t>
  </si>
  <si>
    <t>Hulladék begyűjtése,szállítása</t>
  </si>
  <si>
    <t>Önk. És önk.hivatalok jogalk.ig.tevék</t>
  </si>
  <si>
    <t>közfoglalkoztatás</t>
  </si>
  <si>
    <t>könyvtári szolgált.</t>
  </si>
  <si>
    <t>közművelődés</t>
  </si>
  <si>
    <t>köztemetőfenntartás</t>
  </si>
  <si>
    <t>ÖSSZESEN</t>
  </si>
  <si>
    <t xml:space="preserve"> </t>
  </si>
  <si>
    <t>eredeti</t>
  </si>
  <si>
    <t>Rendszeres pénzbeli ellátások</t>
  </si>
  <si>
    <t>Foglalkoztatást helyettesítő támogatás</t>
  </si>
  <si>
    <t>Rendszeres szociális segély</t>
  </si>
  <si>
    <t>Lakásfenntartási támogatás</t>
  </si>
  <si>
    <t>Települési támogatás</t>
  </si>
  <si>
    <t>Önkorm.által saját hatáskörben adott pénzbeni ellátás</t>
  </si>
  <si>
    <t xml:space="preserve"> adott</t>
  </si>
  <si>
    <t>pénzbeni ellátás</t>
  </si>
  <si>
    <t>átmeneti segély</t>
  </si>
  <si>
    <t>szülési támogatás</t>
  </si>
  <si>
    <t>temetési segély</t>
  </si>
  <si>
    <t>iskolakezdési támogatás</t>
  </si>
  <si>
    <t>BURSA</t>
  </si>
  <si>
    <t>I. CÍM MINDÖSSZESEN</t>
  </si>
  <si>
    <t>TÁMOGATÁSÉRTÉKŰ MŰKÖDÉSI KIADÁSOK</t>
  </si>
  <si>
    <t>Önk.és társulásaik általános igazg.tev.</t>
  </si>
  <si>
    <t>SKTC Sümeg</t>
  </si>
  <si>
    <t>tagdíj igazgatási fel.</t>
  </si>
  <si>
    <t>261,98/fő</t>
  </si>
  <si>
    <t>Sümeg Önk.-nak átadás</t>
  </si>
  <si>
    <t>183,6/fő</t>
  </si>
  <si>
    <t>orvosi ügyelet</t>
  </si>
  <si>
    <t>901,2/fő</t>
  </si>
  <si>
    <t>Járóbeteg</t>
  </si>
  <si>
    <t>589,13/fő</t>
  </si>
  <si>
    <t>Szociális Társulás Gógánfa</t>
  </si>
  <si>
    <t>Tűzoltóság Sümeg</t>
  </si>
  <si>
    <t>Sportegyesület Sümegprága</t>
  </si>
  <si>
    <t>Polgárőrség Sümegprága</t>
  </si>
  <si>
    <t>Tánccsoport Sümegprága</t>
  </si>
  <si>
    <t xml:space="preserve">II.      </t>
  </si>
  <si>
    <t>Sümegprága és Bazsi Óvodafenntrató Társulás</t>
  </si>
  <si>
    <t>finanszírozás</t>
  </si>
  <si>
    <t>II.CÍM ÖSSZESEN</t>
  </si>
  <si>
    <t xml:space="preserve">SÜMEGPRÁGA TELEPÜLÉSI ÖNKORMÁNYZAT </t>
  </si>
  <si>
    <t xml:space="preserve">FELHALMOZÁSI CÉLÚ BEVÉTELEK  ELŐIRÁNYZATA </t>
  </si>
  <si>
    <t>CÍM          ALCÍM</t>
  </si>
  <si>
    <t>költsgv.bevételek</t>
  </si>
  <si>
    <t xml:space="preserve">  összesen</t>
  </si>
  <si>
    <t xml:space="preserve">      megnevezés</t>
  </si>
  <si>
    <t>Leader pályázat</t>
  </si>
  <si>
    <t xml:space="preserve">FELHALMOZÁSI CÉLÚ KIADÁSOK  ELŐIRÁNYZATA </t>
  </si>
  <si>
    <t xml:space="preserve">         alcím</t>
  </si>
  <si>
    <t xml:space="preserve">       felújítás</t>
  </si>
  <si>
    <t xml:space="preserve">       beruházás</t>
  </si>
  <si>
    <t>tám.értékű beruh.kiad.</t>
  </si>
  <si>
    <t>hitel  és kamat</t>
  </si>
  <si>
    <t xml:space="preserve">      összesen</t>
  </si>
  <si>
    <t xml:space="preserve">    ÖNKORMÁNYZAT</t>
  </si>
  <si>
    <t>Város és községgazdálkodás</t>
  </si>
  <si>
    <t>garázs</t>
  </si>
  <si>
    <t>kultúrház felújítás</t>
  </si>
  <si>
    <t>államházt-on belüli megelőleg.</t>
  </si>
  <si>
    <t>munkaadót terhelő járulékok</t>
  </si>
  <si>
    <t>államházt-on belüli megelőleg. visszafiz.</t>
  </si>
  <si>
    <t>fejlesztési hitel törlesztés</t>
  </si>
  <si>
    <t>Kölcsön megtérülése</t>
  </si>
  <si>
    <t>Közművelődés</t>
  </si>
  <si>
    <t>Fazekas-találk. tám.</t>
  </si>
  <si>
    <t>I-II. MINDÖSSZESEN</t>
  </si>
  <si>
    <t>települési önk. szoc.felad.egyéb.tám.</t>
  </si>
  <si>
    <t>072111</t>
  </si>
  <si>
    <t>háziorvosi alapellátás</t>
  </si>
  <si>
    <t>Ápolási díj</t>
  </si>
  <si>
    <t>I.Önkorm.</t>
  </si>
  <si>
    <t>Eredeti ei.</t>
  </si>
  <si>
    <t>Módosított ei.</t>
  </si>
  <si>
    <t>eredeti ei.</t>
  </si>
  <si>
    <t>011130 Önk. Igazg. Tev.</t>
  </si>
  <si>
    <t>107055 Falugond. szolg.</t>
  </si>
  <si>
    <t>066020 Községgazd.</t>
  </si>
  <si>
    <t>082091 Közművelődés</t>
  </si>
  <si>
    <t>Falugondnoki szolg.</t>
  </si>
  <si>
    <t>falugondnoki autó</t>
  </si>
  <si>
    <t>közműv. érdekeltségnöv. tám. önrész</t>
  </si>
  <si>
    <t>Civil szervezetek működési támogatása</t>
  </si>
  <si>
    <t>Lakosság támogatás</t>
  </si>
  <si>
    <t>Kölcsön nyújtás</t>
  </si>
  <si>
    <t>tárgyi eszköz értékesítés</t>
  </si>
  <si>
    <t>tám. műk.c pénzeszk átadások</t>
  </si>
  <si>
    <t>önk.és társ. ált.igazg.tev.</t>
  </si>
  <si>
    <t>város-községgazd.szolg</t>
  </si>
  <si>
    <t>hosszabb időtart. közfoglalk.</t>
  </si>
  <si>
    <t>önk.és társ.elszámolásai</t>
  </si>
  <si>
    <t>önk. elszám. közp-i ktgv-sel</t>
  </si>
  <si>
    <t>költségv-i tám.</t>
  </si>
  <si>
    <t>közhatalmi bev.</t>
  </si>
  <si>
    <t>104051</t>
  </si>
  <si>
    <t>gyermekvéd-i pénzb. és term. ellát.</t>
  </si>
  <si>
    <t>041232</t>
  </si>
  <si>
    <t>045160</t>
  </si>
  <si>
    <t>zöldterület kezelés</t>
  </si>
  <si>
    <t>066010</t>
  </si>
  <si>
    <t>téli közfoglalk.</t>
  </si>
  <si>
    <t>Város- és községgazdálkodás</t>
  </si>
  <si>
    <t>Köztemető fenntartása és működtetése</t>
  </si>
  <si>
    <t>Önk.és társ.ált. igazgatási tevékenysége</t>
  </si>
  <si>
    <t>bérleti díj</t>
  </si>
  <si>
    <t>közvetített szolg. áh-on kívülről</t>
  </si>
  <si>
    <t>Központi költségv. funk. elszám.</t>
  </si>
  <si>
    <t>késedelmi pótlék bevétel</t>
  </si>
  <si>
    <t>Kártérítés</t>
  </si>
  <si>
    <t>Start-munka program - téli közfoglalk.</t>
  </si>
  <si>
    <t>útiköltségtérítés</t>
  </si>
  <si>
    <t>DRV víz- és csatorna tám.</t>
  </si>
  <si>
    <t>Gyermekvéd-i pénzb. és term. ellát.</t>
  </si>
  <si>
    <t>Természetbeni Erzsébet utalvány</t>
  </si>
  <si>
    <t xml:space="preserve">könyvtári feladatok </t>
  </si>
  <si>
    <t>jövedelempótló támogatás</t>
  </si>
  <si>
    <t>szociális ágazati pótlék</t>
  </si>
  <si>
    <t>szociális ágazati pótlék kiegészítés</t>
  </si>
  <si>
    <t>bérkompenzáció</t>
  </si>
  <si>
    <t>tűzifa támogatás</t>
  </si>
  <si>
    <t>lakossági víz- és csatorna támogatás</t>
  </si>
  <si>
    <t>Tel. önk. köznev. és gyerm.étk. felad. tám.</t>
  </si>
  <si>
    <t>elszámolásból szárm. bevétel</t>
  </si>
  <si>
    <t>szoc. és gyermekjóléti tám.</t>
  </si>
  <si>
    <t>Személyi jutattások, munkaadót terhelő járulékok és dologi kiadások összesített  előirányzata</t>
  </si>
  <si>
    <t>közutak fenntartása</t>
  </si>
  <si>
    <t>ELLÁTOTTAK PÉNZBELI JUTTATÁSAI</t>
  </si>
  <si>
    <t>Egyéb szoc.term.éspénzbeni ellátás (szoc.tüzifa)</t>
  </si>
  <si>
    <t>235 Ft/fő</t>
  </si>
  <si>
    <t>Előző évi normatíva visszafizetés</t>
  </si>
  <si>
    <t>Fizetendő kamat</t>
  </si>
  <si>
    <t>Veszprém Megyei Mozgássérült A.</t>
  </si>
  <si>
    <t>Lakossági víz- és csatorna támogatás</t>
  </si>
  <si>
    <t>üzemeltetési díj DRV</t>
  </si>
  <si>
    <t>felhalm. kölcsön</t>
  </si>
  <si>
    <t>tám.ért. beruh.bev.</t>
  </si>
  <si>
    <t>szivattyú vásárlás (szennyvízcsat.)</t>
  </si>
  <si>
    <t>MARADVÁNYKIMUTATÁS</t>
  </si>
  <si>
    <t>2015.</t>
  </si>
  <si>
    <t>(E-Forint)</t>
  </si>
  <si>
    <t>Megnevezés</t>
  </si>
  <si>
    <t xml:space="preserve">Összeg </t>
  </si>
  <si>
    <t>01 Alaptevékenység költségvetési bevételei</t>
  </si>
  <si>
    <t>02 Alaptevékenység költségvetési kiadásai</t>
  </si>
  <si>
    <t>I. Alaptevékenység költségvetési egyenlege (=01-02)</t>
  </si>
  <si>
    <t>03 Alaptevékenység finanszírozási bevételei</t>
  </si>
  <si>
    <t>04 Alaptevékenység finanszírozási kiadásai</t>
  </si>
  <si>
    <t>II. Alaptevékenység finanszírozási egyenlege (=03-04)</t>
  </si>
  <si>
    <t>A) Alaptevékenység maradványa (=±I±II)</t>
  </si>
  <si>
    <t>05 Vállalkozási tevékenység költségvetési bevételei</t>
  </si>
  <si>
    <t>06 Vállalkozási tevékenység költségvetési kiadásai</t>
  </si>
  <si>
    <t>III. Vállalkozási tevékenység költségvetési egyenlege (=05-06)</t>
  </si>
  <si>
    <t>07 Vállalkozási tevékenység finanszírozási bevételei</t>
  </si>
  <si>
    <t>08 Vállalkozási tevékenység finanszírozási kiadásai</t>
  </si>
  <si>
    <t>IV. Vállalkozási tevékenység finanszírozási egyenlege (=07-08)</t>
  </si>
  <si>
    <t>B) Vállalkozási tevékenység maradványa (=±III±IV)</t>
  </si>
  <si>
    <t>C) Összes maradvány (=A+B)</t>
  </si>
  <si>
    <t>D) Alaptevékenység kötelezettségvállalással terhelt maradványa</t>
  </si>
  <si>
    <t>E) Alaptevékenység szabad maradványa (=A-D)</t>
  </si>
  <si>
    <t>F) Vállalkozási tevékenységet terhelő befizetési kötelezettség (=B*0,1)</t>
  </si>
  <si>
    <t>G) Vállalkozási tevékenység felhasználható maradványa (=B-F)</t>
  </si>
  <si>
    <t>EREDMÉNYKIMUTATÁS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</si>
  <si>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</si>
  <si>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</si>
  <si>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</si>
  <si>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 xml:space="preserve">I. Tevékenység nettó eredményszemléletű bevétele (=01+02+03) </t>
  </si>
  <si>
    <t>04 Saját termelésű készletek állományváltozása</t>
  </si>
  <si>
    <t>05 Saját előállítású eszközök aktivált értéke</t>
  </si>
  <si>
    <t xml:space="preserve">II. Aktivált saját teljesítmények értéke (=±04+05) </t>
  </si>
  <si>
    <t>06 Központi működési célú támogatások eredményszemléletű bevételei</t>
  </si>
  <si>
    <t>07 Egyéb működési célú támogatások eredményszemléletű bevételei</t>
  </si>
  <si>
    <t>08 Különféle egyéb eredményszemléletű bevételek</t>
  </si>
  <si>
    <t xml:space="preserve">III. Egyéb eredményszemléletű bevételek (=06+07+08) </t>
  </si>
  <si>
    <t>09 Anyagköltség</t>
  </si>
  <si>
    <t>10 Igénybe vett szolgáltatások értéke</t>
  </si>
  <si>
    <t>11 Eladott áruk beszerzési értéke</t>
  </si>
  <si>
    <t>12 Eladott (közvetített) szolgáltatások értéke</t>
  </si>
  <si>
    <t>IV. Anyagjellegű ráfordítások (=09+10+11+12) (16=12+...+15)</t>
  </si>
  <si>
    <t>13 Bérköltség</t>
  </si>
  <si>
    <t>14 Személyi jellegű egyéb kifizetések</t>
  </si>
  <si>
    <t>15 Bérjárulékok</t>
  </si>
  <si>
    <t>V. Személyi jellegű ráfordítások (=13+14+15)</t>
  </si>
  <si>
    <t>VI. Értékcsökkenési leírás</t>
  </si>
  <si>
    <t>VII. Egyéb ráfordítások</t>
  </si>
  <si>
    <t>A) TEVÉKENYSÉGEK EREDMÉNYE (=I±II+III-IV-V-VI-VII)</t>
  </si>
  <si>
    <t>16 Kapott (járó) osztalék és részesedés</t>
  </si>
  <si>
    <t>17 Kapott (járó) kamatok és kamatjellegű eredményszemléletű bevételek</t>
  </si>
  <si>
    <t>18 Pénzügyi műveletek egyéb eredményszemléletű bevételei (&gt;=18a)</t>
  </si>
  <si>
    <t>18a - ebből: árfolyamnyereség</t>
  </si>
  <si>
    <t xml:space="preserve">VIII. Pénzügyi műveletek eredményszemléletű bevételei (=16+17+18) </t>
  </si>
  <si>
    <t>19 Fizetendő kamatok és kamatjellegű ráfordítások</t>
  </si>
  <si>
    <t>20 Részesedések, értékpapírok, pénzeszközök értékvesztése</t>
  </si>
  <si>
    <t>21 Pénzügyi műveletek egyéb ráfordításai (&gt;=21a)</t>
  </si>
  <si>
    <t>21a - ebből: árfolyamveszteség</t>
  </si>
  <si>
    <t xml:space="preserve">IX. Pénzügyi műveletek ráfordításai (=19+20+21) </t>
  </si>
  <si>
    <t xml:space="preserve">B) PÉNZÜGYI MŰVELETEK EREDMÉNYE (=VIII-IX) </t>
  </si>
  <si>
    <t xml:space="preserve">C) SZOKÁSOS EREDMÉNY (=±A±B) </t>
  </si>
  <si>
    <t>22 Felhalmozási célú támogatások eredményszemléletű bevételei</t>
  </si>
  <si>
    <t>23 Különféle rendkívüli eredményszemléletű bevételek</t>
  </si>
  <si>
    <t>X. Rendkívüli eredményszemléletű bevételek (=22+23)</t>
  </si>
  <si>
    <t>XI. Rendkívüli ráfordítások</t>
  </si>
  <si>
    <t xml:space="preserve">D) RENDKÍVÜLI EREDMÉNY(=X-XI) </t>
  </si>
  <si>
    <t>E) MÉRLEG SZERINTI EREDMÉNY (=±C±D)</t>
  </si>
  <si>
    <t xml:space="preserve">                                  SÜMEGPRÁGA KÖZSÉG ÖNKORMÁNYZATA</t>
  </si>
  <si>
    <t>ESZKÖZÖK</t>
  </si>
  <si>
    <t>(E-Forintban)</t>
  </si>
  <si>
    <t>Előző időszak</t>
  </si>
  <si>
    <t>Tárgyi időszak</t>
  </si>
  <si>
    <t>A/I. Immateriális javak</t>
  </si>
  <si>
    <t xml:space="preserve">    1. Ingatlanok és kapcsolódó vagyon értékű jogok</t>
  </si>
  <si>
    <t xml:space="preserve">    2. Gépek, berendezések, felszerelések, járművek</t>
  </si>
  <si>
    <t xml:space="preserve">    3. Beruházások, felújítások</t>
  </si>
  <si>
    <t>A/II. Tárgyi eszközök</t>
  </si>
  <si>
    <t xml:space="preserve">    1. Tartós részesedések</t>
  </si>
  <si>
    <t>A/III. Befektetett pénzügyi eszközök</t>
  </si>
  <si>
    <t xml:space="preserve">    1. Koncesszióba, vagyonkezelésbe adott eszk.</t>
  </si>
  <si>
    <t>A/IV. Koncesszióba, vagyonkezelésbe adott eszk.</t>
  </si>
  <si>
    <t>A) NEMZETI VAGYONBA TARTOZÓ BEFEKTETETT ESZKÖZÖK</t>
  </si>
  <si>
    <t>B/I. Készletek</t>
  </si>
  <si>
    <t>B/II. Értékpapírok</t>
  </si>
  <si>
    <t>B) NEMZETI VAGYONBA TARTOZÓ FORGÓESZKÖZÖK</t>
  </si>
  <si>
    <t xml:space="preserve">    1. Pénztárak, csekkek, betétkönyvek</t>
  </si>
  <si>
    <t xml:space="preserve">    2. Forintszámlák</t>
  </si>
  <si>
    <t>C) PÉNZESZKÖZÖK</t>
  </si>
  <si>
    <t xml:space="preserve">    1. Ktgvetési évben esedékes köv-ek műk. célú tám. bevételeire áh. belülről</t>
  </si>
  <si>
    <t xml:space="preserve">    2. Ktgvetési évben esedékes köv-ek közhatalmi bevételre</t>
  </si>
  <si>
    <t xml:space="preserve">    3. Ktgvetési évben esedékes köv-ek működési bevételre</t>
  </si>
  <si>
    <t xml:space="preserve">    4. Ktgvetési évben esedékes köv-ek műk. célú átvett pénzeszközre</t>
  </si>
  <si>
    <t xml:space="preserve">  5. Ktgvetési évben esedékes köv. felhalmozási célú átvett pénzeszközre</t>
  </si>
  <si>
    <t>D/I. Ktgvetési évben esedékes követelések</t>
  </si>
  <si>
    <t>D/II. Ktgvetési évet követően esedékes követelések</t>
  </si>
  <si>
    <t xml:space="preserve">    1. Adott előlegek</t>
  </si>
  <si>
    <t>D/III. Követelés jellegű sajátos elszámolások</t>
  </si>
  <si>
    <t>D) KÖVETELÉSEK</t>
  </si>
  <si>
    <t>E) EGYÉB SAJÁTOS ESZKÖZOLDALI ELSZÁMOLÁSOK</t>
  </si>
  <si>
    <t xml:space="preserve">    1. Eredményszemléletű bevételek aktív időbeli elhatárolása</t>
  </si>
  <si>
    <t>F) AKTÍV IDŐBELI ELHATÁROLÁSOK</t>
  </si>
  <si>
    <t>ESZKÖZÖK ÖSSZESEN</t>
  </si>
  <si>
    <t>FORRÁSOK</t>
  </si>
  <si>
    <t xml:space="preserve">    1. Nemzeti vagyon induláskori értéke</t>
  </si>
  <si>
    <t xml:space="preserve">    2. Egyéb eszközök induláskori értéke és változásai</t>
  </si>
  <si>
    <t xml:space="preserve">    3. Felhalmozott eredmény</t>
  </si>
  <si>
    <t xml:space="preserve">    4. Mérleg szerinti eredmény</t>
  </si>
  <si>
    <t>G) SAJÁT TŐKE</t>
  </si>
  <si>
    <t xml:space="preserve">    1. Ktgvetési évben esedékes köt-ek dologi kiadásokra</t>
  </si>
  <si>
    <t xml:space="preserve">    2. Ktgvetési évben esedékes köt-ek egyéb műk. célú kiadásokra</t>
  </si>
  <si>
    <t xml:space="preserve">    3. Ktgvetési évben esedékes köt-ek felújításokra</t>
  </si>
  <si>
    <t>H/I. Ktgvetési évben esedékes kötelezettségek</t>
  </si>
  <si>
    <t xml:space="preserve">    1. Ktgvetési évet követően esedékes köt-ek egyéb műk. célú kiadásokra</t>
  </si>
  <si>
    <t xml:space="preserve">    2. Ktgvetési évet követően esedékes köt-ek finanszírozási kiadásokra</t>
  </si>
  <si>
    <t>H/II. Ktgvetési évet követően esedékes kötelezettségek</t>
  </si>
  <si>
    <t xml:space="preserve">    1. Kapott előlegek</t>
  </si>
  <si>
    <t xml:space="preserve">   </t>
  </si>
  <si>
    <t>H/III. Kötelezettség jellegű sajátos elszámolások</t>
  </si>
  <si>
    <t>H) KÖTELEZETTSÉGEK</t>
  </si>
  <si>
    <t>I) EGYÉB SAJÁTOS FORRÁSOLDALI ELSZÁMOLÁSOK</t>
  </si>
  <si>
    <t>J) KINCSTÁRI SZÁMLAVEZETÉSSEL KAPCSOLATOS ELSZÁMOLÁSOK</t>
  </si>
  <si>
    <t xml:space="preserve">    1. Költségek, ráfordítások passzív időbeli elhatárolása</t>
  </si>
  <si>
    <t>K) PASSZÍV IDŐBELI ELHATÁROLÁSOK</t>
  </si>
  <si>
    <t>FORRÁSOK ÖSSZESEN</t>
  </si>
  <si>
    <t>Sümegprága Települési</t>
  </si>
  <si>
    <t>VAGYONKIMUTATÁS - (Bruttó értéken ezer Forintban)</t>
  </si>
  <si>
    <t>1.oldal</t>
  </si>
  <si>
    <t>Önkormányzata</t>
  </si>
  <si>
    <t>Ingatlanvagyon-Kataszter</t>
  </si>
  <si>
    <t>Rákóczi utca 17.</t>
  </si>
  <si>
    <t>Forg. Képtelen</t>
  </si>
  <si>
    <t>Nem besorolt</t>
  </si>
  <si>
    <t>Sor</t>
  </si>
  <si>
    <t>Db</t>
  </si>
  <si>
    <t>Korl.fkép.</t>
  </si>
  <si>
    <t>Forg.képes</t>
  </si>
  <si>
    <t>Összesen</t>
  </si>
  <si>
    <t>1.</t>
  </si>
  <si>
    <t>Alapítás-átszervezés aktivált értéke</t>
  </si>
  <si>
    <t>01</t>
  </si>
  <si>
    <t>2.</t>
  </si>
  <si>
    <t>Kísérleti fejlesztés aktivált értéke</t>
  </si>
  <si>
    <t>02</t>
  </si>
  <si>
    <t>3.</t>
  </si>
  <si>
    <t>Vagyoni értékű jogok (1113., 1114.)</t>
  </si>
  <si>
    <t>03</t>
  </si>
  <si>
    <t>4.</t>
  </si>
  <si>
    <t>Szellemi termékek (1114., 1124.)</t>
  </si>
  <si>
    <t>04</t>
  </si>
  <si>
    <t>5.</t>
  </si>
  <si>
    <t>Immateriális javakra adott előlegek</t>
  </si>
  <si>
    <t>05</t>
  </si>
  <si>
    <t>6.</t>
  </si>
  <si>
    <t>Immateriális javak értékhelyesbítése</t>
  </si>
  <si>
    <t>06</t>
  </si>
  <si>
    <t>Immateriális javak összesen (01+.+06)</t>
  </si>
  <si>
    <t>07</t>
  </si>
  <si>
    <t>Ingatlanok és vagyoni értékű jogok</t>
  </si>
  <si>
    <t>08</t>
  </si>
  <si>
    <t>Gépek, berendezések és felszerelések</t>
  </si>
  <si>
    <t>09</t>
  </si>
  <si>
    <t>Járművek (1321., 1322-ből)</t>
  </si>
  <si>
    <t>10</t>
  </si>
  <si>
    <t>Tenyészállatok (141.,142-ből)</t>
  </si>
  <si>
    <t>11</t>
  </si>
  <si>
    <t>Beruházások, felújítások</t>
  </si>
  <si>
    <t>12</t>
  </si>
  <si>
    <t>Beruházásra adott előlegek</t>
  </si>
  <si>
    <t>13</t>
  </si>
  <si>
    <t>7.</t>
  </si>
  <si>
    <t>Állami készletek, tartalékok</t>
  </si>
  <si>
    <t>14</t>
  </si>
  <si>
    <t>8.</t>
  </si>
  <si>
    <t>Tárgyi eszközök értékhelyesbítése</t>
  </si>
  <si>
    <t>15</t>
  </si>
  <si>
    <t>Tárgyi eszközök összesen (08+.+15)</t>
  </si>
  <si>
    <t>16</t>
  </si>
  <si>
    <t>Egyéb tartós részesedés (171.,1751.)</t>
  </si>
  <si>
    <t>17</t>
  </si>
  <si>
    <t>Tartós hitelviszonyt m. értékpapír</t>
  </si>
  <si>
    <t>18</t>
  </si>
  <si>
    <t>Tartósan adott kölcsön</t>
  </si>
  <si>
    <t>19</t>
  </si>
  <si>
    <t>Hosszú lejáratú bankbetétek (178.)</t>
  </si>
  <si>
    <t>20</t>
  </si>
  <si>
    <t>Egyéb hosszú lejáratú követelések</t>
  </si>
  <si>
    <t>21</t>
  </si>
  <si>
    <t>Befektetett pénzügyi eszközök éh.</t>
  </si>
  <si>
    <t>22</t>
  </si>
  <si>
    <t>III.</t>
  </si>
  <si>
    <t>Befektetett pénzügyi eszközök össz.</t>
  </si>
  <si>
    <t>23</t>
  </si>
  <si>
    <t>Üzemeltetésre, kezelésre átadott e.</t>
  </si>
  <si>
    <t>24</t>
  </si>
  <si>
    <t>Koncesszióba adott eszközök</t>
  </si>
  <si>
    <t>25</t>
  </si>
  <si>
    <t>Vagyonkezelésbe adott eszközök</t>
  </si>
  <si>
    <t>26</t>
  </si>
  <si>
    <t>Vagyonkezelésbe vett eszközök</t>
  </si>
  <si>
    <t>27</t>
  </si>
  <si>
    <t>Üzem., k.átadott, v. vett eszközök</t>
  </si>
  <si>
    <t>28</t>
  </si>
  <si>
    <t>IV.</t>
  </si>
  <si>
    <t>Üzemeltetésre, kezelésre (24+.+28)</t>
  </si>
  <si>
    <t>29</t>
  </si>
  <si>
    <t>A)</t>
  </si>
  <si>
    <t>BEFEKTETETT ESZKÖZÖK ÖSSZESEN</t>
  </si>
  <si>
    <t>30</t>
  </si>
  <si>
    <t>teljesítés</t>
  </si>
  <si>
    <t xml:space="preserve">       ebből Kv-i évben es. köv-ek műk. c.visszatérítendő tám.,kölcs.visszatérülése államháztartáson kívülről</t>
  </si>
  <si>
    <t>Teljesítés</t>
  </si>
  <si>
    <t xml:space="preserve">           </t>
  </si>
  <si>
    <t xml:space="preserve">                                2015. ÉVI MÉRLEG</t>
  </si>
  <si>
    <t xml:space="preserve">    2. Más szervezetet megillető bevételek elszámolása</t>
  </si>
  <si>
    <t xml:space="preserve">    2. Egyéb túlfizetések, téves és visszajáró befizetések</t>
  </si>
  <si>
    <t>2015. 12. havi záróállapot szerint</t>
  </si>
  <si>
    <t>2. melléklet Sümegprága Települési Önkormányzat Képviselő-testületének 4/2016.(V.25.) önkormányzati rendelethez</t>
  </si>
  <si>
    <t>3. melléklet Sümegprága Települési Önkormányzat Képviselő-testületének   4/2016.(V.25.) önkormányzati rendelethez</t>
  </si>
  <si>
    <t>4. melléklet Sümegprága Települési Önkormányzat Képviselő-testületének 4/2016.(V.25.) önkormányzati rendelethez</t>
  </si>
  <si>
    <t xml:space="preserve">  5. melléklet Sümegprága Települési Önkormányzat Képviselő-testületének  4/2016.(V.25.) önkormányzati rendelethez</t>
  </si>
  <si>
    <t xml:space="preserve">  6. melléklet Sümegprága Települési Önkormányzat Képviselő-testületének  4/2016.(V.25.) önkormányzati rendelethez</t>
  </si>
  <si>
    <t>7. melléklet Sümegprága Települési Önkormányzat Képviselő-testületének  4/2016.(V.25.) önkormányzati rendelethez</t>
  </si>
  <si>
    <t xml:space="preserve">   8. melléklet Sümegprága Települési Önkormányzat Képviselő-testületének  4/2016.(V.25.) önkormányzati rendelethez</t>
  </si>
  <si>
    <t xml:space="preserve">    9. melléklet Sümegprága Települési Önkormányzat Képviselő-testületének  4/2016.(V.25.) önkormányzati rendelethez</t>
  </si>
  <si>
    <t xml:space="preserve">  10. melléklet Sümegprága Települési Önkormányzat Képviselő-testületének  4/2016.(V.25.) önkormányzati rendelethez</t>
  </si>
  <si>
    <t xml:space="preserve">  11. melléklet Sümegprága Települési Önkormányzat Képviselő-testületének  4/2016.(V.25.) önkormányzati rendelethez</t>
  </si>
  <si>
    <t>12. melléklet Sümegprága Települési Önkormányzat Képviselő-testületének 4/2016.(V.25.) önkormányzati rendeletéhez</t>
  </si>
  <si>
    <t>13. melléklet Sümegprága Települési Önkormányzat Képviselő-testületének 4/2016.(V.25.) önkormányzati rendeletéhez</t>
  </si>
  <si>
    <t>14. melléklet Sümegprága Települési Önkormányzat Képviselő-testületének 4/2016.(V.25.) önkormányzati rendelethez</t>
  </si>
  <si>
    <t>15. melléklet Sümegprága Települési Önkormányzat Képviselő-testületének 4/2016.(V.25.)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</si>
</sst>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Ft&quot;;[Red]\-#,##0\ &quot;Ft&quot;"/>
    <numFmt numFmtId="43" formatCode="_-* #,##0.00\ _F_t_-;\-* #,##0.00\ _F_t_-;_-* &quot;-&quot;??\ _F_t_-;_-@_-"/>
    <numFmt numFmtId="164" formatCode="_-* #,##0\ _F_t_-;\-* #,##0\ _F_t_-;_-* &quot;-&quot;??\ _F_t_-;_-@_-"/>
  </numFmts>
  <fonts count="62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 CE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0"/>
      <color indexed="16"/>
      <name val="Arial CE"/>
      <family val="2"/>
      <charset val="238"/>
    </font>
    <font>
      <b/>
      <sz val="8"/>
      <name val="Arial CE"/>
      <charset val="238"/>
    </font>
    <font>
      <sz val="9"/>
      <name val="Arial CE"/>
      <charset val="238"/>
    </font>
    <font>
      <b/>
      <sz val="6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b/>
      <sz val="9"/>
      <name val="Arial CE"/>
      <charset val="238"/>
    </font>
    <font>
      <b/>
      <sz val="7"/>
      <name val="Arial CE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b/>
      <sz val="9"/>
      <name val="Arial CE"/>
      <family val="2"/>
      <charset val="238"/>
    </font>
    <font>
      <b/>
      <i/>
      <sz val="8"/>
      <name val="Arial CE"/>
      <family val="2"/>
      <charset val="238"/>
    </font>
    <font>
      <b/>
      <i/>
      <sz val="10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i/>
      <sz val="8"/>
      <name val="Arial CE"/>
      <charset val="238"/>
    </font>
    <font>
      <b/>
      <sz val="11"/>
      <name val="Arial CE"/>
      <charset val="238"/>
    </font>
    <font>
      <sz val="9"/>
      <name val="Arial CE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i/>
      <sz val="9"/>
      <name val="Arial CE"/>
      <charset val="238"/>
    </font>
    <font>
      <b/>
      <i/>
      <sz val="9"/>
      <name val="Arial CE"/>
      <charset val="238"/>
    </font>
    <font>
      <b/>
      <i/>
      <sz val="8"/>
      <name val="Arial CE"/>
      <charset val="238"/>
    </font>
    <font>
      <sz val="11"/>
      <name val="Arial CE"/>
      <family val="2"/>
      <charset val="238"/>
    </font>
    <font>
      <b/>
      <i/>
      <sz val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sz val="8"/>
      <color indexed="12"/>
      <name val="Arial CE"/>
      <family val="2"/>
      <charset val="238"/>
    </font>
    <font>
      <sz val="9"/>
      <name val="Arial"/>
      <family val="2"/>
      <charset val="238"/>
    </font>
    <font>
      <b/>
      <sz val="10.5"/>
      <name val="Arial CE"/>
      <family val="2"/>
      <charset val="238"/>
    </font>
    <font>
      <sz val="9"/>
      <color indexed="8"/>
      <name val="Tahoma"/>
      <family val="2"/>
    </font>
    <font>
      <b/>
      <sz val="9"/>
      <color indexed="8"/>
      <name val="Tahoma"/>
      <family val="2"/>
    </font>
    <font>
      <b/>
      <u/>
      <sz val="10"/>
      <name val="Arial CE"/>
      <family val="2"/>
      <charset val="238"/>
    </font>
    <font>
      <sz val="10"/>
      <name val="Courier New"/>
      <family val="3"/>
    </font>
    <font>
      <b/>
      <sz val="9.5"/>
      <name val="Arial CE"/>
      <family val="2"/>
      <charset val="238"/>
    </font>
    <font>
      <sz val="8"/>
      <name val="Courier New"/>
      <family val="3"/>
    </font>
    <font>
      <b/>
      <sz val="10"/>
      <name val="Courier New"/>
      <family val="3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</fills>
  <borders count="10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0" fillId="17" borderId="7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13" fillId="4" borderId="0" applyNumberFormat="0" applyBorder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0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23" borderId="0" applyNumberFormat="0" applyBorder="0" applyAlignment="0" applyProtection="0"/>
    <xf numFmtId="0" fontId="19" fillId="22" borderId="1" applyNumberFormat="0" applyAlignment="0" applyProtection="0"/>
    <xf numFmtId="0" fontId="10" fillId="0" borderId="0"/>
  </cellStyleXfs>
  <cellXfs count="704">
    <xf numFmtId="0" fontId="0" fillId="0" borderId="0" xfId="0"/>
    <xf numFmtId="0" fontId="10" fillId="0" borderId="0" xfId="39"/>
    <xf numFmtId="0" fontId="21" fillId="0" borderId="0" xfId="39" applyFont="1"/>
    <xf numFmtId="0" fontId="21" fillId="0" borderId="0" xfId="39" applyFont="1" applyBorder="1" applyAlignment="1">
      <alignment horizontal="left"/>
    </xf>
    <xf numFmtId="0" fontId="21" fillId="0" borderId="0" xfId="39" applyFont="1" applyBorder="1"/>
    <xf numFmtId="0" fontId="10" fillId="0" borderId="0" xfId="39" applyBorder="1"/>
    <xf numFmtId="0" fontId="21" fillId="0" borderId="0" xfId="39" applyFont="1" applyBorder="1" applyAlignment="1">
      <alignment horizontal="right"/>
    </xf>
    <xf numFmtId="0" fontId="10" fillId="0" borderId="10" xfId="39" applyBorder="1"/>
    <xf numFmtId="0" fontId="22" fillId="0" borderId="10" xfId="39" applyFont="1" applyBorder="1" applyAlignment="1">
      <alignment horizontal="center"/>
    </xf>
    <xf numFmtId="0" fontId="22" fillId="0" borderId="11" xfId="39" applyFont="1" applyBorder="1" applyAlignment="1">
      <alignment horizontal="center"/>
    </xf>
    <xf numFmtId="0" fontId="22" fillId="0" borderId="12" xfId="39" applyFont="1" applyBorder="1" applyAlignment="1">
      <alignment horizontal="center"/>
    </xf>
    <xf numFmtId="0" fontId="22" fillId="0" borderId="13" xfId="39" applyFont="1" applyBorder="1" applyAlignment="1">
      <alignment horizontal="center"/>
    </xf>
    <xf numFmtId="0" fontId="22" fillId="0" borderId="14" xfId="39" applyFont="1" applyBorder="1" applyAlignment="1">
      <alignment horizontal="center"/>
    </xf>
    <xf numFmtId="0" fontId="10" fillId="0" borderId="15" xfId="39" applyFont="1" applyBorder="1"/>
    <xf numFmtId="0" fontId="21" fillId="0" borderId="16" xfId="39" applyFont="1" applyBorder="1"/>
    <xf numFmtId="0" fontId="21" fillId="0" borderId="17" xfId="39" applyFont="1" applyBorder="1"/>
    <xf numFmtId="0" fontId="21" fillId="0" borderId="10" xfId="39" applyFont="1" applyBorder="1"/>
    <xf numFmtId="0" fontId="21" fillId="0" borderId="11" xfId="39" applyFont="1" applyBorder="1"/>
    <xf numFmtId="0" fontId="21" fillId="0" borderId="18" xfId="39" applyFont="1" applyBorder="1" applyAlignment="1">
      <alignment horizontal="center"/>
    </xf>
    <xf numFmtId="0" fontId="10" fillId="0" borderId="19" xfId="39" applyFont="1" applyBorder="1"/>
    <xf numFmtId="0" fontId="10" fillId="0" borderId="12" xfId="39" applyBorder="1" applyAlignment="1">
      <alignment horizontal="center"/>
    </xf>
    <xf numFmtId="0" fontId="10" fillId="0" borderId="20" xfId="39" applyFont="1" applyBorder="1"/>
    <xf numFmtId="0" fontId="21" fillId="0" borderId="21" xfId="39" applyFont="1" applyBorder="1"/>
    <xf numFmtId="0" fontId="10" fillId="0" borderId="22" xfId="39" applyBorder="1"/>
    <xf numFmtId="0" fontId="10" fillId="0" borderId="21" xfId="39" applyBorder="1"/>
    <xf numFmtId="0" fontId="10" fillId="0" borderId="25" xfId="39" applyBorder="1" applyAlignment="1">
      <alignment horizontal="center"/>
    </xf>
    <xf numFmtId="0" fontId="10" fillId="0" borderId="26" xfId="39" applyBorder="1"/>
    <xf numFmtId="0" fontId="10" fillId="0" borderId="27" xfId="39" applyBorder="1"/>
    <xf numFmtId="164" fontId="10" fillId="0" borderId="28" xfId="26" applyNumberFormat="1" applyFont="1" applyBorder="1" applyAlignment="1">
      <alignment horizontal="center"/>
    </xf>
    <xf numFmtId="0" fontId="10" fillId="0" borderId="29" xfId="39" applyBorder="1" applyAlignment="1">
      <alignment horizontal="center"/>
    </xf>
    <xf numFmtId="0" fontId="10" fillId="0" borderId="30" xfId="39" applyBorder="1" applyAlignment="1">
      <alignment horizontal="center"/>
    </xf>
    <xf numFmtId="0" fontId="10" fillId="0" borderId="26" xfId="39" applyFont="1" applyBorder="1"/>
    <xf numFmtId="0" fontId="21" fillId="0" borderId="27" xfId="39" applyFont="1" applyBorder="1"/>
    <xf numFmtId="164" fontId="21" fillId="0" borderId="28" xfId="26" applyNumberFormat="1" applyFont="1" applyBorder="1" applyAlignment="1">
      <alignment horizontal="center"/>
    </xf>
    <xf numFmtId="0" fontId="21" fillId="0" borderId="29" xfId="39" applyFont="1" applyBorder="1" applyAlignment="1">
      <alignment horizontal="center"/>
    </xf>
    <xf numFmtId="0" fontId="21" fillId="0" borderId="30" xfId="39" applyFont="1" applyBorder="1" applyAlignment="1">
      <alignment horizontal="center"/>
    </xf>
    <xf numFmtId="0" fontId="25" fillId="0" borderId="26" xfId="39" applyFont="1" applyBorder="1"/>
    <xf numFmtId="0" fontId="25" fillId="0" borderId="27" xfId="39" applyFont="1" applyBorder="1"/>
    <xf numFmtId="0" fontId="10" fillId="0" borderId="31" xfId="39" applyBorder="1" applyAlignment="1">
      <alignment horizontal="center"/>
    </xf>
    <xf numFmtId="0" fontId="10" fillId="0" borderId="33" xfId="39" applyBorder="1" applyAlignment="1">
      <alignment horizontal="center"/>
    </xf>
    <xf numFmtId="0" fontId="21" fillId="0" borderId="34" xfId="39" applyFont="1" applyBorder="1" applyAlignment="1">
      <alignment horizontal="center"/>
    </xf>
    <xf numFmtId="0" fontId="10" fillId="0" borderId="23" xfId="39" applyBorder="1" applyAlignment="1">
      <alignment horizontal="center"/>
    </xf>
    <xf numFmtId="0" fontId="10" fillId="0" borderId="35" xfId="39" applyBorder="1" applyAlignment="1">
      <alignment horizontal="center"/>
    </xf>
    <xf numFmtId="0" fontId="10" fillId="0" borderId="36" xfId="39" applyBorder="1" applyAlignment="1">
      <alignment horizontal="center"/>
    </xf>
    <xf numFmtId="0" fontId="21" fillId="0" borderId="36" xfId="39" applyFont="1" applyBorder="1" applyAlignment="1">
      <alignment horizontal="center"/>
    </xf>
    <xf numFmtId="0" fontId="10" fillId="0" borderId="37" xfId="39" applyBorder="1"/>
    <xf numFmtId="164" fontId="10" fillId="0" borderId="38" xfId="26" applyNumberFormat="1" applyFont="1" applyBorder="1" applyAlignment="1">
      <alignment horizontal="center"/>
    </xf>
    <xf numFmtId="0" fontId="10" fillId="0" borderId="39" xfId="39" applyBorder="1" applyAlignment="1">
      <alignment horizontal="center"/>
    </xf>
    <xf numFmtId="0" fontId="10" fillId="0" borderId="40" xfId="39" applyBorder="1" applyAlignment="1">
      <alignment horizontal="center"/>
    </xf>
    <xf numFmtId="0" fontId="23" fillId="0" borderId="16" xfId="39" applyFont="1" applyBorder="1"/>
    <xf numFmtId="0" fontId="23" fillId="0" borderId="17" xfId="39" applyFont="1" applyBorder="1"/>
    <xf numFmtId="164" fontId="23" fillId="0" borderId="23" xfId="26" applyNumberFormat="1" applyFont="1" applyBorder="1" applyAlignment="1">
      <alignment horizontal="center"/>
    </xf>
    <xf numFmtId="0" fontId="23" fillId="0" borderId="24" xfId="39" applyFont="1" applyBorder="1" applyAlignment="1">
      <alignment horizontal="center"/>
    </xf>
    <xf numFmtId="0" fontId="23" fillId="0" borderId="35" xfId="39" applyFont="1" applyBorder="1" applyAlignment="1">
      <alignment horizontal="center"/>
    </xf>
    <xf numFmtId="0" fontId="23" fillId="0" borderId="41" xfId="39" applyFont="1" applyBorder="1"/>
    <xf numFmtId="0" fontId="23" fillId="0" borderId="42" xfId="39" applyFont="1" applyBorder="1"/>
    <xf numFmtId="164" fontId="23" fillId="0" borderId="31" xfId="26" applyNumberFormat="1" applyFont="1" applyBorder="1" applyAlignment="1">
      <alignment horizontal="center"/>
    </xf>
    <xf numFmtId="0" fontId="23" fillId="0" borderId="39" xfId="39" applyFont="1" applyBorder="1" applyAlignment="1">
      <alignment horizontal="center"/>
    </xf>
    <xf numFmtId="0" fontId="23" fillId="0" borderId="40" xfId="39" applyFont="1" applyBorder="1" applyAlignment="1">
      <alignment horizontal="center"/>
    </xf>
    <xf numFmtId="0" fontId="10" fillId="0" borderId="43" xfId="39" applyBorder="1"/>
    <xf numFmtId="0" fontId="10" fillId="0" borderId="44" xfId="39" applyBorder="1"/>
    <xf numFmtId="164" fontId="10" fillId="0" borderId="45" xfId="26" applyNumberFormat="1" applyFont="1" applyBorder="1" applyAlignment="1">
      <alignment horizontal="center"/>
    </xf>
    <xf numFmtId="0" fontId="10" fillId="0" borderId="46" xfId="39" applyBorder="1" applyAlignment="1">
      <alignment horizontal="center"/>
    </xf>
    <xf numFmtId="0" fontId="10" fillId="0" borderId="14" xfId="39" applyBorder="1" applyAlignment="1">
      <alignment horizontal="center"/>
    </xf>
    <xf numFmtId="0" fontId="10" fillId="0" borderId="47" xfId="39" applyBorder="1" applyAlignment="1">
      <alignment horizontal="center"/>
    </xf>
    <xf numFmtId="0" fontId="10" fillId="0" borderId="27" xfId="39" applyFont="1" applyBorder="1"/>
    <xf numFmtId="0" fontId="10" fillId="0" borderId="0" xfId="39" applyBorder="1" applyAlignment="1">
      <alignment horizontal="center"/>
    </xf>
    <xf numFmtId="49" fontId="21" fillId="0" borderId="0" xfId="39" applyNumberFormat="1" applyFont="1"/>
    <xf numFmtId="0" fontId="10" fillId="0" borderId="0" xfId="39" applyFont="1"/>
    <xf numFmtId="0" fontId="21" fillId="0" borderId="14" xfId="39" applyFont="1" applyBorder="1"/>
    <xf numFmtId="0" fontId="21" fillId="0" borderId="48" xfId="39" applyFont="1" applyBorder="1"/>
    <xf numFmtId="0" fontId="21" fillId="0" borderId="10" xfId="39" applyFont="1" applyBorder="1" applyAlignment="1">
      <alignment horizontal="right"/>
    </xf>
    <xf numFmtId="0" fontId="21" fillId="0" borderId="12" xfId="39" applyFont="1" applyBorder="1" applyAlignment="1">
      <alignment horizontal="right"/>
    </xf>
    <xf numFmtId="0" fontId="22" fillId="0" borderId="11" xfId="39" applyFont="1" applyBorder="1" applyAlignment="1">
      <alignment horizontal="right"/>
    </xf>
    <xf numFmtId="0" fontId="10" fillId="0" borderId="12" xfId="39" applyBorder="1" applyAlignment="1">
      <alignment horizontal="right"/>
    </xf>
    <xf numFmtId="0" fontId="10" fillId="0" borderId="20" xfId="39" applyFont="1" applyBorder="1" applyAlignment="1">
      <alignment horizontal="left"/>
    </xf>
    <xf numFmtId="0" fontId="21" fillId="0" borderId="12" xfId="39" applyFont="1" applyBorder="1"/>
    <xf numFmtId="0" fontId="21" fillId="0" borderId="49" xfId="39" applyFont="1" applyBorder="1"/>
    <xf numFmtId="0" fontId="21" fillId="0" borderId="50" xfId="39" applyFont="1" applyBorder="1"/>
    <xf numFmtId="0" fontId="21" fillId="0" borderId="44" xfId="39" applyFont="1" applyBorder="1"/>
    <xf numFmtId="0" fontId="21" fillId="0" borderId="47" xfId="39" applyFont="1" applyBorder="1"/>
    <xf numFmtId="0" fontId="21" fillId="0" borderId="51" xfId="39" applyFont="1" applyBorder="1"/>
    <xf numFmtId="0" fontId="21" fillId="0" borderId="25" xfId="39" applyFont="1" applyBorder="1"/>
    <xf numFmtId="0" fontId="10" fillId="0" borderId="43" xfId="39" applyFont="1" applyBorder="1" applyAlignment="1">
      <alignment horizontal="left"/>
    </xf>
    <xf numFmtId="0" fontId="21" fillId="0" borderId="42" xfId="39" applyFont="1" applyBorder="1"/>
    <xf numFmtId="0" fontId="10" fillId="0" borderId="42" xfId="39" applyBorder="1"/>
    <xf numFmtId="0" fontId="26" fillId="0" borderId="14" xfId="39" applyFont="1" applyBorder="1" applyAlignment="1">
      <alignment horizontal="center"/>
    </xf>
    <xf numFmtId="0" fontId="27" fillId="0" borderId="47" xfId="39" applyFont="1" applyBorder="1" applyAlignment="1">
      <alignment horizontal="center"/>
    </xf>
    <xf numFmtId="0" fontId="10" fillId="0" borderId="52" xfId="39" applyBorder="1" applyAlignment="1">
      <alignment horizontal="left"/>
    </xf>
    <xf numFmtId="0" fontId="25" fillId="0" borderId="53" xfId="39" applyFont="1" applyBorder="1"/>
    <xf numFmtId="0" fontId="25" fillId="0" borderId="54" xfId="39" applyFont="1" applyBorder="1"/>
    <xf numFmtId="0" fontId="10" fillId="0" borderId="55" xfId="39" applyBorder="1"/>
    <xf numFmtId="0" fontId="10" fillId="0" borderId="35" xfId="39" applyBorder="1"/>
    <xf numFmtId="49" fontId="20" fillId="0" borderId="27" xfId="39" applyNumberFormat="1" applyFont="1" applyBorder="1" applyAlignment="1">
      <alignment horizontal="left"/>
    </xf>
    <xf numFmtId="0" fontId="20" fillId="0" borderId="17" xfId="39" applyFont="1" applyBorder="1"/>
    <xf numFmtId="0" fontId="25" fillId="0" borderId="28" xfId="39" applyFont="1" applyBorder="1"/>
    <xf numFmtId="0" fontId="25" fillId="0" borderId="36" xfId="39" applyFont="1" applyBorder="1"/>
    <xf numFmtId="0" fontId="10" fillId="0" borderId="56" xfId="39" applyBorder="1"/>
    <xf numFmtId="0" fontId="10" fillId="0" borderId="36" xfId="39" applyBorder="1"/>
    <xf numFmtId="0" fontId="20" fillId="0" borderId="27" xfId="39" applyFont="1" applyBorder="1"/>
    <xf numFmtId="0" fontId="20" fillId="0" borderId="27" xfId="39" applyFont="1" applyBorder="1" applyAlignment="1">
      <alignment horizontal="left"/>
    </xf>
    <xf numFmtId="0" fontId="25" fillId="0" borderId="38" xfId="39" applyFont="1" applyBorder="1"/>
    <xf numFmtId="0" fontId="25" fillId="0" borderId="40" xfId="39" applyFont="1" applyBorder="1"/>
    <xf numFmtId="0" fontId="25" fillId="0" borderId="57" xfId="39" applyFont="1" applyBorder="1"/>
    <xf numFmtId="0" fontId="10" fillId="0" borderId="58" xfId="39" applyFont="1" applyBorder="1"/>
    <xf numFmtId="0" fontId="20" fillId="0" borderId="59" xfId="39" applyFont="1" applyBorder="1" applyAlignment="1">
      <alignment horizontal="left"/>
    </xf>
    <xf numFmtId="0" fontId="29" fillId="0" borderId="28" xfId="39" applyFont="1" applyBorder="1"/>
    <xf numFmtId="0" fontId="29" fillId="0" borderId="36" xfId="39" applyFont="1" applyBorder="1"/>
    <xf numFmtId="0" fontId="10" fillId="0" borderId="56" xfId="39" applyFont="1" applyBorder="1"/>
    <xf numFmtId="0" fontId="25" fillId="0" borderId="29" xfId="39" applyFont="1" applyBorder="1"/>
    <xf numFmtId="0" fontId="20" fillId="0" borderId="37" xfId="39" applyFont="1" applyBorder="1"/>
    <xf numFmtId="0" fontId="30" fillId="0" borderId="28" xfId="39" applyFont="1" applyBorder="1"/>
    <xf numFmtId="0" fontId="29" fillId="0" borderId="29" xfId="39" applyFont="1" applyBorder="1"/>
    <xf numFmtId="0" fontId="20" fillId="0" borderId="42" xfId="39" applyFont="1" applyBorder="1"/>
    <xf numFmtId="0" fontId="29" fillId="0" borderId="31" xfId="39" applyFont="1" applyBorder="1"/>
    <xf numFmtId="0" fontId="29" fillId="0" borderId="61" xfId="39" applyFont="1" applyBorder="1"/>
    <xf numFmtId="0" fontId="25" fillId="0" borderId="61" xfId="39" applyFont="1" applyBorder="1"/>
    <xf numFmtId="0" fontId="29" fillId="0" borderId="62" xfId="39" applyFont="1" applyBorder="1"/>
    <xf numFmtId="0" fontId="24" fillId="0" borderId="11" xfId="39" applyFont="1" applyBorder="1"/>
    <xf numFmtId="0" fontId="20" fillId="0" borderId="11" xfId="39" applyFont="1" applyBorder="1"/>
    <xf numFmtId="0" fontId="29" fillId="0" borderId="14" xfId="39" applyFont="1" applyBorder="1"/>
    <xf numFmtId="0" fontId="29" fillId="0" borderId="13" xfId="39" applyFont="1" applyBorder="1"/>
    <xf numFmtId="0" fontId="24" fillId="0" borderId="27" xfId="39" applyFont="1" applyFill="1" applyBorder="1"/>
    <xf numFmtId="0" fontId="24" fillId="0" borderId="27" xfId="39" applyFont="1" applyBorder="1"/>
    <xf numFmtId="0" fontId="29" fillId="0" borderId="56" xfId="39" applyFont="1" applyBorder="1"/>
    <xf numFmtId="0" fontId="25" fillId="0" borderId="63" xfId="39" applyFont="1" applyBorder="1"/>
    <xf numFmtId="0" fontId="25" fillId="0" borderId="64" xfId="39" applyFont="1" applyBorder="1"/>
    <xf numFmtId="0" fontId="10" fillId="0" borderId="65" xfId="39" applyBorder="1"/>
    <xf numFmtId="0" fontId="10" fillId="0" borderId="64" xfId="39" applyBorder="1"/>
    <xf numFmtId="0" fontId="20" fillId="0" borderId="37" xfId="39" applyFont="1" applyBorder="1" applyAlignment="1">
      <alignment horizontal="left"/>
    </xf>
    <xf numFmtId="0" fontId="24" fillId="0" borderId="37" xfId="39" applyFont="1" applyBorder="1"/>
    <xf numFmtId="0" fontId="25" fillId="0" borderId="31" xfId="39" applyFont="1" applyBorder="1"/>
    <xf numFmtId="0" fontId="24" fillId="0" borderId="11" xfId="39" applyFont="1" applyBorder="1" applyAlignment="1">
      <alignment horizontal="left"/>
    </xf>
    <xf numFmtId="0" fontId="29" fillId="0" borderId="47" xfId="39" applyFont="1" applyBorder="1"/>
    <xf numFmtId="0" fontId="29" fillId="0" borderId="66" xfId="39" applyFont="1" applyBorder="1"/>
    <xf numFmtId="0" fontId="21" fillId="0" borderId="37" xfId="39" applyFont="1" applyBorder="1"/>
    <xf numFmtId="0" fontId="10" fillId="0" borderId="67" xfId="39" applyBorder="1"/>
    <xf numFmtId="0" fontId="10" fillId="0" borderId="68" xfId="39" applyBorder="1"/>
    <xf numFmtId="0" fontId="10" fillId="0" borderId="69" xfId="39" applyBorder="1"/>
    <xf numFmtId="0" fontId="10" fillId="0" borderId="70" xfId="39" applyBorder="1" applyAlignment="1">
      <alignment horizontal="left"/>
    </xf>
    <xf numFmtId="0" fontId="10" fillId="0" borderId="11" xfId="39" applyBorder="1"/>
    <xf numFmtId="0" fontId="22" fillId="0" borderId="14" xfId="39" applyFont="1" applyBorder="1"/>
    <xf numFmtId="0" fontId="31" fillId="0" borderId="0" xfId="39" applyFont="1"/>
    <xf numFmtId="0" fontId="22" fillId="0" borderId="0" xfId="39" applyFont="1"/>
    <xf numFmtId="0" fontId="10" fillId="0" borderId="13" xfId="39" applyBorder="1"/>
    <xf numFmtId="0" fontId="10" fillId="0" borderId="71" xfId="39" applyBorder="1"/>
    <xf numFmtId="0" fontId="22" fillId="0" borderId="71" xfId="39" applyFont="1" applyBorder="1"/>
    <xf numFmtId="0" fontId="10" fillId="0" borderId="72" xfId="39" applyBorder="1"/>
    <xf numFmtId="0" fontId="10" fillId="0" borderId="54" xfId="39" applyBorder="1"/>
    <xf numFmtId="0" fontId="21" fillId="0" borderId="70" xfId="39" applyFont="1" applyBorder="1"/>
    <xf numFmtId="0" fontId="21" fillId="0" borderId="70" xfId="39" applyFont="1" applyBorder="1" applyAlignment="1">
      <alignment horizontal="right"/>
    </xf>
    <xf numFmtId="0" fontId="10" fillId="0" borderId="45" xfId="39" applyBorder="1"/>
    <xf numFmtId="0" fontId="10" fillId="0" borderId="73" xfId="39" applyBorder="1"/>
    <xf numFmtId="0" fontId="21" fillId="0" borderId="23" xfId="39" applyFont="1" applyBorder="1"/>
    <xf numFmtId="0" fontId="21" fillId="0" borderId="35" xfId="39" applyFont="1" applyBorder="1"/>
    <xf numFmtId="0" fontId="21" fillId="0" borderId="24" xfId="39" applyFont="1" applyBorder="1"/>
    <xf numFmtId="0" fontId="10" fillId="0" borderId="28" xfId="39" applyBorder="1"/>
    <xf numFmtId="0" fontId="21" fillId="0" borderId="30" xfId="39" applyFont="1" applyBorder="1"/>
    <xf numFmtId="0" fontId="21" fillId="0" borderId="28" xfId="39" applyFont="1" applyBorder="1"/>
    <xf numFmtId="0" fontId="10" fillId="0" borderId="29" xfId="39" applyBorder="1"/>
    <xf numFmtId="0" fontId="10" fillId="0" borderId="36" xfId="39" applyBorder="1" applyAlignment="1">
      <alignment horizontal="right"/>
    </xf>
    <xf numFmtId="0" fontId="22" fillId="0" borderId="27" xfId="39" applyFont="1" applyBorder="1"/>
    <xf numFmtId="0" fontId="22" fillId="0" borderId="28" xfId="39" applyFont="1" applyBorder="1"/>
    <xf numFmtId="0" fontId="35" fillId="0" borderId="27" xfId="39" applyFont="1" applyBorder="1"/>
    <xf numFmtId="0" fontId="36" fillId="0" borderId="36" xfId="39" applyFont="1" applyBorder="1" applyAlignment="1">
      <alignment horizontal="right"/>
    </xf>
    <xf numFmtId="0" fontId="10" fillId="0" borderId="36" xfId="39" applyBorder="1" applyAlignment="1">
      <alignment horizontal="left"/>
    </xf>
    <xf numFmtId="0" fontId="10" fillId="0" borderId="59" xfId="39" applyBorder="1"/>
    <xf numFmtId="0" fontId="10" fillId="0" borderId="30" xfId="39" applyBorder="1"/>
    <xf numFmtId="0" fontId="10" fillId="0" borderId="31" xfId="39" applyBorder="1"/>
    <xf numFmtId="0" fontId="10" fillId="0" borderId="61" xfId="39" applyBorder="1"/>
    <xf numFmtId="0" fontId="10" fillId="0" borderId="41" xfId="39" applyBorder="1"/>
    <xf numFmtId="0" fontId="10" fillId="0" borderId="33" xfId="39" applyBorder="1"/>
    <xf numFmtId="0" fontId="10" fillId="0" borderId="32" xfId="39" applyBorder="1"/>
    <xf numFmtId="0" fontId="10" fillId="0" borderId="14" xfId="39" applyBorder="1"/>
    <xf numFmtId="0" fontId="10" fillId="0" borderId="47" xfId="39" applyBorder="1" applyAlignment="1">
      <alignment horizontal="left"/>
    </xf>
    <xf numFmtId="0" fontId="35" fillId="0" borderId="11" xfId="39" applyFont="1" applyBorder="1"/>
    <xf numFmtId="0" fontId="35" fillId="0" borderId="14" xfId="39" applyFont="1" applyBorder="1"/>
    <xf numFmtId="0" fontId="35" fillId="0" borderId="66" xfId="39" applyFont="1" applyBorder="1"/>
    <xf numFmtId="0" fontId="10" fillId="0" borderId="16" xfId="39" applyBorder="1"/>
    <xf numFmtId="0" fontId="10" fillId="0" borderId="17" xfId="39" applyBorder="1"/>
    <xf numFmtId="0" fontId="10" fillId="0" borderId="74" xfId="39" applyBorder="1"/>
    <xf numFmtId="0" fontId="10" fillId="0" borderId="63" xfId="39" applyBorder="1"/>
    <xf numFmtId="0" fontId="35" fillId="0" borderId="64" xfId="39" applyFont="1" applyBorder="1" applyAlignment="1">
      <alignment horizontal="left"/>
    </xf>
    <xf numFmtId="0" fontId="35" fillId="0" borderId="21" xfId="39" applyFont="1" applyBorder="1"/>
    <xf numFmtId="0" fontId="24" fillId="0" borderId="36" xfId="39" applyFont="1" applyBorder="1" applyAlignment="1">
      <alignment horizontal="right"/>
    </xf>
    <xf numFmtId="0" fontId="10" fillId="0" borderId="38" xfId="39" applyBorder="1"/>
    <xf numFmtId="0" fontId="10" fillId="0" borderId="40" xfId="39" applyBorder="1" applyAlignment="1">
      <alignment horizontal="left"/>
    </xf>
    <xf numFmtId="0" fontId="10" fillId="0" borderId="39" xfId="39" applyBorder="1"/>
    <xf numFmtId="0" fontId="10" fillId="0" borderId="40" xfId="39" applyBorder="1"/>
    <xf numFmtId="0" fontId="21" fillId="0" borderId="66" xfId="39" applyFont="1" applyBorder="1"/>
    <xf numFmtId="0" fontId="10" fillId="0" borderId="68" xfId="39" applyBorder="1" applyAlignment="1">
      <alignment horizontal="left"/>
    </xf>
    <xf numFmtId="0" fontId="10" fillId="0" borderId="75" xfId="39" applyBorder="1"/>
    <xf numFmtId="0" fontId="10" fillId="0" borderId="53" xfId="39" applyBorder="1"/>
    <xf numFmtId="0" fontId="21" fillId="0" borderId="72" xfId="39" applyFont="1" applyBorder="1"/>
    <xf numFmtId="0" fontId="21" fillId="0" borderId="53" xfId="39" applyFont="1" applyBorder="1"/>
    <xf numFmtId="0" fontId="21" fillId="0" borderId="76" xfId="39" applyFont="1" applyBorder="1"/>
    <xf numFmtId="0" fontId="21" fillId="0" borderId="54" xfId="39" applyFont="1" applyBorder="1"/>
    <xf numFmtId="0" fontId="10" fillId="0" borderId="77" xfId="39" applyBorder="1"/>
    <xf numFmtId="0" fontId="10" fillId="0" borderId="78" xfId="39" applyBorder="1"/>
    <xf numFmtId="0" fontId="21" fillId="0" borderId="79" xfId="39" applyFont="1" applyBorder="1"/>
    <xf numFmtId="0" fontId="21" fillId="0" borderId="77" xfId="39" applyFont="1" applyBorder="1"/>
    <xf numFmtId="0" fontId="21" fillId="0" borderId="80" xfId="39" applyFont="1" applyBorder="1"/>
    <xf numFmtId="0" fontId="10" fillId="0" borderId="71" xfId="39" applyFont="1" applyBorder="1"/>
    <xf numFmtId="0" fontId="10" fillId="0" borderId="70" xfId="39" applyFont="1" applyBorder="1"/>
    <xf numFmtId="0" fontId="10" fillId="0" borderId="70" xfId="39" applyBorder="1"/>
    <xf numFmtId="0" fontId="30" fillId="0" borderId="70" xfId="39" applyFont="1" applyBorder="1"/>
    <xf numFmtId="0" fontId="21" fillId="0" borderId="15" xfId="39" applyFont="1" applyBorder="1"/>
    <xf numFmtId="0" fontId="21" fillId="0" borderId="74" xfId="39" applyFont="1" applyBorder="1"/>
    <xf numFmtId="0" fontId="10" fillId="0" borderId="15" xfId="39" applyBorder="1"/>
    <xf numFmtId="49" fontId="21" fillId="0" borderId="26" xfId="39" applyNumberFormat="1" applyFont="1" applyBorder="1"/>
    <xf numFmtId="0" fontId="21" fillId="0" borderId="59" xfId="39" applyFont="1" applyBorder="1"/>
    <xf numFmtId="0" fontId="21" fillId="0" borderId="26" xfId="39" applyFont="1" applyBorder="1"/>
    <xf numFmtId="0" fontId="10" fillId="0" borderId="27" xfId="39" applyFill="1" applyBorder="1"/>
    <xf numFmtId="0" fontId="38" fillId="0" borderId="27" xfId="39" applyFont="1" applyBorder="1"/>
    <xf numFmtId="0" fontId="38" fillId="0" borderId="27" xfId="39" applyFont="1" applyFill="1" applyBorder="1"/>
    <xf numFmtId="0" fontId="38" fillId="0" borderId="30" xfId="39" applyFont="1" applyBorder="1"/>
    <xf numFmtId="0" fontId="21" fillId="0" borderId="13" xfId="39" applyFont="1" applyBorder="1"/>
    <xf numFmtId="0" fontId="10" fillId="0" borderId="81" xfId="39" applyBorder="1"/>
    <xf numFmtId="0" fontId="39" fillId="0" borderId="0" xfId="39" applyFont="1" applyBorder="1"/>
    <xf numFmtId="0" fontId="22" fillId="0" borderId="0" xfId="39" applyFont="1" applyBorder="1"/>
    <xf numFmtId="0" fontId="10" fillId="0" borderId="30" xfId="39" applyFill="1" applyBorder="1"/>
    <xf numFmtId="0" fontId="10" fillId="0" borderId="28" xfId="39" applyFill="1" applyBorder="1"/>
    <xf numFmtId="0" fontId="10" fillId="0" borderId="43" xfId="39" applyFont="1" applyBorder="1"/>
    <xf numFmtId="0" fontId="22" fillId="0" borderId="11" xfId="39" applyFont="1" applyBorder="1"/>
    <xf numFmtId="0" fontId="22" fillId="0" borderId="13" xfId="39" applyFont="1" applyBorder="1"/>
    <xf numFmtId="0" fontId="10" fillId="0" borderId="52" xfId="39" applyFont="1" applyBorder="1"/>
    <xf numFmtId="0" fontId="10" fillId="0" borderId="34" xfId="39" applyBorder="1"/>
    <xf numFmtId="0" fontId="22" fillId="0" borderId="67" xfId="39" applyFont="1" applyBorder="1"/>
    <xf numFmtId="0" fontId="22" fillId="0" borderId="52" xfId="39" applyFont="1" applyBorder="1"/>
    <xf numFmtId="0" fontId="10" fillId="0" borderId="14" xfId="39" applyFont="1" applyBorder="1"/>
    <xf numFmtId="0" fontId="10" fillId="0" borderId="12" xfId="39" applyBorder="1"/>
    <xf numFmtId="0" fontId="10" fillId="0" borderId="19" xfId="39" applyBorder="1"/>
    <xf numFmtId="0" fontId="33" fillId="0" borderId="20" xfId="39" applyFont="1" applyBorder="1" applyAlignment="1">
      <alignment horizontal="left"/>
    </xf>
    <xf numFmtId="0" fontId="21" fillId="0" borderId="63" xfId="39" applyFont="1" applyBorder="1"/>
    <xf numFmtId="0" fontId="21" fillId="0" borderId="20" xfId="39" applyFont="1" applyBorder="1"/>
    <xf numFmtId="0" fontId="40" fillId="0" borderId="13" xfId="39" applyFont="1" applyBorder="1" applyAlignment="1">
      <alignment horizontal="left"/>
    </xf>
    <xf numFmtId="0" fontId="35" fillId="0" borderId="12" xfId="39" applyFont="1" applyBorder="1"/>
    <xf numFmtId="0" fontId="33" fillId="0" borderId="26" xfId="39" applyFont="1" applyBorder="1" applyAlignment="1">
      <alignment horizontal="left"/>
    </xf>
    <xf numFmtId="0" fontId="40" fillId="0" borderId="26" xfId="39" applyFont="1" applyBorder="1" applyAlignment="1">
      <alignment horizontal="left"/>
    </xf>
    <xf numFmtId="0" fontId="40" fillId="0" borderId="71" xfId="39" applyFont="1" applyBorder="1" applyAlignment="1">
      <alignment horizontal="left"/>
    </xf>
    <xf numFmtId="0" fontId="35" fillId="0" borderId="72" xfId="39" applyFont="1" applyBorder="1"/>
    <xf numFmtId="0" fontId="35" fillId="0" borderId="18" xfId="39" applyFont="1" applyBorder="1"/>
    <xf numFmtId="0" fontId="35" fillId="0" borderId="53" xfId="39" applyFont="1" applyBorder="1"/>
    <xf numFmtId="0" fontId="10" fillId="0" borderId="20" xfId="39" applyBorder="1"/>
    <xf numFmtId="0" fontId="22" fillId="0" borderId="10" xfId="39" applyFont="1" applyBorder="1"/>
    <xf numFmtId="0" fontId="22" fillId="0" borderId="12" xfId="39" applyFont="1" applyBorder="1"/>
    <xf numFmtId="0" fontId="10" fillId="0" borderId="67" xfId="39" applyFont="1" applyBorder="1" applyAlignment="1">
      <alignment horizontal="right"/>
    </xf>
    <xf numFmtId="0" fontId="21" fillId="0" borderId="50" xfId="39" applyFont="1" applyBorder="1" applyAlignment="1">
      <alignment horizontal="left"/>
    </xf>
    <xf numFmtId="0" fontId="24" fillId="0" borderId="52" xfId="39" applyFont="1" applyBorder="1" applyAlignment="1">
      <alignment horizontal="center"/>
    </xf>
    <xf numFmtId="0" fontId="10" fillId="0" borderId="45" xfId="39" applyFont="1" applyBorder="1" applyAlignment="1">
      <alignment horizontal="right"/>
    </xf>
    <xf numFmtId="0" fontId="21" fillId="0" borderId="50" xfId="39" applyFont="1" applyBorder="1" applyAlignment="1">
      <alignment horizontal="right"/>
    </xf>
    <xf numFmtId="0" fontId="21" fillId="0" borderId="49" xfId="39" applyFont="1" applyBorder="1" applyAlignment="1">
      <alignment horizontal="left"/>
    </xf>
    <xf numFmtId="0" fontId="21" fillId="0" borderId="44" xfId="39" applyFont="1" applyBorder="1" applyAlignment="1">
      <alignment horizontal="left"/>
    </xf>
    <xf numFmtId="0" fontId="21" fillId="0" borderId="70" xfId="39" applyFont="1" applyBorder="1" applyAlignment="1">
      <alignment horizontal="center"/>
    </xf>
    <xf numFmtId="14" fontId="27" fillId="0" borderId="70" xfId="39" applyNumberFormat="1" applyFont="1" applyBorder="1" applyAlignment="1">
      <alignment horizontal="center"/>
    </xf>
    <xf numFmtId="0" fontId="21" fillId="0" borderId="63" xfId="39" applyFont="1" applyBorder="1" applyAlignment="1">
      <alignment horizontal="right"/>
    </xf>
    <xf numFmtId="0" fontId="21" fillId="0" borderId="65" xfId="39" applyFont="1" applyBorder="1"/>
    <xf numFmtId="0" fontId="21" fillId="0" borderId="22" xfId="39" applyFont="1" applyBorder="1"/>
    <xf numFmtId="164" fontId="21" fillId="0" borderId="35" xfId="26" applyNumberFormat="1" applyFont="1" applyBorder="1" applyAlignment="1">
      <alignment horizontal="center"/>
    </xf>
    <xf numFmtId="164" fontId="21" fillId="0" borderId="74" xfId="26" applyNumberFormat="1" applyFont="1" applyBorder="1"/>
    <xf numFmtId="0" fontId="10" fillId="0" borderId="28" xfId="39" applyFont="1" applyBorder="1" applyAlignment="1">
      <alignment horizontal="right"/>
    </xf>
    <xf numFmtId="49" fontId="21" fillId="0" borderId="30" xfId="39" applyNumberFormat="1" applyFont="1" applyBorder="1"/>
    <xf numFmtId="164" fontId="22" fillId="0" borderId="64" xfId="26" applyNumberFormat="1" applyFont="1" applyBorder="1" applyAlignment="1">
      <alignment horizontal="center"/>
    </xf>
    <xf numFmtId="0" fontId="10" fillId="0" borderId="28" xfId="39" applyBorder="1" applyAlignment="1">
      <alignment horizontal="right"/>
    </xf>
    <xf numFmtId="0" fontId="41" fillId="0" borderId="86" xfId="39" applyFont="1" applyFill="1" applyBorder="1"/>
    <xf numFmtId="0" fontId="41" fillId="0" borderId="27" xfId="39" applyFont="1" applyBorder="1"/>
    <xf numFmtId="0" fontId="10" fillId="0" borderId="86" xfId="39" applyBorder="1"/>
    <xf numFmtId="0" fontId="29" fillId="0" borderId="86" xfId="39" applyFont="1" applyBorder="1"/>
    <xf numFmtId="0" fontId="36" fillId="0" borderId="27" xfId="39" applyFont="1" applyBorder="1"/>
    <xf numFmtId="0" fontId="33" fillId="0" borderId="86" xfId="39" applyFont="1" applyBorder="1"/>
    <xf numFmtId="0" fontId="33" fillId="0" borderId="27" xfId="39" applyFont="1" applyBorder="1"/>
    <xf numFmtId="0" fontId="41" fillId="0" borderId="86" xfId="39" applyFont="1" applyBorder="1"/>
    <xf numFmtId="0" fontId="22" fillId="0" borderId="86" xfId="39" applyFont="1" applyBorder="1"/>
    <xf numFmtId="0" fontId="10" fillId="0" borderId="88" xfId="39" applyBorder="1"/>
    <xf numFmtId="0" fontId="10" fillId="0" borderId="59" xfId="39" applyBorder="1" applyAlignment="1">
      <alignment horizontal="right"/>
    </xf>
    <xf numFmtId="0" fontId="10" fillId="0" borderId="89" xfId="39" applyBorder="1"/>
    <xf numFmtId="164" fontId="33" fillId="0" borderId="36" xfId="26" applyNumberFormat="1" applyFont="1" applyBorder="1" applyAlignment="1">
      <alignment horizontal="center"/>
    </xf>
    <xf numFmtId="0" fontId="21" fillId="0" borderId="0" xfId="39" applyFont="1" applyAlignment="1"/>
    <xf numFmtId="0" fontId="21" fillId="0" borderId="0" xfId="39" applyFont="1" applyAlignment="1">
      <alignment horizontal="center"/>
    </xf>
    <xf numFmtId="0" fontId="32" fillId="0" borderId="11" xfId="39" applyFont="1" applyBorder="1"/>
    <xf numFmtId="0" fontId="32" fillId="0" borderId="12" xfId="39" applyFont="1" applyBorder="1"/>
    <xf numFmtId="0" fontId="32" fillId="0" borderId="10" xfId="39" applyFont="1" applyBorder="1" applyAlignment="1">
      <alignment horizontal="right"/>
    </xf>
    <xf numFmtId="0" fontId="32" fillId="0" borderId="11" xfId="39" applyFont="1" applyBorder="1" applyAlignment="1">
      <alignment horizontal="right"/>
    </xf>
    <xf numFmtId="0" fontId="36" fillId="0" borderId="11" xfId="39" applyFont="1" applyBorder="1"/>
    <xf numFmtId="0" fontId="22" fillId="0" borderId="10" xfId="39" applyFont="1" applyBorder="1" applyAlignment="1">
      <alignment horizontal="right"/>
    </xf>
    <xf numFmtId="0" fontId="10" fillId="0" borderId="71" xfId="39" applyFont="1" applyBorder="1" applyAlignment="1">
      <alignment horizontal="left"/>
    </xf>
    <xf numFmtId="0" fontId="32" fillId="0" borderId="72" xfId="39" applyFont="1" applyBorder="1"/>
    <xf numFmtId="0" fontId="32" fillId="0" borderId="18" xfId="39" applyFont="1" applyBorder="1"/>
    <xf numFmtId="0" fontId="32" fillId="0" borderId="90" xfId="39" applyFont="1" applyBorder="1"/>
    <xf numFmtId="0" fontId="10" fillId="0" borderId="70" xfId="39" applyFont="1" applyBorder="1" applyAlignment="1">
      <alignment horizontal="left"/>
    </xf>
    <xf numFmtId="0" fontId="21" fillId="0" borderId="44" xfId="39" applyFont="1" applyBorder="1" applyAlignment="1">
      <alignment horizontal="center"/>
    </xf>
    <xf numFmtId="0" fontId="21" fillId="0" borderId="50" xfId="39" applyFont="1" applyBorder="1" applyAlignment="1">
      <alignment horizontal="center"/>
    </xf>
    <xf numFmtId="0" fontId="27" fillId="0" borderId="45" xfId="39" applyFont="1" applyBorder="1" applyAlignment="1">
      <alignment horizontal="center"/>
    </xf>
    <xf numFmtId="0" fontId="27" fillId="0" borderId="73" xfId="39" applyFont="1" applyBorder="1" applyAlignment="1">
      <alignment horizontal="center"/>
    </xf>
    <xf numFmtId="0" fontId="27" fillId="0" borderId="91" xfId="39" applyFont="1" applyBorder="1" applyAlignment="1">
      <alignment horizontal="center"/>
    </xf>
    <xf numFmtId="0" fontId="27" fillId="0" borderId="70" xfId="39" applyFont="1" applyBorder="1" applyAlignment="1">
      <alignment horizontal="center"/>
    </xf>
    <xf numFmtId="0" fontId="10" fillId="0" borderId="15" xfId="39" applyFont="1" applyBorder="1" applyAlignment="1">
      <alignment horizontal="left"/>
    </xf>
    <xf numFmtId="0" fontId="20" fillId="0" borderId="20" xfId="39" applyFont="1" applyBorder="1" applyAlignment="1">
      <alignment horizontal="left"/>
    </xf>
    <xf numFmtId="49" fontId="20" fillId="0" borderId="59" xfId="39" applyNumberFormat="1" applyFont="1" applyBorder="1" applyAlignment="1">
      <alignment horizontal="left"/>
    </xf>
    <xf numFmtId="0" fontId="20" fillId="0" borderId="26" xfId="39" applyFont="1" applyBorder="1" applyAlignment="1">
      <alignment horizontal="left"/>
    </xf>
    <xf numFmtId="0" fontId="10" fillId="0" borderId="56" xfId="39" applyBorder="1" applyAlignment="1">
      <alignment horizontal="right"/>
    </xf>
    <xf numFmtId="0" fontId="10" fillId="24" borderId="26" xfId="39" applyFill="1" applyBorder="1"/>
    <xf numFmtId="0" fontId="21" fillId="0" borderId="67" xfId="39" applyFont="1" applyBorder="1" applyAlignment="1">
      <alignment horizontal="right"/>
    </xf>
    <xf numFmtId="0" fontId="10" fillId="0" borderId="34" xfId="39" applyFill="1" applyBorder="1"/>
    <xf numFmtId="0" fontId="10" fillId="0" borderId="52" xfId="39" applyBorder="1"/>
    <xf numFmtId="0" fontId="20" fillId="0" borderId="19" xfId="39" applyFont="1" applyBorder="1" applyAlignment="1">
      <alignment horizontal="left"/>
    </xf>
    <xf numFmtId="0" fontId="10" fillId="0" borderId="57" xfId="39" applyBorder="1"/>
    <xf numFmtId="0" fontId="20" fillId="0" borderId="61" xfId="39" applyFont="1" applyBorder="1" applyAlignment="1">
      <alignment horizontal="left"/>
    </xf>
    <xf numFmtId="0" fontId="10" fillId="0" borderId="42" xfId="39" applyFont="1" applyBorder="1"/>
    <xf numFmtId="0" fontId="10" fillId="0" borderId="33" xfId="39" applyFont="1" applyBorder="1"/>
    <xf numFmtId="0" fontId="10" fillId="0" borderId="31" xfId="39" applyFont="1" applyBorder="1"/>
    <xf numFmtId="0" fontId="10" fillId="0" borderId="61" xfId="39" applyFont="1" applyBorder="1"/>
    <xf numFmtId="0" fontId="22" fillId="0" borderId="43" xfId="39" applyFont="1" applyBorder="1"/>
    <xf numFmtId="0" fontId="20" fillId="0" borderId="13" xfId="39" applyFont="1" applyBorder="1" applyAlignment="1">
      <alignment horizontal="left"/>
    </xf>
    <xf numFmtId="0" fontId="21" fillId="24" borderId="11" xfId="39" applyFont="1" applyFill="1" applyBorder="1"/>
    <xf numFmtId="0" fontId="21" fillId="24" borderId="13" xfId="39" applyFont="1" applyFill="1" applyBorder="1"/>
    <xf numFmtId="0" fontId="10" fillId="0" borderId="38" xfId="39" applyBorder="1" applyAlignment="1">
      <alignment horizontal="right"/>
    </xf>
    <xf numFmtId="0" fontId="22" fillId="0" borderId="12" xfId="39" applyFont="1" applyBorder="1" applyAlignment="1">
      <alignment horizontal="right"/>
    </xf>
    <xf numFmtId="0" fontId="22" fillId="0" borderId="14" xfId="39" applyFont="1" applyBorder="1" applyAlignment="1">
      <alignment horizontal="right"/>
    </xf>
    <xf numFmtId="0" fontId="22" fillId="0" borderId="47" xfId="39" applyFont="1" applyBorder="1" applyAlignment="1">
      <alignment horizontal="right"/>
    </xf>
    <xf numFmtId="0" fontId="22" fillId="0" borderId="92" xfId="39" applyFont="1" applyBorder="1" applyAlignment="1">
      <alignment horizontal="right"/>
    </xf>
    <xf numFmtId="0" fontId="21" fillId="0" borderId="64" xfId="39" applyFont="1" applyBorder="1"/>
    <xf numFmtId="0" fontId="40" fillId="0" borderId="27" xfId="39" applyFont="1" applyBorder="1"/>
    <xf numFmtId="0" fontId="22" fillId="0" borderId="29" xfId="39" applyFont="1" applyBorder="1"/>
    <xf numFmtId="0" fontId="10" fillId="0" borderId="29" xfId="39" applyBorder="1" applyAlignment="1">
      <alignment horizontal="left"/>
    </xf>
    <xf numFmtId="0" fontId="22" fillId="0" borderId="47" xfId="39" applyFont="1" applyBorder="1"/>
    <xf numFmtId="0" fontId="10" fillId="0" borderId="29" xfId="39" applyFont="1" applyBorder="1"/>
    <xf numFmtId="0" fontId="22" fillId="0" borderId="71" xfId="39" applyFont="1" applyBorder="1" applyAlignment="1">
      <alignment horizontal="center"/>
    </xf>
    <xf numFmtId="0" fontId="10" fillId="0" borderId="90" xfId="39" applyFont="1" applyBorder="1"/>
    <xf numFmtId="0" fontId="21" fillId="0" borderId="71" xfId="39" applyFont="1" applyBorder="1"/>
    <xf numFmtId="0" fontId="21" fillId="0" borderId="90" xfId="39" applyFont="1" applyBorder="1"/>
    <xf numFmtId="0" fontId="21" fillId="0" borderId="18" xfId="39" applyFont="1" applyBorder="1"/>
    <xf numFmtId="0" fontId="10" fillId="0" borderId="49" xfId="39" applyFont="1" applyBorder="1"/>
    <xf numFmtId="14" fontId="24" fillId="0" borderId="73" xfId="39" applyNumberFormat="1" applyFont="1" applyBorder="1"/>
    <xf numFmtId="0" fontId="10" fillId="0" borderId="67" xfId="39" applyFont="1" applyBorder="1"/>
    <xf numFmtId="0" fontId="33" fillId="0" borderId="75" xfId="39" applyFont="1" applyBorder="1"/>
    <xf numFmtId="0" fontId="21" fillId="0" borderId="89" xfId="39" applyFont="1" applyBorder="1"/>
    <xf numFmtId="0" fontId="10" fillId="0" borderId="63" xfId="39" applyFont="1" applyBorder="1"/>
    <xf numFmtId="0" fontId="35" fillId="0" borderId="89" xfId="39" applyFont="1" applyBorder="1" applyAlignment="1">
      <alignment horizontal="left"/>
    </xf>
    <xf numFmtId="0" fontId="35" fillId="0" borderId="56" xfId="39" applyFont="1" applyBorder="1"/>
    <xf numFmtId="0" fontId="35" fillId="0" borderId="36" xfId="39" applyFont="1" applyBorder="1"/>
    <xf numFmtId="0" fontId="22" fillId="0" borderId="29" xfId="39" applyFont="1" applyBorder="1" applyAlignment="1">
      <alignment horizontal="right"/>
    </xf>
    <xf numFmtId="0" fontId="43" fillId="0" borderId="27" xfId="39" applyFont="1" applyBorder="1"/>
    <xf numFmtId="0" fontId="44" fillId="0" borderId="27" xfId="39" applyFont="1" applyBorder="1"/>
    <xf numFmtId="0" fontId="22" fillId="0" borderId="75" xfId="39" applyFont="1" applyBorder="1" applyAlignment="1">
      <alignment horizontal="right"/>
    </xf>
    <xf numFmtId="0" fontId="45" fillId="0" borderId="27" xfId="39" applyFont="1" applyBorder="1"/>
    <xf numFmtId="9" fontId="45" fillId="0" borderId="27" xfId="39" applyNumberFormat="1" applyFont="1" applyBorder="1"/>
    <xf numFmtId="0" fontId="10" fillId="0" borderId="36" xfId="39" applyFont="1" applyBorder="1"/>
    <xf numFmtId="0" fontId="46" fillId="0" borderId="27" xfId="39" applyFont="1" applyBorder="1"/>
    <xf numFmtId="0" fontId="29" fillId="0" borderId="27" xfId="39" applyFont="1" applyBorder="1"/>
    <xf numFmtId="9" fontId="25" fillId="0" borderId="27" xfId="39" applyNumberFormat="1" applyFont="1" applyBorder="1"/>
    <xf numFmtId="0" fontId="22" fillId="0" borderId="89" xfId="39" applyFont="1" applyBorder="1" applyAlignment="1">
      <alignment horizontal="right"/>
    </xf>
    <xf numFmtId="0" fontId="22" fillId="0" borderId="75" xfId="39" applyFont="1" applyBorder="1" applyAlignment="1">
      <alignment horizontal="left"/>
    </xf>
    <xf numFmtId="0" fontId="35" fillId="0" borderId="29" xfId="39" applyFont="1" applyBorder="1" applyAlignment="1">
      <alignment horizontal="left"/>
    </xf>
    <xf numFmtId="0" fontId="35" fillId="0" borderId="29" xfId="39" applyFont="1" applyBorder="1"/>
    <xf numFmtId="0" fontId="35" fillId="0" borderId="86" xfId="39" applyFont="1" applyBorder="1"/>
    <xf numFmtId="0" fontId="43" fillId="0" borderId="59" xfId="39" applyFont="1" applyBorder="1"/>
    <xf numFmtId="0" fontId="10" fillId="0" borderId="59" xfId="39" applyFont="1" applyBorder="1"/>
    <xf numFmtId="0" fontId="43" fillId="0" borderId="86" xfId="39" applyFont="1" applyBorder="1"/>
    <xf numFmtId="0" fontId="10" fillId="0" borderId="75" xfId="39" applyFont="1" applyBorder="1" applyAlignment="1">
      <alignment horizontal="right"/>
    </xf>
    <xf numFmtId="0" fontId="47" fillId="0" borderId="27" xfId="39" applyFont="1" applyBorder="1"/>
    <xf numFmtId="0" fontId="44" fillId="0" borderId="86" xfId="39" applyFont="1" applyBorder="1"/>
    <xf numFmtId="0" fontId="25" fillId="0" borderId="86" xfId="39" applyFont="1" applyBorder="1"/>
    <xf numFmtId="0" fontId="22" fillId="0" borderId="29" xfId="39" applyFont="1" applyBorder="1" applyAlignment="1">
      <alignment horizontal="left"/>
    </xf>
    <xf numFmtId="0" fontId="34" fillId="0" borderId="27" xfId="39" applyFont="1" applyBorder="1"/>
    <xf numFmtId="0" fontId="10" fillId="0" borderId="32" xfId="39" applyBorder="1" applyAlignment="1">
      <alignment horizontal="left"/>
    </xf>
    <xf numFmtId="0" fontId="21" fillId="0" borderId="91" xfId="39" applyFont="1" applyBorder="1"/>
    <xf numFmtId="0" fontId="31" fillId="0" borderId="93" xfId="39" applyFont="1" applyBorder="1"/>
    <xf numFmtId="0" fontId="21" fillId="0" borderId="93" xfId="39" applyFont="1" applyBorder="1"/>
    <xf numFmtId="0" fontId="21" fillId="0" borderId="73" xfId="39" applyFont="1" applyBorder="1"/>
    <xf numFmtId="0" fontId="10" fillId="0" borderId="87" xfId="39" applyBorder="1"/>
    <xf numFmtId="0" fontId="10" fillId="0" borderId="94" xfId="39" applyBorder="1"/>
    <xf numFmtId="0" fontId="10" fillId="0" borderId="80" xfId="39" applyBorder="1"/>
    <xf numFmtId="0" fontId="21" fillId="0" borderId="95" xfId="39" applyFont="1" applyBorder="1"/>
    <xf numFmtId="0" fontId="31" fillId="0" borderId="80" xfId="39" applyFont="1" applyBorder="1"/>
    <xf numFmtId="0" fontId="48" fillId="0" borderId="0" xfId="39" applyFont="1"/>
    <xf numFmtId="0" fontId="24" fillId="0" borderId="73" xfId="39" applyFont="1" applyBorder="1"/>
    <xf numFmtId="0" fontId="49" fillId="0" borderId="27" xfId="39" applyFont="1" applyBorder="1"/>
    <xf numFmtId="0" fontId="20" fillId="0" borderId="56" xfId="39" applyFont="1" applyBorder="1"/>
    <xf numFmtId="0" fontId="22" fillId="0" borderId="56" xfId="39" applyFont="1" applyBorder="1"/>
    <xf numFmtId="0" fontId="36" fillId="0" borderId="37" xfId="39" applyFont="1" applyBorder="1"/>
    <xf numFmtId="0" fontId="50" fillId="0" borderId="58" xfId="39" applyFont="1" applyBorder="1"/>
    <xf numFmtId="0" fontId="10" fillId="0" borderId="69" xfId="39" applyFill="1" applyBorder="1"/>
    <xf numFmtId="6" fontId="28" fillId="0" borderId="56" xfId="39" applyNumberFormat="1" applyFont="1" applyBorder="1" applyAlignment="1">
      <alignment horizontal="left"/>
    </xf>
    <xf numFmtId="0" fontId="22" fillId="0" borderId="36" xfId="39" applyFont="1" applyBorder="1"/>
    <xf numFmtId="0" fontId="44" fillId="0" borderId="48" xfId="39" applyFont="1" applyBorder="1"/>
    <xf numFmtId="0" fontId="44" fillId="0" borderId="11" xfId="39" applyFont="1" applyBorder="1"/>
    <xf numFmtId="0" fontId="22" fillId="0" borderId="66" xfId="39" applyFont="1" applyBorder="1"/>
    <xf numFmtId="0" fontId="25" fillId="0" borderId="22" xfId="39" applyFont="1" applyBorder="1"/>
    <xf numFmtId="0" fontId="35" fillId="0" borderId="39" xfId="39" applyFont="1" applyBorder="1" applyAlignment="1">
      <alignment horizontal="left"/>
    </xf>
    <xf numFmtId="0" fontId="35" fillId="0" borderId="37" xfId="39" applyFont="1" applyBorder="1"/>
    <xf numFmtId="0" fontId="35" fillId="0" borderId="58" xfId="39" applyFont="1" applyBorder="1"/>
    <xf numFmtId="0" fontId="35" fillId="0" borderId="39" xfId="39" applyFont="1" applyBorder="1"/>
    <xf numFmtId="0" fontId="35" fillId="0" borderId="40" xfId="39" applyFont="1" applyBorder="1"/>
    <xf numFmtId="0" fontId="10" fillId="0" borderId="14" xfId="39" applyBorder="1" applyAlignment="1">
      <alignment horizontal="left"/>
    </xf>
    <xf numFmtId="0" fontId="22" fillId="0" borderId="48" xfId="39" applyFont="1" applyBorder="1"/>
    <xf numFmtId="0" fontId="10" fillId="0" borderId="89" xfId="39" applyBorder="1" applyAlignment="1">
      <alignment horizontal="left"/>
    </xf>
    <xf numFmtId="0" fontId="20" fillId="0" borderId="0" xfId="39" applyFont="1" applyBorder="1" applyAlignment="1"/>
    <xf numFmtId="0" fontId="42" fillId="0" borderId="0" xfId="39" applyFont="1"/>
    <xf numFmtId="0" fontId="21" fillId="0" borderId="81" xfId="39" applyFont="1" applyBorder="1"/>
    <xf numFmtId="0" fontId="30" fillId="0" borderId="67" xfId="39" applyFont="1" applyBorder="1" applyAlignment="1">
      <alignment horizontal="center"/>
    </xf>
    <xf numFmtId="0" fontId="30" fillId="0" borderId="34" xfId="39" applyFont="1" applyBorder="1" applyAlignment="1">
      <alignment horizontal="center"/>
    </xf>
    <xf numFmtId="0" fontId="10" fillId="0" borderId="49" xfId="39" applyBorder="1"/>
    <xf numFmtId="0" fontId="51" fillId="0" borderId="50" xfId="39" applyFont="1" applyBorder="1"/>
    <xf numFmtId="0" fontId="10" fillId="0" borderId="23" xfId="39" applyBorder="1" applyAlignment="1">
      <alignment horizontal="right"/>
    </xf>
    <xf numFmtId="0" fontId="10" fillId="0" borderId="96" xfId="39" applyBorder="1"/>
    <xf numFmtId="0" fontId="10" fillId="0" borderId="55" xfId="39" applyBorder="1" applyAlignment="1">
      <alignment horizontal="right"/>
    </xf>
    <xf numFmtId="0" fontId="10" fillId="0" borderId="35" xfId="39" applyBorder="1" applyAlignment="1">
      <alignment horizontal="right"/>
    </xf>
    <xf numFmtId="0" fontId="10" fillId="0" borderId="37" xfId="39" applyBorder="1" applyAlignment="1">
      <alignment horizontal="left"/>
    </xf>
    <xf numFmtId="0" fontId="10" fillId="0" borderId="58" xfId="39" applyBorder="1" applyAlignment="1">
      <alignment horizontal="right"/>
    </xf>
    <xf numFmtId="0" fontId="10" fillId="0" borderId="40" xfId="39" applyBorder="1" applyAlignment="1">
      <alignment horizontal="right"/>
    </xf>
    <xf numFmtId="49" fontId="34" fillId="0" borderId="11" xfId="39" applyNumberFormat="1" applyFont="1" applyBorder="1" applyAlignment="1">
      <alignment horizontal="left"/>
    </xf>
    <xf numFmtId="0" fontId="21" fillId="0" borderId="14" xfId="39" applyFont="1" applyBorder="1" applyAlignment="1">
      <alignment horizontal="right"/>
    </xf>
    <xf numFmtId="0" fontId="10" fillId="0" borderId="63" xfId="39" applyBorder="1" applyAlignment="1">
      <alignment horizontal="right"/>
    </xf>
    <xf numFmtId="0" fontId="10" fillId="0" borderId="22" xfId="39" applyBorder="1" applyAlignment="1">
      <alignment horizontal="right"/>
    </xf>
    <xf numFmtId="0" fontId="10" fillId="0" borderId="64" xfId="39" applyBorder="1" applyAlignment="1">
      <alignment horizontal="right"/>
    </xf>
    <xf numFmtId="0" fontId="10" fillId="0" borderId="65" xfId="39" applyBorder="1" applyAlignment="1">
      <alignment horizontal="right"/>
    </xf>
    <xf numFmtId="0" fontId="10" fillId="0" borderId="25" xfId="39" applyBorder="1" applyAlignment="1">
      <alignment horizontal="right"/>
    </xf>
    <xf numFmtId="0" fontId="10" fillId="0" borderId="27" xfId="39" applyBorder="1" applyAlignment="1">
      <alignment horizontal="left"/>
    </xf>
    <xf numFmtId="0" fontId="10" fillId="0" borderId="86" xfId="39" applyBorder="1" applyAlignment="1">
      <alignment horizontal="right"/>
    </xf>
    <xf numFmtId="0" fontId="10" fillId="0" borderId="30" xfId="39" applyBorder="1" applyAlignment="1">
      <alignment horizontal="right"/>
    </xf>
    <xf numFmtId="0" fontId="36" fillId="0" borderId="27" xfId="39" applyFont="1" applyBorder="1" applyAlignment="1">
      <alignment horizontal="left"/>
    </xf>
    <xf numFmtId="0" fontId="37" fillId="0" borderId="28" xfId="39" applyFont="1" applyBorder="1" applyAlignment="1">
      <alignment horizontal="right"/>
    </xf>
    <xf numFmtId="0" fontId="37" fillId="0" borderId="86" xfId="39" applyFont="1" applyBorder="1" applyAlignment="1">
      <alignment horizontal="right"/>
    </xf>
    <xf numFmtId="0" fontId="21" fillId="0" borderId="47" xfId="39" applyFont="1" applyBorder="1" applyAlignment="1">
      <alignment horizontal="right"/>
    </xf>
    <xf numFmtId="0" fontId="21" fillId="0" borderId="13" xfId="39" applyFont="1" applyBorder="1" applyAlignment="1">
      <alignment horizontal="right"/>
    </xf>
    <xf numFmtId="0" fontId="21" fillId="0" borderId="92" xfId="39" applyFont="1" applyBorder="1" applyAlignment="1">
      <alignment horizontal="right"/>
    </xf>
    <xf numFmtId="0" fontId="36" fillId="0" borderId="21" xfId="39" applyFont="1" applyBorder="1" applyAlignment="1">
      <alignment horizontal="left"/>
    </xf>
    <xf numFmtId="0" fontId="36" fillId="0" borderId="21" xfId="39" applyFont="1" applyBorder="1"/>
    <xf numFmtId="0" fontId="37" fillId="0" borderId="63" xfId="39" applyFont="1" applyBorder="1" applyAlignment="1">
      <alignment horizontal="right"/>
    </xf>
    <xf numFmtId="0" fontId="37" fillId="0" borderId="64" xfId="39" applyFont="1" applyBorder="1" applyAlignment="1">
      <alignment horizontal="right"/>
    </xf>
    <xf numFmtId="0" fontId="37" fillId="0" borderId="64" xfId="39" applyFont="1" applyBorder="1"/>
    <xf numFmtId="0" fontId="37" fillId="0" borderId="22" xfId="39" applyFont="1" applyBorder="1"/>
    <xf numFmtId="0" fontId="37" fillId="0" borderId="65" xfId="39" applyFont="1" applyBorder="1" applyAlignment="1">
      <alignment horizontal="right"/>
    </xf>
    <xf numFmtId="0" fontId="37" fillId="0" borderId="25" xfId="39" applyFont="1" applyBorder="1" applyAlignment="1">
      <alignment horizontal="right"/>
    </xf>
    <xf numFmtId="0" fontId="37" fillId="0" borderId="36" xfId="39" applyFont="1" applyBorder="1" applyAlignment="1">
      <alignment horizontal="right"/>
    </xf>
    <xf numFmtId="0" fontId="37" fillId="0" borderId="36" xfId="39" applyFont="1" applyBorder="1"/>
    <xf numFmtId="0" fontId="37" fillId="0" borderId="86" xfId="39" applyFont="1" applyBorder="1"/>
    <xf numFmtId="0" fontId="37" fillId="0" borderId="56" xfId="39" applyFont="1" applyBorder="1" applyAlignment="1">
      <alignment horizontal="right"/>
    </xf>
    <xf numFmtId="0" fontId="37" fillId="0" borderId="30" xfId="39" applyFont="1" applyBorder="1" applyAlignment="1">
      <alignment horizontal="right"/>
    </xf>
    <xf numFmtId="0" fontId="36" fillId="0" borderId="37" xfId="39" applyFont="1" applyBorder="1" applyAlignment="1">
      <alignment horizontal="left"/>
    </xf>
    <xf numFmtId="0" fontId="37" fillId="0" borderId="38" xfId="39" applyFont="1" applyBorder="1" applyAlignment="1">
      <alignment horizontal="right"/>
    </xf>
    <xf numFmtId="0" fontId="37" fillId="0" borderId="40" xfId="39" applyFont="1" applyBorder="1" applyAlignment="1">
      <alignment horizontal="right"/>
    </xf>
    <xf numFmtId="0" fontId="37" fillId="0" borderId="40" xfId="39" applyFont="1" applyBorder="1"/>
    <xf numFmtId="0" fontId="37" fillId="0" borderId="88" xfId="39" applyFont="1" applyBorder="1"/>
    <xf numFmtId="0" fontId="37" fillId="0" borderId="58" xfId="39" applyFont="1" applyBorder="1" applyAlignment="1">
      <alignment horizontal="right"/>
    </xf>
    <xf numFmtId="0" fontId="37" fillId="0" borderId="57" xfId="39" applyFont="1" applyBorder="1" applyAlignment="1">
      <alignment horizontal="right"/>
    </xf>
    <xf numFmtId="0" fontId="38" fillId="0" borderId="37" xfId="39" applyFont="1" applyBorder="1" applyAlignment="1">
      <alignment horizontal="left"/>
    </xf>
    <xf numFmtId="0" fontId="38" fillId="0" borderId="37" xfId="39" applyFont="1" applyBorder="1"/>
    <xf numFmtId="0" fontId="24" fillId="0" borderId="97" xfId="39" applyFont="1" applyBorder="1" applyAlignment="1">
      <alignment horizontal="left"/>
    </xf>
    <xf numFmtId="0" fontId="24" fillId="0" borderId="83" xfId="39" applyFont="1" applyBorder="1"/>
    <xf numFmtId="0" fontId="22" fillId="0" borderId="85" xfId="39" applyFont="1" applyBorder="1" applyAlignment="1">
      <alignment horizontal="right"/>
    </xf>
    <xf numFmtId="0" fontId="22" fillId="0" borderId="98" xfId="39" applyFont="1" applyBorder="1" applyAlignment="1">
      <alignment horizontal="right"/>
    </xf>
    <xf numFmtId="0" fontId="22" fillId="0" borderId="82" xfId="39" applyFont="1" applyBorder="1" applyAlignment="1">
      <alignment horizontal="right"/>
    </xf>
    <xf numFmtId="0" fontId="22" fillId="0" borderId="99" xfId="39" applyFont="1" applyBorder="1"/>
    <xf numFmtId="0" fontId="22" fillId="0" borderId="100" xfId="39" applyFont="1" applyBorder="1" applyAlignment="1">
      <alignment horizontal="right"/>
    </xf>
    <xf numFmtId="0" fontId="22" fillId="0" borderId="98" xfId="39" applyFont="1" applyBorder="1"/>
    <xf numFmtId="0" fontId="22" fillId="0" borderId="84" xfId="39" applyFont="1" applyBorder="1" applyAlignment="1">
      <alignment horizontal="right"/>
    </xf>
    <xf numFmtId="0" fontId="36" fillId="0" borderId="0" xfId="39" applyFont="1" applyBorder="1" applyAlignment="1">
      <alignment horizontal="left"/>
    </xf>
    <xf numFmtId="0" fontId="36" fillId="0" borderId="0" xfId="39" applyFont="1" applyBorder="1"/>
    <xf numFmtId="0" fontId="37" fillId="0" borderId="67" xfId="39" applyFont="1" applyBorder="1" applyAlignment="1">
      <alignment horizontal="right"/>
    </xf>
    <xf numFmtId="0" fontId="37" fillId="0" borderId="68" xfId="39" applyFont="1" applyBorder="1" applyAlignment="1">
      <alignment horizontal="right"/>
    </xf>
    <xf numFmtId="0" fontId="37" fillId="0" borderId="68" xfId="39" applyFont="1" applyBorder="1"/>
    <xf numFmtId="0" fontId="37" fillId="0" borderId="87" xfId="39" applyFont="1" applyBorder="1"/>
    <xf numFmtId="0" fontId="37" fillId="0" borderId="69" xfId="39" applyFont="1" applyBorder="1" applyAlignment="1">
      <alignment horizontal="right"/>
    </xf>
    <xf numFmtId="0" fontId="37" fillId="0" borderId="34" xfId="39" applyFont="1" applyBorder="1" applyAlignment="1">
      <alignment horizontal="right"/>
    </xf>
    <xf numFmtId="0" fontId="22" fillId="0" borderId="53" xfId="39" applyFont="1" applyBorder="1" applyAlignment="1">
      <alignment horizontal="right"/>
    </xf>
    <xf numFmtId="0" fontId="22" fillId="0" borderId="54" xfId="39" applyFont="1" applyBorder="1" applyAlignment="1">
      <alignment horizontal="right"/>
    </xf>
    <xf numFmtId="0" fontId="21" fillId="0" borderId="0" xfId="39" applyFont="1" applyBorder="1" applyAlignment="1">
      <alignment horizontal="center"/>
    </xf>
    <xf numFmtId="0" fontId="21" fillId="0" borderId="34" xfId="39" applyFont="1" applyBorder="1"/>
    <xf numFmtId="0" fontId="21" fillId="0" borderId="45" xfId="39" applyFont="1" applyBorder="1"/>
    <xf numFmtId="0" fontId="21" fillId="0" borderId="67" xfId="39" applyFont="1" applyBorder="1"/>
    <xf numFmtId="0" fontId="21" fillId="0" borderId="14" xfId="39" applyFont="1" applyBorder="1" applyAlignment="1">
      <alignment horizontal="center"/>
    </xf>
    <xf numFmtId="0" fontId="21" fillId="0" borderId="47" xfId="39" applyFont="1" applyBorder="1" applyAlignment="1">
      <alignment horizontal="center"/>
    </xf>
    <xf numFmtId="0" fontId="10" fillId="0" borderId="63" xfId="39" applyBorder="1" applyAlignment="1">
      <alignment horizontal="center"/>
    </xf>
    <xf numFmtId="0" fontId="10" fillId="0" borderId="64" xfId="39" applyBorder="1" applyAlignment="1">
      <alignment horizontal="center"/>
    </xf>
    <xf numFmtId="0" fontId="10" fillId="0" borderId="28" xfId="39" applyBorder="1" applyAlignment="1">
      <alignment horizontal="center"/>
    </xf>
    <xf numFmtId="0" fontId="10" fillId="0" borderId="36" xfId="39" applyFont="1" applyBorder="1" applyAlignment="1">
      <alignment horizontal="center"/>
    </xf>
    <xf numFmtId="0" fontId="20" fillId="0" borderId="59" xfId="39" applyFont="1" applyBorder="1" applyAlignment="1">
      <alignment horizontal="right"/>
    </xf>
    <xf numFmtId="0" fontId="21" fillId="0" borderId="28" xfId="39" applyFont="1" applyBorder="1" applyAlignment="1">
      <alignment horizontal="center"/>
    </xf>
    <xf numFmtId="0" fontId="10" fillId="0" borderId="28" xfId="39" applyFont="1" applyBorder="1" applyAlignment="1">
      <alignment horizontal="center"/>
    </xf>
    <xf numFmtId="0" fontId="10" fillId="0" borderId="60" xfId="39" applyBorder="1" applyAlignment="1">
      <alignment horizontal="right"/>
    </xf>
    <xf numFmtId="0" fontId="10" fillId="0" borderId="38" xfId="39" applyBorder="1" applyAlignment="1">
      <alignment horizontal="center"/>
    </xf>
    <xf numFmtId="0" fontId="10" fillId="0" borderId="40" xfId="39" applyFont="1" applyBorder="1" applyAlignment="1">
      <alignment horizontal="center"/>
    </xf>
    <xf numFmtId="49" fontId="24" fillId="0" borderId="10" xfId="39" applyNumberFormat="1" applyFont="1" applyBorder="1" applyAlignment="1">
      <alignment horizontal="right"/>
    </xf>
    <xf numFmtId="0" fontId="34" fillId="0" borderId="11" xfId="39" applyFont="1" applyBorder="1"/>
    <xf numFmtId="0" fontId="10" fillId="0" borderId="51" xfId="39" applyBorder="1" applyAlignment="1">
      <alignment horizontal="right"/>
    </xf>
    <xf numFmtId="0" fontId="10" fillId="0" borderId="64" xfId="39" applyFont="1" applyBorder="1" applyAlignment="1">
      <alignment horizontal="center"/>
    </xf>
    <xf numFmtId="0" fontId="52" fillId="0" borderId="27" xfId="39" applyFont="1" applyBorder="1"/>
    <xf numFmtId="0" fontId="36" fillId="0" borderId="28" xfId="39" applyFont="1" applyBorder="1" applyAlignment="1">
      <alignment horizontal="center"/>
    </xf>
    <xf numFmtId="0" fontId="10" fillId="0" borderId="61" xfId="39" applyBorder="1" applyAlignment="1">
      <alignment horizontal="center"/>
    </xf>
    <xf numFmtId="0" fontId="22" fillId="0" borderId="47" xfId="39" applyFont="1" applyBorder="1" applyAlignment="1">
      <alignment horizontal="center"/>
    </xf>
    <xf numFmtId="0" fontId="10" fillId="0" borderId="10" xfId="39" applyBorder="1" applyAlignment="1">
      <alignment horizontal="right"/>
    </xf>
    <xf numFmtId="0" fontId="24" fillId="0" borderId="93" xfId="39" applyFont="1" applyBorder="1"/>
    <xf numFmtId="0" fontId="20" fillId="0" borderId="0" xfId="39" applyFont="1" applyBorder="1" applyAlignment="1">
      <alignment horizontal="center"/>
    </xf>
    <xf numFmtId="0" fontId="10" fillId="0" borderId="0" xfId="39" applyFont="1" applyBorder="1" applyAlignment="1">
      <alignment horizontal="center"/>
    </xf>
    <xf numFmtId="0" fontId="20" fillId="0" borderId="0" xfId="39" applyFont="1" applyBorder="1" applyAlignment="1">
      <alignment horizontal="left"/>
    </xf>
    <xf numFmtId="0" fontId="20" fillId="0" borderId="0" xfId="39" applyFont="1" applyBorder="1" applyAlignment="1">
      <alignment horizontal="left" vertical="center"/>
    </xf>
    <xf numFmtId="0" fontId="21" fillId="0" borderId="0" xfId="39" applyFont="1" applyBorder="1" applyAlignment="1"/>
    <xf numFmtId="0" fontId="37" fillId="0" borderId="0" xfId="39" applyFont="1"/>
    <xf numFmtId="0" fontId="22" fillId="0" borderId="26" xfId="39" applyFont="1" applyBorder="1"/>
    <xf numFmtId="0" fontId="33" fillId="0" borderId="30" xfId="39" applyFont="1" applyBorder="1" applyAlignment="1">
      <alignment horizontal="right"/>
    </xf>
    <xf numFmtId="0" fontId="29" fillId="0" borderId="26" xfId="39" applyFont="1" applyBorder="1" applyAlignment="1">
      <alignment horizontal="right"/>
    </xf>
    <xf numFmtId="164" fontId="25" fillId="0" borderId="36" xfId="26" applyNumberFormat="1" applyFont="1" applyBorder="1" applyAlignment="1">
      <alignment horizontal="center"/>
    </xf>
    <xf numFmtId="164" fontId="29" fillId="0" borderId="36" xfId="26" applyNumberFormat="1" applyFont="1" applyBorder="1" applyAlignment="1">
      <alignment horizontal="center"/>
    </xf>
    <xf numFmtId="0" fontId="20" fillId="0" borderId="52" xfId="39" applyFont="1" applyBorder="1" applyAlignment="1">
      <alignment horizontal="left"/>
    </xf>
    <xf numFmtId="49" fontId="20" fillId="0" borderId="0" xfId="39" applyNumberFormat="1" applyFont="1" applyBorder="1" applyAlignment="1">
      <alignment horizontal="left"/>
    </xf>
    <xf numFmtId="0" fontId="20" fillId="0" borderId="21" xfId="39" applyFont="1" applyBorder="1" applyAlignment="1">
      <alignment horizontal="left"/>
    </xf>
    <xf numFmtId="0" fontId="21" fillId="0" borderId="28" xfId="39" applyFont="1" applyBorder="1" applyAlignment="1">
      <alignment horizontal="right"/>
    </xf>
    <xf numFmtId="0" fontId="22" fillId="0" borderId="0" xfId="39" applyFont="1" applyAlignment="1">
      <alignment horizontal="left"/>
    </xf>
    <xf numFmtId="0" fontId="32" fillId="0" borderId="52" xfId="39" applyFont="1" applyBorder="1" applyAlignment="1">
      <alignment horizontal="center"/>
    </xf>
    <xf numFmtId="0" fontId="20" fillId="0" borderId="30" xfId="39" applyFont="1" applyBorder="1" applyAlignment="1">
      <alignment horizontal="left"/>
    </xf>
    <xf numFmtId="0" fontId="20" fillId="0" borderId="17" xfId="39" applyFont="1" applyBorder="1" applyAlignment="1">
      <alignment horizontal="left"/>
    </xf>
    <xf numFmtId="0" fontId="20" fillId="0" borderId="0" xfId="39" applyFont="1" applyBorder="1" applyAlignment="1">
      <alignment vertical="center"/>
    </xf>
    <xf numFmtId="0" fontId="22" fillId="0" borderId="48" xfId="39" applyFont="1" applyBorder="1" applyAlignment="1">
      <alignment horizontal="right"/>
    </xf>
    <xf numFmtId="0" fontId="47" fillId="0" borderId="10" xfId="39" applyFont="1" applyBorder="1" applyAlignment="1">
      <alignment horizontal="left"/>
    </xf>
    <xf numFmtId="0" fontId="24" fillId="0" borderId="10" xfId="39" applyFont="1" applyBorder="1" applyAlignment="1">
      <alignment horizontal="right"/>
    </xf>
    <xf numFmtId="0" fontId="20" fillId="0" borderId="21" xfId="39" applyFont="1" applyBorder="1"/>
    <xf numFmtId="0" fontId="20" fillId="0" borderId="16" xfId="39" applyFont="1" applyBorder="1" applyAlignment="1">
      <alignment horizontal="right"/>
    </xf>
    <xf numFmtId="0" fontId="20" fillId="0" borderId="17" xfId="39" applyFont="1" applyBorder="1" applyAlignment="1">
      <alignment horizontal="right"/>
    </xf>
    <xf numFmtId="0" fontId="20" fillId="0" borderId="74" xfId="39" applyFont="1" applyBorder="1" applyAlignment="1">
      <alignment horizontal="right"/>
    </xf>
    <xf numFmtId="0" fontId="20" fillId="0" borderId="60" xfId="39" applyFont="1" applyBorder="1" applyAlignment="1">
      <alignment horizontal="left"/>
    </xf>
    <xf numFmtId="0" fontId="20" fillId="0" borderId="57" xfId="39" applyFont="1" applyBorder="1" applyAlignment="1">
      <alignment horizontal="left"/>
    </xf>
    <xf numFmtId="0" fontId="29" fillId="0" borderId="29" xfId="39" applyFont="1" applyBorder="1" applyAlignment="1">
      <alignment horizontal="left"/>
    </xf>
    <xf numFmtId="49" fontId="29" fillId="0" borderId="89" xfId="39" applyNumberFormat="1" applyFont="1" applyBorder="1" applyAlignment="1">
      <alignment horizontal="left"/>
    </xf>
    <xf numFmtId="49" fontId="29" fillId="0" borderId="29" xfId="39" applyNumberFormat="1" applyFont="1" applyBorder="1" applyAlignment="1">
      <alignment horizontal="left"/>
    </xf>
    <xf numFmtId="0" fontId="29" fillId="0" borderId="75" xfId="39" applyFont="1" applyBorder="1" applyAlignment="1">
      <alignment horizontal="left"/>
    </xf>
    <xf numFmtId="0" fontId="10" fillId="0" borderId="29" xfId="39" applyFill="1" applyBorder="1"/>
    <xf numFmtId="0" fontId="10" fillId="0" borderId="56" xfId="39" applyFill="1" applyBorder="1"/>
    <xf numFmtId="0" fontId="22" fillId="0" borderId="69" xfId="39" applyFont="1" applyFill="1" applyBorder="1"/>
    <xf numFmtId="0" fontId="29" fillId="0" borderId="88" xfId="39" applyFont="1" applyBorder="1"/>
    <xf numFmtId="3" fontId="10" fillId="0" borderId="29" xfId="39" applyNumberFormat="1" applyBorder="1" applyAlignment="1">
      <alignment horizontal="right"/>
    </xf>
    <xf numFmtId="3" fontId="21" fillId="0" borderId="29" xfId="39" applyNumberFormat="1" applyFont="1" applyBorder="1" applyAlignment="1">
      <alignment horizontal="right"/>
    </xf>
    <xf numFmtId="3" fontId="23" fillId="0" borderId="24" xfId="39" applyNumberFormat="1" applyFont="1" applyBorder="1" applyAlignment="1">
      <alignment horizontal="right"/>
    </xf>
    <xf numFmtId="3" fontId="23" fillId="0" borderId="32" xfId="39" applyNumberFormat="1" applyFont="1" applyBorder="1" applyAlignment="1">
      <alignment horizontal="right"/>
    </xf>
    <xf numFmtId="0" fontId="21" fillId="0" borderId="0" xfId="39" applyFont="1" applyAlignment="1">
      <alignment horizontal="center"/>
    </xf>
    <xf numFmtId="0" fontId="10" fillId="0" borderId="89" xfId="39" applyBorder="1" applyAlignment="1">
      <alignment horizontal="center"/>
    </xf>
    <xf numFmtId="0" fontId="21" fillId="0" borderId="72" xfId="39" applyFont="1" applyBorder="1" applyAlignment="1">
      <alignment horizontal="center"/>
    </xf>
    <xf numFmtId="0" fontId="24" fillId="0" borderId="63" xfId="39" applyFont="1" applyBorder="1" applyAlignment="1">
      <alignment horizontal="center"/>
    </xf>
    <xf numFmtId="0" fontId="24" fillId="0" borderId="89" xfId="39" applyFont="1" applyBorder="1" applyAlignment="1">
      <alignment horizontal="center"/>
    </xf>
    <xf numFmtId="0" fontId="25" fillId="0" borderId="37" xfId="39" applyFont="1" applyBorder="1"/>
    <xf numFmtId="0" fontId="20" fillId="0" borderId="33" xfId="39" applyFont="1" applyBorder="1"/>
    <xf numFmtId="49" fontId="20" fillId="0" borderId="60" xfId="39" applyNumberFormat="1" applyFont="1" applyFill="1" applyBorder="1" applyAlignment="1">
      <alignment horizontal="left"/>
    </xf>
    <xf numFmtId="49" fontId="20" fillId="0" borderId="41" xfId="39" applyNumberFormat="1" applyFont="1" applyFill="1" applyBorder="1" applyAlignment="1">
      <alignment horizontal="left"/>
    </xf>
    <xf numFmtId="0" fontId="30" fillId="0" borderId="38" xfId="39" applyFont="1" applyBorder="1"/>
    <xf numFmtId="0" fontId="29" fillId="0" borderId="40" xfId="39" applyFont="1" applyBorder="1"/>
    <xf numFmtId="0" fontId="29" fillId="0" borderId="38" xfId="39" applyFont="1" applyBorder="1"/>
    <xf numFmtId="0" fontId="29" fillId="0" borderId="58" xfId="39" applyFont="1" applyBorder="1"/>
    <xf numFmtId="0" fontId="10" fillId="0" borderId="81" xfId="39" applyBorder="1" applyAlignment="1">
      <alignment horizontal="left"/>
    </xf>
    <xf numFmtId="49" fontId="20" fillId="0" borderId="59" xfId="39" applyNumberFormat="1" applyFont="1" applyFill="1" applyBorder="1" applyAlignment="1">
      <alignment horizontal="left"/>
    </xf>
    <xf numFmtId="0" fontId="32" fillId="0" borderId="53" xfId="39" applyFont="1" applyBorder="1" applyAlignment="1">
      <alignment horizontal="center"/>
    </xf>
    <xf numFmtId="0" fontId="24" fillId="0" borderId="45" xfId="39" applyFont="1" applyBorder="1" applyAlignment="1">
      <alignment horizontal="center"/>
    </xf>
    <xf numFmtId="0" fontId="24" fillId="0" borderId="76" xfId="39" applyFont="1" applyBorder="1" applyAlignment="1">
      <alignment horizontal="center"/>
    </xf>
    <xf numFmtId="0" fontId="46" fillId="0" borderId="27" xfId="39" applyFont="1" applyFill="1" applyBorder="1"/>
    <xf numFmtId="49" fontId="46" fillId="0" borderId="26" xfId="39" applyNumberFormat="1" applyFont="1" applyBorder="1" applyAlignment="1">
      <alignment horizontal="right"/>
    </xf>
    <xf numFmtId="49" fontId="46" fillId="0" borderId="36" xfId="39" applyNumberFormat="1" applyFont="1" applyBorder="1" applyAlignment="1">
      <alignment horizontal="right"/>
    </xf>
    <xf numFmtId="49" fontId="49" fillId="0" borderId="36" xfId="39" applyNumberFormat="1" applyFont="1" applyBorder="1" applyAlignment="1">
      <alignment horizontal="right"/>
    </xf>
    <xf numFmtId="0" fontId="46" fillId="0" borderId="59" xfId="39" applyFont="1" applyBorder="1"/>
    <xf numFmtId="0" fontId="32" fillId="0" borderId="71" xfId="39" applyFont="1" applyBorder="1" applyAlignment="1">
      <alignment horizontal="center"/>
    </xf>
    <xf numFmtId="0" fontId="24" fillId="0" borderId="72" xfId="39" applyFont="1" applyBorder="1" applyAlignment="1">
      <alignment horizontal="center"/>
    </xf>
    <xf numFmtId="0" fontId="24" fillId="0" borderId="70" xfId="39" applyFont="1" applyBorder="1" applyAlignment="1">
      <alignment horizontal="center"/>
    </xf>
    <xf numFmtId="0" fontId="30" fillId="0" borderId="44" xfId="39" applyFont="1" applyBorder="1" applyAlignment="1">
      <alignment horizontal="center"/>
    </xf>
    <xf numFmtId="0" fontId="22" fillId="0" borderId="59" xfId="39" applyFont="1" applyBorder="1"/>
    <xf numFmtId="0" fontId="24" fillId="0" borderId="71" xfId="39" applyFont="1" applyBorder="1" applyAlignment="1">
      <alignment horizontal="center"/>
    </xf>
    <xf numFmtId="0" fontId="22" fillId="0" borderId="26" xfId="39" applyFont="1" applyBorder="1" applyAlignment="1">
      <alignment horizontal="left"/>
    </xf>
    <xf numFmtId="3" fontId="22" fillId="0" borderId="28" xfId="39" applyNumberFormat="1" applyFont="1" applyBorder="1"/>
    <xf numFmtId="0" fontId="35" fillId="0" borderId="13" xfId="39" applyFont="1" applyBorder="1"/>
    <xf numFmtId="0" fontId="35" fillId="0" borderId="71" xfId="39" applyFont="1" applyBorder="1"/>
    <xf numFmtId="0" fontId="33" fillId="0" borderId="34" xfId="39" applyFont="1" applyBorder="1" applyAlignment="1">
      <alignment horizontal="right"/>
    </xf>
    <xf numFmtId="0" fontId="40" fillId="0" borderId="30" xfId="39" applyFont="1" applyBorder="1" applyAlignment="1">
      <alignment horizontal="right"/>
    </xf>
    <xf numFmtId="0" fontId="40" fillId="0" borderId="57" xfId="39" applyFont="1" applyBorder="1" applyAlignment="1">
      <alignment horizontal="right"/>
    </xf>
    <xf numFmtId="0" fontId="29" fillId="0" borderId="34" xfId="39" applyFont="1" applyBorder="1" applyAlignment="1">
      <alignment horizontal="right"/>
    </xf>
    <xf numFmtId="0" fontId="33" fillId="0" borderId="25" xfId="39" applyFont="1" applyBorder="1" applyAlignment="1">
      <alignment horizontal="right"/>
    </xf>
    <xf numFmtId="49" fontId="29" fillId="0" borderId="34" xfId="39" applyNumberFormat="1" applyFont="1" applyBorder="1" applyAlignment="1">
      <alignment horizontal="right"/>
    </xf>
    <xf numFmtId="0" fontId="29" fillId="0" borderId="0" xfId="39" applyFont="1" applyBorder="1"/>
    <xf numFmtId="3" fontId="22" fillId="0" borderId="67" xfId="39" applyNumberFormat="1" applyFont="1" applyBorder="1"/>
    <xf numFmtId="49" fontId="29" fillId="0" borderId="26" xfId="39" applyNumberFormat="1" applyFont="1" applyBorder="1" applyAlignment="1">
      <alignment horizontal="right"/>
    </xf>
    <xf numFmtId="0" fontId="25" fillId="0" borderId="27" xfId="39" applyFont="1" applyFill="1" applyBorder="1"/>
    <xf numFmtId="0" fontId="25" fillId="0" borderId="0" xfId="39" applyFont="1" applyBorder="1"/>
    <xf numFmtId="0" fontId="10" fillId="0" borderId="28" xfId="39" applyFont="1" applyBorder="1"/>
    <xf numFmtId="0" fontId="29" fillId="0" borderId="25" xfId="39" applyFont="1" applyBorder="1" applyAlignment="1">
      <alignment horizontal="right"/>
    </xf>
    <xf numFmtId="0" fontId="10" fillId="0" borderId="25" xfId="39" applyBorder="1"/>
    <xf numFmtId="0" fontId="25" fillId="0" borderId="21" xfId="39" applyFont="1" applyFill="1" applyBorder="1"/>
    <xf numFmtId="0" fontId="33" fillId="0" borderId="13" xfId="39" applyFont="1" applyBorder="1" applyAlignment="1">
      <alignment horizontal="left"/>
    </xf>
    <xf numFmtId="49" fontId="46" fillId="0" borderId="30" xfId="39" applyNumberFormat="1" applyFont="1" applyBorder="1" applyAlignment="1">
      <alignment horizontal="right"/>
    </xf>
    <xf numFmtId="0" fontId="44" fillId="0" borderId="30" xfId="39" applyFont="1" applyBorder="1"/>
    <xf numFmtId="0" fontId="43" fillId="0" borderId="30" xfId="39" applyFont="1" applyBorder="1"/>
    <xf numFmtId="0" fontId="46" fillId="0" borderId="30" xfId="39" applyFont="1" applyBorder="1" applyAlignment="1">
      <alignment horizontal="right"/>
    </xf>
    <xf numFmtId="0" fontId="46" fillId="0" borderId="30" xfId="39" applyFont="1" applyBorder="1"/>
    <xf numFmtId="0" fontId="33" fillId="0" borderId="0" xfId="39" applyFont="1" applyBorder="1"/>
    <xf numFmtId="0" fontId="25" fillId="0" borderId="56" xfId="39" applyFont="1" applyBorder="1"/>
    <xf numFmtId="0" fontId="53" fillId="0" borderId="27" xfId="39" applyFont="1" applyBorder="1"/>
    <xf numFmtId="164" fontId="40" fillId="0" borderId="36" xfId="26" applyNumberFormat="1" applyFont="1" applyBorder="1" applyAlignment="1">
      <alignment horizontal="center"/>
    </xf>
    <xf numFmtId="164" fontId="33" fillId="0" borderId="36" xfId="26" applyNumberFormat="1" applyFont="1" applyBorder="1" applyAlignment="1"/>
    <xf numFmtId="0" fontId="25" fillId="0" borderId="87" xfId="39" applyFont="1" applyFill="1" applyBorder="1"/>
    <xf numFmtId="0" fontId="25" fillId="0" borderId="88" xfId="39" applyFont="1" applyBorder="1"/>
    <xf numFmtId="164" fontId="40" fillId="0" borderId="40" xfId="26" applyNumberFormat="1" applyFont="1" applyBorder="1" applyAlignment="1">
      <alignment horizontal="center"/>
    </xf>
    <xf numFmtId="0" fontId="33" fillId="0" borderId="48" xfId="39" applyFont="1" applyBorder="1"/>
    <xf numFmtId="0" fontId="25" fillId="0" borderId="11" xfId="39" applyFont="1" applyBorder="1"/>
    <xf numFmtId="164" fontId="33" fillId="0" borderId="47" xfId="26" applyNumberFormat="1" applyFont="1" applyBorder="1" applyAlignment="1">
      <alignment horizontal="center"/>
    </xf>
    <xf numFmtId="164" fontId="29" fillId="0" borderId="40" xfId="26" applyNumberFormat="1" applyFont="1" applyBorder="1" applyAlignment="1">
      <alignment horizontal="center"/>
    </xf>
    <xf numFmtId="164" fontId="25" fillId="0" borderId="40" xfId="26" applyNumberFormat="1" applyFont="1" applyBorder="1" applyAlignment="1">
      <alignment horizontal="center"/>
    </xf>
    <xf numFmtId="49" fontId="20" fillId="0" borderId="37" xfId="39" applyNumberFormat="1" applyFont="1" applyBorder="1" applyAlignment="1">
      <alignment horizontal="left"/>
    </xf>
    <xf numFmtId="49" fontId="20" fillId="0" borderId="42" xfId="39" applyNumberFormat="1" applyFont="1" applyBorder="1" applyAlignment="1">
      <alignment horizontal="left"/>
    </xf>
    <xf numFmtId="0" fontId="29" fillId="0" borderId="53" xfId="39" applyFont="1" applyBorder="1" applyAlignment="1">
      <alignment horizontal="center"/>
    </xf>
    <xf numFmtId="14" fontId="24" fillId="0" borderId="93" xfId="39" applyNumberFormat="1" applyFont="1" applyBorder="1" applyAlignment="1">
      <alignment horizontal="center"/>
    </xf>
    <xf numFmtId="0" fontId="31" fillId="0" borderId="78" xfId="39" applyFont="1" applyBorder="1"/>
    <xf numFmtId="0" fontId="43" fillId="0" borderId="88" xfId="39" applyFont="1" applyBorder="1"/>
    <xf numFmtId="0" fontId="45" fillId="0" borderId="86" xfId="39" applyFont="1" applyBorder="1"/>
    <xf numFmtId="0" fontId="24" fillId="0" borderId="53" xfId="39" applyFont="1" applyBorder="1" applyAlignment="1">
      <alignment horizontal="center"/>
    </xf>
    <xf numFmtId="0" fontId="20" fillId="0" borderId="93" xfId="39" applyFont="1" applyBorder="1" applyAlignment="1">
      <alignment horizontal="center"/>
    </xf>
    <xf numFmtId="0" fontId="46" fillId="0" borderId="86" xfId="39" applyFont="1" applyBorder="1"/>
    <xf numFmtId="0" fontId="40" fillId="0" borderId="0" xfId="44" applyFont="1" applyAlignment="1"/>
    <xf numFmtId="0" fontId="10" fillId="0" borderId="0" xfId="44"/>
    <xf numFmtId="0" fontId="31" fillId="0" borderId="0" xfId="44" applyFont="1" applyAlignment="1">
      <alignment horizontal="center"/>
    </xf>
    <xf numFmtId="0" fontId="40" fillId="0" borderId="0" xfId="44" applyFont="1" applyAlignment="1">
      <alignment horizontal="right"/>
    </xf>
    <xf numFmtId="0" fontId="54" fillId="0" borderId="101" xfId="44" applyFont="1" applyBorder="1" applyAlignment="1">
      <alignment horizontal="center"/>
    </xf>
    <xf numFmtId="0" fontId="54" fillId="0" borderId="101" xfId="44" applyFont="1" applyBorder="1" applyAlignment="1">
      <alignment horizontal="right"/>
    </xf>
    <xf numFmtId="0" fontId="25" fillId="0" borderId="101" xfId="44" applyFont="1" applyFill="1" applyBorder="1" applyAlignment="1">
      <alignment horizontal="left" vertical="top" wrapText="1"/>
    </xf>
    <xf numFmtId="3" fontId="25" fillId="0" borderId="101" xfId="44" applyNumberFormat="1" applyFont="1" applyFill="1" applyBorder="1" applyAlignment="1">
      <alignment horizontal="right" vertical="top" wrapText="1"/>
    </xf>
    <xf numFmtId="0" fontId="29" fillId="0" borderId="101" xfId="44" applyFont="1" applyFill="1" applyBorder="1" applyAlignment="1">
      <alignment horizontal="left" vertical="top" wrapText="1"/>
    </xf>
    <xf numFmtId="3" fontId="33" fillId="0" borderId="101" xfId="44" applyNumberFormat="1" applyFont="1" applyFill="1" applyBorder="1" applyAlignment="1">
      <alignment horizontal="right" vertical="top" wrapText="1"/>
    </xf>
    <xf numFmtId="0" fontId="10" fillId="0" borderId="0" xfId="44" applyFill="1"/>
    <xf numFmtId="0" fontId="10" fillId="0" borderId="0" xfId="44" applyFill="1" applyBorder="1"/>
    <xf numFmtId="0" fontId="54" fillId="0" borderId="13" xfId="44" applyFont="1" applyBorder="1" applyAlignment="1">
      <alignment horizontal="center"/>
    </xf>
    <xf numFmtId="0" fontId="54" fillId="0" borderId="13" xfId="44" applyFont="1" applyBorder="1" applyAlignment="1">
      <alignment horizontal="right"/>
    </xf>
    <xf numFmtId="0" fontId="55" fillId="0" borderId="13" xfId="44" applyFont="1" applyFill="1" applyBorder="1" applyAlignment="1">
      <alignment horizontal="left" vertical="top" wrapText="1"/>
    </xf>
    <xf numFmtId="3" fontId="55" fillId="0" borderId="13" xfId="44" applyNumberFormat="1" applyFont="1" applyFill="1" applyBorder="1" applyAlignment="1">
      <alignment horizontal="right" vertical="top" wrapText="1"/>
    </xf>
    <xf numFmtId="0" fontId="56" fillId="0" borderId="13" xfId="44" applyFont="1" applyFill="1" applyBorder="1" applyAlignment="1">
      <alignment horizontal="left" vertical="top" wrapText="1"/>
    </xf>
    <xf numFmtId="3" fontId="56" fillId="0" borderId="13" xfId="44" applyNumberFormat="1" applyFont="1" applyFill="1" applyBorder="1" applyAlignment="1">
      <alignment horizontal="right" vertical="top" wrapText="1"/>
    </xf>
    <xf numFmtId="0" fontId="22" fillId="0" borderId="0" xfId="44" applyFont="1"/>
    <xf numFmtId="0" fontId="21" fillId="0" borderId="0" xfId="44" applyFont="1" applyAlignment="1">
      <alignment horizontal="center"/>
    </xf>
    <xf numFmtId="0" fontId="57" fillId="0" borderId="0" xfId="44" applyFont="1"/>
    <xf numFmtId="0" fontId="21" fillId="0" borderId="0" xfId="44" applyFont="1"/>
    <xf numFmtId="0" fontId="54" fillId="0" borderId="29" xfId="44" applyFont="1" applyBorder="1"/>
    <xf numFmtId="3" fontId="54" fillId="0" borderId="29" xfId="44" applyNumberFormat="1" applyFont="1" applyBorder="1"/>
    <xf numFmtId="0" fontId="10" fillId="0" borderId="29" xfId="44" applyBorder="1"/>
    <xf numFmtId="3" fontId="10" fillId="0" borderId="29" xfId="44" applyNumberFormat="1" applyBorder="1"/>
    <xf numFmtId="0" fontId="21" fillId="0" borderId="29" xfId="44" applyFont="1" applyBorder="1"/>
    <xf numFmtId="0" fontId="54" fillId="0" borderId="39" xfId="44" applyFont="1" applyBorder="1"/>
    <xf numFmtId="3" fontId="54" fillId="0" borderId="39" xfId="44" applyNumberFormat="1" applyFont="1" applyBorder="1"/>
    <xf numFmtId="0" fontId="54" fillId="0" borderId="13" xfId="44" applyFont="1" applyBorder="1"/>
    <xf numFmtId="3" fontId="54" fillId="0" borderId="13" xfId="44" applyNumberFormat="1" applyFont="1" applyBorder="1"/>
    <xf numFmtId="0" fontId="10" fillId="0" borderId="89" xfId="44" applyBorder="1"/>
    <xf numFmtId="3" fontId="10" fillId="0" borderId="89" xfId="44" applyNumberFormat="1" applyBorder="1"/>
    <xf numFmtId="0" fontId="37" fillId="0" borderId="29" xfId="44" applyFont="1" applyBorder="1"/>
    <xf numFmtId="0" fontId="37" fillId="0" borderId="39" xfId="44" applyFont="1" applyBorder="1"/>
    <xf numFmtId="3" fontId="10" fillId="0" borderId="39" xfId="44" applyNumberFormat="1" applyBorder="1"/>
    <xf numFmtId="0" fontId="21" fillId="0" borderId="89" xfId="44" applyFont="1" applyBorder="1"/>
    <xf numFmtId="0" fontId="10" fillId="0" borderId="29" xfId="44" applyBorder="1" applyAlignment="1">
      <alignment wrapText="1"/>
    </xf>
    <xf numFmtId="3" fontId="37" fillId="0" borderId="29" xfId="44" applyNumberFormat="1" applyFont="1" applyBorder="1"/>
    <xf numFmtId="0" fontId="10" fillId="0" borderId="39" xfId="44" applyBorder="1"/>
    <xf numFmtId="0" fontId="10" fillId="0" borderId="75" xfId="44" applyBorder="1"/>
    <xf numFmtId="3" fontId="10" fillId="0" borderId="75" xfId="44" applyNumberFormat="1" applyBorder="1"/>
    <xf numFmtId="0" fontId="58" fillId="0" borderId="0" xfId="44" applyFont="1"/>
    <xf numFmtId="0" fontId="60" fillId="0" borderId="0" xfId="44" applyFont="1"/>
    <xf numFmtId="0" fontId="60" fillId="0" borderId="0" xfId="44" applyFont="1" applyAlignment="1">
      <alignment horizontal="center"/>
    </xf>
    <xf numFmtId="0" fontId="58" fillId="0" borderId="0" xfId="44" applyFont="1" applyAlignment="1">
      <alignment horizontal="center"/>
    </xf>
    <xf numFmtId="49" fontId="60" fillId="0" borderId="0" xfId="44" applyNumberFormat="1" applyFont="1" applyAlignment="1">
      <alignment horizontal="center"/>
    </xf>
    <xf numFmtId="0" fontId="60" fillId="0" borderId="0" xfId="44" applyFont="1" applyAlignment="1">
      <alignment horizontal="right" vertical="center"/>
    </xf>
    <xf numFmtId="0" fontId="60" fillId="0" borderId="0" xfId="44" applyFont="1" applyAlignment="1">
      <alignment horizontal="left"/>
    </xf>
    <xf numFmtId="0" fontId="20" fillId="0" borderId="0" xfId="39" applyFont="1" applyBorder="1" applyAlignment="1">
      <alignment horizontal="center"/>
    </xf>
    <xf numFmtId="0" fontId="24" fillId="0" borderId="54" xfId="39" applyFont="1" applyBorder="1" applyAlignment="1">
      <alignment horizontal="center"/>
    </xf>
    <xf numFmtId="0" fontId="44" fillId="0" borderId="47" xfId="39" applyFont="1" applyBorder="1"/>
    <xf numFmtId="0" fontId="22" fillId="0" borderId="78" xfId="39" applyFont="1" applyBorder="1"/>
    <xf numFmtId="164" fontId="21" fillId="0" borderId="74" xfId="26" applyNumberFormat="1" applyFont="1" applyBorder="1" applyAlignment="1">
      <alignment horizontal="center"/>
    </xf>
    <xf numFmtId="0" fontId="22" fillId="0" borderId="68" xfId="39" applyFont="1" applyFill="1" applyBorder="1"/>
    <xf numFmtId="0" fontId="61" fillId="0" borderId="0" xfId="44" applyFont="1"/>
    <xf numFmtId="0" fontId="23" fillId="0" borderId="10" xfId="39" applyFont="1" applyBorder="1" applyAlignment="1">
      <alignment horizontal="center"/>
    </xf>
    <xf numFmtId="0" fontId="23" fillId="0" borderId="11" xfId="39" applyFont="1" applyBorder="1" applyAlignment="1">
      <alignment horizontal="center"/>
    </xf>
    <xf numFmtId="0" fontId="20" fillId="0" borderId="0" xfId="39" applyFont="1" applyBorder="1" applyAlignment="1">
      <alignment horizontal="center"/>
    </xf>
    <xf numFmtId="0" fontId="21" fillId="0" borderId="0" xfId="39" applyFont="1" applyBorder="1" applyAlignment="1">
      <alignment horizontal="center"/>
    </xf>
    <xf numFmtId="0" fontId="20" fillId="0" borderId="27" xfId="39" applyFont="1" applyBorder="1" applyAlignment="1">
      <alignment horizontal="left"/>
    </xf>
    <xf numFmtId="0" fontId="20" fillId="0" borderId="30" xfId="39" applyFont="1" applyBorder="1" applyAlignment="1">
      <alignment horizontal="left"/>
    </xf>
    <xf numFmtId="0" fontId="25" fillId="0" borderId="0" xfId="39" applyFont="1" applyBorder="1" applyAlignment="1">
      <alignment horizontal="center"/>
    </xf>
    <xf numFmtId="0" fontId="10" fillId="0" borderId="0" xfId="39" applyBorder="1" applyAlignment="1">
      <alignment horizontal="center"/>
    </xf>
    <xf numFmtId="0" fontId="21" fillId="0" borderId="10" xfId="39" applyFont="1" applyBorder="1" applyAlignment="1">
      <alignment horizontal="center"/>
    </xf>
    <xf numFmtId="0" fontId="21" fillId="0" borderId="12" xfId="39" applyFont="1" applyBorder="1" applyAlignment="1">
      <alignment horizontal="center"/>
    </xf>
    <xf numFmtId="0" fontId="20" fillId="0" borderId="0" xfId="39" applyFont="1" applyBorder="1" applyAlignment="1">
      <alignment horizontal="left"/>
    </xf>
    <xf numFmtId="0" fontId="21" fillId="0" borderId="0" xfId="39" applyFont="1" applyAlignment="1">
      <alignment horizontal="center"/>
    </xf>
    <xf numFmtId="0" fontId="32" fillId="0" borderId="90" xfId="39" applyFont="1" applyBorder="1" applyAlignment="1">
      <alignment horizontal="center"/>
    </xf>
    <xf numFmtId="0" fontId="32" fillId="0" borderId="18" xfId="39" applyFont="1" applyBorder="1" applyAlignment="1">
      <alignment horizontal="center"/>
    </xf>
    <xf numFmtId="0" fontId="20" fillId="0" borderId="42" xfId="39" applyFont="1" applyBorder="1" applyAlignment="1">
      <alignment horizontal="center"/>
    </xf>
    <xf numFmtId="0" fontId="22" fillId="0" borderId="0" xfId="39" applyFont="1" applyAlignment="1">
      <alignment horizontal="center"/>
    </xf>
    <xf numFmtId="0" fontId="20" fillId="0" borderId="0" xfId="39" applyFont="1" applyBorder="1" applyAlignment="1">
      <alignment horizontal="center" vertical="center"/>
    </xf>
    <xf numFmtId="0" fontId="36" fillId="0" borderId="16" xfId="39" applyFont="1" applyBorder="1" applyAlignment="1">
      <alignment horizontal="left"/>
    </xf>
    <xf numFmtId="0" fontId="36" fillId="0" borderId="74" xfId="39" applyFont="1" applyBorder="1" applyAlignment="1">
      <alignment horizontal="left"/>
    </xf>
    <xf numFmtId="0" fontId="21" fillId="0" borderId="90" xfId="39" applyFont="1" applyBorder="1" applyAlignment="1">
      <alignment horizontal="left"/>
    </xf>
    <xf numFmtId="0" fontId="21" fillId="0" borderId="18" xfId="39" applyFont="1" applyBorder="1" applyAlignment="1">
      <alignment horizontal="left"/>
    </xf>
    <xf numFmtId="0" fontId="20" fillId="0" borderId="41" xfId="39" applyFont="1" applyBorder="1" applyAlignment="1">
      <alignment horizontal="center"/>
    </xf>
    <xf numFmtId="0" fontId="20" fillId="0" borderId="33" xfId="39" applyFont="1" applyBorder="1" applyAlignment="1">
      <alignment horizontal="center"/>
    </xf>
    <xf numFmtId="0" fontId="47" fillId="0" borderId="11" xfId="39" applyFont="1" applyBorder="1" applyAlignment="1">
      <alignment horizontal="left"/>
    </xf>
    <xf numFmtId="0" fontId="47" fillId="0" borderId="12" xfId="39" applyFont="1" applyBorder="1" applyAlignment="1">
      <alignment horizontal="left"/>
    </xf>
    <xf numFmtId="0" fontId="33" fillId="0" borderId="90" xfId="39" applyFont="1" applyBorder="1" applyAlignment="1">
      <alignment horizontal="center"/>
    </xf>
    <xf numFmtId="0" fontId="33" fillId="0" borderId="18" xfId="39" applyFont="1" applyBorder="1" applyAlignment="1">
      <alignment horizontal="center"/>
    </xf>
    <xf numFmtId="0" fontId="36" fillId="0" borderId="0" xfId="44" applyFont="1" applyAlignment="1">
      <alignment horizontal="center"/>
    </xf>
    <xf numFmtId="0" fontId="31" fillId="0" borderId="0" xfId="44" applyFont="1" applyAlignment="1">
      <alignment horizontal="center"/>
    </xf>
    <xf numFmtId="0" fontId="10" fillId="0" borderId="0" xfId="44" applyAlignment="1">
      <alignment horizontal="center"/>
    </xf>
    <xf numFmtId="0" fontId="20" fillId="0" borderId="0" xfId="44" applyFont="1" applyAlignment="1">
      <alignment horizontal="center"/>
    </xf>
    <xf numFmtId="0" fontId="60" fillId="0" borderId="0" xfId="44" applyFont="1" applyAlignment="1">
      <alignment horizontal="left"/>
    </xf>
    <xf numFmtId="0" fontId="59" fillId="0" borderId="0" xfId="44" applyFont="1" applyAlignment="1">
      <alignment horizontal="center"/>
    </xf>
    <xf numFmtId="0" fontId="60" fillId="0" borderId="0" xfId="44" applyFont="1" applyAlignment="1">
      <alignment horizontal="center" vertical="center" wrapText="1"/>
    </xf>
    <xf numFmtId="0" fontId="10" fillId="0" borderId="0" xfId="44" applyAlignment="1">
      <alignment horizontal="center" vertical="center" wrapText="1"/>
    </xf>
    <xf numFmtId="0" fontId="60" fillId="0" borderId="0" xfId="44" applyFont="1" applyAlignment="1">
      <alignment horizontal="center"/>
    </xf>
  </cellXfs>
  <cellStyles count="45">
    <cellStyle name="1. jelölőszín" xfId="30" builtinId="29" customBuiltin="1"/>
    <cellStyle name="2. jelölőszín" xfId="31" builtinId="33" customBuiltin="1"/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3. jelölőszín" xfId="32" builtinId="37" customBuiltin="1"/>
    <cellStyle name="4. jelölőszín" xfId="33" builtinId="41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5. jelölőszín" xfId="34" builtinId="45" customBuiltin="1"/>
    <cellStyle name="6. jelölőszín" xfId="35" builtinId="49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2" xfId="44"/>
    <cellStyle name="Normál_Munka1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sqref="A1:H1"/>
    </sheetView>
  </sheetViews>
  <sheetFormatPr defaultRowHeight="12.75" x14ac:dyDescent="0.2"/>
  <cols>
    <col min="1" max="1" width="6.7109375" customWidth="1"/>
    <col min="4" max="4" width="15.5703125" customWidth="1"/>
    <col min="5" max="5" width="12.5703125" customWidth="1"/>
    <col min="6" max="6" width="10.140625" customWidth="1"/>
    <col min="8" max="8" width="11" customWidth="1"/>
  </cols>
  <sheetData>
    <row r="1" spans="1:8" x14ac:dyDescent="0.2">
      <c r="A1" s="670" t="s">
        <v>479</v>
      </c>
      <c r="B1" s="670"/>
      <c r="C1" s="670"/>
      <c r="D1" s="670"/>
      <c r="E1" s="670"/>
      <c r="F1" s="670"/>
      <c r="G1" s="670"/>
      <c r="H1" s="670"/>
    </row>
    <row r="2" spans="1:8" x14ac:dyDescent="0.2">
      <c r="A2" s="494"/>
      <c r="B2" s="494"/>
      <c r="C2" s="494"/>
      <c r="D2" s="494"/>
      <c r="E2" s="494"/>
      <c r="F2" s="494"/>
      <c r="G2" s="494"/>
      <c r="H2" s="494"/>
    </row>
    <row r="3" spans="1:8" x14ac:dyDescent="0.2">
      <c r="A3" s="2" t="s">
        <v>23</v>
      </c>
      <c r="B3" s="2"/>
      <c r="C3" s="2"/>
      <c r="D3" s="2"/>
      <c r="E3" s="2"/>
      <c r="F3" s="2"/>
      <c r="G3" s="1"/>
      <c r="H3" s="1"/>
    </row>
    <row r="4" spans="1:8" x14ac:dyDescent="0.2">
      <c r="A4" s="3"/>
      <c r="B4" s="1"/>
      <c r="C4" s="1"/>
      <c r="D4" s="1"/>
      <c r="E4" s="1"/>
      <c r="F4" s="1"/>
      <c r="G4" s="1"/>
      <c r="H4" s="3"/>
    </row>
    <row r="5" spans="1:8" x14ac:dyDescent="0.2">
      <c r="A5" s="3"/>
      <c r="B5" s="498" t="s">
        <v>24</v>
      </c>
      <c r="C5" s="498"/>
      <c r="D5" s="498"/>
      <c r="E5" s="498"/>
      <c r="F5" s="498"/>
      <c r="G5" s="3"/>
      <c r="H5" s="3"/>
    </row>
    <row r="6" spans="1:8" x14ac:dyDescent="0.2">
      <c r="A6" s="4" t="s">
        <v>1</v>
      </c>
      <c r="B6" s="1"/>
      <c r="C6" s="671" t="s">
        <v>25</v>
      </c>
      <c r="D6" s="671"/>
      <c r="E6" s="671"/>
      <c r="F6" s="3"/>
      <c r="G6" s="3"/>
      <c r="H6" s="4"/>
    </row>
    <row r="7" spans="1:8" x14ac:dyDescent="0.2">
      <c r="A7" s="5"/>
      <c r="B7" s="4"/>
      <c r="C7" s="4"/>
      <c r="D7" s="6">
        <v>2015</v>
      </c>
      <c r="E7" s="4"/>
      <c r="F7" s="4"/>
      <c r="G7" s="4"/>
      <c r="H7" s="4"/>
    </row>
    <row r="8" spans="1:8" ht="13.5" thickBot="1" x14ac:dyDescent="0.25">
      <c r="A8" s="5"/>
      <c r="B8" s="5"/>
      <c r="C8" s="5"/>
      <c r="D8" s="5"/>
      <c r="E8" s="5"/>
      <c r="F8" s="5"/>
      <c r="G8" s="5" t="s">
        <v>32</v>
      </c>
      <c r="H8" s="1"/>
    </row>
    <row r="9" spans="1:8" ht="13.5" thickBot="1" x14ac:dyDescent="0.25">
      <c r="A9" s="7"/>
      <c r="B9" s="8"/>
      <c r="C9" s="9" t="s">
        <v>28</v>
      </c>
      <c r="D9" s="10"/>
      <c r="E9" s="11" t="s">
        <v>29</v>
      </c>
      <c r="F9" s="11" t="s">
        <v>30</v>
      </c>
      <c r="G9" s="12" t="s">
        <v>31</v>
      </c>
      <c r="H9" s="10" t="s">
        <v>27</v>
      </c>
    </row>
    <row r="10" spans="1:8" ht="13.5" thickBot="1" x14ac:dyDescent="0.25">
      <c r="A10" s="13">
        <v>1</v>
      </c>
      <c r="B10" s="330"/>
      <c r="C10" s="193" t="s">
        <v>2</v>
      </c>
      <c r="D10" s="193"/>
      <c r="E10" s="330"/>
      <c r="F10" s="537"/>
      <c r="G10" s="193"/>
      <c r="H10" s="18"/>
    </row>
    <row r="11" spans="1:8" ht="13.5" thickBot="1" x14ac:dyDescent="0.25">
      <c r="A11" s="19">
        <v>2</v>
      </c>
      <c r="B11" s="668" t="s">
        <v>34</v>
      </c>
      <c r="C11" s="669"/>
      <c r="D11" s="669"/>
      <c r="E11" s="669"/>
      <c r="F11" s="669"/>
      <c r="G11" s="669"/>
      <c r="H11" s="20"/>
    </row>
    <row r="12" spans="1:8" x14ac:dyDescent="0.2">
      <c r="A12" s="21">
        <v>3</v>
      </c>
      <c r="B12" s="22" t="s">
        <v>8</v>
      </c>
      <c r="C12" s="23"/>
      <c r="D12" s="24"/>
      <c r="E12" s="538" t="s">
        <v>201</v>
      </c>
      <c r="F12" s="539" t="s">
        <v>48</v>
      </c>
      <c r="G12" s="539" t="s">
        <v>471</v>
      </c>
      <c r="H12" s="25"/>
    </row>
    <row r="13" spans="1:8" x14ac:dyDescent="0.2">
      <c r="A13" s="26">
        <v>4</v>
      </c>
      <c r="B13" s="27" t="s">
        <v>3</v>
      </c>
      <c r="C13" s="27"/>
      <c r="D13" s="27"/>
      <c r="E13" s="28">
        <v>1145</v>
      </c>
      <c r="F13" s="531">
        <v>1388</v>
      </c>
      <c r="G13" s="29">
        <v>1273</v>
      </c>
      <c r="H13" s="30"/>
    </row>
    <row r="14" spans="1:8" x14ac:dyDescent="0.2">
      <c r="A14" s="26">
        <v>5</v>
      </c>
      <c r="B14" s="65" t="s">
        <v>35</v>
      </c>
      <c r="C14" s="27"/>
      <c r="D14" s="27"/>
      <c r="E14" s="28">
        <v>7200</v>
      </c>
      <c r="F14" s="531">
        <v>9827</v>
      </c>
      <c r="G14" s="29">
        <v>9677</v>
      </c>
      <c r="H14" s="30"/>
    </row>
    <row r="15" spans="1:8" x14ac:dyDescent="0.2">
      <c r="A15" s="26">
        <v>6</v>
      </c>
      <c r="B15" s="27" t="s">
        <v>16</v>
      </c>
      <c r="C15" s="27"/>
      <c r="D15" s="27"/>
      <c r="E15" s="28">
        <v>31140</v>
      </c>
      <c r="F15" s="531">
        <v>38172</v>
      </c>
      <c r="G15" s="29">
        <v>36826</v>
      </c>
      <c r="H15" s="30"/>
    </row>
    <row r="16" spans="1:8" x14ac:dyDescent="0.2">
      <c r="A16" s="26">
        <v>7</v>
      </c>
      <c r="B16" s="27" t="s">
        <v>5</v>
      </c>
      <c r="C16" s="27"/>
      <c r="D16" s="27"/>
      <c r="E16" s="28">
        <v>13128</v>
      </c>
      <c r="F16" s="531">
        <v>15712</v>
      </c>
      <c r="G16" s="29">
        <v>15712</v>
      </c>
      <c r="H16" s="30"/>
    </row>
    <row r="17" spans="1:8" x14ac:dyDescent="0.2">
      <c r="A17" s="26">
        <v>8</v>
      </c>
      <c r="B17" s="27" t="s">
        <v>6</v>
      </c>
      <c r="C17" s="27"/>
      <c r="D17" s="27"/>
      <c r="E17" s="28">
        <v>8104</v>
      </c>
      <c r="F17" s="531">
        <v>8628</v>
      </c>
      <c r="G17" s="29">
        <v>8628</v>
      </c>
      <c r="H17" s="30"/>
    </row>
    <row r="18" spans="1:8" x14ac:dyDescent="0.2">
      <c r="A18" s="26">
        <v>9</v>
      </c>
      <c r="B18" s="27" t="s">
        <v>186</v>
      </c>
      <c r="C18" s="27"/>
      <c r="D18" s="27"/>
      <c r="E18" s="28">
        <v>0</v>
      </c>
      <c r="F18" s="531">
        <v>5364</v>
      </c>
      <c r="G18" s="29">
        <v>5364</v>
      </c>
      <c r="H18" s="30"/>
    </row>
    <row r="19" spans="1:8" x14ac:dyDescent="0.2">
      <c r="A19" s="26">
        <v>10</v>
      </c>
      <c r="B19" s="27"/>
      <c r="C19" s="27"/>
      <c r="D19" s="27"/>
      <c r="E19" s="28"/>
      <c r="F19" s="531"/>
      <c r="G19" s="29"/>
      <c r="H19" s="30"/>
    </row>
    <row r="20" spans="1:8" x14ac:dyDescent="0.2">
      <c r="A20" s="26">
        <v>11</v>
      </c>
      <c r="B20" s="27"/>
      <c r="C20" s="27"/>
      <c r="D20" s="27"/>
      <c r="E20" s="28"/>
      <c r="F20" s="531"/>
      <c r="G20" s="29"/>
      <c r="H20" s="30"/>
    </row>
    <row r="21" spans="1:8" x14ac:dyDescent="0.2">
      <c r="A21" s="31">
        <v>12</v>
      </c>
      <c r="B21" s="32" t="s">
        <v>7</v>
      </c>
      <c r="C21" s="32"/>
      <c r="D21" s="32"/>
      <c r="E21" s="33">
        <v>60717</v>
      </c>
      <c r="F21" s="532">
        <f>SUM(F13:F18)</f>
        <v>79091</v>
      </c>
      <c r="G21" s="34">
        <f>SUM(G13:G18)</f>
        <v>77480</v>
      </c>
      <c r="H21" s="35"/>
    </row>
    <row r="22" spans="1:8" x14ac:dyDescent="0.2">
      <c r="A22" s="31">
        <v>13</v>
      </c>
      <c r="B22" s="27"/>
      <c r="C22" s="27"/>
      <c r="D22" s="27"/>
      <c r="E22" s="28"/>
      <c r="F22" s="531"/>
      <c r="G22" s="29"/>
      <c r="H22" s="30"/>
    </row>
    <row r="23" spans="1:8" x14ac:dyDescent="0.2">
      <c r="A23" s="31">
        <v>14</v>
      </c>
      <c r="B23" s="32" t="s">
        <v>9</v>
      </c>
      <c r="C23" s="27"/>
      <c r="D23" s="27"/>
      <c r="E23" s="28"/>
      <c r="F23" s="531"/>
      <c r="G23" s="29"/>
      <c r="H23" s="30"/>
    </row>
    <row r="24" spans="1:8" x14ac:dyDescent="0.2">
      <c r="A24" s="26">
        <v>15</v>
      </c>
      <c r="B24" s="27" t="s">
        <v>10</v>
      </c>
      <c r="C24" s="27"/>
      <c r="D24" s="27"/>
      <c r="E24" s="28">
        <v>18482</v>
      </c>
      <c r="F24" s="531">
        <v>19669</v>
      </c>
      <c r="G24" s="29">
        <v>19117</v>
      </c>
      <c r="H24" s="30"/>
    </row>
    <row r="25" spans="1:8" x14ac:dyDescent="0.2">
      <c r="A25" s="26">
        <v>16</v>
      </c>
      <c r="B25" s="27" t="s">
        <v>187</v>
      </c>
      <c r="C25" s="27"/>
      <c r="D25" s="27"/>
      <c r="E25" s="28">
        <v>3649</v>
      </c>
      <c r="F25" s="531">
        <v>3844</v>
      </c>
      <c r="G25" s="29">
        <v>3632</v>
      </c>
      <c r="H25" s="30"/>
    </row>
    <row r="26" spans="1:8" x14ac:dyDescent="0.2">
      <c r="A26" s="26">
        <v>17</v>
      </c>
      <c r="B26" s="27" t="s">
        <v>11</v>
      </c>
      <c r="C26" s="27"/>
      <c r="D26" s="27"/>
      <c r="E26" s="28">
        <v>12842</v>
      </c>
      <c r="F26" s="531">
        <v>16693</v>
      </c>
      <c r="G26" s="29">
        <v>14899</v>
      </c>
      <c r="H26" s="30"/>
    </row>
    <row r="27" spans="1:8" x14ac:dyDescent="0.2">
      <c r="A27" s="26">
        <v>18</v>
      </c>
      <c r="B27" s="27" t="s">
        <v>21</v>
      </c>
      <c r="C27" s="27"/>
      <c r="D27" s="27"/>
      <c r="E27" s="28">
        <v>4288</v>
      </c>
      <c r="F27" s="531">
        <v>5870</v>
      </c>
      <c r="G27" s="29">
        <v>4516</v>
      </c>
      <c r="H27" s="30"/>
    </row>
    <row r="28" spans="1:8" x14ac:dyDescent="0.2">
      <c r="A28" s="36">
        <v>19</v>
      </c>
      <c r="B28" s="37" t="s">
        <v>213</v>
      </c>
      <c r="C28" s="37"/>
      <c r="D28" s="37"/>
      <c r="E28" s="28">
        <v>16843</v>
      </c>
      <c r="F28" s="531">
        <v>22885</v>
      </c>
      <c r="G28" s="29">
        <v>22885</v>
      </c>
      <c r="H28" s="30"/>
    </row>
    <row r="29" spans="1:8" x14ac:dyDescent="0.2">
      <c r="A29" s="26">
        <v>20</v>
      </c>
      <c r="B29" s="27" t="s">
        <v>188</v>
      </c>
      <c r="C29" s="27"/>
      <c r="D29" s="27"/>
      <c r="E29" s="28">
        <f ca="1">-E29</f>
        <v>0</v>
      </c>
      <c r="F29" s="531">
        <v>5122</v>
      </c>
      <c r="G29" s="29">
        <v>5122</v>
      </c>
      <c r="H29" s="30"/>
    </row>
    <row r="30" spans="1:8" x14ac:dyDescent="0.2">
      <c r="A30" s="26">
        <v>21</v>
      </c>
      <c r="B30" s="27" t="s">
        <v>12</v>
      </c>
      <c r="C30" s="27"/>
      <c r="D30" s="27"/>
      <c r="E30" s="28">
        <v>4613</v>
      </c>
      <c r="F30" s="531">
        <v>5817</v>
      </c>
      <c r="G30" s="29"/>
      <c r="H30" s="30"/>
    </row>
    <row r="31" spans="1:8" x14ac:dyDescent="0.2">
      <c r="A31" s="26">
        <v>22</v>
      </c>
      <c r="B31" s="27"/>
      <c r="C31" s="27"/>
      <c r="D31" s="27"/>
      <c r="E31" s="28"/>
      <c r="F31" s="531"/>
      <c r="G31" s="29"/>
      <c r="H31" s="30"/>
    </row>
    <row r="32" spans="1:8" x14ac:dyDescent="0.2">
      <c r="A32" s="31">
        <v>23</v>
      </c>
      <c r="B32" s="32" t="s">
        <v>13</v>
      </c>
      <c r="C32" s="32"/>
      <c r="D32" s="32"/>
      <c r="E32" s="33">
        <v>60717</v>
      </c>
      <c r="F32" s="532">
        <f>SUM(F24:F30)</f>
        <v>79900</v>
      </c>
      <c r="G32" s="34">
        <f>SUM(G24:G30)</f>
        <v>70171</v>
      </c>
      <c r="H32" s="35"/>
    </row>
    <row r="33" spans="1:8" ht="13.5" thickBot="1" x14ac:dyDescent="0.25">
      <c r="A33" s="31">
        <v>24</v>
      </c>
      <c r="B33" s="45"/>
      <c r="C33" s="45"/>
      <c r="D33" s="45"/>
      <c r="E33" s="482"/>
      <c r="F33" s="47"/>
      <c r="G33" s="47"/>
      <c r="H33" s="39"/>
    </row>
    <row r="34" spans="1:8" ht="13.5" thickBot="1" x14ac:dyDescent="0.25">
      <c r="A34" s="31">
        <v>25</v>
      </c>
      <c r="B34" s="668" t="s">
        <v>14</v>
      </c>
      <c r="C34" s="669"/>
      <c r="D34" s="669"/>
      <c r="E34" s="669"/>
      <c r="F34" s="669"/>
      <c r="G34" s="669"/>
      <c r="H34" s="40"/>
    </row>
    <row r="35" spans="1:8" x14ac:dyDescent="0.2">
      <c r="A35" s="31">
        <v>26</v>
      </c>
      <c r="B35" s="22" t="s">
        <v>8</v>
      </c>
      <c r="C35" s="24"/>
      <c r="D35" s="24"/>
      <c r="E35" s="474"/>
      <c r="F35" s="536"/>
      <c r="G35" s="536"/>
      <c r="H35" s="42"/>
    </row>
    <row r="36" spans="1:8" x14ac:dyDescent="0.2">
      <c r="A36" s="26">
        <v>27</v>
      </c>
      <c r="B36" s="27" t="s">
        <v>6</v>
      </c>
      <c r="C36" s="27"/>
      <c r="D36" s="27"/>
      <c r="E36" s="28"/>
      <c r="F36" s="531"/>
      <c r="G36" s="29"/>
      <c r="H36" s="43"/>
    </row>
    <row r="37" spans="1:8" x14ac:dyDescent="0.2">
      <c r="A37" s="26">
        <v>28</v>
      </c>
      <c r="B37" s="27" t="s">
        <v>15</v>
      </c>
      <c r="C37" s="27"/>
      <c r="D37" s="27"/>
      <c r="E37" s="28">
        <v>3900</v>
      </c>
      <c r="F37" s="531">
        <v>11880</v>
      </c>
      <c r="G37" s="29">
        <v>11379</v>
      </c>
      <c r="H37" s="43"/>
    </row>
    <row r="38" spans="1:8" x14ac:dyDescent="0.2">
      <c r="A38" s="26">
        <v>29</v>
      </c>
      <c r="B38" s="27" t="s">
        <v>4</v>
      </c>
      <c r="C38" s="27"/>
      <c r="D38" s="27"/>
      <c r="E38" s="28">
        <v>1200</v>
      </c>
      <c r="F38" s="531">
        <v>1263</v>
      </c>
      <c r="G38" s="29">
        <v>521</v>
      </c>
      <c r="H38" s="43"/>
    </row>
    <row r="39" spans="1:8" x14ac:dyDescent="0.2">
      <c r="A39" s="26">
        <v>30</v>
      </c>
      <c r="B39" s="27" t="s">
        <v>16</v>
      </c>
      <c r="C39" s="27"/>
      <c r="D39" s="27"/>
      <c r="E39" s="28"/>
      <c r="F39" s="531"/>
      <c r="G39" s="29"/>
      <c r="H39" s="43"/>
    </row>
    <row r="40" spans="1:8" x14ac:dyDescent="0.2">
      <c r="A40" s="26">
        <v>31</v>
      </c>
      <c r="B40" s="27" t="s">
        <v>212</v>
      </c>
      <c r="C40" s="27"/>
      <c r="D40" s="27"/>
      <c r="E40" s="28"/>
      <c r="F40" s="531">
        <v>3000</v>
      </c>
      <c r="G40" s="29">
        <v>3000</v>
      </c>
      <c r="H40" s="43"/>
    </row>
    <row r="41" spans="1:8" x14ac:dyDescent="0.2">
      <c r="A41" s="26">
        <v>32</v>
      </c>
      <c r="B41" s="27" t="s">
        <v>26</v>
      </c>
      <c r="C41" s="27"/>
      <c r="D41" s="27"/>
      <c r="E41" s="28"/>
      <c r="F41" s="531">
        <v>7980</v>
      </c>
      <c r="G41" s="29">
        <v>7980</v>
      </c>
      <c r="H41" s="43"/>
    </row>
    <row r="42" spans="1:8" x14ac:dyDescent="0.2">
      <c r="A42" s="31">
        <v>33</v>
      </c>
      <c r="B42" s="32" t="s">
        <v>7</v>
      </c>
      <c r="C42" s="32"/>
      <c r="D42" s="32"/>
      <c r="E42" s="33">
        <v>5100</v>
      </c>
      <c r="F42" s="532">
        <f>SUM(F36:F41)</f>
        <v>24123</v>
      </c>
      <c r="G42" s="34">
        <f>SUM(G36:G41)</f>
        <v>22880</v>
      </c>
      <c r="H42" s="44"/>
    </row>
    <row r="43" spans="1:8" x14ac:dyDescent="0.2">
      <c r="A43" s="31">
        <v>34</v>
      </c>
      <c r="B43" s="27"/>
      <c r="C43" s="27"/>
      <c r="D43" s="27"/>
      <c r="E43" s="28"/>
      <c r="F43" s="531"/>
      <c r="G43" s="29"/>
      <c r="H43" s="43"/>
    </row>
    <row r="44" spans="1:8" x14ac:dyDescent="0.2">
      <c r="A44" s="31">
        <v>35</v>
      </c>
      <c r="B44" s="32" t="s">
        <v>9</v>
      </c>
      <c r="C44" s="27"/>
      <c r="D44" s="27"/>
      <c r="E44" s="28"/>
      <c r="F44" s="531"/>
      <c r="G44" s="29"/>
      <c r="H44" s="43"/>
    </row>
    <row r="45" spans="1:8" x14ac:dyDescent="0.2">
      <c r="A45" s="26">
        <v>36</v>
      </c>
      <c r="B45" s="27" t="s">
        <v>17</v>
      </c>
      <c r="C45" s="27"/>
      <c r="D45" s="27"/>
      <c r="E45" s="28">
        <v>1700</v>
      </c>
      <c r="F45" s="531">
        <v>11634</v>
      </c>
      <c r="G45" s="29">
        <v>10233</v>
      </c>
      <c r="H45" s="43"/>
    </row>
    <row r="46" spans="1:8" x14ac:dyDescent="0.2">
      <c r="A46" s="26">
        <v>37</v>
      </c>
      <c r="B46" s="27" t="s">
        <v>18</v>
      </c>
      <c r="C46" s="27"/>
      <c r="D46" s="27"/>
      <c r="E46" s="28">
        <v>3400</v>
      </c>
      <c r="F46" s="531">
        <v>3700</v>
      </c>
      <c r="G46" s="29">
        <v>288</v>
      </c>
      <c r="H46" s="43"/>
    </row>
    <row r="47" spans="1:8" x14ac:dyDescent="0.2">
      <c r="A47" s="26">
        <v>38</v>
      </c>
      <c r="B47" s="27" t="s">
        <v>0</v>
      </c>
      <c r="C47" s="27"/>
      <c r="D47" s="27"/>
      <c r="E47" s="28"/>
      <c r="F47" s="531"/>
      <c r="G47" s="29"/>
      <c r="H47" s="43"/>
    </row>
    <row r="48" spans="1:8" x14ac:dyDescent="0.2">
      <c r="A48" s="26">
        <v>39</v>
      </c>
      <c r="B48" s="27" t="s">
        <v>189</v>
      </c>
      <c r="C48" s="27"/>
      <c r="D48" s="27"/>
      <c r="E48" s="28"/>
      <c r="F48" s="531">
        <v>7980</v>
      </c>
      <c r="G48" s="29">
        <v>7980</v>
      </c>
      <c r="H48" s="43"/>
    </row>
    <row r="49" spans="1:8" x14ac:dyDescent="0.2">
      <c r="A49" s="26">
        <v>40</v>
      </c>
      <c r="B49" s="27"/>
      <c r="C49" s="27"/>
      <c r="D49" s="27"/>
      <c r="E49" s="28"/>
      <c r="F49" s="531"/>
      <c r="G49" s="29"/>
      <c r="H49" s="43"/>
    </row>
    <row r="50" spans="1:8" x14ac:dyDescent="0.2">
      <c r="A50" s="26">
        <v>41</v>
      </c>
      <c r="B50" s="32" t="s">
        <v>13</v>
      </c>
      <c r="C50" s="32"/>
      <c r="D50" s="32"/>
      <c r="E50" s="33">
        <v>5100</v>
      </c>
      <c r="F50" s="532">
        <f>SUM(F45:F48)</f>
        <v>23314</v>
      </c>
      <c r="G50" s="34">
        <f>SUM(G45:G48)</f>
        <v>18501</v>
      </c>
      <c r="H50" s="44"/>
    </row>
    <row r="51" spans="1:8" ht="13.5" thickBot="1" x14ac:dyDescent="0.25">
      <c r="A51" s="26">
        <v>42</v>
      </c>
      <c r="B51" s="45"/>
      <c r="C51" s="45"/>
      <c r="D51" s="45"/>
      <c r="E51" s="46"/>
      <c r="F51" s="47"/>
      <c r="G51" s="47"/>
      <c r="H51" s="48"/>
    </row>
    <row r="52" spans="1:8" x14ac:dyDescent="0.2">
      <c r="A52" s="31">
        <v>43</v>
      </c>
      <c r="B52" s="49" t="s">
        <v>19</v>
      </c>
      <c r="C52" s="50"/>
      <c r="D52" s="50"/>
      <c r="E52" s="51">
        <v>65817</v>
      </c>
      <c r="F52" s="533">
        <f>F21+F42</f>
        <v>103214</v>
      </c>
      <c r="G52" s="52">
        <f>G21+G42</f>
        <v>100360</v>
      </c>
      <c r="H52" s="53"/>
    </row>
    <row r="53" spans="1:8" ht="13.5" thickBot="1" x14ac:dyDescent="0.25">
      <c r="A53" s="31">
        <v>44</v>
      </c>
      <c r="B53" s="54" t="s">
        <v>20</v>
      </c>
      <c r="C53" s="55"/>
      <c r="D53" s="55"/>
      <c r="E53" s="56">
        <v>65817</v>
      </c>
      <c r="F53" s="534">
        <f>F32+F50</f>
        <v>103214</v>
      </c>
      <c r="G53" s="57">
        <f>G32+G50</f>
        <v>88672</v>
      </c>
      <c r="H53" s="58"/>
    </row>
    <row r="54" spans="1:8" ht="13.5" thickBot="1" x14ac:dyDescent="0.25">
      <c r="A54" s="59"/>
      <c r="B54" s="60"/>
      <c r="C54" s="60"/>
      <c r="D54" s="60"/>
      <c r="E54" s="61"/>
      <c r="F54" s="62"/>
      <c r="G54" s="63"/>
      <c r="H54" s="64"/>
    </row>
  </sheetData>
  <mergeCells count="4">
    <mergeCell ref="B11:G11"/>
    <mergeCell ref="B34:G34"/>
    <mergeCell ref="A1:H1"/>
    <mergeCell ref="C6:E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B1" sqref="B1:P1"/>
    </sheetView>
  </sheetViews>
  <sheetFormatPr defaultRowHeight="12.75" x14ac:dyDescent="0.2"/>
  <cols>
    <col min="1" max="1" width="5.140625" customWidth="1"/>
    <col min="4" max="4" width="16.140625" customWidth="1"/>
  </cols>
  <sheetData>
    <row r="1" spans="1:18" x14ac:dyDescent="0.2">
      <c r="B1" s="674" t="s">
        <v>480</v>
      </c>
      <c r="C1" s="675"/>
      <c r="D1" s="675"/>
      <c r="E1" s="675"/>
      <c r="F1" s="675"/>
      <c r="G1" s="675"/>
      <c r="H1" s="675"/>
      <c r="I1" s="675"/>
      <c r="J1" s="675"/>
      <c r="K1" s="675"/>
      <c r="L1" s="675"/>
      <c r="M1" s="675"/>
      <c r="N1" s="675"/>
      <c r="O1" s="675"/>
      <c r="P1" s="675"/>
    </row>
    <row r="2" spans="1:18" x14ac:dyDescent="0.2">
      <c r="A2" s="1"/>
      <c r="B2" s="49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1"/>
      <c r="R2" s="1"/>
    </row>
    <row r="3" spans="1:18" x14ac:dyDescent="0.2">
      <c r="A3" s="2" t="s">
        <v>36</v>
      </c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">
      <c r="A4" s="2"/>
      <c r="B4" s="2"/>
      <c r="C4" s="2"/>
      <c r="D4" s="2"/>
      <c r="E4" s="2"/>
      <c r="F4" s="1"/>
      <c r="G4" s="2" t="s">
        <v>37</v>
      </c>
      <c r="H4" s="2"/>
      <c r="I4" s="2"/>
      <c r="J4" s="2"/>
      <c r="K4" s="2"/>
      <c r="L4" s="2"/>
      <c r="M4" s="2"/>
      <c r="N4" s="2"/>
      <c r="O4" s="2"/>
      <c r="P4" s="2"/>
      <c r="Q4" s="1"/>
      <c r="R4" s="1"/>
    </row>
    <row r="5" spans="1:18" ht="13.5" thickBot="1" x14ac:dyDescent="0.25">
      <c r="A5" s="2"/>
      <c r="B5" s="2"/>
      <c r="C5" s="2"/>
      <c r="D5" s="2"/>
      <c r="E5" s="2"/>
      <c r="F5" s="2"/>
      <c r="G5" s="2"/>
      <c r="H5" s="2"/>
      <c r="I5" s="2">
        <v>2015</v>
      </c>
      <c r="J5" s="67"/>
      <c r="K5" s="2"/>
      <c r="L5" s="2"/>
      <c r="M5" s="2"/>
      <c r="N5" s="2"/>
      <c r="O5" s="2"/>
      <c r="P5" s="68" t="s">
        <v>32</v>
      </c>
      <c r="Q5" s="1"/>
      <c r="R5" s="1"/>
    </row>
    <row r="6" spans="1:18" ht="13.5" thickBot="1" x14ac:dyDescent="0.25">
      <c r="A6" s="69"/>
      <c r="B6" s="70"/>
      <c r="C6" s="17" t="s">
        <v>28</v>
      </c>
      <c r="D6" s="17"/>
      <c r="E6" s="71" t="s">
        <v>29</v>
      </c>
      <c r="F6" s="72"/>
      <c r="G6" s="71" t="s">
        <v>30</v>
      </c>
      <c r="H6" s="72"/>
      <c r="I6" s="71" t="s">
        <v>31</v>
      </c>
      <c r="J6" s="72"/>
      <c r="K6" s="71" t="s">
        <v>27</v>
      </c>
      <c r="L6" s="72"/>
      <c r="M6" s="71" t="s">
        <v>38</v>
      </c>
      <c r="N6" s="72"/>
      <c r="O6" s="71" t="s">
        <v>39</v>
      </c>
      <c r="P6" s="72"/>
      <c r="Q6" s="73" t="s">
        <v>40</v>
      </c>
      <c r="R6" s="74"/>
    </row>
    <row r="7" spans="1:18" ht="13.5" thickBot="1" x14ac:dyDescent="0.25">
      <c r="A7" s="75">
        <v>1</v>
      </c>
      <c r="B7" s="22" t="s">
        <v>41</v>
      </c>
      <c r="C7" s="22" t="s">
        <v>42</v>
      </c>
      <c r="D7" s="24"/>
      <c r="E7" s="676" t="s">
        <v>43</v>
      </c>
      <c r="F7" s="677"/>
      <c r="G7" s="676" t="s">
        <v>220</v>
      </c>
      <c r="H7" s="677"/>
      <c r="I7" s="676" t="s">
        <v>219</v>
      </c>
      <c r="J7" s="677"/>
      <c r="K7" s="676" t="s">
        <v>44</v>
      </c>
      <c r="L7" s="677"/>
      <c r="M7" s="676" t="s">
        <v>45</v>
      </c>
      <c r="N7" s="677"/>
      <c r="O7" s="676" t="s">
        <v>46</v>
      </c>
      <c r="P7" s="677"/>
      <c r="Q7" s="81" t="s">
        <v>47</v>
      </c>
      <c r="R7" s="82"/>
    </row>
    <row r="8" spans="1:18" ht="13.5" thickBot="1" x14ac:dyDescent="0.25">
      <c r="A8" s="83">
        <v>2</v>
      </c>
      <c r="B8" s="84"/>
      <c r="C8" s="84"/>
      <c r="D8" s="85"/>
      <c r="E8" s="86" t="s">
        <v>33</v>
      </c>
      <c r="F8" s="87" t="s">
        <v>471</v>
      </c>
      <c r="G8" s="86" t="s">
        <v>33</v>
      </c>
      <c r="H8" s="87" t="s">
        <v>471</v>
      </c>
      <c r="I8" s="86" t="s">
        <v>33</v>
      </c>
      <c r="J8" s="87" t="s">
        <v>471</v>
      </c>
      <c r="K8" s="86" t="s">
        <v>33</v>
      </c>
      <c r="L8" s="87" t="s">
        <v>471</v>
      </c>
      <c r="M8" s="86" t="s">
        <v>33</v>
      </c>
      <c r="N8" s="87" t="s">
        <v>471</v>
      </c>
      <c r="O8" s="86" t="s">
        <v>33</v>
      </c>
      <c r="P8" s="87" t="s">
        <v>471</v>
      </c>
      <c r="Q8" s="86" t="s">
        <v>33</v>
      </c>
      <c r="R8" s="87" t="s">
        <v>471</v>
      </c>
    </row>
    <row r="9" spans="1:18" ht="15" customHeight="1" thickBot="1" x14ac:dyDescent="0.25">
      <c r="A9" s="88">
        <v>3</v>
      </c>
      <c r="B9" s="4" t="s">
        <v>49</v>
      </c>
      <c r="C9" s="4"/>
      <c r="D9" s="5"/>
      <c r="E9" s="89"/>
      <c r="F9" s="90"/>
      <c r="G9" s="89"/>
      <c r="H9" s="90"/>
      <c r="I9" s="89"/>
      <c r="J9" s="90"/>
      <c r="K9" s="89"/>
      <c r="L9" s="90"/>
      <c r="M9" s="89"/>
      <c r="N9" s="90"/>
      <c r="O9" s="89"/>
      <c r="P9" s="90"/>
      <c r="Q9" s="91"/>
      <c r="R9" s="92"/>
    </row>
    <row r="10" spans="1:18" x14ac:dyDescent="0.2">
      <c r="A10" s="88">
        <v>4</v>
      </c>
      <c r="B10" s="93" t="s">
        <v>50</v>
      </c>
      <c r="C10" s="94" t="s">
        <v>51</v>
      </c>
      <c r="D10" s="94"/>
      <c r="E10" s="95"/>
      <c r="F10" s="96"/>
      <c r="G10" s="95"/>
      <c r="H10" s="96"/>
      <c r="I10" s="95"/>
      <c r="J10" s="96"/>
      <c r="K10" s="95"/>
      <c r="L10" s="96"/>
      <c r="M10" s="95"/>
      <c r="N10" s="96"/>
      <c r="O10" s="95"/>
      <c r="P10" s="96"/>
      <c r="Q10" s="97">
        <v>0</v>
      </c>
      <c r="R10" s="98">
        <v>0</v>
      </c>
    </row>
    <row r="11" spans="1:18" x14ac:dyDescent="0.2">
      <c r="A11" s="88">
        <v>5</v>
      </c>
      <c r="B11" s="93" t="s">
        <v>52</v>
      </c>
      <c r="C11" s="99" t="s">
        <v>214</v>
      </c>
      <c r="D11" s="99"/>
      <c r="E11" s="95">
        <v>11</v>
      </c>
      <c r="F11" s="96">
        <v>7</v>
      </c>
      <c r="G11" s="95"/>
      <c r="H11" s="96"/>
      <c r="I11" s="95"/>
      <c r="J11" s="96"/>
      <c r="K11" s="95">
        <v>160</v>
      </c>
      <c r="L11" s="96">
        <v>160</v>
      </c>
      <c r="M11" s="95"/>
      <c r="N11" s="96"/>
      <c r="O11" s="95">
        <v>8628</v>
      </c>
      <c r="P11" s="96">
        <v>8628</v>
      </c>
      <c r="Q11" s="97">
        <v>8799</v>
      </c>
      <c r="R11" s="98">
        <v>8795</v>
      </c>
    </row>
    <row r="12" spans="1:18" x14ac:dyDescent="0.2">
      <c r="A12" s="88">
        <v>6</v>
      </c>
      <c r="B12" s="93" t="s">
        <v>53</v>
      </c>
      <c r="C12" s="99" t="s">
        <v>54</v>
      </c>
      <c r="D12" s="99"/>
      <c r="E12" s="95"/>
      <c r="F12" s="96"/>
      <c r="G12" s="95"/>
      <c r="H12" s="96"/>
      <c r="I12" s="95"/>
      <c r="J12" s="96"/>
      <c r="K12" s="95"/>
      <c r="L12" s="96"/>
      <c r="M12" s="95"/>
      <c r="N12" s="96"/>
      <c r="O12" s="95"/>
      <c r="P12" s="96"/>
      <c r="Q12" s="97">
        <v>0</v>
      </c>
      <c r="R12" s="98">
        <v>0</v>
      </c>
    </row>
    <row r="13" spans="1:18" x14ac:dyDescent="0.2">
      <c r="A13" s="88">
        <v>7</v>
      </c>
      <c r="B13" s="93" t="s">
        <v>55</v>
      </c>
      <c r="C13" s="99" t="s">
        <v>215</v>
      </c>
      <c r="D13" s="99"/>
      <c r="E13" s="95">
        <v>615</v>
      </c>
      <c r="F13" s="96">
        <v>575</v>
      </c>
      <c r="G13" s="95"/>
      <c r="H13" s="96"/>
      <c r="I13" s="95"/>
      <c r="J13" s="96"/>
      <c r="K13" s="95">
        <v>97</v>
      </c>
      <c r="L13" s="96">
        <v>97</v>
      </c>
      <c r="M13" s="95"/>
      <c r="N13" s="96"/>
      <c r="O13" s="95"/>
      <c r="P13" s="96"/>
      <c r="Q13" s="97">
        <v>712</v>
      </c>
      <c r="R13" s="98">
        <v>672</v>
      </c>
    </row>
    <row r="14" spans="1:18" x14ac:dyDescent="0.2">
      <c r="A14" s="88">
        <v>8</v>
      </c>
      <c r="B14" s="100">
        <v>107051</v>
      </c>
      <c r="C14" s="99" t="s">
        <v>57</v>
      </c>
      <c r="D14" s="99"/>
      <c r="E14" s="95">
        <v>540</v>
      </c>
      <c r="F14" s="96">
        <v>514</v>
      </c>
      <c r="G14" s="95"/>
      <c r="H14" s="96"/>
      <c r="I14" s="95"/>
      <c r="J14" s="96"/>
      <c r="K14" s="95"/>
      <c r="L14" s="96"/>
      <c r="M14" s="95"/>
      <c r="N14" s="96"/>
      <c r="O14" s="95"/>
      <c r="P14" s="96"/>
      <c r="Q14" s="97">
        <v>540</v>
      </c>
      <c r="R14" s="98">
        <v>514</v>
      </c>
    </row>
    <row r="15" spans="1:18" x14ac:dyDescent="0.2">
      <c r="A15" s="88">
        <v>9</v>
      </c>
      <c r="B15" s="100">
        <v>107055</v>
      </c>
      <c r="C15" s="99" t="s">
        <v>58</v>
      </c>
      <c r="D15" s="99"/>
      <c r="E15" s="95"/>
      <c r="F15" s="96"/>
      <c r="G15" s="95"/>
      <c r="H15" s="96"/>
      <c r="I15" s="95"/>
      <c r="J15" s="96"/>
      <c r="K15" s="95"/>
      <c r="L15" s="96"/>
      <c r="M15" s="95"/>
      <c r="N15" s="96"/>
      <c r="O15" s="95"/>
      <c r="P15" s="96"/>
      <c r="Q15" s="97">
        <v>0</v>
      </c>
      <c r="R15" s="98">
        <v>0</v>
      </c>
    </row>
    <row r="16" spans="1:18" x14ac:dyDescent="0.2">
      <c r="A16" s="88">
        <v>10</v>
      </c>
      <c r="B16" s="93" t="s">
        <v>59</v>
      </c>
      <c r="C16" s="99" t="s">
        <v>216</v>
      </c>
      <c r="D16" s="99"/>
      <c r="E16" s="95"/>
      <c r="F16" s="96"/>
      <c r="G16" s="95"/>
      <c r="H16" s="96"/>
      <c r="I16" s="95"/>
      <c r="J16" s="96"/>
      <c r="K16" s="95">
        <v>14200</v>
      </c>
      <c r="L16" s="96">
        <v>14200</v>
      </c>
      <c r="M16" s="95"/>
      <c r="N16" s="96"/>
      <c r="O16" s="95"/>
      <c r="P16" s="96"/>
      <c r="Q16" s="97">
        <v>14200</v>
      </c>
      <c r="R16" s="98">
        <v>14200</v>
      </c>
    </row>
    <row r="17" spans="1:18" x14ac:dyDescent="0.2">
      <c r="A17" s="88">
        <v>11</v>
      </c>
      <c r="B17" s="93" t="s">
        <v>60</v>
      </c>
      <c r="C17" s="99" t="s">
        <v>61</v>
      </c>
      <c r="D17" s="99"/>
      <c r="E17" s="95"/>
      <c r="F17" s="96"/>
      <c r="G17" s="95"/>
      <c r="H17" s="96"/>
      <c r="I17" s="95"/>
      <c r="J17" s="96"/>
      <c r="K17" s="95"/>
      <c r="L17" s="96"/>
      <c r="M17" s="95"/>
      <c r="N17" s="96"/>
      <c r="O17" s="95"/>
      <c r="P17" s="96"/>
      <c r="Q17" s="97">
        <v>0</v>
      </c>
      <c r="R17" s="98">
        <v>0</v>
      </c>
    </row>
    <row r="18" spans="1:18" x14ac:dyDescent="0.2">
      <c r="A18" s="88">
        <v>12</v>
      </c>
      <c r="B18" s="93" t="s">
        <v>62</v>
      </c>
      <c r="C18" s="99" t="s">
        <v>63</v>
      </c>
      <c r="D18" s="99"/>
      <c r="E18" s="95">
        <v>162</v>
      </c>
      <c r="F18" s="96">
        <v>161</v>
      </c>
      <c r="G18" s="95"/>
      <c r="H18" s="96"/>
      <c r="I18" s="95"/>
      <c r="J18" s="96"/>
      <c r="K18" s="95">
        <v>100</v>
      </c>
      <c r="L18" s="96">
        <v>100</v>
      </c>
      <c r="M18" s="95"/>
      <c r="N18" s="96"/>
      <c r="O18" s="95"/>
      <c r="P18" s="96"/>
      <c r="Q18" s="97">
        <v>262</v>
      </c>
      <c r="R18" s="98">
        <v>261</v>
      </c>
    </row>
    <row r="19" spans="1:18" x14ac:dyDescent="0.2">
      <c r="A19" s="88">
        <v>13</v>
      </c>
      <c r="B19" s="93" t="s">
        <v>64</v>
      </c>
      <c r="C19" s="672" t="s">
        <v>65</v>
      </c>
      <c r="D19" s="673"/>
      <c r="E19" s="95">
        <v>60</v>
      </c>
      <c r="F19" s="96">
        <v>16</v>
      </c>
      <c r="G19" s="95"/>
      <c r="H19" s="96"/>
      <c r="I19" s="95"/>
      <c r="J19" s="96"/>
      <c r="K19" s="95"/>
      <c r="L19" s="96"/>
      <c r="M19" s="95"/>
      <c r="N19" s="96"/>
      <c r="O19" s="95"/>
      <c r="P19" s="96"/>
      <c r="Q19" s="97">
        <v>60</v>
      </c>
      <c r="R19" s="98">
        <v>16</v>
      </c>
    </row>
    <row r="20" spans="1:18" x14ac:dyDescent="0.2">
      <c r="A20" s="88">
        <v>14</v>
      </c>
      <c r="B20" s="100">
        <v>900020</v>
      </c>
      <c r="C20" s="99" t="s">
        <v>217</v>
      </c>
      <c r="D20" s="99"/>
      <c r="E20" s="101"/>
      <c r="F20" s="102"/>
      <c r="G20" s="101">
        <v>9827</v>
      </c>
      <c r="H20" s="102">
        <v>9677</v>
      </c>
      <c r="I20" s="95"/>
      <c r="J20" s="103"/>
      <c r="K20" s="101"/>
      <c r="L20" s="102"/>
      <c r="M20" s="101"/>
      <c r="N20" s="102"/>
      <c r="O20" s="101"/>
      <c r="P20" s="102"/>
      <c r="Q20" s="104">
        <v>9827</v>
      </c>
      <c r="R20" s="98">
        <v>9677</v>
      </c>
    </row>
    <row r="21" spans="1:18" x14ac:dyDescent="0.2">
      <c r="A21" s="88">
        <v>15</v>
      </c>
      <c r="B21" s="298" t="s">
        <v>107</v>
      </c>
      <c r="C21" s="99" t="s">
        <v>218</v>
      </c>
      <c r="D21" s="99"/>
      <c r="E21" s="106"/>
      <c r="F21" s="107"/>
      <c r="G21" s="95"/>
      <c r="H21" s="96"/>
      <c r="I21" s="95">
        <v>38172</v>
      </c>
      <c r="J21" s="96">
        <v>36826</v>
      </c>
      <c r="K21" s="95"/>
      <c r="L21" s="96"/>
      <c r="M21" s="95"/>
      <c r="N21" s="96"/>
      <c r="O21" s="95"/>
      <c r="P21" s="96"/>
      <c r="Q21" s="108">
        <v>38172</v>
      </c>
      <c r="R21" s="98">
        <v>36826</v>
      </c>
    </row>
    <row r="22" spans="1:18" x14ac:dyDescent="0.2">
      <c r="A22" s="88">
        <v>16</v>
      </c>
      <c r="B22" s="298" t="s">
        <v>221</v>
      </c>
      <c r="C22" s="99" t="s">
        <v>222</v>
      </c>
      <c r="D22" s="99"/>
      <c r="E22" s="95"/>
      <c r="F22" s="96"/>
      <c r="G22" s="95"/>
      <c r="H22" s="96"/>
      <c r="I22" s="95"/>
      <c r="J22" s="96"/>
      <c r="K22" s="95">
        <v>180</v>
      </c>
      <c r="L22" s="96">
        <v>180</v>
      </c>
      <c r="M22" s="95"/>
      <c r="N22" s="96"/>
      <c r="O22" s="95"/>
      <c r="P22" s="109"/>
      <c r="Q22" s="95">
        <v>180</v>
      </c>
      <c r="R22" s="98">
        <v>180</v>
      </c>
    </row>
    <row r="23" spans="1:18" x14ac:dyDescent="0.2">
      <c r="A23" s="548">
        <v>17</v>
      </c>
      <c r="B23" s="549" t="s">
        <v>223</v>
      </c>
      <c r="C23" s="99" t="s">
        <v>227</v>
      </c>
      <c r="D23" s="99"/>
      <c r="E23" s="111"/>
      <c r="F23" s="107"/>
      <c r="G23" s="106"/>
      <c r="H23" s="107"/>
      <c r="I23" s="106"/>
      <c r="J23" s="107"/>
      <c r="K23" s="95">
        <v>975</v>
      </c>
      <c r="L23" s="96">
        <v>975</v>
      </c>
      <c r="M23" s="106"/>
      <c r="N23" s="107"/>
      <c r="O23" s="106"/>
      <c r="P23" s="112"/>
      <c r="Q23" s="95">
        <v>975</v>
      </c>
      <c r="R23" s="109">
        <v>975</v>
      </c>
    </row>
    <row r="24" spans="1:18" x14ac:dyDescent="0.2">
      <c r="A24" s="88">
        <v>18</v>
      </c>
      <c r="B24" s="542"/>
      <c r="C24" s="110"/>
      <c r="D24" s="110"/>
      <c r="E24" s="544"/>
      <c r="F24" s="545"/>
      <c r="G24" s="546"/>
      <c r="H24" s="545"/>
      <c r="I24" s="546"/>
      <c r="J24" s="545"/>
      <c r="K24" s="546"/>
      <c r="L24" s="102"/>
      <c r="M24" s="546"/>
      <c r="N24" s="545"/>
      <c r="O24" s="546"/>
      <c r="P24" s="545"/>
      <c r="Q24" s="547"/>
      <c r="R24" s="545"/>
    </row>
    <row r="25" spans="1:18" x14ac:dyDescent="0.2">
      <c r="A25" s="88">
        <v>19</v>
      </c>
      <c r="B25" s="542"/>
      <c r="C25" s="110"/>
      <c r="D25" s="110"/>
      <c r="E25" s="544"/>
      <c r="F25" s="545"/>
      <c r="G25" s="546"/>
      <c r="H25" s="545"/>
      <c r="I25" s="546"/>
      <c r="J25" s="545"/>
      <c r="K25" s="546"/>
      <c r="L25" s="102"/>
      <c r="M25" s="546"/>
      <c r="N25" s="545"/>
      <c r="O25" s="546"/>
      <c r="P25" s="107"/>
      <c r="Q25" s="547"/>
      <c r="R25" s="545"/>
    </row>
    <row r="26" spans="1:18" ht="13.5" thickBot="1" x14ac:dyDescent="0.25">
      <c r="A26" s="88">
        <v>20</v>
      </c>
      <c r="B26" s="543"/>
      <c r="C26" s="113"/>
      <c r="D26" s="541"/>
      <c r="E26" s="114"/>
      <c r="F26" s="115"/>
      <c r="G26" s="114"/>
      <c r="H26" s="115"/>
      <c r="I26" s="114"/>
      <c r="J26" s="115"/>
      <c r="K26" s="114"/>
      <c r="L26" s="116"/>
      <c r="M26" s="114"/>
      <c r="N26" s="115"/>
      <c r="O26" s="114"/>
      <c r="P26" s="115"/>
      <c r="Q26" s="117"/>
      <c r="R26" s="115"/>
    </row>
    <row r="27" spans="1:18" ht="13.5" thickBot="1" x14ac:dyDescent="0.25">
      <c r="A27" s="88">
        <v>21</v>
      </c>
      <c r="B27" s="118" t="s">
        <v>66</v>
      </c>
      <c r="C27" s="118"/>
      <c r="D27" s="119"/>
      <c r="E27" s="120">
        <f>SUM(E10:E23)</f>
        <v>1388</v>
      </c>
      <c r="F27" s="120">
        <f>SUM(F10:F25)</f>
        <v>1273</v>
      </c>
      <c r="G27" s="120">
        <v>9827</v>
      </c>
      <c r="H27" s="120">
        <f>SUM(H10:H25)</f>
        <v>9677</v>
      </c>
      <c r="I27" s="120">
        <v>38172</v>
      </c>
      <c r="J27" s="120">
        <f>SUM(J10:J25)</f>
        <v>36826</v>
      </c>
      <c r="K27" s="120">
        <f>SUM(K10:K23)</f>
        <v>15712</v>
      </c>
      <c r="L27" s="120">
        <f>SUM(L10:L25)</f>
        <v>15712</v>
      </c>
      <c r="M27" s="120">
        <v>0</v>
      </c>
      <c r="N27" s="120">
        <v>0</v>
      </c>
      <c r="O27" s="120">
        <v>8628</v>
      </c>
      <c r="P27" s="120">
        <v>8628</v>
      </c>
      <c r="Q27" s="120">
        <f>SUM(Q10:Q23)</f>
        <v>73727</v>
      </c>
      <c r="R27" s="121">
        <f>SUM(R10:R23)</f>
        <v>72116</v>
      </c>
    </row>
    <row r="28" spans="1:18" x14ac:dyDescent="0.2">
      <c r="A28" s="88">
        <v>22</v>
      </c>
      <c r="B28" s="122" t="s">
        <v>67</v>
      </c>
      <c r="C28" s="123"/>
      <c r="D28" s="123"/>
      <c r="E28" s="106"/>
      <c r="F28" s="107"/>
      <c r="G28" s="106"/>
      <c r="H28" s="107"/>
      <c r="I28" s="106"/>
      <c r="J28" s="107"/>
      <c r="K28" s="106"/>
      <c r="L28" s="107"/>
      <c r="M28" s="106"/>
      <c r="N28" s="107"/>
      <c r="O28" s="106"/>
      <c r="P28" s="107"/>
      <c r="Q28" s="124"/>
      <c r="R28" s="107"/>
    </row>
    <row r="29" spans="1:18" x14ac:dyDescent="0.2">
      <c r="A29" s="88">
        <v>23</v>
      </c>
      <c r="B29" s="100"/>
      <c r="C29" s="99"/>
      <c r="D29" s="123"/>
      <c r="E29" s="125"/>
      <c r="F29" s="126"/>
      <c r="G29" s="125"/>
      <c r="H29" s="126"/>
      <c r="I29" s="125"/>
      <c r="J29" s="126"/>
      <c r="K29" s="125"/>
      <c r="L29" s="126"/>
      <c r="M29" s="125"/>
      <c r="N29" s="126"/>
      <c r="O29" s="125"/>
      <c r="P29" s="126"/>
      <c r="Q29" s="127"/>
      <c r="R29" s="128"/>
    </row>
    <row r="30" spans="1:18" ht="13.5" thickBot="1" x14ac:dyDescent="0.25">
      <c r="A30" s="88">
        <v>24</v>
      </c>
      <c r="B30" s="129"/>
      <c r="C30" s="130"/>
      <c r="D30" s="110"/>
      <c r="E30" s="95"/>
      <c r="F30" s="96"/>
      <c r="G30" s="95"/>
      <c r="H30" s="96"/>
      <c r="I30" s="95"/>
      <c r="J30" s="96"/>
      <c r="K30" s="95"/>
      <c r="L30" s="96"/>
      <c r="M30" s="95"/>
      <c r="N30" s="96"/>
      <c r="O30" s="131"/>
      <c r="P30" s="116"/>
      <c r="Q30" s="97"/>
      <c r="R30" s="98"/>
    </row>
    <row r="31" spans="1:18" ht="13.5" thickBot="1" x14ac:dyDescent="0.25">
      <c r="A31" s="88">
        <v>25</v>
      </c>
      <c r="B31" s="132" t="s">
        <v>68</v>
      </c>
      <c r="C31" s="118"/>
      <c r="D31" s="118"/>
      <c r="E31" s="120">
        <v>0</v>
      </c>
      <c r="F31" s="133">
        <v>0</v>
      </c>
      <c r="G31" s="120">
        <v>0</v>
      </c>
      <c r="H31" s="133">
        <v>0</v>
      </c>
      <c r="I31" s="120">
        <v>0</v>
      </c>
      <c r="J31" s="133">
        <v>0</v>
      </c>
      <c r="K31" s="120">
        <v>0</v>
      </c>
      <c r="L31" s="133">
        <v>0</v>
      </c>
      <c r="M31" s="120">
        <v>0</v>
      </c>
      <c r="N31" s="133">
        <v>0</v>
      </c>
      <c r="O31" s="120">
        <v>0</v>
      </c>
      <c r="P31" s="134">
        <v>0</v>
      </c>
      <c r="Q31" s="120">
        <v>0</v>
      </c>
      <c r="R31" s="133">
        <v>0</v>
      </c>
    </row>
    <row r="32" spans="1:18" ht="13.5" thickBot="1" x14ac:dyDescent="0.25">
      <c r="A32" s="88">
        <v>26</v>
      </c>
      <c r="B32" s="135"/>
      <c r="C32" s="135"/>
      <c r="D32" s="5"/>
      <c r="E32" s="136"/>
      <c r="F32" s="137"/>
      <c r="G32" s="136"/>
      <c r="H32" s="137"/>
      <c r="I32" s="136"/>
      <c r="J32" s="137"/>
      <c r="K32" s="136"/>
      <c r="L32" s="137"/>
      <c r="M32" s="136"/>
      <c r="N32" s="137"/>
      <c r="O32" s="136"/>
      <c r="P32" s="137"/>
      <c r="Q32" s="138"/>
      <c r="R32" s="137"/>
    </row>
    <row r="33" spans="1:18" ht="15" customHeight="1" thickBot="1" x14ac:dyDescent="0.25">
      <c r="A33" s="139">
        <v>27</v>
      </c>
      <c r="B33" s="17" t="s">
        <v>69</v>
      </c>
      <c r="C33" s="17"/>
      <c r="D33" s="140"/>
      <c r="E33" s="141">
        <v>1388</v>
      </c>
      <c r="F33" s="141">
        <v>1273</v>
      </c>
      <c r="G33" s="141">
        <v>9827</v>
      </c>
      <c r="H33" s="141">
        <v>9677</v>
      </c>
      <c r="I33" s="141">
        <v>38172</v>
      </c>
      <c r="J33" s="141">
        <v>36826</v>
      </c>
      <c r="K33" s="141">
        <v>15172</v>
      </c>
      <c r="L33" s="141">
        <v>15172</v>
      </c>
      <c r="M33" s="141">
        <v>0</v>
      </c>
      <c r="N33" s="141">
        <v>0</v>
      </c>
      <c r="O33" s="141">
        <v>8628</v>
      </c>
      <c r="P33" s="141">
        <v>8628</v>
      </c>
      <c r="Q33" s="141">
        <v>73727</v>
      </c>
      <c r="R33" s="141">
        <v>72116</v>
      </c>
    </row>
  </sheetData>
  <mergeCells count="8">
    <mergeCell ref="C19:D19"/>
    <mergeCell ref="B1:P1"/>
    <mergeCell ref="E7:F7"/>
    <mergeCell ref="G7:H7"/>
    <mergeCell ref="I7:J7"/>
    <mergeCell ref="K7:L7"/>
    <mergeCell ref="M7:N7"/>
    <mergeCell ref="O7:P7"/>
  </mergeCells>
  <phoneticPr fontId="0" type="noConversion"/>
  <pageMargins left="0.15748031496062992" right="0.15748031496062992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sqref="A1:I1"/>
    </sheetView>
  </sheetViews>
  <sheetFormatPr defaultRowHeight="12.75" x14ac:dyDescent="0.2"/>
  <cols>
    <col min="1" max="1" width="6.85546875" customWidth="1"/>
    <col min="7" max="7" width="9.7109375" customWidth="1"/>
    <col min="8" max="8" width="10.140625" customWidth="1"/>
  </cols>
  <sheetData>
    <row r="1" spans="1:9" x14ac:dyDescent="0.2">
      <c r="A1" s="670" t="s">
        <v>481</v>
      </c>
      <c r="B1" s="670"/>
      <c r="C1" s="670"/>
      <c r="D1" s="670"/>
      <c r="E1" s="670"/>
      <c r="F1" s="670"/>
      <c r="G1" s="670"/>
      <c r="H1" s="670"/>
      <c r="I1" s="670"/>
    </row>
    <row r="2" spans="1:9" x14ac:dyDescent="0.2">
      <c r="A2" s="494"/>
      <c r="B2" s="494"/>
      <c r="C2" s="494"/>
      <c r="D2" s="494"/>
      <c r="E2" s="494"/>
      <c r="F2" s="494"/>
      <c r="G2" s="494"/>
      <c r="H2" s="494"/>
      <c r="I2" s="494"/>
    </row>
    <row r="3" spans="1:9" x14ac:dyDescent="0.2">
      <c r="A3" s="2" t="s">
        <v>23</v>
      </c>
      <c r="B3" s="2"/>
      <c r="C3" s="2"/>
      <c r="D3" s="2"/>
      <c r="E3" s="2"/>
      <c r="F3" s="499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ht="15" x14ac:dyDescent="0.25">
      <c r="A5" s="1"/>
      <c r="B5" s="1"/>
      <c r="C5" s="142" t="s">
        <v>70</v>
      </c>
      <c r="D5" s="142"/>
      <c r="E5" s="142"/>
      <c r="F5" s="142"/>
      <c r="G5" s="1"/>
      <c r="H5" s="1"/>
      <c r="I5" s="1"/>
    </row>
    <row r="6" spans="1:9" x14ac:dyDescent="0.2">
      <c r="A6" s="1"/>
      <c r="B6" s="1"/>
      <c r="C6" s="1"/>
      <c r="D6" s="143">
        <v>2015</v>
      </c>
      <c r="E6" s="1"/>
      <c r="F6" s="1"/>
      <c r="G6" s="1"/>
      <c r="H6" s="1"/>
      <c r="I6" s="1"/>
    </row>
    <row r="7" spans="1:9" ht="13.5" thickBot="1" x14ac:dyDescent="0.25">
      <c r="A7" s="1"/>
      <c r="B7" s="1"/>
      <c r="C7" s="1"/>
      <c r="D7" s="1"/>
      <c r="E7" s="1"/>
      <c r="F7" s="1"/>
      <c r="G7" s="1"/>
      <c r="H7" s="1" t="s">
        <v>32</v>
      </c>
      <c r="I7" s="1"/>
    </row>
    <row r="8" spans="1:9" ht="13.5" thickBot="1" x14ac:dyDescent="0.25">
      <c r="A8" s="144"/>
      <c r="B8" s="11" t="s">
        <v>28</v>
      </c>
      <c r="C8" s="8"/>
      <c r="D8" s="9" t="s">
        <v>29</v>
      </c>
      <c r="E8" s="9"/>
      <c r="F8" s="10"/>
      <c r="G8" s="11" t="s">
        <v>30</v>
      </c>
      <c r="H8" s="11" t="s">
        <v>31</v>
      </c>
      <c r="I8" s="10" t="s">
        <v>27</v>
      </c>
    </row>
    <row r="9" spans="1:9" x14ac:dyDescent="0.2">
      <c r="A9" s="145"/>
      <c r="B9" s="146" t="s">
        <v>71</v>
      </c>
      <c r="C9" s="147"/>
      <c r="D9" s="147"/>
      <c r="E9" s="147"/>
      <c r="F9" s="147"/>
      <c r="G9" s="550" t="s">
        <v>133</v>
      </c>
      <c r="H9" s="552" t="s">
        <v>48</v>
      </c>
      <c r="I9" s="662" t="s">
        <v>471</v>
      </c>
    </row>
    <row r="10" spans="1:9" ht="13.5" thickBot="1" x14ac:dyDescent="0.25">
      <c r="A10" s="149"/>
      <c r="B10" s="150" t="s">
        <v>72</v>
      </c>
      <c r="C10" s="79"/>
      <c r="D10" s="79" t="s">
        <v>73</v>
      </c>
      <c r="E10" s="79"/>
      <c r="F10" s="60"/>
      <c r="G10" s="551" t="s">
        <v>33</v>
      </c>
      <c r="H10" s="493"/>
      <c r="I10" s="152"/>
    </row>
    <row r="11" spans="1:9" x14ac:dyDescent="0.2">
      <c r="A11" s="153">
        <v>1</v>
      </c>
      <c r="B11" s="154" t="s">
        <v>74</v>
      </c>
      <c r="C11" s="15" t="s">
        <v>75</v>
      </c>
      <c r="D11" s="15"/>
      <c r="E11" s="15"/>
      <c r="F11" s="15"/>
      <c r="G11" s="153"/>
      <c r="H11" s="155"/>
      <c r="I11" s="154"/>
    </row>
    <row r="12" spans="1:9" x14ac:dyDescent="0.2">
      <c r="A12" s="156">
        <v>2</v>
      </c>
      <c r="B12" s="554" t="s">
        <v>52</v>
      </c>
      <c r="C12" s="348" t="s">
        <v>230</v>
      </c>
      <c r="D12" s="32"/>
      <c r="E12" s="32"/>
      <c r="F12" s="157"/>
      <c r="G12" s="158">
        <v>5</v>
      </c>
      <c r="H12" s="323">
        <v>11</v>
      </c>
      <c r="I12" s="384">
        <v>7</v>
      </c>
    </row>
    <row r="13" spans="1:9" x14ac:dyDescent="0.2">
      <c r="A13" s="156">
        <v>3</v>
      </c>
      <c r="B13" s="160"/>
      <c r="C13" s="27" t="s">
        <v>76</v>
      </c>
      <c r="D13" s="27"/>
      <c r="E13" s="27"/>
      <c r="F13" s="27"/>
      <c r="G13" s="156">
        <v>5</v>
      </c>
      <c r="H13" s="159">
        <v>5</v>
      </c>
      <c r="I13" s="98">
        <v>1</v>
      </c>
    </row>
    <row r="14" spans="1:9" x14ac:dyDescent="0.2">
      <c r="A14" s="156">
        <v>4</v>
      </c>
      <c r="B14" s="160"/>
      <c r="C14" s="27" t="s">
        <v>232</v>
      </c>
      <c r="D14" s="27"/>
      <c r="E14" s="27"/>
      <c r="F14" s="27"/>
      <c r="G14" s="156"/>
      <c r="H14" s="159">
        <v>6</v>
      </c>
      <c r="I14" s="98">
        <v>6</v>
      </c>
    </row>
    <row r="15" spans="1:9" x14ac:dyDescent="0.2">
      <c r="A15" s="156">
        <v>5</v>
      </c>
      <c r="B15" s="160"/>
      <c r="C15" s="27"/>
      <c r="D15" s="27"/>
      <c r="E15" s="27"/>
      <c r="F15" s="27"/>
      <c r="G15" s="156"/>
      <c r="H15" s="159"/>
      <c r="I15" s="98"/>
    </row>
    <row r="16" spans="1:9" x14ac:dyDescent="0.2">
      <c r="A16" s="156">
        <v>6</v>
      </c>
      <c r="B16" s="555" t="s">
        <v>55</v>
      </c>
      <c r="C16" s="553" t="s">
        <v>228</v>
      </c>
      <c r="D16" s="161"/>
      <c r="E16" s="161"/>
      <c r="F16" s="161"/>
      <c r="G16" s="162">
        <v>540</v>
      </c>
      <c r="H16" s="323">
        <v>615</v>
      </c>
      <c r="I16" s="384">
        <v>575</v>
      </c>
    </row>
    <row r="17" spans="1:9" x14ac:dyDescent="0.2">
      <c r="A17" s="156">
        <v>7</v>
      </c>
      <c r="B17" s="160"/>
      <c r="C17" s="27" t="s">
        <v>78</v>
      </c>
      <c r="D17" s="27"/>
      <c r="E17" s="27"/>
      <c r="F17" s="27"/>
      <c r="G17" s="162"/>
      <c r="H17" s="159">
        <v>615</v>
      </c>
      <c r="I17" s="98">
        <v>575</v>
      </c>
    </row>
    <row r="18" spans="1:9" x14ac:dyDescent="0.2">
      <c r="A18" s="156">
        <v>8</v>
      </c>
      <c r="B18" s="160"/>
      <c r="C18" s="27"/>
      <c r="D18" s="27"/>
      <c r="E18" s="27"/>
      <c r="F18" s="27"/>
      <c r="G18" s="156"/>
      <c r="H18" s="159"/>
      <c r="I18" s="98"/>
    </row>
    <row r="19" spans="1:9" x14ac:dyDescent="0.2">
      <c r="A19" s="156">
        <v>9</v>
      </c>
      <c r="B19" s="556" t="s">
        <v>64</v>
      </c>
      <c r="C19" s="377" t="s">
        <v>229</v>
      </c>
      <c r="D19" s="163"/>
      <c r="E19" s="27"/>
      <c r="F19" s="27"/>
      <c r="G19" s="158">
        <v>60</v>
      </c>
      <c r="H19" s="323">
        <v>60</v>
      </c>
      <c r="I19" s="384">
        <v>16</v>
      </c>
    </row>
    <row r="20" spans="1:9" x14ac:dyDescent="0.2">
      <c r="A20" s="156">
        <v>10</v>
      </c>
      <c r="B20" s="164"/>
      <c r="C20" s="27" t="s">
        <v>79</v>
      </c>
      <c r="D20" s="27"/>
      <c r="E20" s="27"/>
      <c r="F20" s="27"/>
      <c r="G20" s="156">
        <v>60</v>
      </c>
      <c r="H20" s="159">
        <v>60</v>
      </c>
      <c r="I20" s="98">
        <v>16</v>
      </c>
    </row>
    <row r="21" spans="1:9" x14ac:dyDescent="0.2">
      <c r="A21" s="156">
        <v>11</v>
      </c>
      <c r="B21" s="164"/>
      <c r="C21" s="27"/>
      <c r="D21" s="27"/>
      <c r="E21" s="27"/>
      <c r="F21" s="27"/>
      <c r="G21" s="156"/>
      <c r="H21" s="159"/>
      <c r="I21" s="98"/>
    </row>
    <row r="22" spans="1:9" x14ac:dyDescent="0.2">
      <c r="A22" s="156">
        <v>12</v>
      </c>
      <c r="B22" s="164"/>
      <c r="C22" s="27"/>
      <c r="D22" s="27"/>
      <c r="E22" s="27"/>
      <c r="F22" s="27"/>
      <c r="G22" s="156"/>
      <c r="H22" s="159"/>
      <c r="I22" s="98"/>
    </row>
    <row r="23" spans="1:9" x14ac:dyDescent="0.2">
      <c r="A23" s="156">
        <v>13</v>
      </c>
      <c r="B23" s="556" t="s">
        <v>80</v>
      </c>
      <c r="C23" s="377" t="s">
        <v>81</v>
      </c>
      <c r="D23" s="163"/>
      <c r="E23" s="163"/>
      <c r="F23" s="27"/>
      <c r="G23" s="158">
        <v>540</v>
      </c>
      <c r="H23" s="323">
        <v>540</v>
      </c>
      <c r="I23" s="384">
        <v>514</v>
      </c>
    </row>
    <row r="24" spans="1:9" x14ac:dyDescent="0.2">
      <c r="A24" s="156">
        <v>14</v>
      </c>
      <c r="B24" s="165"/>
      <c r="C24" s="27" t="s">
        <v>82</v>
      </c>
      <c r="D24" s="27"/>
      <c r="E24" s="27" t="s">
        <v>83</v>
      </c>
      <c r="F24" s="27"/>
      <c r="G24" s="156">
        <v>540</v>
      </c>
      <c r="H24" s="159">
        <v>540</v>
      </c>
      <c r="I24" s="98">
        <v>514</v>
      </c>
    </row>
    <row r="25" spans="1:9" x14ac:dyDescent="0.2">
      <c r="A25" s="156">
        <v>15</v>
      </c>
      <c r="B25" s="165"/>
      <c r="C25" s="166"/>
      <c r="D25" s="27"/>
      <c r="E25" s="27"/>
      <c r="F25" s="167"/>
      <c r="G25" s="97"/>
      <c r="H25" s="159"/>
      <c r="I25" s="98"/>
    </row>
    <row r="26" spans="1:9" x14ac:dyDescent="0.2">
      <c r="A26" s="156">
        <v>16</v>
      </c>
      <c r="B26" s="555" t="s">
        <v>62</v>
      </c>
      <c r="C26" s="557" t="s">
        <v>191</v>
      </c>
      <c r="D26" s="27"/>
      <c r="E26" s="27"/>
      <c r="F26" s="167"/>
      <c r="G26" s="97"/>
      <c r="H26" s="323">
        <v>162</v>
      </c>
      <c r="I26" s="384">
        <v>161</v>
      </c>
    </row>
    <row r="27" spans="1:9" x14ac:dyDescent="0.2">
      <c r="A27" s="156">
        <v>17</v>
      </c>
      <c r="B27" s="165"/>
      <c r="C27" s="166" t="s">
        <v>231</v>
      </c>
      <c r="D27" s="27"/>
      <c r="E27" s="27"/>
      <c r="F27" s="167"/>
      <c r="G27" s="97"/>
      <c r="H27" s="159">
        <v>162</v>
      </c>
      <c r="I27" s="98">
        <v>161</v>
      </c>
    </row>
    <row r="28" spans="1:9" x14ac:dyDescent="0.2">
      <c r="A28" s="156">
        <v>18</v>
      </c>
      <c r="B28" s="98"/>
      <c r="C28" s="166"/>
      <c r="D28" s="27"/>
      <c r="E28" s="27"/>
      <c r="F28" s="167"/>
      <c r="G28" s="156"/>
      <c r="H28" s="159"/>
      <c r="I28" s="98"/>
    </row>
    <row r="29" spans="1:9" ht="13.5" thickBot="1" x14ac:dyDescent="0.25">
      <c r="A29" s="156">
        <v>19</v>
      </c>
      <c r="B29" s="169"/>
      <c r="C29" s="170"/>
      <c r="D29" s="85"/>
      <c r="E29" s="85"/>
      <c r="F29" s="171"/>
      <c r="G29" s="168"/>
      <c r="H29" s="172"/>
      <c r="I29" s="169"/>
    </row>
    <row r="30" spans="1:9" ht="13.5" thickBot="1" x14ac:dyDescent="0.25">
      <c r="A30" s="156">
        <v>20</v>
      </c>
      <c r="B30" s="174"/>
      <c r="C30" s="175" t="s">
        <v>84</v>
      </c>
      <c r="D30" s="175"/>
      <c r="E30" s="175"/>
      <c r="F30" s="175"/>
      <c r="G30" s="176">
        <v>1145</v>
      </c>
      <c r="H30" s="177">
        <f>H12+H16+H19+H23+H26</f>
        <v>1388</v>
      </c>
      <c r="I30" s="663">
        <f>I12+I16+I19+I23+I26</f>
        <v>1273</v>
      </c>
    </row>
    <row r="31" spans="1:9" x14ac:dyDescent="0.2">
      <c r="A31" s="156">
        <v>21</v>
      </c>
      <c r="B31" s="92"/>
      <c r="C31" s="179"/>
      <c r="D31" s="179"/>
      <c r="E31" s="179"/>
      <c r="F31" s="179"/>
      <c r="G31" s="178"/>
      <c r="H31" s="179"/>
      <c r="I31" s="180"/>
    </row>
    <row r="32" spans="1:9" x14ac:dyDescent="0.2">
      <c r="A32" s="156">
        <v>22</v>
      </c>
      <c r="B32" s="182" t="s">
        <v>85</v>
      </c>
      <c r="C32" s="22" t="s">
        <v>86</v>
      </c>
      <c r="D32" s="183"/>
      <c r="E32" s="183"/>
      <c r="F32" s="24"/>
      <c r="G32" s="158"/>
      <c r="H32" s="159"/>
      <c r="I32" s="98"/>
    </row>
    <row r="33" spans="1:9" x14ac:dyDescent="0.2">
      <c r="A33" s="156">
        <v>23</v>
      </c>
      <c r="B33" s="184"/>
      <c r="C33" s="161"/>
      <c r="D33" s="161"/>
      <c r="E33" s="161"/>
      <c r="F33" s="27"/>
      <c r="G33" s="158"/>
      <c r="H33" s="159"/>
      <c r="I33" s="98"/>
    </row>
    <row r="34" spans="1:9" x14ac:dyDescent="0.2">
      <c r="A34" s="156">
        <v>24</v>
      </c>
      <c r="B34" s="184"/>
      <c r="C34" s="27"/>
      <c r="D34" s="27"/>
      <c r="E34" s="27"/>
      <c r="F34" s="27"/>
      <c r="G34" s="158"/>
      <c r="H34" s="159"/>
      <c r="I34" s="98"/>
    </row>
    <row r="35" spans="1:9" ht="13.5" thickBot="1" x14ac:dyDescent="0.25">
      <c r="A35" s="156">
        <v>25</v>
      </c>
      <c r="B35" s="186"/>
      <c r="C35" s="45"/>
      <c r="D35" s="45"/>
      <c r="E35" s="45"/>
      <c r="F35" s="45"/>
      <c r="G35" s="185"/>
      <c r="H35" s="187"/>
      <c r="I35" s="188"/>
    </row>
    <row r="36" spans="1:9" ht="13.5" thickBot="1" x14ac:dyDescent="0.25">
      <c r="A36" s="156">
        <v>26</v>
      </c>
      <c r="B36" s="174"/>
      <c r="C36" s="17" t="s">
        <v>87</v>
      </c>
      <c r="D36" s="17"/>
      <c r="E36" s="17"/>
      <c r="F36" s="17"/>
      <c r="G36" s="69">
        <v>0</v>
      </c>
      <c r="H36" s="189">
        <v>0</v>
      </c>
      <c r="I36" s="325">
        <v>0</v>
      </c>
    </row>
    <row r="37" spans="1:9" ht="13.5" thickBot="1" x14ac:dyDescent="0.25">
      <c r="A37" s="156">
        <v>27</v>
      </c>
      <c r="B37" s="190"/>
      <c r="C37" s="5"/>
      <c r="D37" s="5"/>
      <c r="E37" s="5"/>
      <c r="F37" s="5"/>
      <c r="G37" s="136"/>
      <c r="H37" s="191"/>
      <c r="I37" s="137"/>
    </row>
    <row r="38" spans="1:9" ht="13.5" thickBot="1" x14ac:dyDescent="0.25">
      <c r="A38" s="156">
        <v>28</v>
      </c>
      <c r="B38" s="148"/>
      <c r="C38" s="193"/>
      <c r="D38" s="193"/>
      <c r="E38" s="193"/>
      <c r="F38" s="193"/>
      <c r="G38" s="194"/>
      <c r="H38" s="195"/>
      <c r="I38" s="196"/>
    </row>
    <row r="39" spans="1:9" ht="15.75" customHeight="1" thickTop="1" thickBot="1" x14ac:dyDescent="0.25">
      <c r="A39" s="156">
        <v>29</v>
      </c>
      <c r="B39" s="198"/>
      <c r="C39" s="199" t="s">
        <v>88</v>
      </c>
      <c r="D39" s="199"/>
      <c r="E39" s="199"/>
      <c r="F39" s="199"/>
      <c r="G39" s="200">
        <v>1145</v>
      </c>
      <c r="H39" s="201">
        <f>H30</f>
        <v>1388</v>
      </c>
      <c r="I39" s="664">
        <f>I30</f>
        <v>1273</v>
      </c>
    </row>
  </sheetData>
  <mergeCells count="1">
    <mergeCell ref="A1:I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sqref="A1:J1"/>
    </sheetView>
  </sheetViews>
  <sheetFormatPr defaultRowHeight="12.75" x14ac:dyDescent="0.2"/>
  <cols>
    <col min="7" max="7" width="9.5703125" customWidth="1"/>
    <col min="8" max="8" width="10" customWidth="1"/>
  </cols>
  <sheetData>
    <row r="1" spans="1:10" x14ac:dyDescent="0.2">
      <c r="A1" s="678" t="s">
        <v>482</v>
      </c>
      <c r="B1" s="678"/>
      <c r="C1" s="678"/>
      <c r="D1" s="678"/>
      <c r="E1" s="678"/>
      <c r="F1" s="678"/>
      <c r="G1" s="678"/>
      <c r="H1" s="678"/>
      <c r="I1" s="678"/>
      <c r="J1" s="678"/>
    </row>
    <row r="2" spans="1:10" x14ac:dyDescent="0.2">
      <c r="A2" s="494"/>
      <c r="B2" s="494"/>
      <c r="C2" s="494"/>
      <c r="D2" s="494"/>
      <c r="E2" s="494"/>
      <c r="F2" s="494"/>
      <c r="G2" s="494"/>
      <c r="H2" s="494"/>
      <c r="I2" s="494"/>
      <c r="J2" s="494"/>
    </row>
    <row r="3" spans="1:10" ht="15" x14ac:dyDescent="0.25">
      <c r="A3" s="2" t="s">
        <v>89</v>
      </c>
      <c r="B3" s="2"/>
      <c r="C3" s="2"/>
      <c r="D3" s="2"/>
      <c r="E3" s="2"/>
      <c r="F3" s="2"/>
      <c r="G3" s="142"/>
      <c r="H3" s="1"/>
      <c r="I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</row>
    <row r="5" spans="1:10" ht="15" x14ac:dyDescent="0.25">
      <c r="A5" s="1"/>
      <c r="B5" s="1"/>
      <c r="C5" s="142"/>
      <c r="D5" s="142" t="s">
        <v>90</v>
      </c>
      <c r="E5" s="142"/>
      <c r="F5" s="142"/>
      <c r="G5" s="142"/>
      <c r="H5" s="142"/>
      <c r="I5" s="142"/>
    </row>
    <row r="6" spans="1:10" x14ac:dyDescent="0.2">
      <c r="A6" s="1"/>
      <c r="B6" s="1"/>
      <c r="C6" s="1"/>
      <c r="D6" s="679">
        <v>2015</v>
      </c>
      <c r="E6" s="679"/>
      <c r="F6" s="1"/>
      <c r="G6" s="1"/>
      <c r="H6" s="1"/>
      <c r="I6" s="1"/>
    </row>
    <row r="7" spans="1:10" ht="13.5" thickBot="1" x14ac:dyDescent="0.25">
      <c r="A7" s="1"/>
      <c r="B7" s="1"/>
      <c r="C7" s="1"/>
      <c r="D7" s="1"/>
      <c r="E7" s="1"/>
      <c r="F7" s="1"/>
      <c r="G7" s="1"/>
      <c r="H7" s="1" t="s">
        <v>32</v>
      </c>
      <c r="I7" s="1"/>
    </row>
    <row r="8" spans="1:10" ht="13.5" thickBot="1" x14ac:dyDescent="0.25">
      <c r="A8" s="144"/>
      <c r="B8" s="11" t="s">
        <v>28</v>
      </c>
      <c r="C8" s="8"/>
      <c r="D8" s="9" t="s">
        <v>29</v>
      </c>
      <c r="E8" s="9"/>
      <c r="F8" s="10"/>
      <c r="G8" s="11" t="s">
        <v>30</v>
      </c>
      <c r="H8" s="8" t="s">
        <v>31</v>
      </c>
      <c r="I8" s="11" t="s">
        <v>27</v>
      </c>
    </row>
    <row r="9" spans="1:10" ht="14.25" customHeight="1" thickBot="1" x14ac:dyDescent="0.25">
      <c r="A9" s="202">
        <v>1</v>
      </c>
      <c r="B9" s="224" t="s">
        <v>71</v>
      </c>
      <c r="C9" s="147"/>
      <c r="D9" s="147"/>
      <c r="E9" s="147"/>
      <c r="F9" s="147"/>
      <c r="G9" s="558" t="s">
        <v>133</v>
      </c>
      <c r="H9" s="559" t="s">
        <v>48</v>
      </c>
      <c r="I9" s="563" t="s">
        <v>471</v>
      </c>
    </row>
    <row r="10" spans="1:10" ht="14.25" customHeight="1" thickBot="1" x14ac:dyDescent="0.25">
      <c r="A10" s="203">
        <v>2</v>
      </c>
      <c r="B10" s="150" t="s">
        <v>72</v>
      </c>
      <c r="C10" s="79"/>
      <c r="D10" s="79" t="s">
        <v>73</v>
      </c>
      <c r="E10" s="79"/>
      <c r="F10" s="60"/>
      <c r="G10" s="560" t="s">
        <v>33</v>
      </c>
      <c r="H10" s="561"/>
      <c r="I10" s="205"/>
    </row>
    <row r="11" spans="1:10" x14ac:dyDescent="0.2">
      <c r="A11" s="13">
        <v>3</v>
      </c>
      <c r="B11" s="206" t="s">
        <v>91</v>
      </c>
      <c r="C11" s="15"/>
      <c r="D11" s="15"/>
      <c r="E11" s="15"/>
      <c r="F11" s="207"/>
      <c r="G11" s="153"/>
      <c r="H11" s="14"/>
      <c r="I11" s="208"/>
    </row>
    <row r="12" spans="1:10" x14ac:dyDescent="0.2">
      <c r="A12" s="31">
        <v>4</v>
      </c>
      <c r="B12" s="209" t="s">
        <v>77</v>
      </c>
      <c r="C12" s="270" t="s">
        <v>92</v>
      </c>
      <c r="D12" s="32"/>
      <c r="E12" s="32"/>
      <c r="F12" s="157"/>
      <c r="G12" s="158">
        <v>7200</v>
      </c>
      <c r="H12" s="210">
        <f>H14+H16+H17+H18</f>
        <v>9627</v>
      </c>
      <c r="I12" s="211">
        <f>SUM(I14:I18)</f>
        <v>9629</v>
      </c>
    </row>
    <row r="13" spans="1:10" x14ac:dyDescent="0.2">
      <c r="A13" s="26">
        <v>5</v>
      </c>
      <c r="B13" s="26"/>
      <c r="C13" s="27" t="s">
        <v>93</v>
      </c>
      <c r="D13" s="27"/>
      <c r="E13" s="27"/>
      <c r="F13" s="167"/>
      <c r="G13" s="156"/>
      <c r="H13" s="166"/>
      <c r="I13" s="26"/>
    </row>
    <row r="14" spans="1:10" x14ac:dyDescent="0.2">
      <c r="A14" s="26">
        <v>6</v>
      </c>
      <c r="B14" s="26"/>
      <c r="C14" s="27"/>
      <c r="D14" s="212" t="s">
        <v>94</v>
      </c>
      <c r="E14" s="27"/>
      <c r="F14" s="167"/>
      <c r="G14" s="156">
        <v>1000</v>
      </c>
      <c r="H14" s="166">
        <v>1225</v>
      </c>
      <c r="I14" s="26">
        <v>1225</v>
      </c>
    </row>
    <row r="15" spans="1:10" x14ac:dyDescent="0.2">
      <c r="A15" s="26">
        <v>7</v>
      </c>
      <c r="B15" s="26"/>
      <c r="C15" s="213"/>
      <c r="D15" s="214" t="s">
        <v>95</v>
      </c>
      <c r="E15" s="213"/>
      <c r="F15" s="215"/>
      <c r="G15" s="156"/>
      <c r="H15" s="166"/>
      <c r="I15" s="26"/>
    </row>
    <row r="16" spans="1:10" x14ac:dyDescent="0.2">
      <c r="A16" s="26">
        <v>8</v>
      </c>
      <c r="B16" s="26"/>
      <c r="C16" s="27"/>
      <c r="D16" s="27" t="s">
        <v>96</v>
      </c>
      <c r="E16" s="27"/>
      <c r="F16" s="167"/>
      <c r="G16" s="156">
        <v>3000</v>
      </c>
      <c r="H16" s="166">
        <v>4436</v>
      </c>
      <c r="I16" s="26">
        <v>4436</v>
      </c>
    </row>
    <row r="17" spans="1:9" x14ac:dyDescent="0.2">
      <c r="A17" s="26">
        <v>9</v>
      </c>
      <c r="B17" s="26"/>
      <c r="C17" s="27"/>
      <c r="D17" s="27" t="s">
        <v>98</v>
      </c>
      <c r="E17" s="27"/>
      <c r="F17" s="167"/>
      <c r="G17" s="156">
        <v>3000</v>
      </c>
      <c r="H17" s="166">
        <v>3706</v>
      </c>
      <c r="I17" s="26">
        <v>3706</v>
      </c>
    </row>
    <row r="18" spans="1:9" x14ac:dyDescent="0.2">
      <c r="A18" s="26">
        <v>10</v>
      </c>
      <c r="B18" s="26"/>
      <c r="C18" s="27"/>
      <c r="D18" s="27" t="s">
        <v>234</v>
      </c>
      <c r="E18" s="27"/>
      <c r="F18" s="167"/>
      <c r="G18" s="156"/>
      <c r="H18" s="166">
        <v>260</v>
      </c>
      <c r="I18" s="26">
        <v>262</v>
      </c>
    </row>
    <row r="19" spans="1:9" x14ac:dyDescent="0.2">
      <c r="A19" s="26">
        <v>11</v>
      </c>
      <c r="B19" s="26"/>
      <c r="C19" s="27"/>
      <c r="D19" s="27"/>
      <c r="E19" s="27"/>
      <c r="F19" s="167"/>
      <c r="G19" s="156"/>
      <c r="H19" s="166"/>
      <c r="I19" s="26"/>
    </row>
    <row r="20" spans="1:9" x14ac:dyDescent="0.2">
      <c r="A20" s="26">
        <v>12</v>
      </c>
      <c r="B20" s="26"/>
      <c r="C20" s="27"/>
      <c r="D20" s="27"/>
      <c r="E20" s="27"/>
      <c r="F20" s="167"/>
      <c r="G20" s="156"/>
      <c r="H20" s="166"/>
      <c r="I20" s="26"/>
    </row>
    <row r="21" spans="1:9" x14ac:dyDescent="0.2">
      <c r="A21" s="26">
        <v>13</v>
      </c>
      <c r="B21" s="564">
        <v>900010</v>
      </c>
      <c r="C21" s="349" t="s">
        <v>233</v>
      </c>
      <c r="D21" s="27"/>
      <c r="E21" s="27"/>
      <c r="F21" s="167"/>
      <c r="G21" s="156"/>
      <c r="H21" s="562">
        <v>200</v>
      </c>
      <c r="I21" s="500">
        <v>48</v>
      </c>
    </row>
    <row r="22" spans="1:9" x14ac:dyDescent="0.2">
      <c r="A22" s="26">
        <v>14</v>
      </c>
      <c r="B22" s="26"/>
      <c r="C22" s="27"/>
      <c r="D22" s="27" t="s">
        <v>97</v>
      </c>
      <c r="E22" s="27"/>
      <c r="F22" s="167"/>
      <c r="G22" s="156"/>
      <c r="H22" s="166">
        <v>200</v>
      </c>
      <c r="I22" s="26">
        <v>48</v>
      </c>
    </row>
    <row r="23" spans="1:9" ht="13.5" thickBot="1" x14ac:dyDescent="0.25">
      <c r="A23" s="26">
        <v>15</v>
      </c>
      <c r="B23" s="26"/>
      <c r="C23" s="27"/>
      <c r="D23" s="27"/>
      <c r="E23" s="27"/>
      <c r="F23" s="167"/>
      <c r="G23" s="156"/>
      <c r="H23" s="166"/>
      <c r="I23" s="26"/>
    </row>
    <row r="24" spans="1:9" ht="15.75" customHeight="1" thickBot="1" x14ac:dyDescent="0.25">
      <c r="A24" s="59">
        <v>16</v>
      </c>
      <c r="B24" s="144"/>
      <c r="C24" s="17" t="s">
        <v>88</v>
      </c>
      <c r="D24" s="17"/>
      <c r="E24" s="17"/>
      <c r="F24" s="76"/>
      <c r="G24" s="69">
        <v>7200</v>
      </c>
      <c r="H24" s="16">
        <f>H12+H21</f>
        <v>9827</v>
      </c>
      <c r="I24" s="216">
        <f>I12+I21</f>
        <v>9677</v>
      </c>
    </row>
    <row r="25" spans="1:9" x14ac:dyDescent="0.2">
      <c r="A25" s="147"/>
      <c r="B25" s="1"/>
      <c r="C25" s="1"/>
      <c r="D25" s="1"/>
      <c r="E25" s="1"/>
      <c r="F25" s="1"/>
      <c r="G25" s="1"/>
      <c r="H25" s="1"/>
      <c r="I25" s="1"/>
    </row>
    <row r="26" spans="1:9" ht="11.25" customHeight="1" x14ac:dyDescent="0.25">
      <c r="A26" s="5"/>
      <c r="B26" s="142"/>
      <c r="C26" s="142"/>
      <c r="D26" s="142"/>
      <c r="E26" s="142"/>
      <c r="F26" s="142"/>
      <c r="G26" s="142"/>
      <c r="H26" s="5"/>
      <c r="I26" s="5"/>
    </row>
    <row r="27" spans="1:9" ht="15" x14ac:dyDescent="0.25">
      <c r="A27" s="219"/>
      <c r="B27" s="218"/>
      <c r="C27" s="218" t="s">
        <v>99</v>
      </c>
      <c r="D27" s="218"/>
      <c r="E27" s="218"/>
      <c r="F27" s="218"/>
      <c r="G27" s="218"/>
      <c r="H27" s="219"/>
      <c r="I27" s="1"/>
    </row>
    <row r="28" spans="1:9" ht="13.5" thickBot="1" x14ac:dyDescent="0.25">
      <c r="A28" s="60"/>
      <c r="B28" s="1"/>
      <c r="C28" s="1"/>
      <c r="D28" s="143">
        <v>2015</v>
      </c>
      <c r="E28" s="1"/>
      <c r="F28" s="1"/>
      <c r="G28" s="1"/>
      <c r="H28" s="1" t="s">
        <v>32</v>
      </c>
      <c r="I28" s="1"/>
    </row>
    <row r="29" spans="1:9" ht="13.5" thickBot="1" x14ac:dyDescent="0.25">
      <c r="A29" s="144"/>
      <c r="B29" s="11" t="s">
        <v>28</v>
      </c>
      <c r="C29" s="8"/>
      <c r="D29" s="9" t="s">
        <v>29</v>
      </c>
      <c r="E29" s="9"/>
      <c r="F29" s="10"/>
      <c r="G29" s="11" t="s">
        <v>30</v>
      </c>
      <c r="H29" s="11" t="s">
        <v>31</v>
      </c>
      <c r="I29" s="11" t="s">
        <v>27</v>
      </c>
    </row>
    <row r="30" spans="1:9" ht="15" customHeight="1" thickBot="1" x14ac:dyDescent="0.25">
      <c r="A30" s="202">
        <v>1</v>
      </c>
      <c r="B30" s="149" t="s">
        <v>71</v>
      </c>
      <c r="C30" s="147"/>
      <c r="D30" s="147"/>
      <c r="E30" s="147"/>
      <c r="F30" s="147"/>
      <c r="G30" s="563" t="s">
        <v>133</v>
      </c>
      <c r="H30" s="563" t="s">
        <v>48</v>
      </c>
      <c r="I30" s="563" t="s">
        <v>471</v>
      </c>
    </row>
    <row r="31" spans="1:9" ht="15" customHeight="1" thickBot="1" x14ac:dyDescent="0.25">
      <c r="A31" s="203">
        <v>2</v>
      </c>
      <c r="B31" s="150" t="s">
        <v>72</v>
      </c>
      <c r="C31" s="79"/>
      <c r="D31" s="79" t="s">
        <v>73</v>
      </c>
      <c r="E31" s="79"/>
      <c r="F31" s="79"/>
      <c r="G31" s="560" t="s">
        <v>33</v>
      </c>
      <c r="H31" s="560"/>
      <c r="I31" s="205"/>
    </row>
    <row r="32" spans="1:9" x14ac:dyDescent="0.2">
      <c r="A32" s="13">
        <v>3</v>
      </c>
      <c r="B32" s="207" t="s">
        <v>91</v>
      </c>
      <c r="C32" s="15"/>
      <c r="D32" s="15"/>
      <c r="E32" s="15"/>
      <c r="F32" s="207"/>
      <c r="G32" s="206"/>
      <c r="H32" s="208"/>
      <c r="I32" s="208"/>
    </row>
    <row r="33" spans="1:9" x14ac:dyDescent="0.2">
      <c r="A33" s="31">
        <v>4</v>
      </c>
      <c r="B33" s="584" t="s">
        <v>52</v>
      </c>
      <c r="C33" s="348" t="s">
        <v>100</v>
      </c>
      <c r="D33" s="343"/>
      <c r="E33" s="343"/>
      <c r="F33" s="585"/>
      <c r="G33" s="211">
        <v>0</v>
      </c>
      <c r="H33" s="211">
        <v>160</v>
      </c>
      <c r="I33" s="211">
        <v>160</v>
      </c>
    </row>
    <row r="34" spans="1:9" x14ac:dyDescent="0.2">
      <c r="A34" s="31">
        <v>5</v>
      </c>
      <c r="B34" s="569"/>
      <c r="C34" s="37" t="s">
        <v>190</v>
      </c>
      <c r="D34" s="27"/>
      <c r="E34" s="27"/>
      <c r="F34" s="167"/>
      <c r="G34" s="156"/>
      <c r="H34" s="156">
        <v>150</v>
      </c>
      <c r="I34" s="26">
        <v>150</v>
      </c>
    </row>
    <row r="35" spans="1:9" x14ac:dyDescent="0.2">
      <c r="A35" s="31">
        <v>6</v>
      </c>
      <c r="B35" s="569"/>
      <c r="C35" s="577" t="s">
        <v>235</v>
      </c>
      <c r="D35" s="212"/>
      <c r="E35" s="212"/>
      <c r="F35" s="220"/>
      <c r="G35" s="221"/>
      <c r="H35" s="156">
        <v>10</v>
      </c>
      <c r="I35" s="26">
        <v>10</v>
      </c>
    </row>
    <row r="36" spans="1:9" x14ac:dyDescent="0.2">
      <c r="A36" s="19">
        <v>7</v>
      </c>
      <c r="B36" s="570"/>
      <c r="C36" s="45"/>
      <c r="D36" s="45"/>
      <c r="E36" s="45"/>
      <c r="F36" s="306"/>
      <c r="G36" s="185"/>
      <c r="H36" s="185"/>
      <c r="I36" s="231"/>
    </row>
    <row r="37" spans="1:9" x14ac:dyDescent="0.2">
      <c r="A37" s="31">
        <v>8</v>
      </c>
      <c r="B37" s="584" t="s">
        <v>62</v>
      </c>
      <c r="C37" s="348" t="s">
        <v>191</v>
      </c>
      <c r="D37" s="343"/>
      <c r="E37" s="161"/>
      <c r="F37" s="157"/>
      <c r="G37" s="162"/>
      <c r="H37" s="162">
        <v>100</v>
      </c>
      <c r="I37" s="500">
        <v>100</v>
      </c>
    </row>
    <row r="38" spans="1:9" x14ac:dyDescent="0.2">
      <c r="A38" s="225">
        <v>9</v>
      </c>
      <c r="B38" s="568"/>
      <c r="C38" s="578" t="s">
        <v>192</v>
      </c>
      <c r="D38" s="219"/>
      <c r="E38" s="219"/>
      <c r="F38" s="469"/>
      <c r="G38" s="227"/>
      <c r="H38" s="334">
        <v>100</v>
      </c>
      <c r="I38" s="225">
        <v>100</v>
      </c>
    </row>
    <row r="39" spans="1:9" x14ac:dyDescent="0.2">
      <c r="A39" s="31">
        <v>10</v>
      </c>
      <c r="B39" s="501"/>
      <c r="C39" s="161"/>
      <c r="D39" s="161"/>
      <c r="E39" s="161"/>
      <c r="F39" s="157"/>
      <c r="G39" s="162"/>
      <c r="H39" s="162"/>
      <c r="I39" s="500"/>
    </row>
    <row r="40" spans="1:9" x14ac:dyDescent="0.2">
      <c r="A40" s="31">
        <v>12</v>
      </c>
      <c r="B40" s="584" t="s">
        <v>223</v>
      </c>
      <c r="C40" s="557" t="s">
        <v>236</v>
      </c>
      <c r="D40" s="343"/>
      <c r="E40" s="343"/>
      <c r="F40" s="585"/>
      <c r="G40" s="500"/>
      <c r="H40" s="500">
        <v>975</v>
      </c>
      <c r="I40" s="500">
        <v>975</v>
      </c>
    </row>
    <row r="41" spans="1:9" x14ac:dyDescent="0.2">
      <c r="A41" s="225">
        <v>13</v>
      </c>
      <c r="B41" s="571"/>
      <c r="C41" s="219"/>
      <c r="D41" s="219"/>
      <c r="E41" s="219"/>
      <c r="F41" s="226"/>
      <c r="G41" s="227"/>
      <c r="H41" s="227"/>
      <c r="I41" s="228"/>
    </row>
    <row r="42" spans="1:9" x14ac:dyDescent="0.2">
      <c r="A42" s="31">
        <v>14</v>
      </c>
      <c r="B42" s="584" t="s">
        <v>59</v>
      </c>
      <c r="C42" s="348" t="s">
        <v>101</v>
      </c>
      <c r="D42" s="343"/>
      <c r="E42" s="343"/>
      <c r="F42" s="586"/>
      <c r="G42" s="565">
        <v>13128</v>
      </c>
      <c r="H42" s="162">
        <v>14200</v>
      </c>
      <c r="I42" s="500">
        <v>14200</v>
      </c>
    </row>
    <row r="43" spans="1:9" x14ac:dyDescent="0.2">
      <c r="A43" s="225">
        <v>15</v>
      </c>
      <c r="B43" s="573"/>
      <c r="C43" s="574"/>
      <c r="D43" s="219"/>
      <c r="E43" s="219"/>
      <c r="F43" s="226"/>
      <c r="G43" s="575"/>
      <c r="H43" s="227"/>
      <c r="I43" s="228"/>
    </row>
    <row r="44" spans="1:9" x14ac:dyDescent="0.2">
      <c r="A44" s="31">
        <v>16</v>
      </c>
      <c r="B44" s="554" t="s">
        <v>55</v>
      </c>
      <c r="C44" s="348" t="s">
        <v>228</v>
      </c>
      <c r="D44" s="343"/>
      <c r="E44" s="343"/>
      <c r="F44" s="167"/>
      <c r="G44" s="565"/>
      <c r="H44" s="162">
        <v>97</v>
      </c>
      <c r="I44" s="500">
        <v>97</v>
      </c>
    </row>
    <row r="45" spans="1:9" x14ac:dyDescent="0.2">
      <c r="A45" s="225">
        <v>17</v>
      </c>
      <c r="B45" s="576"/>
      <c r="C45" s="37" t="s">
        <v>237</v>
      </c>
      <c r="D45" s="161"/>
      <c r="E45" s="161"/>
      <c r="F45" s="167"/>
      <c r="G45" s="565"/>
      <c r="H45" s="579">
        <v>79</v>
      </c>
      <c r="I45" s="31">
        <v>79</v>
      </c>
    </row>
    <row r="46" spans="1:9" x14ac:dyDescent="0.2">
      <c r="A46" s="31">
        <v>18</v>
      </c>
      <c r="B46" s="502"/>
      <c r="C46" s="37" t="s">
        <v>238</v>
      </c>
      <c r="D46" s="161"/>
      <c r="E46" s="161"/>
      <c r="F46" s="167"/>
      <c r="G46" s="162"/>
      <c r="H46" s="579">
        <v>18</v>
      </c>
      <c r="I46" s="31">
        <v>18</v>
      </c>
    </row>
    <row r="47" spans="1:9" x14ac:dyDescent="0.2">
      <c r="A47" s="225">
        <v>19</v>
      </c>
      <c r="B47" s="571"/>
      <c r="C47" s="219"/>
      <c r="D47" s="219"/>
      <c r="E47" s="219"/>
      <c r="F47" s="226"/>
      <c r="G47" s="227"/>
      <c r="H47" s="227"/>
      <c r="I47" s="228"/>
    </row>
    <row r="48" spans="1:9" x14ac:dyDescent="0.2">
      <c r="A48" s="31">
        <v>20</v>
      </c>
      <c r="B48" s="587">
        <v>104051</v>
      </c>
      <c r="C48" s="553" t="s">
        <v>239</v>
      </c>
      <c r="D48" s="348"/>
      <c r="E48" s="348"/>
      <c r="F48" s="588"/>
      <c r="G48" s="156"/>
      <c r="H48" s="162">
        <v>180</v>
      </c>
      <c r="I48" s="500">
        <v>180</v>
      </c>
    </row>
    <row r="49" spans="1:9" x14ac:dyDescent="0.2">
      <c r="A49" s="225">
        <v>21</v>
      </c>
      <c r="B49" s="580"/>
      <c r="C49" s="582" t="s">
        <v>240</v>
      </c>
      <c r="D49" s="24"/>
      <c r="E49" s="24"/>
      <c r="F49" s="581"/>
      <c r="G49" s="181"/>
      <c r="H49" s="181">
        <v>180</v>
      </c>
      <c r="I49" s="21">
        <v>180</v>
      </c>
    </row>
    <row r="50" spans="1:9" ht="13.5" thickBot="1" x14ac:dyDescent="0.25">
      <c r="A50" s="31">
        <v>22</v>
      </c>
      <c r="B50" s="572"/>
      <c r="C50" s="81"/>
      <c r="D50" s="22"/>
      <c r="E50" s="22"/>
      <c r="F50" s="82"/>
      <c r="G50" s="233"/>
      <c r="H50" s="233"/>
      <c r="I50" s="234"/>
    </row>
    <row r="51" spans="1:9" ht="13.5" thickBot="1" x14ac:dyDescent="0.25">
      <c r="A51" s="225">
        <v>23</v>
      </c>
      <c r="B51" s="235"/>
      <c r="C51" s="175" t="s">
        <v>84</v>
      </c>
      <c r="D51" s="175"/>
      <c r="E51" s="175"/>
      <c r="F51" s="236"/>
      <c r="G51" s="176">
        <v>13128</v>
      </c>
      <c r="H51" s="176">
        <f>H33+H37+H40+H42+H44+H48</f>
        <v>15712</v>
      </c>
      <c r="I51" s="566">
        <f>I33+I37+I40+I42+I44+I48</f>
        <v>15712</v>
      </c>
    </row>
    <row r="52" spans="1:9" x14ac:dyDescent="0.2">
      <c r="A52" s="31">
        <v>24</v>
      </c>
      <c r="B52" s="232"/>
      <c r="C52" s="22"/>
      <c r="D52" s="22"/>
      <c r="E52" s="22"/>
      <c r="F52" s="82"/>
      <c r="G52" s="233"/>
      <c r="H52" s="233"/>
      <c r="I52" s="234"/>
    </row>
    <row r="53" spans="1:9" x14ac:dyDescent="0.2">
      <c r="A53" s="225">
        <v>25</v>
      </c>
      <c r="B53" s="237" t="s">
        <v>102</v>
      </c>
      <c r="C53" s="32"/>
      <c r="D53" s="32"/>
      <c r="E53" s="32"/>
      <c r="F53" s="157"/>
      <c r="G53" s="210">
        <v>0</v>
      </c>
      <c r="H53" s="210">
        <v>0</v>
      </c>
      <c r="I53" s="211">
        <v>0</v>
      </c>
    </row>
    <row r="54" spans="1:9" ht="13.5" thickBot="1" x14ac:dyDescent="0.25">
      <c r="A54" s="31">
        <v>26</v>
      </c>
      <c r="B54" s="238"/>
      <c r="C54" s="27"/>
      <c r="D54" s="27"/>
      <c r="E54" s="27"/>
      <c r="F54" s="167"/>
      <c r="G54" s="156"/>
      <c r="H54" s="166"/>
      <c r="I54" s="26"/>
    </row>
    <row r="55" spans="1:9" ht="13.5" thickBot="1" x14ac:dyDescent="0.25">
      <c r="A55" s="225">
        <v>27</v>
      </c>
      <c r="B55" s="239"/>
      <c r="C55" s="240" t="s">
        <v>103</v>
      </c>
      <c r="D55" s="240"/>
      <c r="E55" s="240"/>
      <c r="F55" s="241"/>
      <c r="G55" s="242">
        <v>0</v>
      </c>
      <c r="H55" s="242">
        <v>0</v>
      </c>
      <c r="I55" s="567">
        <v>0</v>
      </c>
    </row>
    <row r="56" spans="1:9" ht="15.75" customHeight="1" thickBot="1" x14ac:dyDescent="0.25">
      <c r="A56" s="222">
        <v>28</v>
      </c>
      <c r="B56" s="583"/>
      <c r="C56" s="17" t="s">
        <v>193</v>
      </c>
      <c r="D56" s="17"/>
      <c r="E56" s="17"/>
      <c r="F56" s="76"/>
      <c r="G56" s="69">
        <v>13128</v>
      </c>
      <c r="H56" s="69">
        <f>H51</f>
        <v>15712</v>
      </c>
      <c r="I56" s="216">
        <f>I51</f>
        <v>15712</v>
      </c>
    </row>
  </sheetData>
  <mergeCells count="2">
    <mergeCell ref="A1:J1"/>
    <mergeCell ref="D6:E6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selection sqref="A1:I1"/>
    </sheetView>
  </sheetViews>
  <sheetFormatPr defaultRowHeight="12.75" x14ac:dyDescent="0.2"/>
  <cols>
    <col min="1" max="1" width="4" customWidth="1"/>
    <col min="2" max="2" width="7.5703125" customWidth="1"/>
    <col min="6" max="6" width="7.7109375" customWidth="1"/>
    <col min="7" max="7" width="13.7109375" bestFit="1" customWidth="1"/>
    <col min="8" max="8" width="13.7109375" customWidth="1"/>
    <col min="9" max="9" width="14.28515625" customWidth="1"/>
  </cols>
  <sheetData>
    <row r="1" spans="1:11" x14ac:dyDescent="0.2">
      <c r="A1" s="670" t="s">
        <v>483</v>
      </c>
      <c r="B1" s="670"/>
      <c r="C1" s="670"/>
      <c r="D1" s="670"/>
      <c r="E1" s="670"/>
      <c r="F1" s="670"/>
      <c r="G1" s="670"/>
      <c r="H1" s="670"/>
      <c r="I1" s="670"/>
      <c r="J1" s="397"/>
      <c r="K1" s="397"/>
    </row>
    <row r="2" spans="1:11" x14ac:dyDescent="0.2">
      <c r="A2" s="494"/>
      <c r="B2" s="494"/>
      <c r="C2" s="494"/>
      <c r="D2" s="494"/>
      <c r="E2" s="494"/>
      <c r="F2" s="494"/>
      <c r="G2" s="494"/>
      <c r="H2" s="661"/>
      <c r="I2" s="494"/>
      <c r="J2" s="494"/>
      <c r="K2" s="494"/>
    </row>
    <row r="3" spans="1:11" x14ac:dyDescent="0.2">
      <c r="A3" s="219" t="s">
        <v>89</v>
      </c>
      <c r="B3" s="5"/>
      <c r="C3" s="1"/>
      <c r="D3" s="1"/>
      <c r="E3" s="1"/>
      <c r="F3" s="1"/>
      <c r="G3" s="1" t="s">
        <v>104</v>
      </c>
      <c r="H3" s="1"/>
      <c r="I3" s="1"/>
    </row>
    <row r="4" spans="1:11" x14ac:dyDescent="0.2">
      <c r="A4" s="4"/>
      <c r="B4" s="4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143" t="s">
        <v>105</v>
      </c>
      <c r="E5" s="143"/>
      <c r="F5" s="143"/>
      <c r="G5" s="143"/>
      <c r="H5" s="143"/>
      <c r="I5" s="1"/>
    </row>
    <row r="6" spans="1:11" x14ac:dyDescent="0.2">
      <c r="A6" s="1"/>
      <c r="B6" s="1"/>
      <c r="C6" s="1"/>
      <c r="D6" s="143"/>
      <c r="E6" s="143">
        <v>2015</v>
      </c>
      <c r="F6" s="143"/>
      <c r="G6" s="143"/>
      <c r="H6" s="143"/>
      <c r="I6" s="1"/>
    </row>
    <row r="7" spans="1:11" ht="13.5" thickBot="1" x14ac:dyDescent="0.25">
      <c r="A7" s="1"/>
      <c r="B7" s="1"/>
      <c r="C7" s="1"/>
      <c r="D7" s="1"/>
      <c r="E7" s="1"/>
      <c r="F7" s="1"/>
      <c r="G7" s="1" t="s">
        <v>106</v>
      </c>
      <c r="H7" s="1"/>
      <c r="I7" s="1"/>
    </row>
    <row r="8" spans="1:11" ht="13.5" thickBot="1" x14ac:dyDescent="0.25">
      <c r="A8" s="229"/>
      <c r="B8" s="10" t="s">
        <v>28</v>
      </c>
      <c r="C8" s="244"/>
      <c r="D8" s="73" t="s">
        <v>29</v>
      </c>
      <c r="E8" s="223"/>
      <c r="F8" s="245"/>
      <c r="G8" s="11" t="s">
        <v>30</v>
      </c>
      <c r="H8" s="11" t="s">
        <v>31</v>
      </c>
      <c r="I8" s="11" t="s">
        <v>27</v>
      </c>
    </row>
    <row r="9" spans="1:11" ht="13.5" thickBot="1" x14ac:dyDescent="0.25">
      <c r="A9" s="246">
        <v>1</v>
      </c>
      <c r="B9" s="247" t="s">
        <v>71</v>
      </c>
      <c r="C9" s="217"/>
      <c r="D9" s="5"/>
      <c r="E9" s="5"/>
      <c r="F9" s="226"/>
      <c r="G9" s="248" t="s">
        <v>199</v>
      </c>
      <c r="H9" s="248" t="s">
        <v>200</v>
      </c>
      <c r="I9" s="510" t="s">
        <v>473</v>
      </c>
    </row>
    <row r="10" spans="1:11" ht="13.5" thickBot="1" x14ac:dyDescent="0.25">
      <c r="A10" s="249">
        <v>2</v>
      </c>
      <c r="B10" s="250" t="s">
        <v>72</v>
      </c>
      <c r="C10" s="251" t="s">
        <v>73</v>
      </c>
      <c r="D10" s="252"/>
      <c r="E10" s="252"/>
      <c r="F10" s="247"/>
      <c r="G10" s="253"/>
      <c r="H10" s="253"/>
      <c r="I10" s="254"/>
    </row>
    <row r="11" spans="1:11" x14ac:dyDescent="0.2">
      <c r="A11" s="255">
        <v>3</v>
      </c>
      <c r="B11" s="256" t="s">
        <v>91</v>
      </c>
      <c r="C11" s="257"/>
      <c r="D11" s="22"/>
      <c r="E11" s="22"/>
      <c r="F11" s="22"/>
      <c r="G11" s="258"/>
      <c r="H11" s="665"/>
      <c r="I11" s="259"/>
    </row>
    <row r="12" spans="1:11" x14ac:dyDescent="0.2">
      <c r="A12" s="260">
        <v>4</v>
      </c>
      <c r="B12" s="261" t="s">
        <v>107</v>
      </c>
      <c r="C12" s="348" t="s">
        <v>108</v>
      </c>
      <c r="D12" s="270"/>
      <c r="E12" s="270"/>
      <c r="F12" s="270"/>
      <c r="G12" s="262">
        <v>10934800</v>
      </c>
      <c r="H12" s="262">
        <f>H15+H21+H23+H24</f>
        <v>10955755</v>
      </c>
      <c r="I12" s="262">
        <f>I15+I21+I23+I24</f>
        <v>10955755</v>
      </c>
    </row>
    <row r="13" spans="1:11" x14ac:dyDescent="0.2">
      <c r="A13" s="263">
        <v>5</v>
      </c>
      <c r="B13" s="159"/>
      <c r="C13" s="589"/>
      <c r="D13" s="578"/>
      <c r="E13" s="578"/>
      <c r="F13" s="578"/>
      <c r="G13" s="276"/>
      <c r="H13" s="276"/>
      <c r="I13" s="276"/>
    </row>
    <row r="14" spans="1:11" x14ac:dyDescent="0.2">
      <c r="A14" s="260">
        <v>6</v>
      </c>
      <c r="B14" s="1"/>
      <c r="C14" s="362"/>
      <c r="D14" s="37"/>
      <c r="E14" s="37"/>
      <c r="F14" s="590"/>
      <c r="G14" s="96"/>
      <c r="H14" s="96"/>
      <c r="I14" s="96"/>
    </row>
    <row r="15" spans="1:11" x14ac:dyDescent="0.2">
      <c r="A15" s="263">
        <v>7</v>
      </c>
      <c r="B15" s="159"/>
      <c r="C15" s="267" t="s">
        <v>109</v>
      </c>
      <c r="D15" s="265"/>
      <c r="E15" s="265"/>
      <c r="F15" s="270"/>
      <c r="G15" s="504">
        <v>4742740</v>
      </c>
      <c r="H15" s="504">
        <v>4742740</v>
      </c>
      <c r="I15" s="504">
        <v>4742740</v>
      </c>
    </row>
    <row r="16" spans="1:11" x14ac:dyDescent="0.2">
      <c r="A16" s="260">
        <v>8</v>
      </c>
      <c r="B16" s="159" t="s">
        <v>110</v>
      </c>
      <c r="C16" s="362" t="s">
        <v>111</v>
      </c>
      <c r="D16" s="591"/>
      <c r="E16" s="591"/>
      <c r="F16" s="322"/>
      <c r="G16" s="592">
        <v>1320020</v>
      </c>
      <c r="H16" s="592">
        <v>1320020</v>
      </c>
      <c r="I16" s="592">
        <v>1320020</v>
      </c>
    </row>
    <row r="17" spans="1:9" x14ac:dyDescent="0.2">
      <c r="A17" s="263">
        <v>9</v>
      </c>
      <c r="B17" s="159"/>
      <c r="C17" s="362" t="s">
        <v>112</v>
      </c>
      <c r="D17" s="591"/>
      <c r="E17" s="591"/>
      <c r="F17" s="322"/>
      <c r="G17" s="503">
        <v>2560000</v>
      </c>
      <c r="H17" s="503">
        <v>2560000</v>
      </c>
      <c r="I17" s="503">
        <v>2560000</v>
      </c>
    </row>
    <row r="18" spans="1:9" x14ac:dyDescent="0.2">
      <c r="A18" s="260">
        <v>10</v>
      </c>
      <c r="B18" s="159"/>
      <c r="C18" s="362" t="s">
        <v>113</v>
      </c>
      <c r="D18" s="591"/>
      <c r="E18" s="591"/>
      <c r="F18" s="322"/>
      <c r="G18" s="592">
        <v>100000</v>
      </c>
      <c r="H18" s="592">
        <v>100000</v>
      </c>
      <c r="I18" s="592">
        <v>100000</v>
      </c>
    </row>
    <row r="19" spans="1:9" x14ac:dyDescent="0.2">
      <c r="A19" s="263">
        <v>11</v>
      </c>
      <c r="B19" s="159"/>
      <c r="C19" s="362" t="s">
        <v>114</v>
      </c>
      <c r="D19" s="591"/>
      <c r="E19" s="591"/>
      <c r="F19" s="322"/>
      <c r="G19" s="592">
        <v>762720</v>
      </c>
      <c r="H19" s="592">
        <v>762720</v>
      </c>
      <c r="I19" s="592">
        <v>762720</v>
      </c>
    </row>
    <row r="20" spans="1:9" x14ac:dyDescent="0.2">
      <c r="A20" s="260">
        <v>12</v>
      </c>
      <c r="B20" s="159"/>
      <c r="C20" s="264"/>
      <c r="D20" s="265"/>
      <c r="E20" s="265"/>
      <c r="F20" s="265"/>
      <c r="G20" s="276"/>
      <c r="H20" s="276"/>
      <c r="I20" s="276"/>
    </row>
    <row r="21" spans="1:9" x14ac:dyDescent="0.2">
      <c r="A21" s="263">
        <v>13</v>
      </c>
      <c r="B21" s="159"/>
      <c r="C21" s="267" t="s">
        <v>115</v>
      </c>
      <c r="D21" s="265"/>
      <c r="E21" s="265"/>
      <c r="F21" s="270"/>
      <c r="G21" s="276">
        <v>4000000</v>
      </c>
      <c r="H21" s="276">
        <v>4020955</v>
      </c>
      <c r="I21" s="276">
        <v>4020955</v>
      </c>
    </row>
    <row r="22" spans="1:9" x14ac:dyDescent="0.2">
      <c r="A22" s="260">
        <v>14</v>
      </c>
      <c r="B22" s="159"/>
      <c r="C22" s="267" t="s">
        <v>116</v>
      </c>
      <c r="D22" s="265"/>
      <c r="E22" s="265"/>
      <c r="F22" s="270"/>
      <c r="G22" s="276"/>
      <c r="H22" s="276"/>
      <c r="I22" s="276"/>
    </row>
    <row r="23" spans="1:9" x14ac:dyDescent="0.2">
      <c r="A23" s="263">
        <v>15</v>
      </c>
      <c r="B23" s="159"/>
      <c r="C23" s="269" t="s">
        <v>117</v>
      </c>
      <c r="D23" s="270"/>
      <c r="E23" s="270"/>
      <c r="F23" s="270"/>
      <c r="G23" s="593">
        <v>5100</v>
      </c>
      <c r="H23" s="593">
        <v>5100</v>
      </c>
      <c r="I23" s="593">
        <v>5100</v>
      </c>
    </row>
    <row r="24" spans="1:9" x14ac:dyDescent="0.2">
      <c r="A24" s="260">
        <v>16</v>
      </c>
      <c r="B24" s="159"/>
      <c r="C24" s="271" t="s">
        <v>118</v>
      </c>
      <c r="D24" s="265"/>
      <c r="E24" s="265"/>
      <c r="F24" s="322"/>
      <c r="G24" s="593">
        <v>2186960</v>
      </c>
      <c r="H24" s="593">
        <v>2186960</v>
      </c>
      <c r="I24" s="593">
        <v>2186960</v>
      </c>
    </row>
    <row r="25" spans="1:9" x14ac:dyDescent="0.2">
      <c r="A25" s="263">
        <v>17</v>
      </c>
      <c r="B25" s="159"/>
      <c r="C25" s="269"/>
      <c r="D25" s="270"/>
      <c r="E25" s="270"/>
      <c r="F25" s="270"/>
      <c r="G25" s="276"/>
      <c r="H25" s="276"/>
      <c r="I25" s="276"/>
    </row>
    <row r="26" spans="1:9" x14ac:dyDescent="0.2">
      <c r="A26" s="260">
        <v>18</v>
      </c>
      <c r="B26" s="159"/>
      <c r="C26" s="269"/>
      <c r="D26" s="270"/>
      <c r="E26" s="270"/>
      <c r="F26" s="270"/>
      <c r="G26" s="276"/>
      <c r="H26" s="276"/>
      <c r="I26" s="276"/>
    </row>
    <row r="27" spans="1:9" x14ac:dyDescent="0.2">
      <c r="A27" s="263">
        <v>19</v>
      </c>
      <c r="B27" s="159"/>
      <c r="C27" s="269" t="s">
        <v>248</v>
      </c>
      <c r="D27" s="270"/>
      <c r="E27" s="270"/>
      <c r="F27" s="270"/>
      <c r="G27" s="276">
        <v>16225253</v>
      </c>
      <c r="H27" s="276">
        <f>SUM(H28:H31)</f>
        <v>17017253</v>
      </c>
      <c r="I27" s="276">
        <f>SUM(I28:I31)</f>
        <v>15671987</v>
      </c>
    </row>
    <row r="28" spans="1:9" x14ac:dyDescent="0.2">
      <c r="A28" s="260">
        <v>20</v>
      </c>
      <c r="B28" s="159" t="s">
        <v>110</v>
      </c>
      <c r="C28" s="362" t="s">
        <v>119</v>
      </c>
      <c r="D28" s="37"/>
      <c r="E28" s="37"/>
      <c r="F28" s="37"/>
      <c r="G28" s="503">
        <v>11288200</v>
      </c>
      <c r="H28" s="503">
        <v>11288200</v>
      </c>
      <c r="I28" s="503">
        <v>11829704</v>
      </c>
    </row>
    <row r="29" spans="1:9" x14ac:dyDescent="0.2">
      <c r="A29" s="263">
        <v>21</v>
      </c>
      <c r="B29" s="159"/>
      <c r="C29" s="362" t="s">
        <v>120</v>
      </c>
      <c r="D29" s="37"/>
      <c r="E29" s="37"/>
      <c r="F29" s="37"/>
      <c r="G29" s="503">
        <v>1423333</v>
      </c>
      <c r="H29" s="503">
        <v>1423333</v>
      </c>
      <c r="I29" s="503">
        <v>1889563</v>
      </c>
    </row>
    <row r="30" spans="1:9" x14ac:dyDescent="0.2">
      <c r="A30" s="260">
        <v>22</v>
      </c>
      <c r="B30" s="159"/>
      <c r="C30" s="362" t="s">
        <v>121</v>
      </c>
      <c r="D30" s="37"/>
      <c r="E30" s="37"/>
      <c r="F30" s="37"/>
      <c r="G30" s="503">
        <v>2353000</v>
      </c>
      <c r="H30" s="503">
        <v>2353000</v>
      </c>
      <c r="I30" s="503">
        <v>0</v>
      </c>
    </row>
    <row r="31" spans="1:9" x14ac:dyDescent="0.2">
      <c r="A31" s="263">
        <v>23</v>
      </c>
      <c r="B31" s="159"/>
      <c r="C31" s="362" t="s">
        <v>122</v>
      </c>
      <c r="D31" s="37"/>
      <c r="E31" s="37"/>
      <c r="F31" s="37"/>
      <c r="G31" s="503">
        <v>1160720</v>
      </c>
      <c r="H31" s="503">
        <v>1952720</v>
      </c>
      <c r="I31" s="503">
        <v>1952720</v>
      </c>
    </row>
    <row r="32" spans="1:9" x14ac:dyDescent="0.2">
      <c r="A32" s="260">
        <v>24</v>
      </c>
      <c r="B32" s="159"/>
      <c r="C32" s="362"/>
      <c r="D32" s="37"/>
      <c r="E32" s="37"/>
      <c r="F32" s="37"/>
      <c r="G32" s="503"/>
      <c r="H32" s="503"/>
      <c r="I32" s="503"/>
    </row>
    <row r="33" spans="1:9" x14ac:dyDescent="0.2">
      <c r="A33" s="263">
        <v>25</v>
      </c>
      <c r="B33" s="159"/>
      <c r="C33" s="267" t="s">
        <v>250</v>
      </c>
      <c r="D33" s="37"/>
      <c r="E33" s="37"/>
      <c r="F33" s="37"/>
      <c r="G33" s="503"/>
      <c r="H33" s="504">
        <v>3030000</v>
      </c>
      <c r="I33" s="504">
        <v>3030189</v>
      </c>
    </row>
    <row r="34" spans="1:9" x14ac:dyDescent="0.2">
      <c r="A34" s="260">
        <v>26</v>
      </c>
      <c r="B34" s="159"/>
      <c r="C34" s="362"/>
      <c r="D34" s="37"/>
      <c r="E34" s="37"/>
      <c r="F34" s="37"/>
      <c r="G34" s="503"/>
      <c r="H34" s="503"/>
      <c r="I34" s="503"/>
    </row>
    <row r="35" spans="1:9" x14ac:dyDescent="0.2">
      <c r="A35" s="263">
        <v>27</v>
      </c>
      <c r="B35" s="159"/>
      <c r="C35" s="267" t="s">
        <v>57</v>
      </c>
      <c r="D35" s="37"/>
      <c r="E35" s="37"/>
      <c r="F35" s="322"/>
      <c r="G35" s="504">
        <v>166080</v>
      </c>
      <c r="H35" s="504">
        <v>166080</v>
      </c>
      <c r="I35" s="504">
        <v>166080</v>
      </c>
    </row>
    <row r="36" spans="1:9" x14ac:dyDescent="0.2">
      <c r="A36" s="260">
        <v>28</v>
      </c>
      <c r="B36" s="159"/>
      <c r="C36" s="594"/>
      <c r="D36" s="578"/>
      <c r="E36" s="578"/>
      <c r="F36" s="578"/>
      <c r="G36" s="503"/>
      <c r="H36" s="503"/>
      <c r="I36" s="503"/>
    </row>
    <row r="37" spans="1:9" x14ac:dyDescent="0.2">
      <c r="A37" s="263">
        <v>29</v>
      </c>
      <c r="B37" s="159"/>
      <c r="C37" s="267" t="s">
        <v>194</v>
      </c>
      <c r="D37" s="37"/>
      <c r="E37" s="37"/>
      <c r="F37" s="37"/>
      <c r="G37" s="504">
        <v>2613680</v>
      </c>
      <c r="H37" s="504">
        <v>2613680</v>
      </c>
      <c r="I37" s="504">
        <v>2613680</v>
      </c>
    </row>
    <row r="38" spans="1:9" x14ac:dyDescent="0.2">
      <c r="A38" s="260">
        <v>30</v>
      </c>
      <c r="B38" s="159"/>
      <c r="C38" s="362"/>
      <c r="D38" s="37"/>
      <c r="E38" s="37"/>
      <c r="F38" s="322"/>
      <c r="G38" s="503"/>
      <c r="H38" s="503"/>
      <c r="I38" s="503"/>
    </row>
    <row r="39" spans="1:9" x14ac:dyDescent="0.2">
      <c r="A39" s="263">
        <v>31</v>
      </c>
      <c r="B39" s="159"/>
      <c r="C39" s="267" t="s">
        <v>241</v>
      </c>
      <c r="D39" s="37"/>
      <c r="E39" s="37"/>
      <c r="F39" s="322"/>
      <c r="G39" s="504">
        <v>1200000</v>
      </c>
      <c r="H39" s="504">
        <v>1200000</v>
      </c>
      <c r="I39" s="504">
        <v>1200000</v>
      </c>
    </row>
    <row r="40" spans="1:9" x14ac:dyDescent="0.2">
      <c r="A40" s="260">
        <v>32</v>
      </c>
      <c r="B40" s="159"/>
      <c r="C40" s="362"/>
      <c r="D40" s="37"/>
      <c r="E40" s="37"/>
      <c r="F40" s="37"/>
      <c r="G40" s="504"/>
      <c r="H40" s="503"/>
      <c r="I40" s="503"/>
    </row>
    <row r="41" spans="1:9" x14ac:dyDescent="0.2">
      <c r="A41" s="263">
        <v>33</v>
      </c>
      <c r="B41" s="187"/>
      <c r="C41" s="530" t="s">
        <v>242</v>
      </c>
      <c r="D41" s="540"/>
      <c r="E41" s="540"/>
      <c r="F41" s="540"/>
      <c r="G41" s="600"/>
      <c r="H41" s="600">
        <v>716000</v>
      </c>
      <c r="I41" s="600">
        <v>715643</v>
      </c>
    </row>
    <row r="42" spans="1:9" x14ac:dyDescent="0.2">
      <c r="A42" s="260">
        <v>34</v>
      </c>
      <c r="B42" s="187"/>
      <c r="C42" s="595"/>
      <c r="D42" s="540"/>
      <c r="E42" s="540"/>
      <c r="F42" s="540"/>
      <c r="G42" s="600"/>
      <c r="H42" s="601"/>
      <c r="I42" s="601"/>
    </row>
    <row r="43" spans="1:9" x14ac:dyDescent="0.2">
      <c r="A43" s="263">
        <v>35</v>
      </c>
      <c r="B43" s="187"/>
      <c r="C43" s="530" t="s">
        <v>243</v>
      </c>
      <c r="D43" s="540"/>
      <c r="E43" s="540"/>
      <c r="F43" s="540"/>
      <c r="G43" s="600"/>
      <c r="H43" s="600">
        <v>166000</v>
      </c>
      <c r="I43" s="600">
        <v>166116</v>
      </c>
    </row>
    <row r="44" spans="1:9" x14ac:dyDescent="0.2">
      <c r="A44" s="260">
        <v>36</v>
      </c>
      <c r="B44" s="187"/>
      <c r="C44" s="530" t="s">
        <v>244</v>
      </c>
      <c r="D44" s="540"/>
      <c r="E44" s="540"/>
      <c r="F44" s="540"/>
      <c r="G44" s="600"/>
      <c r="H44" s="600">
        <v>92000</v>
      </c>
      <c r="I44" s="600">
        <v>92060</v>
      </c>
    </row>
    <row r="45" spans="1:9" x14ac:dyDescent="0.2">
      <c r="A45" s="263">
        <v>37</v>
      </c>
      <c r="B45" s="187"/>
      <c r="C45" s="530" t="s">
        <v>245</v>
      </c>
      <c r="D45" s="540"/>
      <c r="E45" s="540"/>
      <c r="F45" s="540"/>
      <c r="G45" s="600"/>
      <c r="H45" s="600">
        <v>225000</v>
      </c>
      <c r="I45" s="600">
        <v>224917</v>
      </c>
    </row>
    <row r="46" spans="1:9" x14ac:dyDescent="0.2">
      <c r="A46" s="260">
        <v>38</v>
      </c>
      <c r="B46" s="187"/>
      <c r="C46" s="595"/>
      <c r="D46" s="540"/>
      <c r="E46" s="540"/>
      <c r="F46" s="540"/>
      <c r="G46" s="600"/>
      <c r="H46" s="601"/>
      <c r="I46" s="601"/>
    </row>
    <row r="47" spans="1:9" x14ac:dyDescent="0.2">
      <c r="A47" s="263">
        <v>39</v>
      </c>
      <c r="B47" s="187"/>
      <c r="C47" s="530" t="s">
        <v>246</v>
      </c>
      <c r="D47" s="540"/>
      <c r="E47" s="540"/>
      <c r="F47" s="540"/>
      <c r="G47" s="600"/>
      <c r="H47" s="600">
        <v>462000</v>
      </c>
      <c r="I47" s="600">
        <v>462280</v>
      </c>
    </row>
    <row r="48" spans="1:9" x14ac:dyDescent="0.2">
      <c r="A48" s="260">
        <v>40</v>
      </c>
      <c r="B48" s="187"/>
      <c r="C48" s="595"/>
      <c r="D48" s="540"/>
      <c r="E48" s="540"/>
      <c r="F48" s="540"/>
      <c r="G48" s="600"/>
      <c r="H48" s="601"/>
      <c r="I48" s="601"/>
    </row>
    <row r="49" spans="1:9" x14ac:dyDescent="0.2">
      <c r="A49" s="263">
        <v>41</v>
      </c>
      <c r="B49" s="187"/>
      <c r="C49" s="530" t="s">
        <v>247</v>
      </c>
      <c r="D49" s="540"/>
      <c r="E49" s="540"/>
      <c r="F49" s="540"/>
      <c r="G49" s="600"/>
      <c r="H49" s="600">
        <v>1479000</v>
      </c>
      <c r="I49" s="600">
        <v>1478300</v>
      </c>
    </row>
    <row r="50" spans="1:9" x14ac:dyDescent="0.2">
      <c r="A50" s="260">
        <v>42</v>
      </c>
      <c r="B50" s="187"/>
      <c r="C50" s="595"/>
      <c r="D50" s="540"/>
      <c r="E50" s="540"/>
      <c r="F50" s="540"/>
      <c r="G50" s="600"/>
      <c r="H50" s="601"/>
      <c r="I50" s="601"/>
    </row>
    <row r="51" spans="1:9" x14ac:dyDescent="0.2">
      <c r="A51" s="263">
        <v>43</v>
      </c>
      <c r="B51" s="187"/>
      <c r="C51" s="530" t="s">
        <v>249</v>
      </c>
      <c r="D51" s="540"/>
      <c r="E51" s="540"/>
      <c r="F51" s="540"/>
      <c r="G51" s="600"/>
      <c r="H51" s="600">
        <v>49000</v>
      </c>
      <c r="I51" s="600">
        <v>49397</v>
      </c>
    </row>
    <row r="52" spans="1:9" x14ac:dyDescent="0.2">
      <c r="A52" s="260">
        <v>44</v>
      </c>
      <c r="B52" s="187"/>
      <c r="C52" s="595"/>
      <c r="D52" s="540"/>
      <c r="E52" s="540"/>
      <c r="F52" s="540"/>
      <c r="G52" s="600"/>
      <c r="H52" s="601"/>
      <c r="I52" s="601"/>
    </row>
    <row r="53" spans="1:9" x14ac:dyDescent="0.2">
      <c r="A53" s="263">
        <v>45</v>
      </c>
      <c r="B53" s="187"/>
      <c r="C53" s="595"/>
      <c r="D53" s="540"/>
      <c r="E53" s="540"/>
      <c r="F53" s="540"/>
      <c r="G53" s="600"/>
      <c r="H53" s="601"/>
      <c r="I53" s="601"/>
    </row>
    <row r="54" spans="1:9" x14ac:dyDescent="0.2">
      <c r="A54" s="260">
        <v>46</v>
      </c>
      <c r="B54" s="187"/>
      <c r="C54" s="595"/>
      <c r="D54" s="540"/>
      <c r="E54" s="540"/>
      <c r="F54" s="540"/>
      <c r="G54" s="600"/>
      <c r="H54" s="601"/>
      <c r="I54" s="601"/>
    </row>
    <row r="55" spans="1:9" ht="13.5" thickBot="1" x14ac:dyDescent="0.25">
      <c r="A55" s="263">
        <v>47</v>
      </c>
      <c r="B55" s="187"/>
      <c r="C55" s="595"/>
      <c r="D55" s="540"/>
      <c r="E55" s="540"/>
      <c r="F55" s="540"/>
      <c r="G55" s="596"/>
      <c r="H55" s="596"/>
      <c r="I55" s="596"/>
    </row>
    <row r="56" spans="1:9" ht="13.5" thickBot="1" x14ac:dyDescent="0.25">
      <c r="A56" s="260">
        <v>48</v>
      </c>
      <c r="B56" s="173"/>
      <c r="C56" s="597" t="s">
        <v>123</v>
      </c>
      <c r="D56" s="598"/>
      <c r="E56" s="598"/>
      <c r="F56" s="598"/>
      <c r="G56" s="599">
        <v>29939813</v>
      </c>
      <c r="H56" s="599">
        <f>H12+H27+H33+H35+H37+H39+H41+H43+H44+H45+H47+H49+H51</f>
        <v>38171768</v>
      </c>
      <c r="I56" s="599">
        <f>I12+I27+I33+I35+I37+I39+I41+I43+I44+I45+I47+I49+I51</f>
        <v>36826404</v>
      </c>
    </row>
  </sheetData>
  <mergeCells count="1">
    <mergeCell ref="A1:I1"/>
  </mergeCells>
  <pageMargins left="0.5118110236220472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B1" sqref="B1:L1"/>
    </sheetView>
  </sheetViews>
  <sheetFormatPr defaultRowHeight="12.75" x14ac:dyDescent="0.2"/>
  <sheetData>
    <row r="1" spans="1:16" x14ac:dyDescent="0.2">
      <c r="B1" s="670" t="s">
        <v>484</v>
      </c>
      <c r="C1" s="670"/>
      <c r="D1" s="670"/>
      <c r="E1" s="670"/>
      <c r="F1" s="670"/>
      <c r="G1" s="670"/>
      <c r="H1" s="670"/>
      <c r="I1" s="670"/>
      <c r="J1" s="670"/>
      <c r="K1" s="670"/>
      <c r="L1" s="670"/>
    </row>
    <row r="2" spans="1:16" x14ac:dyDescent="0.2">
      <c r="A2" s="1"/>
      <c r="B2" s="494"/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5"/>
      <c r="N2" s="1"/>
      <c r="O2" s="1"/>
      <c r="P2" s="1"/>
    </row>
    <row r="3" spans="1:16" x14ac:dyDescent="0.2">
      <c r="A3" s="143" t="s">
        <v>89</v>
      </c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">
      <c r="A4" s="143"/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">
      <c r="A5" s="2"/>
      <c r="B5" s="2"/>
      <c r="C5" s="2"/>
      <c r="D5" s="277" t="s">
        <v>251</v>
      </c>
      <c r="E5" s="277"/>
      <c r="F5" s="277"/>
      <c r="G5" s="277"/>
      <c r="H5" s="277"/>
      <c r="I5" s="277"/>
      <c r="J5" s="277"/>
      <c r="K5" s="277"/>
      <c r="L5" s="277"/>
      <c r="M5" s="535"/>
      <c r="N5" s="278"/>
      <c r="O5" s="2"/>
      <c r="P5" s="1"/>
    </row>
    <row r="6" spans="1:16" ht="13.5" thickBot="1" x14ac:dyDescent="0.25">
      <c r="A6" s="2"/>
      <c r="B6" s="2"/>
      <c r="C6" s="2"/>
      <c r="D6" s="2"/>
      <c r="E6" s="2"/>
      <c r="F6" s="2"/>
      <c r="G6" s="2">
        <v>2015</v>
      </c>
      <c r="H6" s="2"/>
      <c r="I6" s="2"/>
      <c r="J6" s="2"/>
      <c r="K6" s="2"/>
      <c r="L6" s="2"/>
      <c r="M6" s="2"/>
      <c r="N6" s="1"/>
      <c r="O6" s="1" t="s">
        <v>32</v>
      </c>
      <c r="P6" s="1"/>
    </row>
    <row r="7" spans="1:16" ht="13.5" thickBot="1" x14ac:dyDescent="0.25">
      <c r="A7" s="216"/>
      <c r="B7" s="16"/>
      <c r="C7" s="17" t="s">
        <v>28</v>
      </c>
      <c r="D7" s="279"/>
      <c r="E7" s="279"/>
      <c r="F7" s="280"/>
      <c r="G7" s="281" t="s">
        <v>29</v>
      </c>
      <c r="H7" s="280"/>
      <c r="I7" s="281" t="s">
        <v>30</v>
      </c>
      <c r="J7" s="280"/>
      <c r="K7" s="281" t="s">
        <v>31</v>
      </c>
      <c r="L7" s="280"/>
      <c r="M7" s="282" t="s">
        <v>27</v>
      </c>
      <c r="N7" s="283"/>
      <c r="O7" s="284" t="s">
        <v>38</v>
      </c>
      <c r="P7" s="230"/>
    </row>
    <row r="8" spans="1:16" x14ac:dyDescent="0.2">
      <c r="A8" s="285">
        <v>1</v>
      </c>
      <c r="B8" s="193" t="s">
        <v>41</v>
      </c>
      <c r="C8" s="193" t="s">
        <v>42</v>
      </c>
      <c r="D8" s="286"/>
      <c r="E8" s="286"/>
      <c r="F8" s="287"/>
      <c r="G8" s="680" t="s">
        <v>10</v>
      </c>
      <c r="H8" s="681"/>
      <c r="I8" s="680" t="s">
        <v>124</v>
      </c>
      <c r="J8" s="681"/>
      <c r="K8" s="680" t="s">
        <v>11</v>
      </c>
      <c r="L8" s="681"/>
      <c r="M8" s="680" t="s">
        <v>12</v>
      </c>
      <c r="N8" s="681"/>
      <c r="O8" s="680" t="s">
        <v>11</v>
      </c>
      <c r="P8" s="681"/>
    </row>
    <row r="9" spans="1:16" ht="13.5" thickBot="1" x14ac:dyDescent="0.25">
      <c r="A9" s="289">
        <v>2</v>
      </c>
      <c r="B9" s="79"/>
      <c r="C9" s="60"/>
      <c r="D9" s="290"/>
      <c r="E9" s="290"/>
      <c r="F9" s="291"/>
      <c r="G9" s="292" t="s">
        <v>33</v>
      </c>
      <c r="H9" s="293" t="s">
        <v>471</v>
      </c>
      <c r="I9" s="292" t="s">
        <v>33</v>
      </c>
      <c r="J9" s="293" t="s">
        <v>471</v>
      </c>
      <c r="K9" s="292" t="s">
        <v>33</v>
      </c>
      <c r="L9" s="293" t="s">
        <v>471</v>
      </c>
      <c r="M9" s="294" t="s">
        <v>33</v>
      </c>
      <c r="N9" s="293" t="s">
        <v>471</v>
      </c>
      <c r="O9" s="295" t="s">
        <v>33</v>
      </c>
      <c r="P9" s="293" t="s">
        <v>471</v>
      </c>
    </row>
    <row r="10" spans="1:16" ht="14.25" customHeight="1" x14ac:dyDescent="0.2">
      <c r="A10" s="296">
        <v>3</v>
      </c>
      <c r="B10" s="15" t="s">
        <v>49</v>
      </c>
      <c r="C10" s="15"/>
      <c r="D10" s="179"/>
      <c r="E10" s="179"/>
      <c r="F10" s="180"/>
      <c r="G10" s="192"/>
      <c r="H10" s="226"/>
      <c r="I10" s="192"/>
      <c r="J10" s="148"/>
      <c r="K10" s="145"/>
      <c r="L10" s="145"/>
      <c r="M10" s="145"/>
      <c r="N10" s="145"/>
      <c r="O10" s="145"/>
      <c r="P10" s="145"/>
    </row>
    <row r="11" spans="1:16" x14ac:dyDescent="0.2">
      <c r="A11" s="297">
        <v>4</v>
      </c>
      <c r="B11" s="298" t="s">
        <v>50</v>
      </c>
      <c r="C11" s="99" t="s">
        <v>125</v>
      </c>
      <c r="D11" s="99"/>
      <c r="E11" s="27"/>
      <c r="F11" s="167"/>
      <c r="G11" s="263"/>
      <c r="H11" s="167"/>
      <c r="I11" s="156"/>
      <c r="J11" s="98"/>
      <c r="K11" s="26">
        <v>190</v>
      </c>
      <c r="L11" s="26">
        <v>37</v>
      </c>
      <c r="M11" s="26"/>
      <c r="N11" s="26"/>
      <c r="O11" s="26">
        <v>190</v>
      </c>
      <c r="P11" s="26">
        <v>37</v>
      </c>
    </row>
    <row r="12" spans="1:16" x14ac:dyDescent="0.2">
      <c r="A12" s="299">
        <v>5</v>
      </c>
      <c r="B12" s="298" t="s">
        <v>52</v>
      </c>
      <c r="C12" s="99" t="s">
        <v>126</v>
      </c>
      <c r="D12" s="99"/>
      <c r="E12" s="27"/>
      <c r="F12" s="167"/>
      <c r="G12" s="263">
        <v>6426</v>
      </c>
      <c r="H12" s="300">
        <v>6417</v>
      </c>
      <c r="I12" s="156">
        <v>1768</v>
      </c>
      <c r="J12" s="98">
        <v>1712</v>
      </c>
      <c r="K12" s="26">
        <v>2720</v>
      </c>
      <c r="L12" s="26">
        <v>2528</v>
      </c>
      <c r="M12" s="301">
        <v>5817</v>
      </c>
      <c r="N12" s="26"/>
      <c r="O12" s="301">
        <v>16731</v>
      </c>
      <c r="P12" s="26">
        <v>10657</v>
      </c>
    </row>
    <row r="13" spans="1:16" x14ac:dyDescent="0.2">
      <c r="A13" s="299">
        <v>6</v>
      </c>
      <c r="B13" s="298" t="s">
        <v>53</v>
      </c>
      <c r="C13" s="672" t="s">
        <v>54</v>
      </c>
      <c r="D13" s="672"/>
      <c r="E13" s="27"/>
      <c r="F13" s="167"/>
      <c r="G13" s="263"/>
      <c r="H13" s="300"/>
      <c r="I13" s="156"/>
      <c r="J13" s="98"/>
      <c r="K13" s="26">
        <v>883</v>
      </c>
      <c r="L13" s="26">
        <v>866</v>
      </c>
      <c r="M13" s="26"/>
      <c r="N13" s="26"/>
      <c r="O13" s="26">
        <v>883</v>
      </c>
      <c r="P13" s="26">
        <v>866</v>
      </c>
    </row>
    <row r="14" spans="1:16" x14ac:dyDescent="0.2">
      <c r="A14" s="299">
        <v>7</v>
      </c>
      <c r="B14" s="298" t="s">
        <v>55</v>
      </c>
      <c r="C14" s="99" t="s">
        <v>56</v>
      </c>
      <c r="D14" s="99"/>
      <c r="E14" s="27"/>
      <c r="F14" s="167"/>
      <c r="G14" s="263"/>
      <c r="H14" s="300"/>
      <c r="I14" s="156"/>
      <c r="J14" s="98"/>
      <c r="K14" s="26">
        <v>2555</v>
      </c>
      <c r="L14" s="26">
        <v>2010</v>
      </c>
      <c r="M14" s="26"/>
      <c r="N14" s="26"/>
      <c r="O14" s="26">
        <v>2555</v>
      </c>
      <c r="P14" s="26">
        <v>2010</v>
      </c>
    </row>
    <row r="15" spans="1:16" x14ac:dyDescent="0.2">
      <c r="A15" s="299">
        <v>8</v>
      </c>
      <c r="B15" s="298" t="s">
        <v>80</v>
      </c>
      <c r="C15" s="99" t="s">
        <v>57</v>
      </c>
      <c r="D15" s="99"/>
      <c r="E15" s="27"/>
      <c r="F15" s="167"/>
      <c r="G15" s="263"/>
      <c r="H15" s="300"/>
      <c r="I15" s="156"/>
      <c r="J15" s="98"/>
      <c r="K15" s="26">
        <v>1002</v>
      </c>
      <c r="L15" s="26">
        <v>1002</v>
      </c>
      <c r="M15" s="26"/>
      <c r="N15" s="26"/>
      <c r="O15" s="26">
        <v>1002</v>
      </c>
      <c r="P15" s="26">
        <v>1002</v>
      </c>
    </row>
    <row r="16" spans="1:16" x14ac:dyDescent="0.2">
      <c r="A16" s="299">
        <v>9</v>
      </c>
      <c r="B16" s="100">
        <v>107055</v>
      </c>
      <c r="C16" s="99" t="s">
        <v>58</v>
      </c>
      <c r="D16" s="99"/>
      <c r="E16" s="27"/>
      <c r="F16" s="167"/>
      <c r="G16" s="263">
        <v>1698</v>
      </c>
      <c r="H16" s="300">
        <v>1690</v>
      </c>
      <c r="I16" s="156">
        <v>506</v>
      </c>
      <c r="J16" s="98">
        <v>502</v>
      </c>
      <c r="K16" s="26">
        <v>964</v>
      </c>
      <c r="L16" s="26">
        <v>920</v>
      </c>
      <c r="M16" s="26"/>
      <c r="N16" s="26"/>
      <c r="O16" s="26">
        <v>3168</v>
      </c>
      <c r="P16" s="26">
        <v>3112</v>
      </c>
    </row>
    <row r="17" spans="1:16" x14ac:dyDescent="0.2">
      <c r="A17" s="299">
        <v>10</v>
      </c>
      <c r="B17" s="93" t="s">
        <v>59</v>
      </c>
      <c r="C17" s="99" t="s">
        <v>127</v>
      </c>
      <c r="D17" s="99"/>
      <c r="E17" s="27"/>
      <c r="F17" s="167"/>
      <c r="G17" s="263">
        <v>10885</v>
      </c>
      <c r="H17" s="300">
        <v>10735</v>
      </c>
      <c r="I17" s="156">
        <v>1409</v>
      </c>
      <c r="J17" s="98">
        <v>1351</v>
      </c>
      <c r="K17" s="26">
        <v>2561</v>
      </c>
      <c r="L17" s="26">
        <v>2560</v>
      </c>
      <c r="M17" s="26"/>
      <c r="N17" s="26"/>
      <c r="O17" s="26">
        <v>14855</v>
      </c>
      <c r="P17" s="26">
        <v>14646</v>
      </c>
    </row>
    <row r="18" spans="1:16" x14ac:dyDescent="0.2">
      <c r="A18" s="299">
        <v>11</v>
      </c>
      <c r="B18" s="93" t="s">
        <v>60</v>
      </c>
      <c r="C18" s="99" t="s">
        <v>128</v>
      </c>
      <c r="D18" s="99"/>
      <c r="E18" s="27"/>
      <c r="F18" s="167"/>
      <c r="G18" s="263">
        <v>660</v>
      </c>
      <c r="H18" s="300">
        <v>275</v>
      </c>
      <c r="I18" s="156">
        <v>161</v>
      </c>
      <c r="J18" s="98">
        <v>67</v>
      </c>
      <c r="K18" s="26">
        <v>604</v>
      </c>
      <c r="L18" s="26">
        <v>565</v>
      </c>
      <c r="M18" s="26"/>
      <c r="N18" s="26"/>
      <c r="O18" s="26">
        <v>1425</v>
      </c>
      <c r="P18" s="26">
        <v>907</v>
      </c>
    </row>
    <row r="19" spans="1:16" x14ac:dyDescent="0.2">
      <c r="A19" s="299">
        <v>12</v>
      </c>
      <c r="B19" s="93" t="s">
        <v>62</v>
      </c>
      <c r="C19" s="99" t="s">
        <v>129</v>
      </c>
      <c r="D19" s="99"/>
      <c r="E19" s="27"/>
      <c r="F19" s="167"/>
      <c r="G19" s="263"/>
      <c r="H19" s="300"/>
      <c r="I19" s="156"/>
      <c r="J19" s="98"/>
      <c r="K19" s="26">
        <v>2643</v>
      </c>
      <c r="L19" s="26">
        <v>1943</v>
      </c>
      <c r="M19" s="26"/>
      <c r="N19" s="26"/>
      <c r="O19" s="26">
        <v>2643</v>
      </c>
      <c r="P19" s="26">
        <v>1943</v>
      </c>
    </row>
    <row r="20" spans="1:16" x14ac:dyDescent="0.2">
      <c r="A20" s="299">
        <v>13</v>
      </c>
      <c r="B20" s="93" t="s">
        <v>64</v>
      </c>
      <c r="C20" s="672" t="s">
        <v>130</v>
      </c>
      <c r="D20" s="672"/>
      <c r="E20" s="27"/>
      <c r="F20" s="167"/>
      <c r="G20" s="263"/>
      <c r="H20" s="300"/>
      <c r="I20" s="156"/>
      <c r="J20" s="98"/>
      <c r="K20" s="26">
        <v>194</v>
      </c>
      <c r="L20" s="26">
        <v>145</v>
      </c>
      <c r="M20" s="26"/>
      <c r="N20" s="26"/>
      <c r="O20" s="26">
        <v>194</v>
      </c>
      <c r="P20" s="26">
        <v>145</v>
      </c>
    </row>
    <row r="21" spans="1:16" x14ac:dyDescent="0.2">
      <c r="A21" s="299">
        <v>14</v>
      </c>
      <c r="B21" s="93" t="s">
        <v>195</v>
      </c>
      <c r="C21" s="672" t="s">
        <v>196</v>
      </c>
      <c r="D21" s="672"/>
      <c r="E21" s="32"/>
      <c r="F21" s="167"/>
      <c r="G21" s="508"/>
      <c r="H21" s="220"/>
      <c r="I21" s="156"/>
      <c r="J21" s="98"/>
      <c r="K21" s="26">
        <v>406</v>
      </c>
      <c r="L21" s="26">
        <v>353</v>
      </c>
      <c r="M21" s="26"/>
      <c r="N21" s="26"/>
      <c r="O21" s="26">
        <v>406</v>
      </c>
      <c r="P21" s="26">
        <v>353</v>
      </c>
    </row>
    <row r="22" spans="1:16" x14ac:dyDescent="0.2">
      <c r="A22" s="505">
        <v>15</v>
      </c>
      <c r="B22" s="506" t="s">
        <v>224</v>
      </c>
      <c r="C22" s="507" t="s">
        <v>252</v>
      </c>
      <c r="D22" s="507"/>
      <c r="E22" s="4"/>
      <c r="F22" s="226"/>
      <c r="G22" s="302"/>
      <c r="H22" s="303"/>
      <c r="I22" s="136"/>
      <c r="J22" s="137"/>
      <c r="K22" s="304">
        <v>761</v>
      </c>
      <c r="L22" s="304">
        <v>761</v>
      </c>
      <c r="M22" s="304"/>
      <c r="N22" s="304"/>
      <c r="O22" s="304">
        <v>761</v>
      </c>
      <c r="P22" s="304">
        <v>761</v>
      </c>
    </row>
    <row r="23" spans="1:16" x14ac:dyDescent="0.2">
      <c r="A23" s="305">
        <v>16</v>
      </c>
      <c r="B23" s="602" t="s">
        <v>226</v>
      </c>
      <c r="C23" s="672" t="s">
        <v>225</v>
      </c>
      <c r="D23" s="672"/>
      <c r="E23" s="45"/>
      <c r="F23" s="306"/>
      <c r="G23" s="263"/>
      <c r="H23" s="306"/>
      <c r="I23" s="185"/>
      <c r="J23" s="188"/>
      <c r="K23" s="231">
        <v>1210</v>
      </c>
      <c r="L23" s="231">
        <v>1209</v>
      </c>
      <c r="M23" s="231"/>
      <c r="N23" s="231"/>
      <c r="O23" s="231">
        <v>1210</v>
      </c>
      <c r="P23" s="231">
        <v>1209</v>
      </c>
    </row>
    <row r="24" spans="1:16" ht="13.5" thickBot="1" x14ac:dyDescent="0.25">
      <c r="A24" s="307">
        <v>17</v>
      </c>
      <c r="B24" s="603"/>
      <c r="C24" s="682"/>
      <c r="D24" s="682"/>
      <c r="E24" s="308"/>
      <c r="F24" s="309"/>
      <c r="G24" s="310"/>
      <c r="H24" s="311"/>
      <c r="I24" s="310"/>
      <c r="J24" s="311"/>
      <c r="K24" s="222"/>
      <c r="L24" s="222"/>
      <c r="M24" s="222"/>
      <c r="N24" s="222"/>
      <c r="O24" s="222"/>
      <c r="P24" s="312"/>
    </row>
    <row r="25" spans="1:16" ht="13.5" thickBot="1" x14ac:dyDescent="0.25">
      <c r="A25" s="313">
        <v>18</v>
      </c>
      <c r="B25" s="118" t="s">
        <v>131</v>
      </c>
      <c r="C25" s="118"/>
      <c r="D25" s="17"/>
      <c r="E25" s="17"/>
      <c r="F25" s="76"/>
      <c r="G25" s="69">
        <f>SUM(G11:G23)</f>
        <v>19669</v>
      </c>
      <c r="H25" s="80">
        <f>SUM(H11:H24)</f>
        <v>19117</v>
      </c>
      <c r="I25" s="69">
        <f>SUM(I11:I23)</f>
        <v>3844</v>
      </c>
      <c r="J25" s="80">
        <f>SUM(J11:J21)</f>
        <v>3632</v>
      </c>
      <c r="K25" s="69">
        <f>SUM(K11:K23)</f>
        <v>16693</v>
      </c>
      <c r="L25" s="80">
        <f>SUM(L11:L23)</f>
        <v>14899</v>
      </c>
      <c r="M25" s="314">
        <v>5817</v>
      </c>
      <c r="N25" s="216"/>
      <c r="O25" s="315">
        <f>SUM(O11:O23)</f>
        <v>46023</v>
      </c>
      <c r="P25" s="216">
        <f>SUM(P11:P23)</f>
        <v>37648</v>
      </c>
    </row>
  </sheetData>
  <mergeCells count="11">
    <mergeCell ref="M8:N8"/>
    <mergeCell ref="O8:P8"/>
    <mergeCell ref="C24:D24"/>
    <mergeCell ref="B1:L1"/>
    <mergeCell ref="C13:D13"/>
    <mergeCell ref="C20:D20"/>
    <mergeCell ref="C21:D21"/>
    <mergeCell ref="C23:D23"/>
    <mergeCell ref="G8:H8"/>
    <mergeCell ref="I8:J8"/>
    <mergeCell ref="K8:L8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sqref="A1:I1"/>
    </sheetView>
  </sheetViews>
  <sheetFormatPr defaultRowHeight="12.75" x14ac:dyDescent="0.2"/>
  <cols>
    <col min="1" max="1" width="5.85546875" customWidth="1"/>
    <col min="6" max="6" width="12.85546875" customWidth="1"/>
    <col min="8" max="8" width="9.5703125" customWidth="1"/>
  </cols>
  <sheetData>
    <row r="1" spans="1:10" x14ac:dyDescent="0.2">
      <c r="A1" s="670" t="s">
        <v>485</v>
      </c>
      <c r="B1" s="670"/>
      <c r="C1" s="670"/>
      <c r="D1" s="670"/>
      <c r="E1" s="670"/>
      <c r="F1" s="670"/>
      <c r="G1" s="670"/>
      <c r="H1" s="670"/>
      <c r="I1" s="670"/>
      <c r="J1" s="397"/>
    </row>
    <row r="2" spans="1:10" x14ac:dyDescent="0.2">
      <c r="A2" s="496"/>
      <c r="B2" s="496"/>
      <c r="C2" s="496"/>
      <c r="D2" s="496"/>
      <c r="E2" s="496"/>
      <c r="F2" s="496"/>
      <c r="G2" s="496"/>
      <c r="H2" s="496"/>
      <c r="I2" s="496"/>
      <c r="J2" s="496"/>
    </row>
    <row r="3" spans="1:10" x14ac:dyDescent="0.2">
      <c r="A3" s="2" t="s">
        <v>89</v>
      </c>
      <c r="B3" s="2"/>
      <c r="C3" s="2"/>
      <c r="D3" s="2"/>
      <c r="E3" s="1"/>
      <c r="F3" s="1"/>
      <c r="G3" s="1"/>
      <c r="H3" s="1"/>
      <c r="I3" s="1"/>
    </row>
    <row r="4" spans="1:10" x14ac:dyDescent="0.2">
      <c r="A4" s="1"/>
      <c r="B4" s="1"/>
      <c r="C4" s="1"/>
      <c r="D4" s="1"/>
      <c r="E4" s="1"/>
      <c r="F4" s="1"/>
      <c r="G4" s="2"/>
      <c r="H4" s="2"/>
      <c r="I4" s="2"/>
    </row>
    <row r="5" spans="1:10" x14ac:dyDescent="0.2">
      <c r="A5" s="2"/>
      <c r="B5" s="2"/>
      <c r="C5" s="679" t="s">
        <v>253</v>
      </c>
      <c r="D5" s="679"/>
      <c r="E5" s="679"/>
      <c r="F5" s="679"/>
      <c r="G5" s="2"/>
      <c r="H5" s="2"/>
      <c r="I5" s="2"/>
    </row>
    <row r="6" spans="1:10" x14ac:dyDescent="0.2">
      <c r="A6" s="1"/>
      <c r="B6" s="1"/>
      <c r="C6" s="1"/>
      <c r="D6" s="683">
        <v>2015</v>
      </c>
      <c r="E6" s="683"/>
      <c r="F6" s="1"/>
      <c r="G6" s="1"/>
      <c r="H6" s="1" t="s">
        <v>32</v>
      </c>
      <c r="I6" s="1"/>
    </row>
    <row r="7" spans="1:10" ht="13.5" thickBot="1" x14ac:dyDescent="0.25">
      <c r="A7" s="1"/>
      <c r="B7" s="1"/>
      <c r="C7" s="1"/>
      <c r="D7" s="1"/>
      <c r="E7" s="1"/>
      <c r="F7" s="1"/>
      <c r="G7" s="1"/>
      <c r="H7" s="1"/>
      <c r="I7" s="1"/>
    </row>
    <row r="8" spans="1:10" ht="13.5" thickBot="1" x14ac:dyDescent="0.25">
      <c r="A8" s="144"/>
      <c r="B8" s="327" t="s">
        <v>28</v>
      </c>
      <c r="C8" s="244"/>
      <c r="D8" s="73" t="s">
        <v>29</v>
      </c>
      <c r="E8" s="223"/>
      <c r="F8" s="245"/>
      <c r="G8" s="11" t="s">
        <v>30</v>
      </c>
      <c r="H8" s="11" t="s">
        <v>31</v>
      </c>
      <c r="I8" s="11" t="s">
        <v>27</v>
      </c>
    </row>
    <row r="9" spans="1:10" x14ac:dyDescent="0.2">
      <c r="A9" s="328">
        <v>1</v>
      </c>
      <c r="B9" s="329" t="s">
        <v>71</v>
      </c>
      <c r="C9" s="330" t="s">
        <v>132</v>
      </c>
      <c r="D9" s="193" t="s">
        <v>2</v>
      </c>
      <c r="E9" s="193"/>
      <c r="F9" s="331"/>
      <c r="G9" s="604" t="s">
        <v>133</v>
      </c>
      <c r="H9" s="552" t="s">
        <v>48</v>
      </c>
      <c r="I9" s="662" t="s">
        <v>471</v>
      </c>
    </row>
    <row r="10" spans="1:10" ht="13.5" thickBot="1" x14ac:dyDescent="0.25">
      <c r="A10" s="332">
        <v>2</v>
      </c>
      <c r="B10" s="150" t="s">
        <v>72</v>
      </c>
      <c r="C10" s="77"/>
      <c r="D10" s="79"/>
      <c r="E10" s="79"/>
      <c r="F10" s="78"/>
      <c r="G10" s="551" t="s">
        <v>33</v>
      </c>
      <c r="H10" s="605"/>
      <c r="I10" s="333"/>
    </row>
    <row r="11" spans="1:10" x14ac:dyDescent="0.2">
      <c r="A11" s="334">
        <v>3</v>
      </c>
      <c r="B11" s="335" t="s">
        <v>198</v>
      </c>
      <c r="C11" s="22" t="s">
        <v>132</v>
      </c>
      <c r="D11" s="22"/>
      <c r="E11" s="22"/>
      <c r="F11" s="256"/>
      <c r="G11" s="336"/>
      <c r="H11" s="336"/>
      <c r="I11" s="154"/>
    </row>
    <row r="12" spans="1:10" x14ac:dyDescent="0.2">
      <c r="A12" s="337">
        <v>4</v>
      </c>
      <c r="B12" s="338"/>
      <c r="C12" s="163" t="s">
        <v>134</v>
      </c>
      <c r="D12" s="163"/>
      <c r="E12" s="163"/>
      <c r="F12" s="339"/>
      <c r="G12" s="339">
        <v>184</v>
      </c>
      <c r="H12" s="379">
        <v>852</v>
      </c>
      <c r="I12" s="384">
        <v>852</v>
      </c>
    </row>
    <row r="13" spans="1:10" x14ac:dyDescent="0.2">
      <c r="A13" s="156">
        <v>5</v>
      </c>
      <c r="B13" s="324"/>
      <c r="C13" s="163"/>
      <c r="D13" s="163"/>
      <c r="E13" s="163"/>
      <c r="F13" s="339"/>
      <c r="G13" s="339"/>
      <c r="H13" s="339"/>
      <c r="I13" s="340"/>
    </row>
    <row r="14" spans="1:10" x14ac:dyDescent="0.2">
      <c r="A14" s="156">
        <v>6</v>
      </c>
      <c r="B14" s="341">
        <v>105010</v>
      </c>
      <c r="C14" s="342" t="s">
        <v>135</v>
      </c>
      <c r="D14" s="343"/>
      <c r="E14" s="342"/>
      <c r="F14" s="97"/>
      <c r="G14" s="97">
        <v>96</v>
      </c>
      <c r="H14" s="108">
        <v>457</v>
      </c>
      <c r="I14" s="347">
        <v>457</v>
      </c>
    </row>
    <row r="15" spans="1:10" x14ac:dyDescent="0.2">
      <c r="A15" s="156">
        <v>7</v>
      </c>
      <c r="B15" s="344"/>
      <c r="C15" s="345"/>
      <c r="D15" s="346"/>
      <c r="E15" s="345"/>
      <c r="F15" s="97"/>
      <c r="G15" s="97"/>
      <c r="H15" s="97"/>
      <c r="I15" s="98"/>
    </row>
    <row r="16" spans="1:10" x14ac:dyDescent="0.2">
      <c r="A16" s="156">
        <v>8</v>
      </c>
      <c r="B16" s="341">
        <v>105010</v>
      </c>
      <c r="C16" s="65" t="s">
        <v>136</v>
      </c>
      <c r="D16" s="343"/>
      <c r="E16" s="27"/>
      <c r="F16" s="97"/>
      <c r="G16" s="97">
        <v>8</v>
      </c>
      <c r="H16" s="97">
        <v>77</v>
      </c>
      <c r="I16" s="98">
        <v>77</v>
      </c>
    </row>
    <row r="17" spans="1:9" x14ac:dyDescent="0.2">
      <c r="A17" s="156">
        <v>9</v>
      </c>
      <c r="B17" s="344"/>
      <c r="C17" s="345"/>
      <c r="D17" s="346"/>
      <c r="E17" s="342"/>
      <c r="F17" s="97"/>
      <c r="G17" s="159"/>
      <c r="H17" s="159"/>
      <c r="I17" s="98"/>
    </row>
    <row r="18" spans="1:9" x14ac:dyDescent="0.2">
      <c r="A18" s="156">
        <v>10</v>
      </c>
      <c r="B18" s="341">
        <v>106020</v>
      </c>
      <c r="C18" s="342" t="s">
        <v>137</v>
      </c>
      <c r="D18" s="343"/>
      <c r="E18" s="343"/>
      <c r="F18" s="97"/>
      <c r="G18" s="159">
        <v>80</v>
      </c>
      <c r="H18" s="159">
        <v>318</v>
      </c>
      <c r="I18" s="98">
        <v>318</v>
      </c>
    </row>
    <row r="19" spans="1:9" x14ac:dyDescent="0.2">
      <c r="A19" s="156">
        <v>11</v>
      </c>
      <c r="B19" s="341"/>
      <c r="C19" s="343"/>
      <c r="D19" s="343"/>
      <c r="E19" s="27"/>
      <c r="F19" s="97"/>
      <c r="G19" s="108"/>
      <c r="H19" s="326"/>
      <c r="I19" s="347"/>
    </row>
    <row r="20" spans="1:9" x14ac:dyDescent="0.2">
      <c r="A20" s="156">
        <v>12</v>
      </c>
      <c r="B20" s="344">
        <v>107060</v>
      </c>
      <c r="C20" s="348" t="s">
        <v>254</v>
      </c>
      <c r="D20" s="346"/>
      <c r="E20" s="342"/>
      <c r="F20" s="97"/>
      <c r="G20" s="323">
        <v>495</v>
      </c>
      <c r="H20" s="323">
        <v>1017</v>
      </c>
      <c r="I20" s="384">
        <v>1017</v>
      </c>
    </row>
    <row r="21" spans="1:9" x14ac:dyDescent="0.2">
      <c r="A21" s="156">
        <v>13</v>
      </c>
      <c r="B21" s="341"/>
      <c r="C21" s="343"/>
      <c r="D21" s="343"/>
      <c r="E21" s="343"/>
      <c r="F21" s="97"/>
      <c r="G21" s="323"/>
      <c r="H21" s="326"/>
      <c r="I21" s="347"/>
    </row>
    <row r="22" spans="1:9" x14ac:dyDescent="0.2">
      <c r="A22" s="156">
        <v>14</v>
      </c>
      <c r="B22" s="344">
        <v>107060</v>
      </c>
      <c r="C22" s="349" t="s">
        <v>138</v>
      </c>
      <c r="D22" s="350"/>
      <c r="E22" s="37"/>
      <c r="F22" s="97"/>
      <c r="G22" s="323">
        <v>2614</v>
      </c>
      <c r="H22" s="323">
        <v>2614</v>
      </c>
      <c r="I22" s="384">
        <v>2255</v>
      </c>
    </row>
    <row r="23" spans="1:9" x14ac:dyDescent="0.2">
      <c r="A23" s="156">
        <v>15</v>
      </c>
      <c r="B23" s="341"/>
      <c r="C23" s="342"/>
      <c r="D23" s="343"/>
      <c r="E23" s="343"/>
      <c r="F23" s="339"/>
      <c r="G23" s="326"/>
      <c r="H23" s="159"/>
      <c r="I23" s="98"/>
    </row>
    <row r="24" spans="1:9" x14ac:dyDescent="0.2">
      <c r="A24" s="156">
        <v>16</v>
      </c>
      <c r="B24" s="351">
        <v>101050</v>
      </c>
      <c r="C24" s="348" t="s">
        <v>197</v>
      </c>
      <c r="D24" s="346"/>
      <c r="E24" s="345"/>
      <c r="F24" s="97"/>
      <c r="G24" s="159"/>
      <c r="H24" s="323">
        <v>212</v>
      </c>
      <c r="I24" s="384">
        <v>212</v>
      </c>
    </row>
    <row r="25" spans="1:9" x14ac:dyDescent="0.2">
      <c r="A25" s="156">
        <v>17</v>
      </c>
      <c r="B25" s="341"/>
      <c r="C25" s="343"/>
      <c r="D25" s="343"/>
      <c r="E25" s="343"/>
      <c r="F25" s="97"/>
      <c r="G25" s="326"/>
      <c r="H25" s="159"/>
      <c r="I25" s="98"/>
    </row>
    <row r="26" spans="1:9" x14ac:dyDescent="0.2">
      <c r="A26" s="156">
        <v>18</v>
      </c>
      <c r="B26" s="352"/>
      <c r="C26" s="345"/>
      <c r="D26" s="346"/>
      <c r="E26" s="342"/>
      <c r="F26" s="97"/>
      <c r="G26" s="159"/>
      <c r="H26" s="159"/>
      <c r="I26" s="98"/>
    </row>
    <row r="27" spans="1:9" x14ac:dyDescent="0.2">
      <c r="A27" s="156">
        <v>19</v>
      </c>
      <c r="B27" s="341">
        <v>104051</v>
      </c>
      <c r="C27" s="361" t="s">
        <v>240</v>
      </c>
      <c r="D27" s="27"/>
      <c r="E27" s="27"/>
      <c r="F27" s="97"/>
      <c r="G27" s="159"/>
      <c r="H27" s="323">
        <v>180</v>
      </c>
      <c r="I27" s="384">
        <v>180</v>
      </c>
    </row>
    <row r="28" spans="1:9" x14ac:dyDescent="0.2">
      <c r="A28" s="156">
        <v>20</v>
      </c>
      <c r="B28" s="324"/>
      <c r="C28" s="355"/>
      <c r="D28" s="163"/>
      <c r="E28" s="163"/>
      <c r="F28" s="339"/>
      <c r="G28" s="354"/>
      <c r="H28" s="159"/>
      <c r="I28" s="98"/>
    </row>
    <row r="29" spans="1:9" x14ac:dyDescent="0.2">
      <c r="A29" s="156">
        <v>21</v>
      </c>
      <c r="B29" s="324"/>
      <c r="C29" s="266"/>
      <c r="D29" s="27"/>
      <c r="E29" s="27"/>
      <c r="F29" s="97"/>
      <c r="G29" s="159"/>
      <c r="H29" s="354"/>
      <c r="I29" s="340"/>
    </row>
    <row r="30" spans="1:9" x14ac:dyDescent="0.2">
      <c r="A30" s="156">
        <v>22</v>
      </c>
      <c r="B30" s="324"/>
      <c r="C30" s="266"/>
      <c r="D30" s="27"/>
      <c r="E30" s="27"/>
      <c r="F30" s="97"/>
      <c r="G30" s="159"/>
      <c r="H30" s="97"/>
      <c r="I30" s="98"/>
    </row>
    <row r="31" spans="1:9" x14ac:dyDescent="0.2">
      <c r="A31" s="166">
        <v>23</v>
      </c>
      <c r="B31" s="353"/>
      <c r="C31" s="266"/>
      <c r="D31" s="27"/>
      <c r="E31" s="27"/>
      <c r="F31" s="97"/>
      <c r="G31" s="159"/>
      <c r="H31" s="97"/>
      <c r="I31" s="98"/>
    </row>
    <row r="32" spans="1:9" x14ac:dyDescent="0.2">
      <c r="A32" s="166">
        <v>24</v>
      </c>
      <c r="B32" s="324"/>
      <c r="C32" s="355"/>
      <c r="D32" s="163"/>
      <c r="E32" s="163"/>
      <c r="F32" s="163"/>
      <c r="G32" s="354"/>
      <c r="H32" s="159"/>
      <c r="I32" s="98"/>
    </row>
    <row r="33" spans="1:9" x14ac:dyDescent="0.2">
      <c r="A33" s="356">
        <v>25</v>
      </c>
      <c r="B33" s="324"/>
      <c r="C33" s="163" t="s">
        <v>139</v>
      </c>
      <c r="D33" s="163"/>
      <c r="E33" s="163"/>
      <c r="F33" s="339" t="s">
        <v>140</v>
      </c>
      <c r="G33" s="354">
        <v>995</v>
      </c>
      <c r="H33" s="354">
        <v>995</v>
      </c>
      <c r="I33" s="340">
        <v>0</v>
      </c>
    </row>
    <row r="34" spans="1:9" x14ac:dyDescent="0.2">
      <c r="A34" s="357">
        <v>26</v>
      </c>
      <c r="B34" s="324"/>
      <c r="C34" s="161" t="s">
        <v>141</v>
      </c>
      <c r="D34" s="27"/>
      <c r="E34" s="27"/>
      <c r="F34" s="97"/>
      <c r="G34" s="97"/>
      <c r="H34" s="97"/>
      <c r="I34" s="98"/>
    </row>
    <row r="35" spans="1:9" x14ac:dyDescent="0.2">
      <c r="A35" s="357">
        <v>27</v>
      </c>
      <c r="B35" s="341">
        <v>107060</v>
      </c>
      <c r="C35" s="358" t="s">
        <v>142</v>
      </c>
      <c r="D35" s="343"/>
      <c r="E35" s="27"/>
      <c r="F35" s="27"/>
      <c r="G35" s="159">
        <v>70</v>
      </c>
      <c r="H35" s="159">
        <v>70</v>
      </c>
      <c r="I35" s="98">
        <v>0</v>
      </c>
    </row>
    <row r="36" spans="1:9" x14ac:dyDescent="0.2">
      <c r="A36" s="357">
        <v>28</v>
      </c>
      <c r="B36" s="351"/>
      <c r="C36" s="607" t="s">
        <v>143</v>
      </c>
      <c r="D36" s="45"/>
      <c r="E36" s="45"/>
      <c r="F36" s="45"/>
      <c r="G36" s="159">
        <v>30</v>
      </c>
      <c r="H36" s="159">
        <v>30</v>
      </c>
      <c r="I36" s="98">
        <v>0</v>
      </c>
    </row>
    <row r="37" spans="1:9" x14ac:dyDescent="0.2">
      <c r="A37" s="357">
        <v>29</v>
      </c>
      <c r="B37" s="341"/>
      <c r="C37" s="358" t="s">
        <v>144</v>
      </c>
      <c r="D37" s="343"/>
      <c r="E37" s="27"/>
      <c r="F37" s="27"/>
      <c r="G37" s="159">
        <v>80</v>
      </c>
      <c r="H37" s="159">
        <v>80</v>
      </c>
      <c r="I37" s="98">
        <v>0</v>
      </c>
    </row>
    <row r="38" spans="1:9" x14ac:dyDescent="0.2">
      <c r="A38" s="357">
        <v>30</v>
      </c>
      <c r="B38" s="351"/>
      <c r="C38" s="273"/>
      <c r="D38" s="45"/>
      <c r="E38" s="45"/>
      <c r="F38" s="45"/>
      <c r="G38" s="159"/>
      <c r="H38" s="159"/>
      <c r="I38" s="98"/>
    </row>
    <row r="39" spans="1:9" x14ac:dyDescent="0.2">
      <c r="A39" s="356">
        <v>31</v>
      </c>
      <c r="B39" s="341"/>
      <c r="C39" s="358"/>
      <c r="D39" s="343"/>
      <c r="E39" s="27"/>
      <c r="F39" s="27"/>
      <c r="G39" s="159"/>
      <c r="H39" s="159"/>
      <c r="I39" s="98"/>
    </row>
    <row r="40" spans="1:9" x14ac:dyDescent="0.2">
      <c r="A40" s="166">
        <v>32</v>
      </c>
      <c r="B40" s="344">
        <v>107060</v>
      </c>
      <c r="C40" s="608" t="s">
        <v>145</v>
      </c>
      <c r="D40" s="37"/>
      <c r="E40" s="99"/>
      <c r="F40" s="99"/>
      <c r="G40" s="109">
        <v>450</v>
      </c>
      <c r="H40" s="109">
        <v>450</v>
      </c>
      <c r="I40" s="96">
        <v>0</v>
      </c>
    </row>
    <row r="41" spans="1:9" x14ac:dyDescent="0.2">
      <c r="A41" s="166">
        <v>33</v>
      </c>
      <c r="B41" s="341"/>
      <c r="C41" s="608" t="s">
        <v>146</v>
      </c>
      <c r="D41" s="99"/>
      <c r="E41" s="360"/>
      <c r="F41" s="99"/>
      <c r="G41" s="109">
        <v>365</v>
      </c>
      <c r="H41" s="109">
        <v>365</v>
      </c>
      <c r="I41" s="96">
        <v>0</v>
      </c>
    </row>
    <row r="42" spans="1:9" x14ac:dyDescent="0.2">
      <c r="A42" s="166">
        <v>34</v>
      </c>
      <c r="B42" s="341"/>
      <c r="C42" s="361"/>
      <c r="D42" s="343"/>
      <c r="E42" s="343"/>
      <c r="F42" s="27"/>
      <c r="G42" s="159"/>
      <c r="H42" s="159"/>
      <c r="I42" s="98"/>
    </row>
    <row r="43" spans="1:9" x14ac:dyDescent="0.2">
      <c r="A43" s="166">
        <v>35</v>
      </c>
      <c r="B43" s="359"/>
      <c r="C43" s="362"/>
      <c r="D43" s="27"/>
      <c r="E43" s="27"/>
      <c r="F43" s="97"/>
      <c r="G43" s="159"/>
      <c r="H43" s="159"/>
      <c r="I43" s="98"/>
    </row>
    <row r="44" spans="1:9" x14ac:dyDescent="0.2">
      <c r="A44" s="166">
        <v>36</v>
      </c>
      <c r="B44" s="341"/>
      <c r="C44" s="358"/>
      <c r="D44" s="343"/>
      <c r="E44" s="27"/>
      <c r="F44" s="27"/>
      <c r="G44" s="159"/>
      <c r="H44" s="159"/>
      <c r="I44" s="98"/>
    </row>
    <row r="45" spans="1:9" x14ac:dyDescent="0.2">
      <c r="A45" s="166">
        <v>37</v>
      </c>
      <c r="B45" s="363"/>
      <c r="C45" s="361"/>
      <c r="D45" s="343"/>
      <c r="E45" s="27"/>
      <c r="F45" s="97"/>
      <c r="G45" s="159"/>
      <c r="H45" s="159"/>
      <c r="I45" s="98"/>
    </row>
    <row r="46" spans="1:9" x14ac:dyDescent="0.2">
      <c r="A46" s="156">
        <v>38</v>
      </c>
      <c r="B46" s="341"/>
      <c r="C46" s="364"/>
      <c r="D46" s="163"/>
      <c r="E46" s="163"/>
      <c r="F46" s="339"/>
      <c r="G46" s="354"/>
      <c r="H46" s="354"/>
      <c r="I46" s="347"/>
    </row>
    <row r="47" spans="1:9" x14ac:dyDescent="0.2">
      <c r="A47" s="156">
        <v>39</v>
      </c>
      <c r="B47" s="324"/>
      <c r="C47" s="266"/>
      <c r="D47" s="27"/>
      <c r="E47" s="27"/>
      <c r="F47" s="27"/>
      <c r="G47" s="159"/>
      <c r="H47" s="97"/>
      <c r="I47" s="98"/>
    </row>
    <row r="48" spans="1:9" x14ac:dyDescent="0.2">
      <c r="A48" s="156">
        <v>40</v>
      </c>
      <c r="B48" s="341"/>
      <c r="C48" s="272"/>
      <c r="D48" s="161"/>
      <c r="E48" s="161"/>
      <c r="F48" s="161"/>
      <c r="G48" s="159"/>
      <c r="H48" s="97"/>
      <c r="I48" s="98"/>
    </row>
    <row r="49" spans="1:9" x14ac:dyDescent="0.2">
      <c r="A49" s="156">
        <v>41</v>
      </c>
      <c r="B49" s="324"/>
      <c r="C49" s="266"/>
      <c r="D49" s="27"/>
      <c r="E49" s="27"/>
      <c r="F49" s="27"/>
      <c r="G49" s="159"/>
      <c r="H49" s="97"/>
      <c r="I49" s="98"/>
    </row>
    <row r="50" spans="1:9" x14ac:dyDescent="0.2">
      <c r="A50" s="156">
        <v>42</v>
      </c>
      <c r="B50" s="324"/>
      <c r="C50" s="27"/>
      <c r="D50" s="27"/>
      <c r="E50" s="27"/>
      <c r="F50" s="97"/>
      <c r="G50" s="159"/>
      <c r="H50" s="159"/>
      <c r="I50" s="98"/>
    </row>
    <row r="51" spans="1:9" ht="15.75" thickBot="1" x14ac:dyDescent="0.3">
      <c r="A51" s="168">
        <v>43</v>
      </c>
      <c r="B51" s="365"/>
      <c r="C51" s="79"/>
      <c r="D51" s="79"/>
      <c r="E51" s="79"/>
      <c r="F51" s="366"/>
      <c r="G51" s="367"/>
      <c r="H51" s="368"/>
      <c r="I51" s="369"/>
    </row>
    <row r="52" spans="1:9" ht="13.5" thickBot="1" x14ac:dyDescent="0.25">
      <c r="A52" s="136">
        <v>44</v>
      </c>
      <c r="B52" s="191"/>
      <c r="C52" s="370"/>
      <c r="D52" s="5"/>
      <c r="E52" s="5"/>
      <c r="F52" s="138"/>
      <c r="G52" s="191"/>
      <c r="H52" s="191"/>
      <c r="I52" s="371"/>
    </row>
    <row r="53" spans="1:9" ht="16.5" thickTop="1" thickBot="1" x14ac:dyDescent="0.3">
      <c r="A53" s="197">
        <v>45</v>
      </c>
      <c r="B53" s="372"/>
      <c r="C53" s="199" t="s">
        <v>147</v>
      </c>
      <c r="D53" s="199"/>
      <c r="E53" s="199"/>
      <c r="F53" s="373"/>
      <c r="G53" s="374">
        <v>4288</v>
      </c>
      <c r="H53" s="374">
        <f>H12+H20+H22+H24+H27+H33</f>
        <v>5870</v>
      </c>
      <c r="I53" s="606">
        <f>I12+I20+I22+I24+I27+I33</f>
        <v>4516</v>
      </c>
    </row>
  </sheetData>
  <mergeCells count="3">
    <mergeCell ref="C5:F5"/>
    <mergeCell ref="D6:E6"/>
    <mergeCell ref="A1:I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sqref="A1:I1"/>
    </sheetView>
  </sheetViews>
  <sheetFormatPr defaultRowHeight="12.75" x14ac:dyDescent="0.2"/>
  <cols>
    <col min="1" max="1" width="7.42578125" customWidth="1"/>
    <col min="6" max="6" width="11.85546875" customWidth="1"/>
    <col min="7" max="7" width="9.5703125" customWidth="1"/>
    <col min="8" max="8" width="9.85546875" customWidth="1"/>
  </cols>
  <sheetData>
    <row r="1" spans="1:10" x14ac:dyDescent="0.2">
      <c r="A1" s="684" t="s">
        <v>486</v>
      </c>
      <c r="B1" s="684"/>
      <c r="C1" s="684"/>
      <c r="D1" s="684"/>
      <c r="E1" s="684"/>
      <c r="F1" s="684"/>
      <c r="G1" s="684"/>
      <c r="H1" s="684"/>
      <c r="I1" s="684"/>
      <c r="J1" s="513"/>
    </row>
    <row r="2" spans="1:10" x14ac:dyDescent="0.2">
      <c r="A2" s="497"/>
      <c r="B2" s="497"/>
      <c r="C2" s="497"/>
      <c r="D2" s="497"/>
      <c r="E2" s="497"/>
      <c r="F2" s="497"/>
      <c r="G2" s="497"/>
      <c r="H2" s="497"/>
      <c r="I2" s="497"/>
      <c r="J2" s="497"/>
    </row>
    <row r="3" spans="1:10" x14ac:dyDescent="0.2">
      <c r="A3" s="2" t="s">
        <v>89</v>
      </c>
      <c r="B3" s="2"/>
      <c r="C3" s="2"/>
      <c r="D3" s="2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2"/>
      <c r="I4" s="2"/>
      <c r="J4" s="1"/>
    </row>
    <row r="5" spans="1:10" ht="15" x14ac:dyDescent="0.25">
      <c r="A5" s="2"/>
      <c r="B5" s="1"/>
      <c r="C5" s="142" t="s">
        <v>148</v>
      </c>
      <c r="D5" s="142"/>
      <c r="E5" s="142"/>
      <c r="F5" s="142"/>
      <c r="G5" s="142"/>
      <c r="H5" s="375"/>
      <c r="I5" s="2"/>
      <c r="J5" s="1"/>
    </row>
    <row r="6" spans="1:10" x14ac:dyDescent="0.2">
      <c r="A6" s="1"/>
      <c r="B6" s="2"/>
      <c r="C6" s="1"/>
      <c r="D6" s="143"/>
      <c r="E6" s="509">
        <v>2015</v>
      </c>
      <c r="F6" s="1"/>
      <c r="G6" s="1"/>
      <c r="H6" s="1"/>
      <c r="I6" s="1"/>
      <c r="J6" s="1"/>
    </row>
    <row r="7" spans="1:10" ht="13.5" thickBot="1" x14ac:dyDescent="0.25">
      <c r="A7" s="1"/>
      <c r="B7" s="1"/>
      <c r="C7" s="1"/>
      <c r="D7" s="1"/>
      <c r="E7" s="1"/>
      <c r="F7" s="1"/>
      <c r="G7" s="1"/>
      <c r="H7" s="68" t="s">
        <v>32</v>
      </c>
      <c r="I7" s="1"/>
      <c r="J7" s="1"/>
    </row>
    <row r="8" spans="1:10" ht="13.5" thickBot="1" x14ac:dyDescent="0.25">
      <c r="A8" s="144"/>
      <c r="B8" s="327" t="s">
        <v>28</v>
      </c>
      <c r="C8" s="244"/>
      <c r="D8" s="73" t="s">
        <v>29</v>
      </c>
      <c r="E8" s="223"/>
      <c r="F8" s="245"/>
      <c r="G8" s="11" t="s">
        <v>30</v>
      </c>
      <c r="H8" s="11" t="s">
        <v>31</v>
      </c>
      <c r="I8" s="11" t="s">
        <v>27</v>
      </c>
      <c r="J8" s="1"/>
    </row>
    <row r="9" spans="1:10" x14ac:dyDescent="0.2">
      <c r="A9" s="328">
        <v>1</v>
      </c>
      <c r="B9" s="329" t="s">
        <v>71</v>
      </c>
      <c r="C9" s="330" t="s">
        <v>132</v>
      </c>
      <c r="D9" s="193" t="s">
        <v>2</v>
      </c>
      <c r="E9" s="193"/>
      <c r="F9" s="331"/>
      <c r="G9" s="609" t="s">
        <v>133</v>
      </c>
      <c r="H9" s="552" t="s">
        <v>48</v>
      </c>
      <c r="I9" s="662" t="s">
        <v>471</v>
      </c>
      <c r="J9" s="1"/>
    </row>
    <row r="10" spans="1:10" ht="13.5" thickBot="1" x14ac:dyDescent="0.25">
      <c r="A10" s="332">
        <v>2</v>
      </c>
      <c r="B10" s="150" t="s">
        <v>72</v>
      </c>
      <c r="C10" s="77"/>
      <c r="D10" s="79"/>
      <c r="E10" s="79"/>
      <c r="F10" s="78"/>
      <c r="G10" s="551" t="s">
        <v>33</v>
      </c>
      <c r="H10" s="610"/>
      <c r="I10" s="376"/>
      <c r="J10" s="1"/>
    </row>
    <row r="11" spans="1:10" x14ac:dyDescent="0.2">
      <c r="A11" s="334">
        <v>3</v>
      </c>
      <c r="B11" s="335" t="s">
        <v>198</v>
      </c>
      <c r="C11" s="22" t="s">
        <v>132</v>
      </c>
      <c r="D11" s="22"/>
      <c r="E11" s="22"/>
      <c r="F11" s="256"/>
      <c r="G11" s="336"/>
      <c r="H11" s="336"/>
      <c r="I11" s="321"/>
      <c r="J11" s="1"/>
    </row>
    <row r="12" spans="1:10" x14ac:dyDescent="0.2">
      <c r="A12" s="337">
        <v>4</v>
      </c>
      <c r="B12" s="338"/>
      <c r="C12" s="163"/>
      <c r="D12" s="163"/>
      <c r="E12" s="163"/>
      <c r="F12" s="339"/>
      <c r="G12" s="354"/>
      <c r="H12" s="354"/>
      <c r="I12" s="340"/>
      <c r="J12" s="1"/>
    </row>
    <row r="13" spans="1:10" x14ac:dyDescent="0.2">
      <c r="A13" s="156">
        <v>5</v>
      </c>
      <c r="B13" s="524" t="s">
        <v>52</v>
      </c>
      <c r="C13" s="377" t="s">
        <v>149</v>
      </c>
      <c r="D13" s="163"/>
      <c r="E13" s="163"/>
      <c r="F13" s="339"/>
      <c r="G13" s="354"/>
      <c r="H13" s="354"/>
      <c r="I13" s="340"/>
      <c r="J13" s="1"/>
    </row>
    <row r="14" spans="1:10" x14ac:dyDescent="0.2">
      <c r="A14" s="156">
        <v>6</v>
      </c>
      <c r="B14" s="523"/>
      <c r="C14" s="349" t="s">
        <v>150</v>
      </c>
      <c r="D14" s="163"/>
      <c r="E14" s="163"/>
      <c r="F14" s="339"/>
      <c r="G14" s="339">
        <v>1216</v>
      </c>
      <c r="H14" s="339">
        <v>1216</v>
      </c>
      <c r="I14" s="340">
        <v>1216</v>
      </c>
      <c r="J14" s="1"/>
    </row>
    <row r="15" spans="1:10" x14ac:dyDescent="0.2">
      <c r="A15" s="156">
        <v>7</v>
      </c>
      <c r="B15" s="523"/>
      <c r="C15" s="27"/>
      <c r="D15" s="99" t="s">
        <v>151</v>
      </c>
      <c r="E15" s="99"/>
      <c r="F15" s="378" t="s">
        <v>152</v>
      </c>
      <c r="G15" s="97">
        <v>165</v>
      </c>
      <c r="H15" s="97">
        <v>165</v>
      </c>
      <c r="I15" s="98">
        <v>165</v>
      </c>
      <c r="J15" s="1"/>
    </row>
    <row r="16" spans="1:10" x14ac:dyDescent="0.2">
      <c r="A16" s="156">
        <v>8</v>
      </c>
      <c r="B16" s="523"/>
      <c r="C16" s="27"/>
      <c r="D16" s="99" t="s">
        <v>153</v>
      </c>
      <c r="E16" s="99"/>
      <c r="F16" s="378" t="s">
        <v>154</v>
      </c>
      <c r="G16" s="97">
        <v>115</v>
      </c>
      <c r="H16" s="97">
        <v>115</v>
      </c>
      <c r="I16" s="98">
        <v>115</v>
      </c>
      <c r="J16" s="1"/>
    </row>
    <row r="17" spans="1:10" x14ac:dyDescent="0.2">
      <c r="A17" s="156">
        <v>9</v>
      </c>
      <c r="B17" s="523"/>
      <c r="C17" s="27"/>
      <c r="D17" s="99" t="s">
        <v>155</v>
      </c>
      <c r="E17" s="163"/>
      <c r="F17" s="378" t="s">
        <v>156</v>
      </c>
      <c r="G17" s="108">
        <v>566</v>
      </c>
      <c r="H17" s="108">
        <v>566</v>
      </c>
      <c r="I17" s="98">
        <v>566</v>
      </c>
      <c r="J17" s="1"/>
    </row>
    <row r="18" spans="1:10" x14ac:dyDescent="0.2">
      <c r="A18" s="156">
        <v>10</v>
      </c>
      <c r="B18" s="523"/>
      <c r="C18" s="163"/>
      <c r="D18" s="99" t="s">
        <v>157</v>
      </c>
      <c r="E18" s="163"/>
      <c r="F18" s="378" t="s">
        <v>158</v>
      </c>
      <c r="G18" s="108">
        <v>370</v>
      </c>
      <c r="H18" s="108">
        <v>370</v>
      </c>
      <c r="I18" s="347">
        <v>370</v>
      </c>
      <c r="J18" s="1"/>
    </row>
    <row r="19" spans="1:10" x14ac:dyDescent="0.2">
      <c r="A19" s="156">
        <v>11</v>
      </c>
      <c r="B19" s="523"/>
      <c r="C19" s="27"/>
      <c r="D19" s="99"/>
      <c r="E19" s="27"/>
      <c r="F19" s="97"/>
      <c r="G19" s="97"/>
      <c r="H19" s="97"/>
      <c r="I19" s="98"/>
      <c r="J19" s="1"/>
    </row>
    <row r="20" spans="1:10" x14ac:dyDescent="0.2">
      <c r="A20" s="156">
        <v>12</v>
      </c>
      <c r="B20" s="523"/>
      <c r="C20" s="349" t="s">
        <v>160</v>
      </c>
      <c r="D20" s="163"/>
      <c r="E20" s="163"/>
      <c r="F20" s="379" t="s">
        <v>255</v>
      </c>
      <c r="G20" s="379">
        <v>149</v>
      </c>
      <c r="H20" s="379">
        <v>139</v>
      </c>
      <c r="I20" s="384">
        <v>139</v>
      </c>
      <c r="J20" s="1"/>
    </row>
    <row r="21" spans="1:10" x14ac:dyDescent="0.2">
      <c r="A21" s="156">
        <v>13</v>
      </c>
      <c r="B21" s="523"/>
      <c r="C21" s="27"/>
      <c r="D21" s="380"/>
      <c r="E21" s="380"/>
      <c r="F21" s="381"/>
      <c r="G21" s="527"/>
      <c r="H21" s="528"/>
      <c r="I21" s="98"/>
      <c r="J21" s="1"/>
    </row>
    <row r="22" spans="1:10" x14ac:dyDescent="0.2">
      <c r="A22" s="156">
        <v>14</v>
      </c>
      <c r="B22" s="525"/>
      <c r="C22" s="530" t="s">
        <v>210</v>
      </c>
      <c r="D22" s="380"/>
      <c r="E22" s="380"/>
      <c r="F22" s="381"/>
      <c r="G22" s="382"/>
      <c r="H22" s="529">
        <v>150</v>
      </c>
      <c r="I22" s="666">
        <v>150</v>
      </c>
      <c r="J22" s="1"/>
    </row>
    <row r="23" spans="1:10" x14ac:dyDescent="0.2">
      <c r="A23" s="156">
        <v>15</v>
      </c>
      <c r="B23" s="523"/>
      <c r="C23" s="272"/>
      <c r="D23" s="99" t="s">
        <v>211</v>
      </c>
      <c r="E23" s="99"/>
      <c r="F23" s="383"/>
      <c r="G23" s="326"/>
      <c r="H23" s="326">
        <v>150</v>
      </c>
      <c r="I23" s="98">
        <v>150</v>
      </c>
      <c r="J23" s="1"/>
    </row>
    <row r="24" spans="1:10" x14ac:dyDescent="0.2">
      <c r="A24" s="156">
        <v>16</v>
      </c>
      <c r="B24" s="523"/>
      <c r="C24" s="355"/>
      <c r="D24" s="99"/>
      <c r="E24" s="163"/>
      <c r="F24" s="108"/>
      <c r="G24" s="326"/>
      <c r="H24" s="326"/>
      <c r="I24" s="347"/>
      <c r="J24" s="1"/>
    </row>
    <row r="25" spans="1:10" x14ac:dyDescent="0.2">
      <c r="A25" s="156">
        <v>17</v>
      </c>
      <c r="B25" s="525"/>
      <c r="C25" s="349" t="s">
        <v>209</v>
      </c>
      <c r="D25" s="161"/>
      <c r="E25" s="161"/>
      <c r="F25" s="379"/>
      <c r="G25" s="379">
        <v>470</v>
      </c>
      <c r="H25" s="379">
        <f>SUM(H26:H29)</f>
        <v>500</v>
      </c>
      <c r="I25" s="384">
        <v>500</v>
      </c>
      <c r="J25" s="1"/>
    </row>
    <row r="26" spans="1:10" x14ac:dyDescent="0.2">
      <c r="A26" s="156">
        <v>18</v>
      </c>
      <c r="B26" s="523"/>
      <c r="C26" s="266"/>
      <c r="D26" s="99" t="s">
        <v>161</v>
      </c>
      <c r="E26" s="99"/>
      <c r="F26" s="97"/>
      <c r="G26" s="159">
        <v>300</v>
      </c>
      <c r="H26" s="159">
        <v>300</v>
      </c>
      <c r="I26" s="98">
        <v>300</v>
      </c>
      <c r="J26" s="1"/>
    </row>
    <row r="27" spans="1:10" x14ac:dyDescent="0.2">
      <c r="A27" s="156">
        <v>19</v>
      </c>
      <c r="B27" s="523"/>
      <c r="C27" s="266"/>
      <c r="D27" s="99" t="s">
        <v>162</v>
      </c>
      <c r="E27" s="99"/>
      <c r="F27" s="97"/>
      <c r="G27" s="159">
        <v>100</v>
      </c>
      <c r="H27" s="159">
        <v>100</v>
      </c>
      <c r="I27" s="98">
        <v>100</v>
      </c>
      <c r="J27" s="1"/>
    </row>
    <row r="28" spans="1:10" x14ac:dyDescent="0.2">
      <c r="A28" s="156">
        <v>20</v>
      </c>
      <c r="B28" s="523"/>
      <c r="C28" s="355"/>
      <c r="D28" s="99" t="s">
        <v>163</v>
      </c>
      <c r="E28" s="99"/>
      <c r="F28" s="99"/>
      <c r="G28" s="326">
        <v>70</v>
      </c>
      <c r="H28" s="326">
        <v>70</v>
      </c>
      <c r="I28" s="347">
        <v>70</v>
      </c>
      <c r="J28" s="1"/>
    </row>
    <row r="29" spans="1:10" x14ac:dyDescent="0.2">
      <c r="A29" s="156">
        <v>21</v>
      </c>
      <c r="B29" s="523"/>
      <c r="C29" s="355"/>
      <c r="D29" s="99" t="s">
        <v>258</v>
      </c>
      <c r="E29" s="99"/>
      <c r="F29" s="378"/>
      <c r="G29" s="108"/>
      <c r="H29" s="108">
        <v>30</v>
      </c>
      <c r="I29" s="347">
        <v>30</v>
      </c>
      <c r="J29" s="1"/>
    </row>
    <row r="30" spans="1:10" x14ac:dyDescent="0.2">
      <c r="A30" s="156">
        <v>22</v>
      </c>
      <c r="B30" s="523"/>
      <c r="C30" s="355"/>
      <c r="D30" s="99"/>
      <c r="E30" s="99"/>
      <c r="F30" s="378"/>
      <c r="G30" s="108"/>
      <c r="H30" s="108"/>
      <c r="I30" s="347"/>
      <c r="J30" s="1"/>
    </row>
    <row r="31" spans="1:10" x14ac:dyDescent="0.2">
      <c r="A31" s="156">
        <v>23</v>
      </c>
      <c r="B31" s="523">
        <v>107060</v>
      </c>
      <c r="C31" s="267" t="s">
        <v>159</v>
      </c>
      <c r="D31" s="99"/>
      <c r="E31" s="99"/>
      <c r="F31" s="378"/>
      <c r="G31" s="379">
        <v>1136</v>
      </c>
      <c r="H31" s="379">
        <v>1182</v>
      </c>
      <c r="I31" s="384">
        <v>1182</v>
      </c>
      <c r="J31" s="1"/>
    </row>
    <row r="32" spans="1:10" x14ac:dyDescent="0.2">
      <c r="A32" s="156">
        <v>24</v>
      </c>
      <c r="B32" s="523"/>
      <c r="C32" s="355"/>
      <c r="D32" s="99"/>
      <c r="E32" s="99"/>
      <c r="F32" s="378"/>
      <c r="G32" s="108"/>
      <c r="H32" s="108"/>
      <c r="I32" s="347"/>
      <c r="J32" s="1"/>
    </row>
    <row r="33" spans="1:10" x14ac:dyDescent="0.2">
      <c r="A33" s="156">
        <v>25</v>
      </c>
      <c r="B33" s="525" t="s">
        <v>107</v>
      </c>
      <c r="C33" s="267" t="s">
        <v>256</v>
      </c>
      <c r="D33" s="99"/>
      <c r="E33" s="99"/>
      <c r="F33" s="378"/>
      <c r="G33" s="108"/>
      <c r="H33" s="379">
        <v>1840</v>
      </c>
      <c r="I33" s="384">
        <v>1840</v>
      </c>
      <c r="J33" s="1"/>
    </row>
    <row r="34" spans="1:10" x14ac:dyDescent="0.2">
      <c r="A34" s="156">
        <v>26</v>
      </c>
      <c r="B34" s="523"/>
      <c r="C34" s="267" t="s">
        <v>257</v>
      </c>
      <c r="D34" s="99"/>
      <c r="E34" s="99"/>
      <c r="F34" s="378"/>
      <c r="G34" s="108"/>
      <c r="H34" s="379">
        <v>51</v>
      </c>
      <c r="I34" s="384">
        <v>51</v>
      </c>
      <c r="J34" s="1"/>
    </row>
    <row r="35" spans="1:10" x14ac:dyDescent="0.2">
      <c r="A35" s="156">
        <v>27</v>
      </c>
      <c r="B35" s="523"/>
      <c r="C35" s="355"/>
      <c r="D35" s="99"/>
      <c r="E35" s="99"/>
      <c r="F35" s="378"/>
      <c r="G35" s="108"/>
      <c r="H35" s="108"/>
      <c r="I35" s="347"/>
      <c r="J35" s="1"/>
    </row>
    <row r="36" spans="1:10" x14ac:dyDescent="0.2">
      <c r="A36" s="156">
        <v>28</v>
      </c>
      <c r="B36" s="525" t="s">
        <v>55</v>
      </c>
      <c r="C36" s="267" t="s">
        <v>259</v>
      </c>
      <c r="D36" s="99"/>
      <c r="E36" s="99"/>
      <c r="F36" s="378"/>
      <c r="G36" s="108"/>
      <c r="H36" s="379">
        <v>1478</v>
      </c>
      <c r="I36" s="384">
        <v>1478</v>
      </c>
      <c r="J36" s="1"/>
    </row>
    <row r="37" spans="1:10" x14ac:dyDescent="0.2">
      <c r="A37" s="156">
        <v>29</v>
      </c>
      <c r="B37" s="523"/>
      <c r="C37" s="355"/>
      <c r="D37" s="99"/>
      <c r="E37" s="99"/>
      <c r="F37" s="378"/>
      <c r="G37" s="108"/>
      <c r="H37" s="108"/>
      <c r="I37" s="347"/>
      <c r="J37" s="1"/>
    </row>
    <row r="38" spans="1:10" x14ac:dyDescent="0.2">
      <c r="A38" s="156">
        <v>30</v>
      </c>
      <c r="B38" s="523"/>
      <c r="C38" s="361"/>
      <c r="D38" s="99"/>
      <c r="E38" s="99"/>
      <c r="F38" s="97"/>
      <c r="G38" s="97"/>
      <c r="H38" s="97"/>
      <c r="I38" s="98"/>
      <c r="J38" s="1"/>
    </row>
    <row r="39" spans="1:10" ht="13.5" thickBot="1" x14ac:dyDescent="0.25">
      <c r="A39" s="156">
        <v>31</v>
      </c>
      <c r="B39" s="526"/>
      <c r="C39" s="273"/>
      <c r="D39" s="45"/>
      <c r="E39" s="45"/>
      <c r="F39" s="45"/>
      <c r="G39" s="187"/>
      <c r="H39" s="187"/>
      <c r="I39" s="188"/>
      <c r="J39" s="1"/>
    </row>
    <row r="40" spans="1:10" ht="13.5" thickBot="1" x14ac:dyDescent="0.25">
      <c r="A40" s="156">
        <v>32</v>
      </c>
      <c r="B40" s="318"/>
      <c r="C40" s="385" t="s">
        <v>66</v>
      </c>
      <c r="D40" s="386"/>
      <c r="E40" s="386"/>
      <c r="F40" s="140"/>
      <c r="G40" s="387">
        <v>2971</v>
      </c>
      <c r="H40" s="387">
        <f>H14+H20+H22+H25+H31+H33+H34+H36</f>
        <v>6556</v>
      </c>
      <c r="I40" s="325">
        <f>I14+I20+I22+I25+I31+I33+I34+I36</f>
        <v>6556</v>
      </c>
      <c r="J40" s="1"/>
    </row>
    <row r="41" spans="1:10" x14ac:dyDescent="0.2">
      <c r="A41" s="156">
        <v>33</v>
      </c>
      <c r="B41" s="344"/>
      <c r="C41" s="388"/>
      <c r="D41" s="24"/>
      <c r="E41" s="24"/>
      <c r="F41" s="127"/>
      <c r="G41" s="275"/>
      <c r="H41" s="275"/>
      <c r="I41" s="128"/>
      <c r="J41" s="1"/>
    </row>
    <row r="42" spans="1:10" x14ac:dyDescent="0.2">
      <c r="A42" s="156">
        <v>34</v>
      </c>
      <c r="B42" s="363" t="s">
        <v>164</v>
      </c>
      <c r="C42" s="611" t="s">
        <v>165</v>
      </c>
      <c r="D42" s="343"/>
      <c r="E42" s="27"/>
      <c r="F42" s="27"/>
      <c r="G42" s="323">
        <v>13872</v>
      </c>
      <c r="H42" s="323">
        <v>16329</v>
      </c>
      <c r="I42" s="384">
        <v>16329</v>
      </c>
      <c r="J42" s="1"/>
    </row>
    <row r="43" spans="1:10" x14ac:dyDescent="0.2">
      <c r="A43" s="156">
        <v>35</v>
      </c>
      <c r="B43" s="352"/>
      <c r="C43" s="266"/>
      <c r="D43" s="37" t="s">
        <v>166</v>
      </c>
      <c r="E43" s="27"/>
      <c r="F43" s="97"/>
      <c r="G43" s="159"/>
      <c r="H43" s="159"/>
      <c r="I43" s="98"/>
      <c r="J43" s="1"/>
    </row>
    <row r="44" spans="1:10" x14ac:dyDescent="0.2">
      <c r="A44" s="156">
        <v>36</v>
      </c>
      <c r="B44" s="363"/>
      <c r="C44" s="361"/>
      <c r="D44" s="65"/>
      <c r="E44" s="27"/>
      <c r="F44" s="97"/>
      <c r="G44" s="323"/>
      <c r="H44" s="323"/>
      <c r="I44" s="384"/>
      <c r="J44" s="1"/>
    </row>
    <row r="45" spans="1:10" ht="13.5" thickBot="1" x14ac:dyDescent="0.25">
      <c r="A45" s="156">
        <v>37</v>
      </c>
      <c r="B45" s="389"/>
      <c r="C45" s="390"/>
      <c r="D45" s="390"/>
      <c r="E45" s="390"/>
      <c r="F45" s="391"/>
      <c r="G45" s="392"/>
      <c r="H45" s="392"/>
      <c r="I45" s="393"/>
      <c r="J45" s="1"/>
    </row>
    <row r="46" spans="1:10" ht="13.5" thickBot="1" x14ac:dyDescent="0.25">
      <c r="A46" s="156">
        <v>38</v>
      </c>
      <c r="B46" s="394"/>
      <c r="C46" s="395" t="s">
        <v>167</v>
      </c>
      <c r="D46" s="223"/>
      <c r="E46" s="223"/>
      <c r="F46" s="223"/>
      <c r="G46" s="387">
        <v>13872</v>
      </c>
      <c r="H46" s="387">
        <v>16329</v>
      </c>
      <c r="I46" s="325">
        <v>16329</v>
      </c>
      <c r="J46" s="1"/>
    </row>
    <row r="47" spans="1:10" x14ac:dyDescent="0.2">
      <c r="A47" s="156">
        <v>39</v>
      </c>
      <c r="B47" s="396"/>
      <c r="C47" s="23"/>
      <c r="D47" s="24"/>
      <c r="E47" s="24"/>
      <c r="F47" s="24"/>
      <c r="G47" s="275"/>
      <c r="H47" s="275"/>
      <c r="I47" s="128"/>
      <c r="J47" s="1"/>
    </row>
    <row r="48" spans="1:10" ht="13.5" thickBot="1" x14ac:dyDescent="0.25">
      <c r="A48" s="156">
        <v>40</v>
      </c>
      <c r="B48" s="191"/>
      <c r="C48" s="370"/>
      <c r="D48" s="5"/>
      <c r="E48" s="5"/>
      <c r="F48" s="138"/>
      <c r="G48" s="191"/>
      <c r="H48" s="191"/>
      <c r="I48" s="137"/>
      <c r="J48" s="1"/>
    </row>
    <row r="49" spans="1:10" ht="16.5" thickTop="1" thickBot="1" x14ac:dyDescent="0.3">
      <c r="A49" s="156">
        <v>41</v>
      </c>
      <c r="B49" s="372"/>
      <c r="C49" s="199" t="s">
        <v>147</v>
      </c>
      <c r="D49" s="199"/>
      <c r="E49" s="199"/>
      <c r="F49" s="373"/>
      <c r="G49" s="374">
        <v>16843</v>
      </c>
      <c r="H49" s="374">
        <f>H40+H46</f>
        <v>22885</v>
      </c>
      <c r="I49" s="374">
        <f>I40+I46</f>
        <v>22885</v>
      </c>
      <c r="J49" s="1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C1" sqref="C1:K1"/>
    </sheetView>
  </sheetViews>
  <sheetFormatPr defaultRowHeight="12.75" x14ac:dyDescent="0.2"/>
  <cols>
    <col min="1" max="1" width="5.7109375" customWidth="1"/>
    <col min="3" max="3" width="10.7109375" customWidth="1"/>
  </cols>
  <sheetData>
    <row r="1" spans="1:15" x14ac:dyDescent="0.2">
      <c r="C1" s="684" t="s">
        <v>487</v>
      </c>
      <c r="D1" s="684"/>
      <c r="E1" s="684"/>
      <c r="F1" s="684"/>
      <c r="G1" s="684"/>
      <c r="H1" s="684"/>
      <c r="I1" s="684"/>
      <c r="J1" s="684"/>
      <c r="K1" s="684"/>
    </row>
    <row r="2" spans="1:15" x14ac:dyDescent="0.2">
      <c r="A2" s="494"/>
      <c r="B2" s="494"/>
      <c r="C2" s="494"/>
      <c r="D2" s="494"/>
      <c r="E2" s="494"/>
      <c r="F2" s="494"/>
      <c r="G2" s="494"/>
      <c r="H2" s="494"/>
      <c r="I2" s="494"/>
      <c r="J2" s="494"/>
      <c r="K2" s="397"/>
      <c r="L2" s="397"/>
      <c r="M2" s="1"/>
      <c r="N2" s="1"/>
      <c r="O2" s="1"/>
    </row>
    <row r="3" spans="1:15" x14ac:dyDescent="0.2">
      <c r="A3" s="2" t="s">
        <v>168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1"/>
      <c r="B5" s="1"/>
      <c r="C5" s="1"/>
      <c r="D5" s="1"/>
      <c r="E5" s="2" t="s">
        <v>169</v>
      </c>
      <c r="F5" s="2"/>
      <c r="G5" s="2"/>
      <c r="H5" s="2"/>
      <c r="I5" s="2"/>
      <c r="J5" s="1"/>
      <c r="K5" s="1"/>
      <c r="L5" s="1"/>
      <c r="M5" s="1"/>
      <c r="N5" s="1"/>
      <c r="O5" s="1"/>
    </row>
    <row r="6" spans="1:15" ht="13.5" thickBot="1" x14ac:dyDescent="0.25">
      <c r="A6" s="1"/>
      <c r="B6" s="1"/>
      <c r="C6" s="1"/>
      <c r="D6" s="1"/>
      <c r="E6" s="1"/>
      <c r="F6" s="2"/>
      <c r="G6" s="398">
        <v>2015</v>
      </c>
      <c r="H6" s="1"/>
      <c r="I6" s="1"/>
      <c r="J6" s="1"/>
      <c r="K6" s="1"/>
      <c r="L6" s="1"/>
      <c r="M6" s="1"/>
      <c r="N6" s="1" t="s">
        <v>32</v>
      </c>
      <c r="O6" s="1"/>
    </row>
    <row r="7" spans="1:15" ht="13.5" thickBot="1" x14ac:dyDescent="0.25">
      <c r="A7" s="144"/>
      <c r="B7" s="284" t="s">
        <v>28</v>
      </c>
      <c r="C7" s="73"/>
      <c r="D7" s="284" t="s">
        <v>29</v>
      </c>
      <c r="E7" s="317"/>
      <c r="F7" s="284" t="s">
        <v>30</v>
      </c>
      <c r="G7" s="317"/>
      <c r="H7" s="284" t="s">
        <v>31</v>
      </c>
      <c r="I7" s="317"/>
      <c r="J7" s="284" t="s">
        <v>27</v>
      </c>
      <c r="K7" s="317"/>
      <c r="L7" s="284" t="s">
        <v>38</v>
      </c>
      <c r="M7" s="317"/>
      <c r="N7" s="284" t="s">
        <v>39</v>
      </c>
      <c r="O7" s="317"/>
    </row>
    <row r="8" spans="1:15" x14ac:dyDescent="0.2">
      <c r="A8" s="202"/>
      <c r="B8" s="330" t="s">
        <v>170</v>
      </c>
      <c r="C8" s="193"/>
      <c r="D8" s="680" t="s">
        <v>4</v>
      </c>
      <c r="E8" s="681"/>
      <c r="F8" s="680" t="s">
        <v>171</v>
      </c>
      <c r="G8" s="681"/>
      <c r="H8" s="680" t="s">
        <v>262</v>
      </c>
      <c r="I8" s="681"/>
      <c r="J8" s="680" t="s">
        <v>22</v>
      </c>
      <c r="K8" s="681"/>
      <c r="L8" s="680" t="s">
        <v>45</v>
      </c>
      <c r="M8" s="681"/>
      <c r="N8" s="680" t="s">
        <v>172</v>
      </c>
      <c r="O8" s="681"/>
    </row>
    <row r="9" spans="1:15" x14ac:dyDescent="0.2">
      <c r="A9" s="225">
        <v>1</v>
      </c>
      <c r="B9" s="399" t="s">
        <v>173</v>
      </c>
      <c r="C9" s="4"/>
      <c r="D9" s="400" t="s">
        <v>33</v>
      </c>
      <c r="E9" s="401" t="s">
        <v>471</v>
      </c>
      <c r="F9" s="400" t="s">
        <v>33</v>
      </c>
      <c r="G9" s="401" t="s">
        <v>471</v>
      </c>
      <c r="H9" s="400" t="s">
        <v>33</v>
      </c>
      <c r="I9" s="401" t="s">
        <v>471</v>
      </c>
      <c r="J9" s="400" t="s">
        <v>33</v>
      </c>
      <c r="K9" s="401" t="s">
        <v>471</v>
      </c>
      <c r="L9" s="400" t="s">
        <v>33</v>
      </c>
      <c r="M9" s="401" t="s">
        <v>471</v>
      </c>
      <c r="N9" s="400" t="s">
        <v>33</v>
      </c>
      <c r="O9" s="401" t="s">
        <v>471</v>
      </c>
    </row>
    <row r="10" spans="1:15" ht="13.5" thickBot="1" x14ac:dyDescent="0.25">
      <c r="A10" s="204"/>
      <c r="B10" s="402"/>
      <c r="C10" s="60"/>
      <c r="D10" s="151"/>
      <c r="E10" s="403"/>
      <c r="F10" s="151"/>
      <c r="G10" s="403"/>
      <c r="H10" s="151"/>
      <c r="I10" s="403"/>
      <c r="J10" s="151"/>
      <c r="K10" s="403"/>
      <c r="L10" s="151"/>
      <c r="M10" s="403"/>
      <c r="N10" s="151"/>
      <c r="O10" s="403"/>
    </row>
    <row r="11" spans="1:15" ht="13.5" thickBot="1" x14ac:dyDescent="0.25">
      <c r="A11" s="21">
        <v>2</v>
      </c>
      <c r="B11" s="4" t="s">
        <v>49</v>
      </c>
      <c r="C11" s="4"/>
      <c r="D11" s="136"/>
      <c r="E11" s="137"/>
      <c r="F11" s="136"/>
      <c r="G11" s="137"/>
      <c r="H11" s="136"/>
      <c r="I11" s="370"/>
      <c r="J11" s="192"/>
      <c r="K11" s="148"/>
      <c r="L11" s="138"/>
      <c r="M11" s="137"/>
      <c r="N11" s="304"/>
      <c r="O11" s="226"/>
    </row>
    <row r="12" spans="1:15" ht="13.5" thickBot="1" x14ac:dyDescent="0.25">
      <c r="A12" s="31">
        <v>3</v>
      </c>
      <c r="B12" s="411" t="s">
        <v>202</v>
      </c>
      <c r="C12" s="175"/>
      <c r="D12" s="318">
        <v>63</v>
      </c>
      <c r="E12" s="325">
        <v>63</v>
      </c>
      <c r="F12" s="318">
        <v>0</v>
      </c>
      <c r="G12" s="325">
        <v>0</v>
      </c>
      <c r="H12" s="318">
        <v>0</v>
      </c>
      <c r="I12" s="395"/>
      <c r="J12" s="318">
        <v>0</v>
      </c>
      <c r="K12" s="325">
        <v>0</v>
      </c>
      <c r="L12" s="320">
        <v>0</v>
      </c>
      <c r="M12" s="319">
        <v>0</v>
      </c>
      <c r="N12" s="318">
        <v>63</v>
      </c>
      <c r="O12" s="319">
        <v>63</v>
      </c>
    </row>
    <row r="13" spans="1:15" x14ac:dyDescent="0.2">
      <c r="A13" s="31">
        <v>4</v>
      </c>
      <c r="B13" s="512" t="s">
        <v>261</v>
      </c>
      <c r="C13" s="179"/>
      <c r="D13" s="404">
        <v>63</v>
      </c>
      <c r="E13" s="92">
        <v>63</v>
      </c>
      <c r="F13" s="404"/>
      <c r="G13" s="92"/>
      <c r="H13" s="404"/>
      <c r="I13" s="405"/>
      <c r="J13" s="404"/>
      <c r="K13" s="92"/>
      <c r="L13" s="406"/>
      <c r="M13" s="407"/>
      <c r="N13" s="404"/>
      <c r="O13" s="407"/>
    </row>
    <row r="14" spans="1:15" ht="13.5" thickBot="1" x14ac:dyDescent="0.25">
      <c r="A14" s="31">
        <v>5</v>
      </c>
      <c r="B14" s="408"/>
      <c r="C14" s="45"/>
      <c r="D14" s="316"/>
      <c r="E14" s="188"/>
      <c r="F14" s="316"/>
      <c r="G14" s="188"/>
      <c r="H14" s="316"/>
      <c r="I14" s="273"/>
      <c r="J14" s="316"/>
      <c r="K14" s="188"/>
      <c r="L14" s="409"/>
      <c r="M14" s="188"/>
      <c r="N14" s="316"/>
      <c r="O14" s="410"/>
    </row>
    <row r="15" spans="1:15" ht="13.5" thickBot="1" x14ac:dyDescent="0.25">
      <c r="A15" s="31">
        <v>6</v>
      </c>
      <c r="B15" s="411" t="s">
        <v>203</v>
      </c>
      <c r="C15" s="175"/>
      <c r="D15" s="318">
        <v>0</v>
      </c>
      <c r="E15" s="325">
        <v>0</v>
      </c>
      <c r="F15" s="318">
        <v>0</v>
      </c>
      <c r="G15" s="325">
        <v>0</v>
      </c>
      <c r="H15" s="318">
        <v>7980</v>
      </c>
      <c r="I15" s="514">
        <v>7980</v>
      </c>
      <c r="J15" s="318">
        <v>3000</v>
      </c>
      <c r="K15" s="319">
        <v>3000</v>
      </c>
      <c r="L15" s="320">
        <v>7980</v>
      </c>
      <c r="M15" s="325">
        <v>7980</v>
      </c>
      <c r="N15" s="318">
        <v>18960</v>
      </c>
      <c r="O15" s="317">
        <v>18960</v>
      </c>
    </row>
    <row r="16" spans="1:15" x14ac:dyDescent="0.2">
      <c r="A16" s="31">
        <v>7</v>
      </c>
      <c r="B16" s="427" t="s">
        <v>207</v>
      </c>
      <c r="C16" s="24"/>
      <c r="D16" s="413"/>
      <c r="E16" s="128"/>
      <c r="F16" s="413"/>
      <c r="G16" s="128"/>
      <c r="H16" s="413">
        <v>7980</v>
      </c>
      <c r="I16" s="414">
        <v>7980</v>
      </c>
      <c r="J16" s="413">
        <v>3000</v>
      </c>
      <c r="K16" s="415">
        <v>3000</v>
      </c>
      <c r="L16" s="416">
        <v>7980</v>
      </c>
      <c r="M16" s="128">
        <v>7980</v>
      </c>
      <c r="N16" s="413">
        <v>18960</v>
      </c>
      <c r="O16" s="417">
        <v>18960</v>
      </c>
    </row>
    <row r="17" spans="1:15" x14ac:dyDescent="0.2">
      <c r="A17" s="31">
        <v>8</v>
      </c>
      <c r="B17" s="418"/>
      <c r="C17" s="27"/>
      <c r="D17" s="263"/>
      <c r="E17" s="98"/>
      <c r="F17" s="263"/>
      <c r="G17" s="98"/>
      <c r="H17" s="263"/>
      <c r="I17" s="419"/>
      <c r="J17" s="263"/>
      <c r="K17" s="160"/>
      <c r="L17" s="300"/>
      <c r="M17" s="98"/>
      <c r="N17" s="263"/>
      <c r="O17" s="420"/>
    </row>
    <row r="18" spans="1:15" ht="13.5" thickBot="1" x14ac:dyDescent="0.25">
      <c r="A18" s="31">
        <v>10</v>
      </c>
      <c r="B18" s="421"/>
      <c r="C18" s="268"/>
      <c r="D18" s="263"/>
      <c r="E18" s="98"/>
      <c r="F18" s="263"/>
      <c r="G18" s="98"/>
      <c r="H18" s="422"/>
      <c r="I18" s="423"/>
      <c r="J18" s="263"/>
      <c r="K18" s="160"/>
      <c r="L18" s="300"/>
      <c r="M18" s="98"/>
      <c r="N18" s="263"/>
      <c r="O18" s="420"/>
    </row>
    <row r="19" spans="1:15" ht="13.5" thickBot="1" x14ac:dyDescent="0.25">
      <c r="A19" s="31">
        <v>11</v>
      </c>
      <c r="B19" s="411" t="s">
        <v>204</v>
      </c>
      <c r="C19" s="175"/>
      <c r="D19" s="412">
        <v>1200</v>
      </c>
      <c r="E19" s="424">
        <v>458</v>
      </c>
      <c r="F19" s="425">
        <v>0</v>
      </c>
      <c r="G19" s="424">
        <v>0</v>
      </c>
      <c r="H19" s="412">
        <v>0</v>
      </c>
      <c r="I19" s="70">
        <v>0</v>
      </c>
      <c r="J19" s="412">
        <v>0</v>
      </c>
      <c r="K19" s="424">
        <v>0</v>
      </c>
      <c r="L19" s="426">
        <v>0</v>
      </c>
      <c r="M19" s="80">
        <v>0</v>
      </c>
      <c r="N19" s="412">
        <v>1200</v>
      </c>
      <c r="O19" s="72">
        <v>458</v>
      </c>
    </row>
    <row r="20" spans="1:15" x14ac:dyDescent="0.2">
      <c r="A20" s="31">
        <v>12</v>
      </c>
      <c r="B20" s="685" t="s">
        <v>260</v>
      </c>
      <c r="C20" s="686"/>
      <c r="D20" s="422">
        <v>1200</v>
      </c>
      <c r="E20" s="435">
        <v>458</v>
      </c>
      <c r="F20" s="422"/>
      <c r="G20" s="436"/>
      <c r="H20" s="422"/>
      <c r="I20" s="437"/>
      <c r="J20" s="422"/>
      <c r="K20" s="435"/>
      <c r="L20" s="438"/>
      <c r="M20" s="436"/>
      <c r="N20" s="422">
        <v>1200</v>
      </c>
      <c r="O20" s="439">
        <v>458</v>
      </c>
    </row>
    <row r="21" spans="1:15" x14ac:dyDescent="0.2">
      <c r="A21" s="31">
        <v>13</v>
      </c>
      <c r="B21" s="440"/>
      <c r="C21" s="380"/>
      <c r="D21" s="441"/>
      <c r="E21" s="442"/>
      <c r="F21" s="441"/>
      <c r="G21" s="443"/>
      <c r="H21" s="441"/>
      <c r="I21" s="444"/>
      <c r="J21" s="441"/>
      <c r="K21" s="442"/>
      <c r="L21" s="445"/>
      <c r="M21" s="443"/>
      <c r="N21" s="441"/>
      <c r="O21" s="446"/>
    </row>
    <row r="22" spans="1:15" ht="13.5" thickBot="1" x14ac:dyDescent="0.25">
      <c r="A22" s="31">
        <v>14</v>
      </c>
      <c r="B22" s="440"/>
      <c r="C22" s="380"/>
      <c r="D22" s="441"/>
      <c r="E22" s="442"/>
      <c r="F22" s="441"/>
      <c r="G22" s="443"/>
      <c r="H22" s="441"/>
      <c r="I22" s="444"/>
      <c r="J22" s="441"/>
      <c r="K22" s="442"/>
      <c r="L22" s="445"/>
      <c r="M22" s="443"/>
      <c r="N22" s="441"/>
      <c r="O22" s="446"/>
    </row>
    <row r="23" spans="1:15" ht="13.5" thickBot="1" x14ac:dyDescent="0.25">
      <c r="A23" s="31">
        <v>15</v>
      </c>
      <c r="B23" s="515" t="s">
        <v>205</v>
      </c>
      <c r="C23" s="283"/>
      <c r="D23" s="318">
        <v>0</v>
      </c>
      <c r="E23" s="319">
        <v>0</v>
      </c>
      <c r="F23" s="318">
        <v>0</v>
      </c>
      <c r="G23" s="325">
        <v>0</v>
      </c>
      <c r="H23" s="318">
        <v>3900</v>
      </c>
      <c r="I23" s="395">
        <v>3399</v>
      </c>
      <c r="J23" s="318">
        <v>0</v>
      </c>
      <c r="K23" s="319">
        <v>0</v>
      </c>
      <c r="L23" s="320">
        <v>0</v>
      </c>
      <c r="M23" s="325">
        <v>0</v>
      </c>
      <c r="N23" s="318">
        <v>3900</v>
      </c>
      <c r="O23" s="317">
        <v>3399</v>
      </c>
    </row>
    <row r="24" spans="1:15" x14ac:dyDescent="0.2">
      <c r="A24" s="31">
        <v>16</v>
      </c>
      <c r="B24" s="427" t="s">
        <v>174</v>
      </c>
      <c r="C24" s="428"/>
      <c r="D24" s="429"/>
      <c r="E24" s="430"/>
      <c r="F24" s="429"/>
      <c r="G24" s="431"/>
      <c r="H24" s="429">
        <v>3900</v>
      </c>
      <c r="I24" s="432">
        <v>3399</v>
      </c>
      <c r="J24" s="429"/>
      <c r="K24" s="430"/>
      <c r="L24" s="433"/>
      <c r="M24" s="431"/>
      <c r="N24" s="429">
        <v>3900</v>
      </c>
      <c r="O24" s="434">
        <v>3399</v>
      </c>
    </row>
    <row r="25" spans="1:15" x14ac:dyDescent="0.2">
      <c r="A25" s="31">
        <v>17</v>
      </c>
      <c r="B25" s="458"/>
      <c r="C25" s="459"/>
      <c r="D25" s="460"/>
      <c r="E25" s="461"/>
      <c r="F25" s="460"/>
      <c r="G25" s="462"/>
      <c r="H25" s="460"/>
      <c r="I25" s="463"/>
      <c r="J25" s="460"/>
      <c r="K25" s="461"/>
      <c r="L25" s="464"/>
      <c r="M25" s="462"/>
      <c r="N25" s="460"/>
      <c r="O25" s="465"/>
    </row>
    <row r="26" spans="1:15" ht="13.5" thickBot="1" x14ac:dyDescent="0.25">
      <c r="A26" s="31">
        <v>18</v>
      </c>
      <c r="B26" s="447"/>
      <c r="C26" s="448"/>
      <c r="D26" s="441"/>
      <c r="E26" s="442"/>
      <c r="F26" s="441"/>
      <c r="G26" s="443"/>
      <c r="H26" s="441"/>
      <c r="I26" s="444"/>
      <c r="J26" s="441"/>
      <c r="K26" s="442"/>
      <c r="L26" s="445"/>
      <c r="M26" s="443"/>
      <c r="N26" s="441"/>
      <c r="O26" s="446"/>
    </row>
    <row r="27" spans="1:15" ht="14.25" thickTop="1" thickBot="1" x14ac:dyDescent="0.25">
      <c r="A27" s="31">
        <v>19</v>
      </c>
      <c r="B27" s="449" t="s">
        <v>66</v>
      </c>
      <c r="C27" s="450"/>
      <c r="D27" s="451">
        <v>1263</v>
      </c>
      <c r="E27" s="452">
        <v>521</v>
      </c>
      <c r="F27" s="451">
        <v>0</v>
      </c>
      <c r="G27" s="453">
        <v>0</v>
      </c>
      <c r="H27" s="451">
        <v>3900</v>
      </c>
      <c r="I27" s="454">
        <v>11379</v>
      </c>
      <c r="J27" s="451">
        <v>3000</v>
      </c>
      <c r="K27" s="452">
        <v>3000</v>
      </c>
      <c r="L27" s="455">
        <v>7980</v>
      </c>
      <c r="M27" s="456">
        <v>7980</v>
      </c>
      <c r="N27" s="451">
        <f>N12+N15+N19+N23</f>
        <v>24123</v>
      </c>
      <c r="O27" s="457">
        <f>E27+G27+I27+K27+M27</f>
        <v>22880</v>
      </c>
    </row>
    <row r="28" spans="1:15" ht="13.5" thickTop="1" x14ac:dyDescent="0.2"/>
  </sheetData>
  <mergeCells count="8">
    <mergeCell ref="B20:C20"/>
    <mergeCell ref="C1:K1"/>
    <mergeCell ref="N8:O8"/>
    <mergeCell ref="H8:I8"/>
    <mergeCell ref="F8:G8"/>
    <mergeCell ref="D8:E8"/>
    <mergeCell ref="J8:K8"/>
    <mergeCell ref="L8:M8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D1" sqref="D1:M1"/>
    </sheetView>
  </sheetViews>
  <sheetFormatPr defaultRowHeight="12.75" x14ac:dyDescent="0.2"/>
  <cols>
    <col min="1" max="1" width="6.85546875" customWidth="1"/>
  </cols>
  <sheetData>
    <row r="1" spans="1:15" x14ac:dyDescent="0.2">
      <c r="A1" s="2"/>
      <c r="B1" s="2"/>
      <c r="C1" s="2"/>
      <c r="D1" s="684" t="s">
        <v>488</v>
      </c>
      <c r="E1" s="684"/>
      <c r="F1" s="684"/>
      <c r="G1" s="684"/>
      <c r="H1" s="684"/>
      <c r="I1" s="684"/>
      <c r="J1" s="684"/>
      <c r="K1" s="684"/>
      <c r="L1" s="684"/>
      <c r="M1" s="684"/>
      <c r="N1" s="397"/>
      <c r="O1" s="397"/>
    </row>
    <row r="2" spans="1:15" x14ac:dyDescent="0.2">
      <c r="A2" s="2"/>
      <c r="B2" s="2"/>
      <c r="C2" s="2"/>
      <c r="D2" s="2"/>
      <c r="E2" s="2"/>
      <c r="F2" s="494"/>
      <c r="G2" s="494"/>
      <c r="H2" s="494"/>
      <c r="I2" s="494"/>
      <c r="J2" s="494"/>
      <c r="K2" s="494"/>
      <c r="L2" s="494"/>
      <c r="M2" s="494"/>
      <c r="N2" s="494"/>
      <c r="O2" s="494"/>
    </row>
    <row r="3" spans="1:15" x14ac:dyDescent="0.2">
      <c r="A3" s="2" t="s">
        <v>89</v>
      </c>
      <c r="B3" s="2"/>
      <c r="C3" s="2"/>
      <c r="D3" s="2"/>
      <c r="E3" s="2"/>
      <c r="F3" s="494"/>
      <c r="G3" s="494"/>
      <c r="H3" s="494"/>
      <c r="I3" s="494"/>
      <c r="J3" s="494"/>
      <c r="K3" s="494"/>
      <c r="L3" s="494"/>
      <c r="M3" s="494"/>
      <c r="N3" s="494"/>
      <c r="O3" s="494"/>
    </row>
    <row r="4" spans="1:15" x14ac:dyDescent="0.2">
      <c r="A4" s="2"/>
      <c r="B4" s="2"/>
      <c r="C4" s="2"/>
      <c r="D4" s="2"/>
      <c r="E4" s="2"/>
      <c r="F4" s="494"/>
      <c r="G4" s="494"/>
      <c r="H4" s="494"/>
      <c r="I4" s="494"/>
      <c r="J4" s="494"/>
      <c r="K4" s="494"/>
      <c r="L4" s="494"/>
      <c r="M4" s="494"/>
      <c r="N4" s="494"/>
      <c r="O4" s="494"/>
    </row>
    <row r="5" spans="1:15" x14ac:dyDescent="0.2">
      <c r="A5" s="1"/>
      <c r="B5" s="1"/>
      <c r="C5" s="1"/>
      <c r="D5" s="1"/>
      <c r="E5" s="143" t="s">
        <v>175</v>
      </c>
      <c r="F5" s="143"/>
      <c r="G5" s="143"/>
      <c r="H5" s="143"/>
      <c r="I5" s="143"/>
      <c r="J5" s="143"/>
      <c r="K5" s="143"/>
      <c r="L5" s="143"/>
      <c r="M5" s="1"/>
      <c r="N5" s="1"/>
      <c r="O5" s="1"/>
    </row>
    <row r="6" spans="1:15" ht="13.5" thickBot="1" x14ac:dyDescent="0.25">
      <c r="A6" s="2"/>
      <c r="B6" s="2"/>
      <c r="C6" s="2"/>
      <c r="D6" s="2"/>
      <c r="E6" s="2"/>
      <c r="F6" s="2"/>
      <c r="G6" s="2">
        <v>2015</v>
      </c>
      <c r="H6" s="2"/>
      <c r="I6" s="2"/>
      <c r="J6" s="1"/>
      <c r="K6" s="1"/>
      <c r="L6" s="1"/>
      <c r="M6" s="1" t="s">
        <v>32</v>
      </c>
      <c r="N6" s="1"/>
      <c r="O6" s="1"/>
    </row>
    <row r="7" spans="1:15" ht="13.5" thickBot="1" x14ac:dyDescent="0.25">
      <c r="A7" s="7"/>
      <c r="B7" s="7"/>
      <c r="C7" s="73" t="s">
        <v>28</v>
      </c>
      <c r="D7" s="223"/>
      <c r="E7" s="223"/>
      <c r="F7" s="284" t="s">
        <v>29</v>
      </c>
      <c r="G7" s="317"/>
      <c r="H7" s="284" t="s">
        <v>30</v>
      </c>
      <c r="I7" s="317"/>
      <c r="J7" s="284" t="s">
        <v>31</v>
      </c>
      <c r="K7" s="317"/>
      <c r="L7" s="284" t="s">
        <v>27</v>
      </c>
      <c r="M7" s="317"/>
      <c r="N7" s="466" t="s">
        <v>38</v>
      </c>
      <c r="O7" s="467"/>
    </row>
    <row r="8" spans="1:15" x14ac:dyDescent="0.2">
      <c r="A8" s="145"/>
      <c r="B8" s="330" t="s">
        <v>41</v>
      </c>
      <c r="C8" s="193" t="s">
        <v>176</v>
      </c>
      <c r="D8" s="193"/>
      <c r="E8" s="331"/>
      <c r="F8" s="687" t="s">
        <v>177</v>
      </c>
      <c r="G8" s="688"/>
      <c r="H8" s="330" t="s">
        <v>178</v>
      </c>
      <c r="I8" s="331"/>
      <c r="J8" s="288" t="s">
        <v>179</v>
      </c>
      <c r="K8" s="331"/>
      <c r="L8" s="693" t="s">
        <v>180</v>
      </c>
      <c r="M8" s="694"/>
      <c r="N8" s="687" t="s">
        <v>181</v>
      </c>
      <c r="O8" s="688"/>
    </row>
    <row r="9" spans="1:15" x14ac:dyDescent="0.2">
      <c r="A9" s="304">
        <v>1</v>
      </c>
      <c r="B9" s="399" t="s">
        <v>132</v>
      </c>
      <c r="C9" s="468" t="s">
        <v>173</v>
      </c>
      <c r="D9" s="4"/>
      <c r="E9" s="469"/>
      <c r="F9" s="400" t="s">
        <v>33</v>
      </c>
      <c r="G9" s="401" t="s">
        <v>471</v>
      </c>
      <c r="H9" s="400" t="s">
        <v>33</v>
      </c>
      <c r="I9" s="401" t="s">
        <v>471</v>
      </c>
      <c r="J9" s="400" t="s">
        <v>33</v>
      </c>
      <c r="K9" s="401" t="s">
        <v>471</v>
      </c>
      <c r="L9" s="400" t="s">
        <v>33</v>
      </c>
      <c r="M9" s="401" t="s">
        <v>471</v>
      </c>
      <c r="N9" s="400" t="s">
        <v>33</v>
      </c>
      <c r="O9" s="401" t="s">
        <v>471</v>
      </c>
    </row>
    <row r="10" spans="1:15" ht="13.5" thickBot="1" x14ac:dyDescent="0.25">
      <c r="A10" s="243">
        <v>2</v>
      </c>
      <c r="B10" s="399" t="s">
        <v>74</v>
      </c>
      <c r="C10" s="4" t="s">
        <v>182</v>
      </c>
      <c r="D10" s="4"/>
      <c r="E10" s="4"/>
      <c r="F10" s="470"/>
      <c r="G10" s="369"/>
      <c r="H10" s="470"/>
      <c r="I10" s="369"/>
      <c r="J10" s="470"/>
      <c r="K10" s="369"/>
      <c r="L10" s="470"/>
      <c r="M10" s="369"/>
      <c r="N10" s="471"/>
      <c r="O10" s="137"/>
    </row>
    <row r="11" spans="1:15" ht="13.5" thickBot="1" x14ac:dyDescent="0.25">
      <c r="A11" s="31">
        <v>3</v>
      </c>
      <c r="B11" s="516">
        <v>107055</v>
      </c>
      <c r="C11" s="485" t="s">
        <v>206</v>
      </c>
      <c r="D11" s="175"/>
      <c r="E11" s="236"/>
      <c r="F11" s="472">
        <v>0</v>
      </c>
      <c r="G11" s="473">
        <v>0</v>
      </c>
      <c r="H11" s="472">
        <v>10234</v>
      </c>
      <c r="I11" s="473">
        <v>10233</v>
      </c>
      <c r="J11" s="472">
        <v>0</v>
      </c>
      <c r="K11" s="473">
        <v>0</v>
      </c>
      <c r="L11" s="472">
        <v>7980</v>
      </c>
      <c r="M11" s="473">
        <v>7980</v>
      </c>
      <c r="N11" s="472">
        <v>18214</v>
      </c>
      <c r="O11" s="473">
        <v>18213</v>
      </c>
    </row>
    <row r="12" spans="1:15" x14ac:dyDescent="0.2">
      <c r="A12" s="243">
        <v>4</v>
      </c>
      <c r="B12" s="274"/>
      <c r="C12" s="99" t="s">
        <v>207</v>
      </c>
      <c r="D12" s="27"/>
      <c r="E12" s="27"/>
      <c r="F12" s="476"/>
      <c r="G12" s="43"/>
      <c r="H12" s="476">
        <v>10234</v>
      </c>
      <c r="I12" s="43">
        <v>10233</v>
      </c>
      <c r="J12" s="476"/>
      <c r="K12" s="43"/>
      <c r="L12" s="476">
        <v>7980</v>
      </c>
      <c r="M12" s="43">
        <v>7980</v>
      </c>
      <c r="N12" s="476">
        <v>18214</v>
      </c>
      <c r="O12" s="477">
        <v>18213</v>
      </c>
    </row>
    <row r="13" spans="1:15" x14ac:dyDescent="0.2">
      <c r="A13" s="31">
        <v>5</v>
      </c>
      <c r="B13" s="478"/>
      <c r="C13" s="65"/>
      <c r="D13" s="65"/>
      <c r="E13" s="163"/>
      <c r="F13" s="479"/>
      <c r="G13" s="44"/>
      <c r="H13" s="479"/>
      <c r="I13" s="44"/>
      <c r="J13" s="479"/>
      <c r="K13" s="44"/>
      <c r="L13" s="480"/>
      <c r="M13" s="477"/>
      <c r="N13" s="479"/>
      <c r="O13" s="477"/>
    </row>
    <row r="14" spans="1:15" ht="13.5" thickBot="1" x14ac:dyDescent="0.25">
      <c r="A14" s="243">
        <v>6</v>
      </c>
      <c r="B14" s="481"/>
      <c r="C14" s="45"/>
      <c r="D14" s="45"/>
      <c r="E14" s="45"/>
      <c r="F14" s="474"/>
      <c r="G14" s="475"/>
      <c r="H14" s="474"/>
      <c r="I14" s="475"/>
      <c r="J14" s="474"/>
      <c r="K14" s="475"/>
      <c r="L14" s="474"/>
      <c r="M14" s="475"/>
      <c r="N14" s="482"/>
      <c r="O14" s="483"/>
    </row>
    <row r="15" spans="1:15" ht="13.5" thickBot="1" x14ac:dyDescent="0.25">
      <c r="A15" s="31">
        <v>7</v>
      </c>
      <c r="B15" s="484" t="s">
        <v>55</v>
      </c>
      <c r="C15" s="485" t="s">
        <v>183</v>
      </c>
      <c r="D15" s="175"/>
      <c r="E15" s="175"/>
      <c r="F15" s="472">
        <v>300</v>
      </c>
      <c r="G15" s="473">
        <v>288</v>
      </c>
      <c r="H15" s="472">
        <v>1200</v>
      </c>
      <c r="I15" s="473">
        <v>0</v>
      </c>
      <c r="J15" s="472">
        <v>0</v>
      </c>
      <c r="K15" s="473">
        <v>0</v>
      </c>
      <c r="L15" s="472">
        <v>0</v>
      </c>
      <c r="M15" s="473">
        <v>0</v>
      </c>
      <c r="N15" s="472">
        <v>1500</v>
      </c>
      <c r="O15" s="473">
        <v>288</v>
      </c>
    </row>
    <row r="16" spans="1:15" x14ac:dyDescent="0.2">
      <c r="A16" s="243">
        <v>8</v>
      </c>
      <c r="B16" s="486"/>
      <c r="C16" s="517" t="s">
        <v>184</v>
      </c>
      <c r="D16" s="24"/>
      <c r="E16" s="24"/>
      <c r="F16" s="41">
        <v>300</v>
      </c>
      <c r="G16" s="42">
        <v>288</v>
      </c>
      <c r="H16" s="41"/>
      <c r="I16" s="42"/>
      <c r="J16" s="41"/>
      <c r="K16" s="42"/>
      <c r="L16" s="474"/>
      <c r="M16" s="475"/>
      <c r="N16" s="474">
        <v>300</v>
      </c>
      <c r="O16" s="487">
        <v>288</v>
      </c>
    </row>
    <row r="17" spans="1:15" x14ac:dyDescent="0.2">
      <c r="A17" s="31">
        <v>9</v>
      </c>
      <c r="B17" s="274"/>
      <c r="C17" s="99" t="s">
        <v>263</v>
      </c>
      <c r="D17" s="488"/>
      <c r="E17" s="268"/>
      <c r="F17" s="489"/>
      <c r="G17" s="43"/>
      <c r="H17" s="476">
        <v>1200</v>
      </c>
      <c r="I17" s="43">
        <v>0</v>
      </c>
      <c r="J17" s="476"/>
      <c r="K17" s="43"/>
      <c r="L17" s="476"/>
      <c r="M17" s="43"/>
      <c r="N17" s="476">
        <v>1200</v>
      </c>
      <c r="O17" s="477">
        <v>0</v>
      </c>
    </row>
    <row r="18" spans="1:15" x14ac:dyDescent="0.2">
      <c r="A18" s="243">
        <v>10</v>
      </c>
      <c r="B18" s="274"/>
      <c r="C18" s="268"/>
      <c r="D18" s="268"/>
      <c r="E18" s="268"/>
      <c r="F18" s="489"/>
      <c r="G18" s="43"/>
      <c r="H18" s="476"/>
      <c r="I18" s="43"/>
      <c r="J18" s="476"/>
      <c r="K18" s="43"/>
      <c r="L18" s="476"/>
      <c r="M18" s="43"/>
      <c r="N18" s="476"/>
      <c r="O18" s="477"/>
    </row>
    <row r="19" spans="1:15" ht="13.5" thickBot="1" x14ac:dyDescent="0.25">
      <c r="A19" s="31">
        <v>11</v>
      </c>
      <c r="B19" s="481"/>
      <c r="C19" s="45"/>
      <c r="D19" s="45"/>
      <c r="E19" s="45"/>
      <c r="F19" s="482"/>
      <c r="G19" s="48"/>
      <c r="H19" s="482"/>
      <c r="I19" s="48"/>
      <c r="J19" s="482"/>
      <c r="K19" s="48"/>
      <c r="L19" s="482"/>
      <c r="M19" s="48"/>
      <c r="N19" s="482"/>
      <c r="O19" s="483"/>
    </row>
    <row r="20" spans="1:15" ht="13.5" thickBot="1" x14ac:dyDescent="0.25">
      <c r="A20" s="243">
        <v>12</v>
      </c>
      <c r="B20" s="484" t="s">
        <v>62</v>
      </c>
      <c r="C20" s="691" t="s">
        <v>191</v>
      </c>
      <c r="D20" s="691"/>
      <c r="E20" s="692"/>
      <c r="F20" s="12">
        <v>3400</v>
      </c>
      <c r="G20" s="491">
        <v>0</v>
      </c>
      <c r="H20" s="12">
        <v>200</v>
      </c>
      <c r="I20" s="491">
        <v>0</v>
      </c>
      <c r="J20" s="12">
        <v>0</v>
      </c>
      <c r="K20" s="491">
        <v>0</v>
      </c>
      <c r="L20" s="12">
        <v>0</v>
      </c>
      <c r="M20" s="491">
        <v>0</v>
      </c>
      <c r="N20" s="12">
        <v>3600</v>
      </c>
      <c r="O20" s="491">
        <v>3600</v>
      </c>
    </row>
    <row r="21" spans="1:15" x14ac:dyDescent="0.2">
      <c r="A21" s="31">
        <v>13</v>
      </c>
      <c r="B21" s="518"/>
      <c r="C21" s="512" t="s">
        <v>208</v>
      </c>
      <c r="D21" s="519"/>
      <c r="E21" s="520"/>
      <c r="F21" s="474"/>
      <c r="G21" s="475"/>
      <c r="H21" s="474">
        <v>200</v>
      </c>
      <c r="I21" s="475">
        <v>0</v>
      </c>
      <c r="J21" s="474"/>
      <c r="K21" s="475"/>
      <c r="L21" s="474"/>
      <c r="M21" s="475"/>
      <c r="N21" s="474">
        <v>200</v>
      </c>
      <c r="O21" s="487">
        <v>0</v>
      </c>
    </row>
    <row r="22" spans="1:15" x14ac:dyDescent="0.2">
      <c r="A22" s="243">
        <v>14</v>
      </c>
      <c r="B22" s="105"/>
      <c r="C22" s="100" t="s">
        <v>185</v>
      </c>
      <c r="D22" s="100"/>
      <c r="E22" s="511"/>
      <c r="F22" s="476">
        <v>3400</v>
      </c>
      <c r="G22" s="43">
        <v>0</v>
      </c>
      <c r="H22" s="476"/>
      <c r="I22" s="43"/>
      <c r="J22" s="476"/>
      <c r="K22" s="43"/>
      <c r="L22" s="476"/>
      <c r="M22" s="43"/>
      <c r="N22" s="476">
        <v>3400</v>
      </c>
      <c r="O22" s="477">
        <v>0</v>
      </c>
    </row>
    <row r="23" spans="1:15" x14ac:dyDescent="0.2">
      <c r="A23" s="31">
        <v>15</v>
      </c>
      <c r="B23" s="521"/>
      <c r="C23" s="129"/>
      <c r="D23" s="129"/>
      <c r="E23" s="522"/>
      <c r="F23" s="482"/>
      <c r="G23" s="48"/>
      <c r="H23" s="482"/>
      <c r="I23" s="48"/>
      <c r="J23" s="482"/>
      <c r="K23" s="48"/>
      <c r="L23" s="482"/>
      <c r="M23" s="48"/>
      <c r="N23" s="482"/>
      <c r="O23" s="483"/>
    </row>
    <row r="24" spans="1:15" ht="13.5" thickBot="1" x14ac:dyDescent="0.25">
      <c r="A24" s="243">
        <v>16</v>
      </c>
      <c r="B24" s="689"/>
      <c r="C24" s="682"/>
      <c r="D24" s="682"/>
      <c r="E24" s="690"/>
      <c r="F24" s="38"/>
      <c r="G24" s="490"/>
      <c r="H24" s="482"/>
      <c r="I24" s="48"/>
      <c r="J24" s="38"/>
      <c r="K24" s="490"/>
      <c r="L24" s="482"/>
      <c r="M24" s="48"/>
      <c r="N24" s="482"/>
      <c r="O24" s="483"/>
    </row>
    <row r="25" spans="1:15" ht="13.5" thickBot="1" x14ac:dyDescent="0.25">
      <c r="A25" s="31">
        <v>17</v>
      </c>
      <c r="B25" s="492"/>
      <c r="C25" s="17" t="s">
        <v>69</v>
      </c>
      <c r="D25" s="17"/>
      <c r="E25" s="17"/>
      <c r="F25" s="472">
        <v>3700</v>
      </c>
      <c r="G25" s="473">
        <v>288</v>
      </c>
      <c r="H25" s="472">
        <f>H11+H15+H20</f>
        <v>11634</v>
      </c>
      <c r="I25" s="473">
        <f>I11+I15+I20</f>
        <v>10233</v>
      </c>
      <c r="J25" s="472">
        <v>0</v>
      </c>
      <c r="K25" s="473">
        <v>0</v>
      </c>
      <c r="L25" s="472">
        <v>7980</v>
      </c>
      <c r="M25" s="473">
        <v>7980</v>
      </c>
      <c r="N25" s="472">
        <f>F25+H25+J25+L25</f>
        <v>23314</v>
      </c>
      <c r="O25" s="473">
        <f>G25+I25+K25+M25</f>
        <v>18501</v>
      </c>
    </row>
  </sheetData>
  <mergeCells count="6">
    <mergeCell ref="N8:O8"/>
    <mergeCell ref="B24:E24"/>
    <mergeCell ref="C20:E20"/>
    <mergeCell ref="D1:M1"/>
    <mergeCell ref="F8:G8"/>
    <mergeCell ref="L8:M8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sqref="A1:C1"/>
    </sheetView>
  </sheetViews>
  <sheetFormatPr defaultRowHeight="12.75" x14ac:dyDescent="0.2"/>
  <cols>
    <col min="1" max="1" width="4.28515625" style="613" customWidth="1"/>
    <col min="2" max="2" width="60.5703125" style="613" customWidth="1"/>
    <col min="3" max="3" width="20.140625" style="613" customWidth="1"/>
    <col min="4" max="256" width="9.140625" style="613"/>
    <col min="257" max="257" width="4.28515625" style="613" customWidth="1"/>
    <col min="258" max="258" width="60.5703125" style="613" customWidth="1"/>
    <col min="259" max="259" width="20.140625" style="613" customWidth="1"/>
    <col min="260" max="512" width="9.140625" style="613"/>
    <col min="513" max="513" width="4.28515625" style="613" customWidth="1"/>
    <col min="514" max="514" width="60.5703125" style="613" customWidth="1"/>
    <col min="515" max="515" width="20.140625" style="613" customWidth="1"/>
    <col min="516" max="768" width="9.140625" style="613"/>
    <col min="769" max="769" width="4.28515625" style="613" customWidth="1"/>
    <col min="770" max="770" width="60.5703125" style="613" customWidth="1"/>
    <col min="771" max="771" width="20.140625" style="613" customWidth="1"/>
    <col min="772" max="1024" width="9.140625" style="613"/>
    <col min="1025" max="1025" width="4.28515625" style="613" customWidth="1"/>
    <col min="1026" max="1026" width="60.5703125" style="613" customWidth="1"/>
    <col min="1027" max="1027" width="20.140625" style="613" customWidth="1"/>
    <col min="1028" max="1280" width="9.140625" style="613"/>
    <col min="1281" max="1281" width="4.28515625" style="613" customWidth="1"/>
    <col min="1282" max="1282" width="60.5703125" style="613" customWidth="1"/>
    <col min="1283" max="1283" width="20.140625" style="613" customWidth="1"/>
    <col min="1284" max="1536" width="9.140625" style="613"/>
    <col min="1537" max="1537" width="4.28515625" style="613" customWidth="1"/>
    <col min="1538" max="1538" width="60.5703125" style="613" customWidth="1"/>
    <col min="1539" max="1539" width="20.140625" style="613" customWidth="1"/>
    <col min="1540" max="1792" width="9.140625" style="613"/>
    <col min="1793" max="1793" width="4.28515625" style="613" customWidth="1"/>
    <col min="1794" max="1794" width="60.5703125" style="613" customWidth="1"/>
    <col min="1795" max="1795" width="20.140625" style="613" customWidth="1"/>
    <col min="1796" max="2048" width="9.140625" style="613"/>
    <col min="2049" max="2049" width="4.28515625" style="613" customWidth="1"/>
    <col min="2050" max="2050" width="60.5703125" style="613" customWidth="1"/>
    <col min="2051" max="2051" width="20.140625" style="613" customWidth="1"/>
    <col min="2052" max="2304" width="9.140625" style="613"/>
    <col min="2305" max="2305" width="4.28515625" style="613" customWidth="1"/>
    <col min="2306" max="2306" width="60.5703125" style="613" customWidth="1"/>
    <col min="2307" max="2307" width="20.140625" style="613" customWidth="1"/>
    <col min="2308" max="2560" width="9.140625" style="613"/>
    <col min="2561" max="2561" width="4.28515625" style="613" customWidth="1"/>
    <col min="2562" max="2562" width="60.5703125" style="613" customWidth="1"/>
    <col min="2563" max="2563" width="20.140625" style="613" customWidth="1"/>
    <col min="2564" max="2816" width="9.140625" style="613"/>
    <col min="2817" max="2817" width="4.28515625" style="613" customWidth="1"/>
    <col min="2818" max="2818" width="60.5703125" style="613" customWidth="1"/>
    <col min="2819" max="2819" width="20.140625" style="613" customWidth="1"/>
    <col min="2820" max="3072" width="9.140625" style="613"/>
    <col min="3073" max="3073" width="4.28515625" style="613" customWidth="1"/>
    <col min="3074" max="3074" width="60.5703125" style="613" customWidth="1"/>
    <col min="3075" max="3075" width="20.140625" style="613" customWidth="1"/>
    <col min="3076" max="3328" width="9.140625" style="613"/>
    <col min="3329" max="3329" width="4.28515625" style="613" customWidth="1"/>
    <col min="3330" max="3330" width="60.5703125" style="613" customWidth="1"/>
    <col min="3331" max="3331" width="20.140625" style="613" customWidth="1"/>
    <col min="3332" max="3584" width="9.140625" style="613"/>
    <col min="3585" max="3585" width="4.28515625" style="613" customWidth="1"/>
    <col min="3586" max="3586" width="60.5703125" style="613" customWidth="1"/>
    <col min="3587" max="3587" width="20.140625" style="613" customWidth="1"/>
    <col min="3588" max="3840" width="9.140625" style="613"/>
    <col min="3841" max="3841" width="4.28515625" style="613" customWidth="1"/>
    <col min="3842" max="3842" width="60.5703125" style="613" customWidth="1"/>
    <col min="3843" max="3843" width="20.140625" style="613" customWidth="1"/>
    <col min="3844" max="4096" width="9.140625" style="613"/>
    <col min="4097" max="4097" width="4.28515625" style="613" customWidth="1"/>
    <col min="4098" max="4098" width="60.5703125" style="613" customWidth="1"/>
    <col min="4099" max="4099" width="20.140625" style="613" customWidth="1"/>
    <col min="4100" max="4352" width="9.140625" style="613"/>
    <col min="4353" max="4353" width="4.28515625" style="613" customWidth="1"/>
    <col min="4354" max="4354" width="60.5703125" style="613" customWidth="1"/>
    <col min="4355" max="4355" width="20.140625" style="613" customWidth="1"/>
    <col min="4356" max="4608" width="9.140625" style="613"/>
    <col min="4609" max="4609" width="4.28515625" style="613" customWidth="1"/>
    <col min="4610" max="4610" width="60.5703125" style="613" customWidth="1"/>
    <col min="4611" max="4611" width="20.140625" style="613" customWidth="1"/>
    <col min="4612" max="4864" width="9.140625" style="613"/>
    <col min="4865" max="4865" width="4.28515625" style="613" customWidth="1"/>
    <col min="4866" max="4866" width="60.5703125" style="613" customWidth="1"/>
    <col min="4867" max="4867" width="20.140625" style="613" customWidth="1"/>
    <col min="4868" max="5120" width="9.140625" style="613"/>
    <col min="5121" max="5121" width="4.28515625" style="613" customWidth="1"/>
    <col min="5122" max="5122" width="60.5703125" style="613" customWidth="1"/>
    <col min="5123" max="5123" width="20.140625" style="613" customWidth="1"/>
    <col min="5124" max="5376" width="9.140625" style="613"/>
    <col min="5377" max="5377" width="4.28515625" style="613" customWidth="1"/>
    <col min="5378" max="5378" width="60.5703125" style="613" customWidth="1"/>
    <col min="5379" max="5379" width="20.140625" style="613" customWidth="1"/>
    <col min="5380" max="5632" width="9.140625" style="613"/>
    <col min="5633" max="5633" width="4.28515625" style="613" customWidth="1"/>
    <col min="5634" max="5634" width="60.5703125" style="613" customWidth="1"/>
    <col min="5635" max="5635" width="20.140625" style="613" customWidth="1"/>
    <col min="5636" max="5888" width="9.140625" style="613"/>
    <col min="5889" max="5889" width="4.28515625" style="613" customWidth="1"/>
    <col min="5890" max="5890" width="60.5703125" style="613" customWidth="1"/>
    <col min="5891" max="5891" width="20.140625" style="613" customWidth="1"/>
    <col min="5892" max="6144" width="9.140625" style="613"/>
    <col min="6145" max="6145" width="4.28515625" style="613" customWidth="1"/>
    <col min="6146" max="6146" width="60.5703125" style="613" customWidth="1"/>
    <col min="6147" max="6147" width="20.140625" style="613" customWidth="1"/>
    <col min="6148" max="6400" width="9.140625" style="613"/>
    <col min="6401" max="6401" width="4.28515625" style="613" customWidth="1"/>
    <col min="6402" max="6402" width="60.5703125" style="613" customWidth="1"/>
    <col min="6403" max="6403" width="20.140625" style="613" customWidth="1"/>
    <col min="6404" max="6656" width="9.140625" style="613"/>
    <col min="6657" max="6657" width="4.28515625" style="613" customWidth="1"/>
    <col min="6658" max="6658" width="60.5703125" style="613" customWidth="1"/>
    <col min="6659" max="6659" width="20.140625" style="613" customWidth="1"/>
    <col min="6660" max="6912" width="9.140625" style="613"/>
    <col min="6913" max="6913" width="4.28515625" style="613" customWidth="1"/>
    <col min="6914" max="6914" width="60.5703125" style="613" customWidth="1"/>
    <col min="6915" max="6915" width="20.140625" style="613" customWidth="1"/>
    <col min="6916" max="7168" width="9.140625" style="613"/>
    <col min="7169" max="7169" width="4.28515625" style="613" customWidth="1"/>
    <col min="7170" max="7170" width="60.5703125" style="613" customWidth="1"/>
    <col min="7171" max="7171" width="20.140625" style="613" customWidth="1"/>
    <col min="7172" max="7424" width="9.140625" style="613"/>
    <col min="7425" max="7425" width="4.28515625" style="613" customWidth="1"/>
    <col min="7426" max="7426" width="60.5703125" style="613" customWidth="1"/>
    <col min="7427" max="7427" width="20.140625" style="613" customWidth="1"/>
    <col min="7428" max="7680" width="9.140625" style="613"/>
    <col min="7681" max="7681" width="4.28515625" style="613" customWidth="1"/>
    <col min="7682" max="7682" width="60.5703125" style="613" customWidth="1"/>
    <col min="7683" max="7683" width="20.140625" style="613" customWidth="1"/>
    <col min="7684" max="7936" width="9.140625" style="613"/>
    <col min="7937" max="7937" width="4.28515625" style="613" customWidth="1"/>
    <col min="7938" max="7938" width="60.5703125" style="613" customWidth="1"/>
    <col min="7939" max="7939" width="20.140625" style="613" customWidth="1"/>
    <col min="7940" max="8192" width="9.140625" style="613"/>
    <col min="8193" max="8193" width="4.28515625" style="613" customWidth="1"/>
    <col min="8194" max="8194" width="60.5703125" style="613" customWidth="1"/>
    <col min="8195" max="8195" width="20.140625" style="613" customWidth="1"/>
    <col min="8196" max="8448" width="9.140625" style="613"/>
    <col min="8449" max="8449" width="4.28515625" style="613" customWidth="1"/>
    <col min="8450" max="8450" width="60.5703125" style="613" customWidth="1"/>
    <col min="8451" max="8451" width="20.140625" style="613" customWidth="1"/>
    <col min="8452" max="8704" width="9.140625" style="613"/>
    <col min="8705" max="8705" width="4.28515625" style="613" customWidth="1"/>
    <col min="8706" max="8706" width="60.5703125" style="613" customWidth="1"/>
    <col min="8707" max="8707" width="20.140625" style="613" customWidth="1"/>
    <col min="8708" max="8960" width="9.140625" style="613"/>
    <col min="8961" max="8961" width="4.28515625" style="613" customWidth="1"/>
    <col min="8962" max="8962" width="60.5703125" style="613" customWidth="1"/>
    <col min="8963" max="8963" width="20.140625" style="613" customWidth="1"/>
    <col min="8964" max="9216" width="9.140625" style="613"/>
    <col min="9217" max="9217" width="4.28515625" style="613" customWidth="1"/>
    <col min="9218" max="9218" width="60.5703125" style="613" customWidth="1"/>
    <col min="9219" max="9219" width="20.140625" style="613" customWidth="1"/>
    <col min="9220" max="9472" width="9.140625" style="613"/>
    <col min="9473" max="9473" width="4.28515625" style="613" customWidth="1"/>
    <col min="9474" max="9474" width="60.5703125" style="613" customWidth="1"/>
    <col min="9475" max="9475" width="20.140625" style="613" customWidth="1"/>
    <col min="9476" max="9728" width="9.140625" style="613"/>
    <col min="9729" max="9729" width="4.28515625" style="613" customWidth="1"/>
    <col min="9730" max="9730" width="60.5703125" style="613" customWidth="1"/>
    <col min="9731" max="9731" width="20.140625" style="613" customWidth="1"/>
    <col min="9732" max="9984" width="9.140625" style="613"/>
    <col min="9985" max="9985" width="4.28515625" style="613" customWidth="1"/>
    <col min="9986" max="9986" width="60.5703125" style="613" customWidth="1"/>
    <col min="9987" max="9987" width="20.140625" style="613" customWidth="1"/>
    <col min="9988" max="10240" width="9.140625" style="613"/>
    <col min="10241" max="10241" width="4.28515625" style="613" customWidth="1"/>
    <col min="10242" max="10242" width="60.5703125" style="613" customWidth="1"/>
    <col min="10243" max="10243" width="20.140625" style="613" customWidth="1"/>
    <col min="10244" max="10496" width="9.140625" style="613"/>
    <col min="10497" max="10497" width="4.28515625" style="613" customWidth="1"/>
    <col min="10498" max="10498" width="60.5703125" style="613" customWidth="1"/>
    <col min="10499" max="10499" width="20.140625" style="613" customWidth="1"/>
    <col min="10500" max="10752" width="9.140625" style="613"/>
    <col min="10753" max="10753" width="4.28515625" style="613" customWidth="1"/>
    <col min="10754" max="10754" width="60.5703125" style="613" customWidth="1"/>
    <col min="10755" max="10755" width="20.140625" style="613" customWidth="1"/>
    <col min="10756" max="11008" width="9.140625" style="613"/>
    <col min="11009" max="11009" width="4.28515625" style="613" customWidth="1"/>
    <col min="11010" max="11010" width="60.5703125" style="613" customWidth="1"/>
    <col min="11011" max="11011" width="20.140625" style="613" customWidth="1"/>
    <col min="11012" max="11264" width="9.140625" style="613"/>
    <col min="11265" max="11265" width="4.28515625" style="613" customWidth="1"/>
    <col min="11266" max="11266" width="60.5703125" style="613" customWidth="1"/>
    <col min="11267" max="11267" width="20.140625" style="613" customWidth="1"/>
    <col min="11268" max="11520" width="9.140625" style="613"/>
    <col min="11521" max="11521" width="4.28515625" style="613" customWidth="1"/>
    <col min="11522" max="11522" width="60.5703125" style="613" customWidth="1"/>
    <col min="11523" max="11523" width="20.140625" style="613" customWidth="1"/>
    <col min="11524" max="11776" width="9.140625" style="613"/>
    <col min="11777" max="11777" width="4.28515625" style="613" customWidth="1"/>
    <col min="11778" max="11778" width="60.5703125" style="613" customWidth="1"/>
    <col min="11779" max="11779" width="20.140625" style="613" customWidth="1"/>
    <col min="11780" max="12032" width="9.140625" style="613"/>
    <col min="12033" max="12033" width="4.28515625" style="613" customWidth="1"/>
    <col min="12034" max="12034" width="60.5703125" style="613" customWidth="1"/>
    <col min="12035" max="12035" width="20.140625" style="613" customWidth="1"/>
    <col min="12036" max="12288" width="9.140625" style="613"/>
    <col min="12289" max="12289" width="4.28515625" style="613" customWidth="1"/>
    <col min="12290" max="12290" width="60.5703125" style="613" customWidth="1"/>
    <col min="12291" max="12291" width="20.140625" style="613" customWidth="1"/>
    <col min="12292" max="12544" width="9.140625" style="613"/>
    <col min="12545" max="12545" width="4.28515625" style="613" customWidth="1"/>
    <col min="12546" max="12546" width="60.5703125" style="613" customWidth="1"/>
    <col min="12547" max="12547" width="20.140625" style="613" customWidth="1"/>
    <col min="12548" max="12800" width="9.140625" style="613"/>
    <col min="12801" max="12801" width="4.28515625" style="613" customWidth="1"/>
    <col min="12802" max="12802" width="60.5703125" style="613" customWidth="1"/>
    <col min="12803" max="12803" width="20.140625" style="613" customWidth="1"/>
    <col min="12804" max="13056" width="9.140625" style="613"/>
    <col min="13057" max="13057" width="4.28515625" style="613" customWidth="1"/>
    <col min="13058" max="13058" width="60.5703125" style="613" customWidth="1"/>
    <col min="13059" max="13059" width="20.140625" style="613" customWidth="1"/>
    <col min="13060" max="13312" width="9.140625" style="613"/>
    <col min="13313" max="13313" width="4.28515625" style="613" customWidth="1"/>
    <col min="13314" max="13314" width="60.5703125" style="613" customWidth="1"/>
    <col min="13315" max="13315" width="20.140625" style="613" customWidth="1"/>
    <col min="13316" max="13568" width="9.140625" style="613"/>
    <col min="13569" max="13569" width="4.28515625" style="613" customWidth="1"/>
    <col min="13570" max="13570" width="60.5703125" style="613" customWidth="1"/>
    <col min="13571" max="13571" width="20.140625" style="613" customWidth="1"/>
    <col min="13572" max="13824" width="9.140625" style="613"/>
    <col min="13825" max="13825" width="4.28515625" style="613" customWidth="1"/>
    <col min="13826" max="13826" width="60.5703125" style="613" customWidth="1"/>
    <col min="13827" max="13827" width="20.140625" style="613" customWidth="1"/>
    <col min="13828" max="14080" width="9.140625" style="613"/>
    <col min="14081" max="14081" width="4.28515625" style="613" customWidth="1"/>
    <col min="14082" max="14082" width="60.5703125" style="613" customWidth="1"/>
    <col min="14083" max="14083" width="20.140625" style="613" customWidth="1"/>
    <col min="14084" max="14336" width="9.140625" style="613"/>
    <col min="14337" max="14337" width="4.28515625" style="613" customWidth="1"/>
    <col min="14338" max="14338" width="60.5703125" style="613" customWidth="1"/>
    <col min="14339" max="14339" width="20.140625" style="613" customWidth="1"/>
    <col min="14340" max="14592" width="9.140625" style="613"/>
    <col min="14593" max="14593" width="4.28515625" style="613" customWidth="1"/>
    <col min="14594" max="14594" width="60.5703125" style="613" customWidth="1"/>
    <col min="14595" max="14595" width="20.140625" style="613" customWidth="1"/>
    <col min="14596" max="14848" width="9.140625" style="613"/>
    <col min="14849" max="14849" width="4.28515625" style="613" customWidth="1"/>
    <col min="14850" max="14850" width="60.5703125" style="613" customWidth="1"/>
    <col min="14851" max="14851" width="20.140625" style="613" customWidth="1"/>
    <col min="14852" max="15104" width="9.140625" style="613"/>
    <col min="15105" max="15105" width="4.28515625" style="613" customWidth="1"/>
    <col min="15106" max="15106" width="60.5703125" style="613" customWidth="1"/>
    <col min="15107" max="15107" width="20.140625" style="613" customWidth="1"/>
    <col min="15108" max="15360" width="9.140625" style="613"/>
    <col min="15361" max="15361" width="4.28515625" style="613" customWidth="1"/>
    <col min="15362" max="15362" width="60.5703125" style="613" customWidth="1"/>
    <col min="15363" max="15363" width="20.140625" style="613" customWidth="1"/>
    <col min="15364" max="15616" width="9.140625" style="613"/>
    <col min="15617" max="15617" width="4.28515625" style="613" customWidth="1"/>
    <col min="15618" max="15618" width="60.5703125" style="613" customWidth="1"/>
    <col min="15619" max="15619" width="20.140625" style="613" customWidth="1"/>
    <col min="15620" max="15872" width="9.140625" style="613"/>
    <col min="15873" max="15873" width="4.28515625" style="613" customWidth="1"/>
    <col min="15874" max="15874" width="60.5703125" style="613" customWidth="1"/>
    <col min="15875" max="15875" width="20.140625" style="613" customWidth="1"/>
    <col min="15876" max="16128" width="9.140625" style="613"/>
    <col min="16129" max="16129" width="4.28515625" style="613" customWidth="1"/>
    <col min="16130" max="16130" width="60.5703125" style="613" customWidth="1"/>
    <col min="16131" max="16131" width="20.140625" style="613" customWidth="1"/>
    <col min="16132" max="16384" width="9.140625" style="613"/>
  </cols>
  <sheetData>
    <row r="1" spans="1:10" x14ac:dyDescent="0.2">
      <c r="A1" s="695" t="s">
        <v>489</v>
      </c>
      <c r="B1" s="695"/>
      <c r="C1" s="695"/>
      <c r="D1" s="612"/>
      <c r="E1" s="612"/>
      <c r="F1" s="612"/>
      <c r="G1" s="612"/>
      <c r="H1" s="612"/>
      <c r="I1" s="612"/>
      <c r="J1" s="612"/>
    </row>
    <row r="3" spans="1:10" ht="15" x14ac:dyDescent="0.25">
      <c r="B3" s="696" t="s">
        <v>89</v>
      </c>
      <c r="C3" s="696"/>
    </row>
    <row r="4" spans="1:10" ht="15" x14ac:dyDescent="0.25">
      <c r="B4" s="696" t="s">
        <v>264</v>
      </c>
      <c r="C4" s="696"/>
    </row>
    <row r="5" spans="1:10" ht="15" x14ac:dyDescent="0.25">
      <c r="B5" s="696" t="s">
        <v>265</v>
      </c>
      <c r="C5" s="696"/>
    </row>
    <row r="6" spans="1:10" ht="15.75" thickBot="1" x14ac:dyDescent="0.3">
      <c r="B6" s="614"/>
      <c r="C6" s="615" t="s">
        <v>266</v>
      </c>
    </row>
    <row r="7" spans="1:10" ht="14.25" thickBot="1" x14ac:dyDescent="0.25">
      <c r="B7" s="616" t="s">
        <v>267</v>
      </c>
      <c r="C7" s="617" t="s">
        <v>268</v>
      </c>
      <c r="F7" s="613" t="s">
        <v>474</v>
      </c>
    </row>
    <row r="8" spans="1:10" ht="22.5" customHeight="1" thickBot="1" x14ac:dyDescent="0.25">
      <c r="B8" s="618" t="s">
        <v>269</v>
      </c>
      <c r="C8" s="619">
        <v>78388</v>
      </c>
    </row>
    <row r="9" spans="1:10" ht="22.5" customHeight="1" thickBot="1" x14ac:dyDescent="0.25">
      <c r="B9" s="618" t="s">
        <v>270</v>
      </c>
      <c r="C9" s="619">
        <v>75570</v>
      </c>
    </row>
    <row r="10" spans="1:10" ht="24" customHeight="1" thickBot="1" x14ac:dyDescent="0.25">
      <c r="B10" s="620" t="s">
        <v>271</v>
      </c>
      <c r="C10" s="621">
        <f>C8-C9</f>
        <v>2818</v>
      </c>
    </row>
    <row r="11" spans="1:10" ht="22.5" customHeight="1" thickBot="1" x14ac:dyDescent="0.25">
      <c r="B11" s="618" t="s">
        <v>272</v>
      </c>
      <c r="C11" s="619">
        <v>21972</v>
      </c>
    </row>
    <row r="12" spans="1:10" ht="22.5" customHeight="1" thickBot="1" x14ac:dyDescent="0.25">
      <c r="B12" s="618" t="s">
        <v>273</v>
      </c>
      <c r="C12" s="619">
        <v>13102</v>
      </c>
    </row>
    <row r="13" spans="1:10" ht="24" customHeight="1" thickBot="1" x14ac:dyDescent="0.25">
      <c r="B13" s="620" t="s">
        <v>274</v>
      </c>
      <c r="C13" s="621">
        <f>C11-C12</f>
        <v>8870</v>
      </c>
    </row>
    <row r="14" spans="1:10" ht="22.5" customHeight="1" thickBot="1" x14ac:dyDescent="0.25">
      <c r="B14" s="620" t="s">
        <v>275</v>
      </c>
      <c r="C14" s="621">
        <f>C10+C13</f>
        <v>11688</v>
      </c>
    </row>
    <row r="15" spans="1:10" ht="24" customHeight="1" thickBot="1" x14ac:dyDescent="0.25">
      <c r="B15" s="618" t="s">
        <v>276</v>
      </c>
      <c r="C15" s="619">
        <v>0</v>
      </c>
    </row>
    <row r="16" spans="1:10" ht="24" customHeight="1" thickBot="1" x14ac:dyDescent="0.25">
      <c r="B16" s="618" t="s">
        <v>277</v>
      </c>
      <c r="C16" s="619">
        <v>0</v>
      </c>
    </row>
    <row r="17" spans="2:3" ht="24" customHeight="1" thickBot="1" x14ac:dyDescent="0.25">
      <c r="B17" s="620" t="s">
        <v>278</v>
      </c>
      <c r="C17" s="621">
        <f>C15-C16</f>
        <v>0</v>
      </c>
    </row>
    <row r="18" spans="2:3" ht="24" customHeight="1" thickBot="1" x14ac:dyDescent="0.25">
      <c r="B18" s="618" t="s">
        <v>279</v>
      </c>
      <c r="C18" s="619">
        <v>0</v>
      </c>
    </row>
    <row r="19" spans="2:3" ht="24" customHeight="1" thickBot="1" x14ac:dyDescent="0.25">
      <c r="B19" s="618" t="s">
        <v>280</v>
      </c>
      <c r="C19" s="619">
        <v>0</v>
      </c>
    </row>
    <row r="20" spans="2:3" ht="24" customHeight="1" thickBot="1" x14ac:dyDescent="0.25">
      <c r="B20" s="620" t="s">
        <v>281</v>
      </c>
      <c r="C20" s="621">
        <f>C18-C19</f>
        <v>0</v>
      </c>
    </row>
    <row r="21" spans="2:3" ht="24" customHeight="1" thickBot="1" x14ac:dyDescent="0.25">
      <c r="B21" s="620" t="s">
        <v>282</v>
      </c>
      <c r="C21" s="621">
        <f>C17+C20</f>
        <v>0</v>
      </c>
    </row>
    <row r="22" spans="2:3" ht="22.5" customHeight="1" thickBot="1" x14ac:dyDescent="0.25">
      <c r="B22" s="620" t="s">
        <v>283</v>
      </c>
      <c r="C22" s="621">
        <f>C14+C21</f>
        <v>11688</v>
      </c>
    </row>
    <row r="23" spans="2:3" ht="24" customHeight="1" thickBot="1" x14ac:dyDescent="0.25">
      <c r="B23" s="620" t="s">
        <v>284</v>
      </c>
      <c r="C23" s="621">
        <v>0</v>
      </c>
    </row>
    <row r="24" spans="2:3" ht="24" customHeight="1" thickBot="1" x14ac:dyDescent="0.25">
      <c r="B24" s="620" t="s">
        <v>285</v>
      </c>
      <c r="C24" s="621">
        <f>C14-C23</f>
        <v>11688</v>
      </c>
    </row>
    <row r="25" spans="2:3" ht="24" customHeight="1" thickBot="1" x14ac:dyDescent="0.25">
      <c r="B25" s="620" t="s">
        <v>286</v>
      </c>
      <c r="C25" s="621">
        <f>C21*0.1</f>
        <v>0</v>
      </c>
    </row>
    <row r="26" spans="2:3" ht="13.5" thickBot="1" x14ac:dyDescent="0.25">
      <c r="B26" s="620" t="s">
        <v>287</v>
      </c>
      <c r="C26" s="621">
        <f>C21-C25</f>
        <v>0</v>
      </c>
    </row>
    <row r="27" spans="2:3" x14ac:dyDescent="0.2">
      <c r="B27" s="622"/>
      <c r="C27" s="623"/>
    </row>
  </sheetData>
  <mergeCells count="4">
    <mergeCell ref="A1:C1"/>
    <mergeCell ref="B3:C3"/>
    <mergeCell ref="B4:C4"/>
    <mergeCell ref="B5:C5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sqref="A1:D1"/>
    </sheetView>
  </sheetViews>
  <sheetFormatPr defaultRowHeight="12.75" x14ac:dyDescent="0.2"/>
  <cols>
    <col min="1" max="1" width="4.5703125" style="613" customWidth="1"/>
    <col min="2" max="2" width="51.85546875" style="613" customWidth="1"/>
    <col min="3" max="3" width="18.85546875" style="613" customWidth="1"/>
    <col min="4" max="256" width="9.140625" style="613"/>
    <col min="257" max="257" width="4.5703125" style="613" customWidth="1"/>
    <col min="258" max="258" width="51.85546875" style="613" customWidth="1"/>
    <col min="259" max="259" width="18.85546875" style="613" customWidth="1"/>
    <col min="260" max="512" width="9.140625" style="613"/>
    <col min="513" max="513" width="4.5703125" style="613" customWidth="1"/>
    <col min="514" max="514" width="51.85546875" style="613" customWidth="1"/>
    <col min="515" max="515" width="18.85546875" style="613" customWidth="1"/>
    <col min="516" max="768" width="9.140625" style="613"/>
    <col min="769" max="769" width="4.5703125" style="613" customWidth="1"/>
    <col min="770" max="770" width="51.85546875" style="613" customWidth="1"/>
    <col min="771" max="771" width="18.85546875" style="613" customWidth="1"/>
    <col min="772" max="1024" width="9.140625" style="613"/>
    <col min="1025" max="1025" width="4.5703125" style="613" customWidth="1"/>
    <col min="1026" max="1026" width="51.85546875" style="613" customWidth="1"/>
    <col min="1027" max="1027" width="18.85546875" style="613" customWidth="1"/>
    <col min="1028" max="1280" width="9.140625" style="613"/>
    <col min="1281" max="1281" width="4.5703125" style="613" customWidth="1"/>
    <col min="1282" max="1282" width="51.85546875" style="613" customWidth="1"/>
    <col min="1283" max="1283" width="18.85546875" style="613" customWidth="1"/>
    <col min="1284" max="1536" width="9.140625" style="613"/>
    <col min="1537" max="1537" width="4.5703125" style="613" customWidth="1"/>
    <col min="1538" max="1538" width="51.85546875" style="613" customWidth="1"/>
    <col min="1539" max="1539" width="18.85546875" style="613" customWidth="1"/>
    <col min="1540" max="1792" width="9.140625" style="613"/>
    <col min="1793" max="1793" width="4.5703125" style="613" customWidth="1"/>
    <col min="1794" max="1794" width="51.85546875" style="613" customWidth="1"/>
    <col min="1795" max="1795" width="18.85546875" style="613" customWidth="1"/>
    <col min="1796" max="2048" width="9.140625" style="613"/>
    <col min="2049" max="2049" width="4.5703125" style="613" customWidth="1"/>
    <col min="2050" max="2050" width="51.85546875" style="613" customWidth="1"/>
    <col min="2051" max="2051" width="18.85546875" style="613" customWidth="1"/>
    <col min="2052" max="2304" width="9.140625" style="613"/>
    <col min="2305" max="2305" width="4.5703125" style="613" customWidth="1"/>
    <col min="2306" max="2306" width="51.85546875" style="613" customWidth="1"/>
    <col min="2307" max="2307" width="18.85546875" style="613" customWidth="1"/>
    <col min="2308" max="2560" width="9.140625" style="613"/>
    <col min="2561" max="2561" width="4.5703125" style="613" customWidth="1"/>
    <col min="2562" max="2562" width="51.85546875" style="613" customWidth="1"/>
    <col min="2563" max="2563" width="18.85546875" style="613" customWidth="1"/>
    <col min="2564" max="2816" width="9.140625" style="613"/>
    <col min="2817" max="2817" width="4.5703125" style="613" customWidth="1"/>
    <col min="2818" max="2818" width="51.85546875" style="613" customWidth="1"/>
    <col min="2819" max="2819" width="18.85546875" style="613" customWidth="1"/>
    <col min="2820" max="3072" width="9.140625" style="613"/>
    <col min="3073" max="3073" width="4.5703125" style="613" customWidth="1"/>
    <col min="3074" max="3074" width="51.85546875" style="613" customWidth="1"/>
    <col min="3075" max="3075" width="18.85546875" style="613" customWidth="1"/>
    <col min="3076" max="3328" width="9.140625" style="613"/>
    <col min="3329" max="3329" width="4.5703125" style="613" customWidth="1"/>
    <col min="3330" max="3330" width="51.85546875" style="613" customWidth="1"/>
    <col min="3331" max="3331" width="18.85546875" style="613" customWidth="1"/>
    <col min="3332" max="3584" width="9.140625" style="613"/>
    <col min="3585" max="3585" width="4.5703125" style="613" customWidth="1"/>
    <col min="3586" max="3586" width="51.85546875" style="613" customWidth="1"/>
    <col min="3587" max="3587" width="18.85546875" style="613" customWidth="1"/>
    <col min="3588" max="3840" width="9.140625" style="613"/>
    <col min="3841" max="3841" width="4.5703125" style="613" customWidth="1"/>
    <col min="3842" max="3842" width="51.85546875" style="613" customWidth="1"/>
    <col min="3843" max="3843" width="18.85546875" style="613" customWidth="1"/>
    <col min="3844" max="4096" width="9.140625" style="613"/>
    <col min="4097" max="4097" width="4.5703125" style="613" customWidth="1"/>
    <col min="4098" max="4098" width="51.85546875" style="613" customWidth="1"/>
    <col min="4099" max="4099" width="18.85546875" style="613" customWidth="1"/>
    <col min="4100" max="4352" width="9.140625" style="613"/>
    <col min="4353" max="4353" width="4.5703125" style="613" customWidth="1"/>
    <col min="4354" max="4354" width="51.85546875" style="613" customWidth="1"/>
    <col min="4355" max="4355" width="18.85546875" style="613" customWidth="1"/>
    <col min="4356" max="4608" width="9.140625" style="613"/>
    <col min="4609" max="4609" width="4.5703125" style="613" customWidth="1"/>
    <col min="4610" max="4610" width="51.85546875" style="613" customWidth="1"/>
    <col min="4611" max="4611" width="18.85546875" style="613" customWidth="1"/>
    <col min="4612" max="4864" width="9.140625" style="613"/>
    <col min="4865" max="4865" width="4.5703125" style="613" customWidth="1"/>
    <col min="4866" max="4866" width="51.85546875" style="613" customWidth="1"/>
    <col min="4867" max="4867" width="18.85546875" style="613" customWidth="1"/>
    <col min="4868" max="5120" width="9.140625" style="613"/>
    <col min="5121" max="5121" width="4.5703125" style="613" customWidth="1"/>
    <col min="5122" max="5122" width="51.85546875" style="613" customWidth="1"/>
    <col min="5123" max="5123" width="18.85546875" style="613" customWidth="1"/>
    <col min="5124" max="5376" width="9.140625" style="613"/>
    <col min="5377" max="5377" width="4.5703125" style="613" customWidth="1"/>
    <col min="5378" max="5378" width="51.85546875" style="613" customWidth="1"/>
    <col min="5379" max="5379" width="18.85546875" style="613" customWidth="1"/>
    <col min="5380" max="5632" width="9.140625" style="613"/>
    <col min="5633" max="5633" width="4.5703125" style="613" customWidth="1"/>
    <col min="5634" max="5634" width="51.85546875" style="613" customWidth="1"/>
    <col min="5635" max="5635" width="18.85546875" style="613" customWidth="1"/>
    <col min="5636" max="5888" width="9.140625" style="613"/>
    <col min="5889" max="5889" width="4.5703125" style="613" customWidth="1"/>
    <col min="5890" max="5890" width="51.85546875" style="613" customWidth="1"/>
    <col min="5891" max="5891" width="18.85546875" style="613" customWidth="1"/>
    <col min="5892" max="6144" width="9.140625" style="613"/>
    <col min="6145" max="6145" width="4.5703125" style="613" customWidth="1"/>
    <col min="6146" max="6146" width="51.85546875" style="613" customWidth="1"/>
    <col min="6147" max="6147" width="18.85546875" style="613" customWidth="1"/>
    <col min="6148" max="6400" width="9.140625" style="613"/>
    <col min="6401" max="6401" width="4.5703125" style="613" customWidth="1"/>
    <col min="6402" max="6402" width="51.85546875" style="613" customWidth="1"/>
    <col min="6403" max="6403" width="18.85546875" style="613" customWidth="1"/>
    <col min="6404" max="6656" width="9.140625" style="613"/>
    <col min="6657" max="6657" width="4.5703125" style="613" customWidth="1"/>
    <col min="6658" max="6658" width="51.85546875" style="613" customWidth="1"/>
    <col min="6659" max="6659" width="18.85546875" style="613" customWidth="1"/>
    <col min="6660" max="6912" width="9.140625" style="613"/>
    <col min="6913" max="6913" width="4.5703125" style="613" customWidth="1"/>
    <col min="6914" max="6914" width="51.85546875" style="613" customWidth="1"/>
    <col min="6915" max="6915" width="18.85546875" style="613" customWidth="1"/>
    <col min="6916" max="7168" width="9.140625" style="613"/>
    <col min="7169" max="7169" width="4.5703125" style="613" customWidth="1"/>
    <col min="7170" max="7170" width="51.85546875" style="613" customWidth="1"/>
    <col min="7171" max="7171" width="18.85546875" style="613" customWidth="1"/>
    <col min="7172" max="7424" width="9.140625" style="613"/>
    <col min="7425" max="7425" width="4.5703125" style="613" customWidth="1"/>
    <col min="7426" max="7426" width="51.85546875" style="613" customWidth="1"/>
    <col min="7427" max="7427" width="18.85546875" style="613" customWidth="1"/>
    <col min="7428" max="7680" width="9.140625" style="613"/>
    <col min="7681" max="7681" width="4.5703125" style="613" customWidth="1"/>
    <col min="7682" max="7682" width="51.85546875" style="613" customWidth="1"/>
    <col min="7683" max="7683" width="18.85546875" style="613" customWidth="1"/>
    <col min="7684" max="7936" width="9.140625" style="613"/>
    <col min="7937" max="7937" width="4.5703125" style="613" customWidth="1"/>
    <col min="7938" max="7938" width="51.85546875" style="613" customWidth="1"/>
    <col min="7939" max="7939" width="18.85546875" style="613" customWidth="1"/>
    <col min="7940" max="8192" width="9.140625" style="613"/>
    <col min="8193" max="8193" width="4.5703125" style="613" customWidth="1"/>
    <col min="8194" max="8194" width="51.85546875" style="613" customWidth="1"/>
    <col min="8195" max="8195" width="18.85546875" style="613" customWidth="1"/>
    <col min="8196" max="8448" width="9.140625" style="613"/>
    <col min="8449" max="8449" width="4.5703125" style="613" customWidth="1"/>
    <col min="8450" max="8450" width="51.85546875" style="613" customWidth="1"/>
    <col min="8451" max="8451" width="18.85546875" style="613" customWidth="1"/>
    <col min="8452" max="8704" width="9.140625" style="613"/>
    <col min="8705" max="8705" width="4.5703125" style="613" customWidth="1"/>
    <col min="8706" max="8706" width="51.85546875" style="613" customWidth="1"/>
    <col min="8707" max="8707" width="18.85546875" style="613" customWidth="1"/>
    <col min="8708" max="8960" width="9.140625" style="613"/>
    <col min="8961" max="8961" width="4.5703125" style="613" customWidth="1"/>
    <col min="8962" max="8962" width="51.85546875" style="613" customWidth="1"/>
    <col min="8963" max="8963" width="18.85546875" style="613" customWidth="1"/>
    <col min="8964" max="9216" width="9.140625" style="613"/>
    <col min="9217" max="9217" width="4.5703125" style="613" customWidth="1"/>
    <col min="9218" max="9218" width="51.85546875" style="613" customWidth="1"/>
    <col min="9219" max="9219" width="18.85546875" style="613" customWidth="1"/>
    <col min="9220" max="9472" width="9.140625" style="613"/>
    <col min="9473" max="9473" width="4.5703125" style="613" customWidth="1"/>
    <col min="9474" max="9474" width="51.85546875" style="613" customWidth="1"/>
    <col min="9475" max="9475" width="18.85546875" style="613" customWidth="1"/>
    <col min="9476" max="9728" width="9.140625" style="613"/>
    <col min="9729" max="9729" width="4.5703125" style="613" customWidth="1"/>
    <col min="9730" max="9730" width="51.85546875" style="613" customWidth="1"/>
    <col min="9731" max="9731" width="18.85546875" style="613" customWidth="1"/>
    <col min="9732" max="9984" width="9.140625" style="613"/>
    <col min="9985" max="9985" width="4.5703125" style="613" customWidth="1"/>
    <col min="9986" max="9986" width="51.85546875" style="613" customWidth="1"/>
    <col min="9987" max="9987" width="18.85546875" style="613" customWidth="1"/>
    <col min="9988" max="10240" width="9.140625" style="613"/>
    <col min="10241" max="10241" width="4.5703125" style="613" customWidth="1"/>
    <col min="10242" max="10242" width="51.85546875" style="613" customWidth="1"/>
    <col min="10243" max="10243" width="18.85546875" style="613" customWidth="1"/>
    <col min="10244" max="10496" width="9.140625" style="613"/>
    <col min="10497" max="10497" width="4.5703125" style="613" customWidth="1"/>
    <col min="10498" max="10498" width="51.85546875" style="613" customWidth="1"/>
    <col min="10499" max="10499" width="18.85546875" style="613" customWidth="1"/>
    <col min="10500" max="10752" width="9.140625" style="613"/>
    <col min="10753" max="10753" width="4.5703125" style="613" customWidth="1"/>
    <col min="10754" max="10754" width="51.85546875" style="613" customWidth="1"/>
    <col min="10755" max="10755" width="18.85546875" style="613" customWidth="1"/>
    <col min="10756" max="11008" width="9.140625" style="613"/>
    <col min="11009" max="11009" width="4.5703125" style="613" customWidth="1"/>
    <col min="11010" max="11010" width="51.85546875" style="613" customWidth="1"/>
    <col min="11011" max="11011" width="18.85546875" style="613" customWidth="1"/>
    <col min="11012" max="11264" width="9.140625" style="613"/>
    <col min="11265" max="11265" width="4.5703125" style="613" customWidth="1"/>
    <col min="11266" max="11266" width="51.85546875" style="613" customWidth="1"/>
    <col min="11267" max="11267" width="18.85546875" style="613" customWidth="1"/>
    <col min="11268" max="11520" width="9.140625" style="613"/>
    <col min="11521" max="11521" width="4.5703125" style="613" customWidth="1"/>
    <col min="11522" max="11522" width="51.85546875" style="613" customWidth="1"/>
    <col min="11523" max="11523" width="18.85546875" style="613" customWidth="1"/>
    <col min="11524" max="11776" width="9.140625" style="613"/>
    <col min="11777" max="11777" width="4.5703125" style="613" customWidth="1"/>
    <col min="11778" max="11778" width="51.85546875" style="613" customWidth="1"/>
    <col min="11779" max="11779" width="18.85546875" style="613" customWidth="1"/>
    <col min="11780" max="12032" width="9.140625" style="613"/>
    <col min="12033" max="12033" width="4.5703125" style="613" customWidth="1"/>
    <col min="12034" max="12034" width="51.85546875" style="613" customWidth="1"/>
    <col min="12035" max="12035" width="18.85546875" style="613" customWidth="1"/>
    <col min="12036" max="12288" width="9.140625" style="613"/>
    <col min="12289" max="12289" width="4.5703125" style="613" customWidth="1"/>
    <col min="12290" max="12290" width="51.85546875" style="613" customWidth="1"/>
    <col min="12291" max="12291" width="18.85546875" style="613" customWidth="1"/>
    <col min="12292" max="12544" width="9.140625" style="613"/>
    <col min="12545" max="12545" width="4.5703125" style="613" customWidth="1"/>
    <col min="12546" max="12546" width="51.85546875" style="613" customWidth="1"/>
    <col min="12547" max="12547" width="18.85546875" style="613" customWidth="1"/>
    <col min="12548" max="12800" width="9.140625" style="613"/>
    <col min="12801" max="12801" width="4.5703125" style="613" customWidth="1"/>
    <col min="12802" max="12802" width="51.85546875" style="613" customWidth="1"/>
    <col min="12803" max="12803" width="18.85546875" style="613" customWidth="1"/>
    <col min="12804" max="13056" width="9.140625" style="613"/>
    <col min="13057" max="13057" width="4.5703125" style="613" customWidth="1"/>
    <col min="13058" max="13058" width="51.85546875" style="613" customWidth="1"/>
    <col min="13059" max="13059" width="18.85546875" style="613" customWidth="1"/>
    <col min="13060" max="13312" width="9.140625" style="613"/>
    <col min="13313" max="13313" width="4.5703125" style="613" customWidth="1"/>
    <col min="13314" max="13314" width="51.85546875" style="613" customWidth="1"/>
    <col min="13315" max="13315" width="18.85546875" style="613" customWidth="1"/>
    <col min="13316" max="13568" width="9.140625" style="613"/>
    <col min="13569" max="13569" width="4.5703125" style="613" customWidth="1"/>
    <col min="13570" max="13570" width="51.85546875" style="613" customWidth="1"/>
    <col min="13571" max="13571" width="18.85546875" style="613" customWidth="1"/>
    <col min="13572" max="13824" width="9.140625" style="613"/>
    <col min="13825" max="13825" width="4.5703125" style="613" customWidth="1"/>
    <col min="13826" max="13826" width="51.85546875" style="613" customWidth="1"/>
    <col min="13827" max="13827" width="18.85546875" style="613" customWidth="1"/>
    <col min="13828" max="14080" width="9.140625" style="613"/>
    <col min="14081" max="14081" width="4.5703125" style="613" customWidth="1"/>
    <col min="14082" max="14082" width="51.85546875" style="613" customWidth="1"/>
    <col min="14083" max="14083" width="18.85546875" style="613" customWidth="1"/>
    <col min="14084" max="14336" width="9.140625" style="613"/>
    <col min="14337" max="14337" width="4.5703125" style="613" customWidth="1"/>
    <col min="14338" max="14338" width="51.85546875" style="613" customWidth="1"/>
    <col min="14339" max="14339" width="18.85546875" style="613" customWidth="1"/>
    <col min="14340" max="14592" width="9.140625" style="613"/>
    <col min="14593" max="14593" width="4.5703125" style="613" customWidth="1"/>
    <col min="14594" max="14594" width="51.85546875" style="613" customWidth="1"/>
    <col min="14595" max="14595" width="18.85546875" style="613" customWidth="1"/>
    <col min="14596" max="14848" width="9.140625" style="613"/>
    <col min="14849" max="14849" width="4.5703125" style="613" customWidth="1"/>
    <col min="14850" max="14850" width="51.85546875" style="613" customWidth="1"/>
    <col min="14851" max="14851" width="18.85546875" style="613" customWidth="1"/>
    <col min="14852" max="15104" width="9.140625" style="613"/>
    <col min="15105" max="15105" width="4.5703125" style="613" customWidth="1"/>
    <col min="15106" max="15106" width="51.85546875" style="613" customWidth="1"/>
    <col min="15107" max="15107" width="18.85546875" style="613" customWidth="1"/>
    <col min="15108" max="15360" width="9.140625" style="613"/>
    <col min="15361" max="15361" width="4.5703125" style="613" customWidth="1"/>
    <col min="15362" max="15362" width="51.85546875" style="613" customWidth="1"/>
    <col min="15363" max="15363" width="18.85546875" style="613" customWidth="1"/>
    <col min="15364" max="15616" width="9.140625" style="613"/>
    <col min="15617" max="15617" width="4.5703125" style="613" customWidth="1"/>
    <col min="15618" max="15618" width="51.85546875" style="613" customWidth="1"/>
    <col min="15619" max="15619" width="18.85546875" style="613" customWidth="1"/>
    <col min="15620" max="15872" width="9.140625" style="613"/>
    <col min="15873" max="15873" width="4.5703125" style="613" customWidth="1"/>
    <col min="15874" max="15874" width="51.85546875" style="613" customWidth="1"/>
    <col min="15875" max="15875" width="18.85546875" style="613" customWidth="1"/>
    <col min="15876" max="16128" width="9.140625" style="613"/>
    <col min="16129" max="16129" width="4.5703125" style="613" customWidth="1"/>
    <col min="16130" max="16130" width="51.85546875" style="613" customWidth="1"/>
    <col min="16131" max="16131" width="18.85546875" style="613" customWidth="1"/>
    <col min="16132" max="16384" width="9.140625" style="613"/>
  </cols>
  <sheetData>
    <row r="1" spans="1:10" x14ac:dyDescent="0.2">
      <c r="A1" s="695" t="s">
        <v>490</v>
      </c>
      <c r="B1" s="695"/>
      <c r="C1" s="695"/>
      <c r="D1" s="695"/>
      <c r="E1" s="612"/>
      <c r="F1" s="612"/>
      <c r="G1" s="612"/>
      <c r="H1" s="612"/>
      <c r="I1" s="612"/>
      <c r="J1" s="612"/>
    </row>
    <row r="3" spans="1:10" ht="15" x14ac:dyDescent="0.25">
      <c r="B3" s="696" t="s">
        <v>89</v>
      </c>
      <c r="C3" s="696"/>
    </row>
    <row r="4" spans="1:10" ht="15" x14ac:dyDescent="0.25">
      <c r="B4" s="696" t="s">
        <v>288</v>
      </c>
      <c r="C4" s="696"/>
    </row>
    <row r="5" spans="1:10" ht="15" x14ac:dyDescent="0.25">
      <c r="B5" s="696" t="s">
        <v>265</v>
      </c>
      <c r="C5" s="696"/>
    </row>
    <row r="6" spans="1:10" ht="13.5" thickBot="1" x14ac:dyDescent="0.25">
      <c r="C6" s="615" t="s">
        <v>266</v>
      </c>
    </row>
    <row r="7" spans="1:10" ht="14.25" thickBot="1" x14ac:dyDescent="0.25">
      <c r="B7" s="624" t="s">
        <v>267</v>
      </c>
      <c r="C7" s="625" t="s">
        <v>268</v>
      </c>
    </row>
    <row r="8" spans="1:10" ht="13.5" thickBot="1" x14ac:dyDescent="0.25">
      <c r="B8" s="626" t="s">
        <v>289</v>
      </c>
      <c r="C8" s="627">
        <v>14654</v>
      </c>
    </row>
    <row r="9" spans="1:10" ht="23.25" thickBot="1" x14ac:dyDescent="0.25">
      <c r="B9" s="626" t="s">
        <v>290</v>
      </c>
      <c r="C9" s="627">
        <v>1322</v>
      </c>
    </row>
    <row r="10" spans="1:10" ht="13.5" thickBot="1" x14ac:dyDescent="0.25">
      <c r="B10" s="626" t="s">
        <v>291</v>
      </c>
      <c r="C10" s="627">
        <v>0</v>
      </c>
    </row>
    <row r="11" spans="1:10" ht="23.25" thickBot="1" x14ac:dyDescent="0.25">
      <c r="B11" s="628" t="s">
        <v>292</v>
      </c>
      <c r="C11" s="629">
        <f>C8+C9+C10</f>
        <v>15976</v>
      </c>
    </row>
    <row r="12" spans="1:10" ht="13.5" thickBot="1" x14ac:dyDescent="0.25">
      <c r="B12" s="626" t="s">
        <v>293</v>
      </c>
      <c r="C12" s="627">
        <v>0</v>
      </c>
    </row>
    <row r="13" spans="1:10" ht="13.5" thickBot="1" x14ac:dyDescent="0.25">
      <c r="B13" s="626" t="s">
        <v>294</v>
      </c>
      <c r="C13" s="627">
        <v>0</v>
      </c>
    </row>
    <row r="14" spans="1:10" ht="13.5" thickBot="1" x14ac:dyDescent="0.25">
      <c r="B14" s="628" t="s">
        <v>295</v>
      </c>
      <c r="C14" s="629">
        <f>SUM(C12:C13)</f>
        <v>0</v>
      </c>
    </row>
    <row r="15" spans="1:10" ht="23.25" thickBot="1" x14ac:dyDescent="0.25">
      <c r="B15" s="626" t="s">
        <v>296</v>
      </c>
      <c r="C15" s="627">
        <v>36826</v>
      </c>
    </row>
    <row r="16" spans="1:10" ht="23.25" thickBot="1" x14ac:dyDescent="0.25">
      <c r="B16" s="626" t="s">
        <v>297</v>
      </c>
      <c r="C16" s="627">
        <v>15483</v>
      </c>
    </row>
    <row r="17" spans="2:3" ht="13.5" thickBot="1" x14ac:dyDescent="0.25">
      <c r="B17" s="626" t="s">
        <v>298</v>
      </c>
      <c r="C17" s="627">
        <v>3397</v>
      </c>
    </row>
    <row r="18" spans="2:3" ht="13.5" thickBot="1" x14ac:dyDescent="0.25">
      <c r="B18" s="628" t="s">
        <v>299</v>
      </c>
      <c r="C18" s="629">
        <f>SUM(C15:C17)</f>
        <v>55706</v>
      </c>
    </row>
    <row r="19" spans="2:3" ht="13.5" thickBot="1" x14ac:dyDescent="0.25">
      <c r="B19" s="626" t="s">
        <v>300</v>
      </c>
      <c r="C19" s="627">
        <v>4758</v>
      </c>
    </row>
    <row r="20" spans="2:3" ht="13.5" thickBot="1" x14ac:dyDescent="0.25">
      <c r="B20" s="626" t="s">
        <v>301</v>
      </c>
      <c r="C20" s="627">
        <v>7302</v>
      </c>
    </row>
    <row r="21" spans="2:3" ht="13.5" thickBot="1" x14ac:dyDescent="0.25">
      <c r="B21" s="626" t="s">
        <v>302</v>
      </c>
      <c r="C21" s="627">
        <v>0</v>
      </c>
    </row>
    <row r="22" spans="2:3" ht="13.5" thickBot="1" x14ac:dyDescent="0.25">
      <c r="B22" s="626" t="s">
        <v>303</v>
      </c>
      <c r="C22" s="627">
        <v>167</v>
      </c>
    </row>
    <row r="23" spans="2:3" ht="23.25" thickBot="1" x14ac:dyDescent="0.25">
      <c r="B23" s="628" t="s">
        <v>304</v>
      </c>
      <c r="C23" s="629">
        <f>SUM(C19:C22)</f>
        <v>12227</v>
      </c>
    </row>
    <row r="24" spans="2:3" ht="13.5" thickBot="1" x14ac:dyDescent="0.25">
      <c r="B24" s="626" t="s">
        <v>305</v>
      </c>
      <c r="C24" s="627">
        <v>13429</v>
      </c>
    </row>
    <row r="25" spans="2:3" ht="13.5" thickBot="1" x14ac:dyDescent="0.25">
      <c r="B25" s="626" t="s">
        <v>306</v>
      </c>
      <c r="C25" s="627">
        <v>5688</v>
      </c>
    </row>
    <row r="26" spans="2:3" ht="13.5" thickBot="1" x14ac:dyDescent="0.25">
      <c r="B26" s="626" t="s">
        <v>307</v>
      </c>
      <c r="C26" s="627">
        <v>3632</v>
      </c>
    </row>
    <row r="27" spans="2:3" ht="13.5" thickBot="1" x14ac:dyDescent="0.25">
      <c r="B27" s="628" t="s">
        <v>308</v>
      </c>
      <c r="C27" s="629">
        <f>SUM(C24:C26)</f>
        <v>22749</v>
      </c>
    </row>
    <row r="28" spans="2:3" ht="13.5" thickBot="1" x14ac:dyDescent="0.25">
      <c r="B28" s="628" t="s">
        <v>309</v>
      </c>
      <c r="C28" s="629">
        <v>12361</v>
      </c>
    </row>
    <row r="29" spans="2:3" ht="13.5" thickBot="1" x14ac:dyDescent="0.25">
      <c r="B29" s="628" t="s">
        <v>310</v>
      </c>
      <c r="C29" s="629">
        <v>49599</v>
      </c>
    </row>
    <row r="30" spans="2:3" ht="13.5" thickBot="1" x14ac:dyDescent="0.25">
      <c r="B30" s="628" t="s">
        <v>311</v>
      </c>
      <c r="C30" s="629">
        <f>C11+C14+C18-C23-C27-C28-C29</f>
        <v>-25254</v>
      </c>
    </row>
    <row r="31" spans="2:3" ht="13.5" thickBot="1" x14ac:dyDescent="0.25">
      <c r="B31" s="626" t="s">
        <v>312</v>
      </c>
      <c r="C31" s="627">
        <v>0</v>
      </c>
    </row>
    <row r="32" spans="2:3" ht="23.25" thickBot="1" x14ac:dyDescent="0.25">
      <c r="B32" s="626" t="s">
        <v>313</v>
      </c>
      <c r="C32" s="627">
        <v>1</v>
      </c>
    </row>
    <row r="33" spans="2:3" ht="23.25" thickBot="1" x14ac:dyDescent="0.25">
      <c r="B33" s="626" t="s">
        <v>314</v>
      </c>
      <c r="C33" s="627">
        <v>0</v>
      </c>
    </row>
    <row r="34" spans="2:3" ht="13.5" thickBot="1" x14ac:dyDescent="0.25">
      <c r="B34" s="626" t="s">
        <v>315</v>
      </c>
      <c r="C34" s="627">
        <v>0</v>
      </c>
    </row>
    <row r="35" spans="2:3" ht="23.25" thickBot="1" x14ac:dyDescent="0.25">
      <c r="B35" s="628" t="s">
        <v>316</v>
      </c>
      <c r="C35" s="629">
        <f>SUM(C31:C34)</f>
        <v>1</v>
      </c>
    </row>
    <row r="36" spans="2:3" ht="13.5" thickBot="1" x14ac:dyDescent="0.25">
      <c r="B36" s="626" t="s">
        <v>317</v>
      </c>
      <c r="C36" s="627">
        <v>0</v>
      </c>
    </row>
    <row r="37" spans="2:3" ht="13.5" thickBot="1" x14ac:dyDescent="0.25">
      <c r="B37" s="626" t="s">
        <v>318</v>
      </c>
      <c r="C37" s="627">
        <v>0</v>
      </c>
    </row>
    <row r="38" spans="2:3" ht="13.5" thickBot="1" x14ac:dyDescent="0.25">
      <c r="B38" s="626" t="s">
        <v>319</v>
      </c>
      <c r="C38" s="627">
        <v>0</v>
      </c>
    </row>
    <row r="39" spans="2:3" ht="13.5" thickBot="1" x14ac:dyDescent="0.25">
      <c r="B39" s="626" t="s">
        <v>320</v>
      </c>
      <c r="C39" s="627">
        <v>0</v>
      </c>
    </row>
    <row r="40" spans="2:3" ht="13.5" thickBot="1" x14ac:dyDescent="0.25">
      <c r="B40" s="628" t="s">
        <v>321</v>
      </c>
      <c r="C40" s="629">
        <f>SUM(C36:C38)</f>
        <v>0</v>
      </c>
    </row>
    <row r="41" spans="2:3" ht="13.5" thickBot="1" x14ac:dyDescent="0.25">
      <c r="B41" s="628" t="s">
        <v>322</v>
      </c>
      <c r="C41" s="629">
        <f>C35-C40</f>
        <v>1</v>
      </c>
    </row>
    <row r="42" spans="2:3" ht="13.5" thickBot="1" x14ac:dyDescent="0.25">
      <c r="B42" s="628" t="s">
        <v>323</v>
      </c>
      <c r="C42" s="629">
        <f>C30+C41</f>
        <v>-25253</v>
      </c>
    </row>
    <row r="43" spans="2:3" ht="13.5" customHeight="1" thickBot="1" x14ac:dyDescent="0.25">
      <c r="B43" s="626" t="s">
        <v>324</v>
      </c>
      <c r="C43" s="627">
        <v>11837</v>
      </c>
    </row>
    <row r="44" spans="2:3" ht="13.5" thickBot="1" x14ac:dyDescent="0.25">
      <c r="B44" s="626" t="s">
        <v>325</v>
      </c>
      <c r="C44" s="627">
        <v>0</v>
      </c>
    </row>
    <row r="45" spans="2:3" ht="13.5" thickBot="1" x14ac:dyDescent="0.25">
      <c r="B45" s="628" t="s">
        <v>326</v>
      </c>
      <c r="C45" s="629">
        <f>SUM(C43:C44)</f>
        <v>11837</v>
      </c>
    </row>
    <row r="46" spans="2:3" ht="13.5" thickBot="1" x14ac:dyDescent="0.25">
      <c r="B46" s="628" t="s">
        <v>327</v>
      </c>
      <c r="C46" s="629">
        <v>0</v>
      </c>
    </row>
    <row r="47" spans="2:3" ht="13.5" thickBot="1" x14ac:dyDescent="0.25">
      <c r="B47" s="628" t="s">
        <v>328</v>
      </c>
      <c r="C47" s="629">
        <f>C45-C46</f>
        <v>11837</v>
      </c>
    </row>
    <row r="48" spans="2:3" ht="13.5" thickBot="1" x14ac:dyDescent="0.25">
      <c r="B48" s="628" t="s">
        <v>329</v>
      </c>
      <c r="C48" s="629">
        <f>C42+C47</f>
        <v>-13416</v>
      </c>
    </row>
  </sheetData>
  <mergeCells count="4">
    <mergeCell ref="A1:D1"/>
    <mergeCell ref="B3:C3"/>
    <mergeCell ref="B4:C4"/>
    <mergeCell ref="B5:C5"/>
  </mergeCells>
  <pageMargins left="0.75" right="0.75" top="0.71" bottom="0.67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workbookViewId="0">
      <selection sqref="A1:C1"/>
    </sheetView>
  </sheetViews>
  <sheetFormatPr defaultRowHeight="12.75" x14ac:dyDescent="0.2"/>
  <cols>
    <col min="1" max="1" width="67.7109375" style="613" customWidth="1"/>
    <col min="2" max="2" width="13.5703125" style="613" bestFit="1" customWidth="1"/>
    <col min="3" max="3" width="14.28515625" style="613" bestFit="1" customWidth="1"/>
    <col min="4" max="16384" width="9.140625" style="613"/>
  </cols>
  <sheetData>
    <row r="1" spans="1:6" x14ac:dyDescent="0.2">
      <c r="A1" s="698" t="s">
        <v>491</v>
      </c>
      <c r="B1" s="698"/>
      <c r="C1" s="698"/>
      <c r="F1" s="630"/>
    </row>
    <row r="2" spans="1:6" x14ac:dyDescent="0.2">
      <c r="A2" s="631"/>
    </row>
    <row r="3" spans="1:6" x14ac:dyDescent="0.2">
      <c r="A3" s="631" t="s">
        <v>330</v>
      </c>
    </row>
    <row r="4" spans="1:6" x14ac:dyDescent="0.2">
      <c r="A4" s="631"/>
    </row>
    <row r="5" spans="1:6" x14ac:dyDescent="0.2">
      <c r="A5" s="631" t="s">
        <v>475</v>
      </c>
    </row>
    <row r="6" spans="1:6" x14ac:dyDescent="0.2">
      <c r="A6" s="632" t="s">
        <v>331</v>
      </c>
      <c r="B6" s="697" t="s">
        <v>332</v>
      </c>
      <c r="C6" s="697"/>
    </row>
    <row r="7" spans="1:6" x14ac:dyDescent="0.2">
      <c r="B7" s="633" t="s">
        <v>333</v>
      </c>
      <c r="C7" s="633" t="s">
        <v>334</v>
      </c>
    </row>
    <row r="8" spans="1:6" ht="13.5" x14ac:dyDescent="0.2">
      <c r="A8" s="634" t="s">
        <v>335</v>
      </c>
      <c r="B8" s="635">
        <v>0</v>
      </c>
      <c r="C8" s="635">
        <v>0</v>
      </c>
    </row>
    <row r="9" spans="1:6" x14ac:dyDescent="0.2">
      <c r="A9" s="636"/>
      <c r="B9" s="637"/>
      <c r="C9" s="637"/>
    </row>
    <row r="10" spans="1:6" x14ac:dyDescent="0.2">
      <c r="A10" s="636" t="s">
        <v>336</v>
      </c>
      <c r="B10" s="637">
        <v>335142</v>
      </c>
      <c r="C10" s="637">
        <v>324256</v>
      </c>
    </row>
    <row r="11" spans="1:6" x14ac:dyDescent="0.2">
      <c r="A11" s="636" t="s">
        <v>337</v>
      </c>
      <c r="B11" s="637">
        <v>1176</v>
      </c>
      <c r="C11" s="637">
        <v>8485</v>
      </c>
    </row>
    <row r="12" spans="1:6" x14ac:dyDescent="0.2">
      <c r="A12" s="636" t="s">
        <v>338</v>
      </c>
      <c r="B12" s="637">
        <v>1195</v>
      </c>
      <c r="C12" s="637">
        <v>1422</v>
      </c>
    </row>
    <row r="13" spans="1:6" ht="13.5" x14ac:dyDescent="0.2">
      <c r="A13" s="634" t="s">
        <v>339</v>
      </c>
      <c r="B13" s="635">
        <f>SUM(B10:B12)</f>
        <v>337513</v>
      </c>
      <c r="C13" s="635">
        <f>SUM(C10:C12)</f>
        <v>334163</v>
      </c>
    </row>
    <row r="14" spans="1:6" x14ac:dyDescent="0.2">
      <c r="A14" s="638"/>
      <c r="B14" s="637"/>
      <c r="C14" s="637"/>
    </row>
    <row r="15" spans="1:6" x14ac:dyDescent="0.2">
      <c r="A15" s="636"/>
      <c r="B15" s="637"/>
      <c r="C15" s="637"/>
    </row>
    <row r="16" spans="1:6" x14ac:dyDescent="0.2">
      <c r="A16" s="636" t="s">
        <v>340</v>
      </c>
      <c r="B16" s="637">
        <v>10</v>
      </c>
      <c r="C16" s="637">
        <v>10</v>
      </c>
    </row>
    <row r="17" spans="1:3" ht="13.5" x14ac:dyDescent="0.2">
      <c r="A17" s="634" t="s">
        <v>341</v>
      </c>
      <c r="B17" s="635">
        <f>SUM(B16:B16)</f>
        <v>10</v>
      </c>
      <c r="C17" s="635">
        <f>SUM(C16:C16)</f>
        <v>10</v>
      </c>
    </row>
    <row r="18" spans="1:3" x14ac:dyDescent="0.2">
      <c r="A18" s="638"/>
      <c r="B18" s="637"/>
      <c r="C18" s="637"/>
    </row>
    <row r="19" spans="1:3" x14ac:dyDescent="0.2">
      <c r="A19" s="636"/>
      <c r="B19" s="637"/>
      <c r="C19" s="637"/>
    </row>
    <row r="20" spans="1:3" x14ac:dyDescent="0.2">
      <c r="A20" s="636" t="s">
        <v>342</v>
      </c>
      <c r="B20" s="637">
        <v>0</v>
      </c>
      <c r="C20" s="637">
        <v>0</v>
      </c>
    </row>
    <row r="21" spans="1:3" ht="14.25" thickBot="1" x14ac:dyDescent="0.25">
      <c r="A21" s="639" t="s">
        <v>343</v>
      </c>
      <c r="B21" s="640">
        <f>SUM(B20:B20)</f>
        <v>0</v>
      </c>
      <c r="C21" s="640">
        <f>SUM(C20:C20)</f>
        <v>0</v>
      </c>
    </row>
    <row r="22" spans="1:3" ht="14.25" thickBot="1" x14ac:dyDescent="0.25">
      <c r="A22" s="641" t="s">
        <v>344</v>
      </c>
      <c r="B22" s="642">
        <f>SUM(B8+B13+B17+B21)</f>
        <v>337523</v>
      </c>
      <c r="C22" s="642">
        <f>SUM(C8+C13+C17+C21)</f>
        <v>334173</v>
      </c>
    </row>
    <row r="23" spans="1:3" x14ac:dyDescent="0.2">
      <c r="A23" s="643"/>
      <c r="B23" s="644"/>
      <c r="C23" s="644"/>
    </row>
    <row r="24" spans="1:3" hidden="1" x14ac:dyDescent="0.2">
      <c r="A24" s="636"/>
      <c r="B24" s="637"/>
      <c r="C24" s="637"/>
    </row>
    <row r="25" spans="1:3" ht="13.5" x14ac:dyDescent="0.2">
      <c r="A25" s="634" t="s">
        <v>345</v>
      </c>
      <c r="B25" s="635">
        <v>0</v>
      </c>
      <c r="C25" s="635">
        <v>0</v>
      </c>
    </row>
    <row r="26" spans="1:3" hidden="1" x14ac:dyDescent="0.2">
      <c r="A26" s="636"/>
      <c r="B26" s="637"/>
      <c r="C26" s="637"/>
    </row>
    <row r="27" spans="1:3" x14ac:dyDescent="0.2">
      <c r="A27" s="636"/>
      <c r="B27" s="637"/>
      <c r="C27" s="637"/>
    </row>
    <row r="28" spans="1:3" ht="14.25" thickBot="1" x14ac:dyDescent="0.25">
      <c r="A28" s="639" t="s">
        <v>346</v>
      </c>
      <c r="B28" s="640">
        <v>0</v>
      </c>
      <c r="C28" s="640">
        <v>0</v>
      </c>
    </row>
    <row r="29" spans="1:3" ht="14.25" thickBot="1" x14ac:dyDescent="0.25">
      <c r="A29" s="641" t="s">
        <v>347</v>
      </c>
      <c r="B29" s="642">
        <v>0</v>
      </c>
      <c r="C29" s="642">
        <v>0</v>
      </c>
    </row>
    <row r="30" spans="1:3" x14ac:dyDescent="0.2">
      <c r="A30" s="643"/>
      <c r="B30" s="644"/>
      <c r="C30" s="644"/>
    </row>
    <row r="31" spans="1:3" x14ac:dyDescent="0.2">
      <c r="A31" s="636"/>
      <c r="B31" s="637"/>
      <c r="C31" s="637"/>
    </row>
    <row r="32" spans="1:3" x14ac:dyDescent="0.2">
      <c r="A32" s="645" t="s">
        <v>348</v>
      </c>
      <c r="B32" s="637">
        <v>56</v>
      </c>
      <c r="C32" s="637">
        <v>102</v>
      </c>
    </row>
    <row r="33" spans="1:3" ht="13.5" thickBot="1" x14ac:dyDescent="0.25">
      <c r="A33" s="646" t="s">
        <v>349</v>
      </c>
      <c r="B33" s="647">
        <v>8048</v>
      </c>
      <c r="C33" s="647">
        <v>11190</v>
      </c>
    </row>
    <row r="34" spans="1:3" ht="14.25" thickBot="1" x14ac:dyDescent="0.25">
      <c r="A34" s="641" t="s">
        <v>350</v>
      </c>
      <c r="B34" s="642">
        <f>SUM(B32:B33)</f>
        <v>8104</v>
      </c>
      <c r="C34" s="642">
        <f>SUM(C32:C33)</f>
        <v>11292</v>
      </c>
    </row>
    <row r="35" spans="1:3" x14ac:dyDescent="0.2">
      <c r="A35" s="648"/>
      <c r="B35" s="644"/>
      <c r="C35" s="644"/>
    </row>
    <row r="36" spans="1:3" x14ac:dyDescent="0.2">
      <c r="A36" s="638"/>
      <c r="B36" s="637"/>
      <c r="C36" s="637"/>
    </row>
    <row r="37" spans="1:3" x14ac:dyDescent="0.2">
      <c r="A37" s="636" t="s">
        <v>351</v>
      </c>
      <c r="B37" s="637"/>
      <c r="C37" s="637"/>
    </row>
    <row r="38" spans="1:3" x14ac:dyDescent="0.2">
      <c r="A38" s="636" t="s">
        <v>352</v>
      </c>
      <c r="B38" s="637">
        <v>14294</v>
      </c>
      <c r="C38" s="637">
        <v>3291</v>
      </c>
    </row>
    <row r="39" spans="1:3" x14ac:dyDescent="0.2">
      <c r="A39" s="636" t="s">
        <v>353</v>
      </c>
      <c r="B39" s="637">
        <v>45</v>
      </c>
      <c r="C39" s="637">
        <v>111</v>
      </c>
    </row>
    <row r="40" spans="1:3" x14ac:dyDescent="0.2">
      <c r="A40" s="636" t="s">
        <v>354</v>
      </c>
      <c r="B40" s="637">
        <v>674</v>
      </c>
      <c r="C40" s="637">
        <v>674</v>
      </c>
    </row>
    <row r="41" spans="1:3" ht="25.5" x14ac:dyDescent="0.2">
      <c r="A41" s="649" t="s">
        <v>472</v>
      </c>
      <c r="B41" s="637">
        <v>674</v>
      </c>
      <c r="C41" s="637">
        <v>674</v>
      </c>
    </row>
    <row r="42" spans="1:3" x14ac:dyDescent="0.2">
      <c r="A42" s="636" t="s">
        <v>355</v>
      </c>
      <c r="B42" s="637">
        <v>176</v>
      </c>
      <c r="C42" s="637">
        <v>112</v>
      </c>
    </row>
    <row r="43" spans="1:3" ht="13.5" x14ac:dyDescent="0.2">
      <c r="A43" s="634" t="s">
        <v>356</v>
      </c>
      <c r="B43" s="635">
        <f>SUM(B38+B39+B40+B42)</f>
        <v>15189</v>
      </c>
      <c r="C43" s="635">
        <f>SUM(C38+C39+C40+C42)</f>
        <v>4188</v>
      </c>
    </row>
    <row r="44" spans="1:3" x14ac:dyDescent="0.2">
      <c r="A44" s="638"/>
      <c r="B44" s="637"/>
      <c r="C44" s="637"/>
    </row>
    <row r="45" spans="1:3" x14ac:dyDescent="0.2">
      <c r="A45" s="636"/>
      <c r="B45" s="637"/>
      <c r="C45" s="637"/>
    </row>
    <row r="46" spans="1:3" ht="13.5" x14ac:dyDescent="0.2">
      <c r="A46" s="634" t="s">
        <v>357</v>
      </c>
      <c r="B46" s="635">
        <v>0</v>
      </c>
      <c r="C46" s="635">
        <v>0</v>
      </c>
    </row>
    <row r="47" spans="1:3" x14ac:dyDescent="0.2">
      <c r="A47" s="638"/>
      <c r="B47" s="637"/>
      <c r="C47" s="637"/>
    </row>
    <row r="48" spans="1:3" x14ac:dyDescent="0.2">
      <c r="A48" s="636" t="s">
        <v>358</v>
      </c>
      <c r="B48" s="650"/>
      <c r="C48" s="650"/>
    </row>
    <row r="49" spans="1:3" ht="14.25" thickBot="1" x14ac:dyDescent="0.25">
      <c r="A49" s="639" t="s">
        <v>359</v>
      </c>
      <c r="B49" s="640">
        <f>SUM(B48)</f>
        <v>0</v>
      </c>
      <c r="C49" s="640">
        <f>SUM(C48)</f>
        <v>0</v>
      </c>
    </row>
    <row r="50" spans="1:3" ht="14.25" thickBot="1" x14ac:dyDescent="0.25">
      <c r="A50" s="641" t="s">
        <v>360</v>
      </c>
      <c r="B50" s="642">
        <f>SUM(B43+B49)</f>
        <v>15189</v>
      </c>
      <c r="C50" s="642">
        <f>SUM(C43+C49)</f>
        <v>4188</v>
      </c>
    </row>
    <row r="51" spans="1:3" x14ac:dyDescent="0.2">
      <c r="A51" s="648"/>
      <c r="B51" s="644"/>
      <c r="C51" s="644"/>
    </row>
    <row r="52" spans="1:3" ht="13.5" thickBot="1" x14ac:dyDescent="0.25">
      <c r="A52" s="651"/>
      <c r="B52" s="647"/>
      <c r="C52" s="647"/>
    </row>
    <row r="53" spans="1:3" ht="14.25" thickBot="1" x14ac:dyDescent="0.25">
      <c r="A53" s="641" t="s">
        <v>361</v>
      </c>
      <c r="B53" s="642">
        <v>579</v>
      </c>
      <c r="C53" s="642">
        <v>579</v>
      </c>
    </row>
    <row r="54" spans="1:3" x14ac:dyDescent="0.2">
      <c r="A54" s="648"/>
      <c r="B54" s="644"/>
      <c r="C54" s="644"/>
    </row>
    <row r="55" spans="1:3" ht="13.5" thickBot="1" x14ac:dyDescent="0.25">
      <c r="A55" s="651" t="s">
        <v>362</v>
      </c>
      <c r="B55" s="647"/>
      <c r="C55" s="647"/>
    </row>
    <row r="56" spans="1:3" ht="14.25" thickBot="1" x14ac:dyDescent="0.25">
      <c r="A56" s="641" t="s">
        <v>363</v>
      </c>
      <c r="B56" s="642">
        <f>SUM(B55)</f>
        <v>0</v>
      </c>
      <c r="C56" s="642">
        <v>43</v>
      </c>
    </row>
    <row r="57" spans="1:3" ht="13.5" thickBot="1" x14ac:dyDescent="0.25">
      <c r="A57" s="652"/>
      <c r="B57" s="653"/>
      <c r="C57" s="653"/>
    </row>
    <row r="58" spans="1:3" ht="14.25" thickBot="1" x14ac:dyDescent="0.25">
      <c r="A58" s="641" t="s">
        <v>364</v>
      </c>
      <c r="B58" s="642">
        <f>SUM(B22+B29+B34+B50+B53+B56)</f>
        <v>361395</v>
      </c>
      <c r="C58" s="642">
        <f>SUM(C22+C29+C34+C50+C53+C56)</f>
        <v>350275</v>
      </c>
    </row>
    <row r="63" spans="1:3" x14ac:dyDescent="0.2">
      <c r="A63" s="632" t="s">
        <v>365</v>
      </c>
      <c r="B63" s="697" t="s">
        <v>332</v>
      </c>
      <c r="C63" s="697"/>
    </row>
    <row r="64" spans="1:3" x14ac:dyDescent="0.2">
      <c r="A64" s="633"/>
      <c r="B64" s="633" t="s">
        <v>333</v>
      </c>
      <c r="C64" s="633" t="s">
        <v>334</v>
      </c>
    </row>
    <row r="65" spans="1:3" x14ac:dyDescent="0.2">
      <c r="A65" s="636" t="s">
        <v>366</v>
      </c>
      <c r="B65" s="637">
        <v>358452</v>
      </c>
      <c r="C65" s="637">
        <v>358452</v>
      </c>
    </row>
    <row r="66" spans="1:3" x14ac:dyDescent="0.2">
      <c r="A66" s="636" t="s">
        <v>367</v>
      </c>
      <c r="B66" s="637">
        <v>9763</v>
      </c>
      <c r="C66" s="637">
        <v>9763</v>
      </c>
    </row>
    <row r="67" spans="1:3" x14ac:dyDescent="0.2">
      <c r="A67" s="636" t="s">
        <v>368</v>
      </c>
      <c r="B67" s="637"/>
      <c r="C67" s="637">
        <v>-7766</v>
      </c>
    </row>
    <row r="68" spans="1:3" ht="13.5" thickBot="1" x14ac:dyDescent="0.25">
      <c r="A68" s="651" t="s">
        <v>369</v>
      </c>
      <c r="B68" s="647">
        <v>-8580</v>
      </c>
      <c r="C68" s="647">
        <v>-13416</v>
      </c>
    </row>
    <row r="69" spans="1:3" ht="14.25" thickBot="1" x14ac:dyDescent="0.25">
      <c r="A69" s="641" t="s">
        <v>370</v>
      </c>
      <c r="B69" s="642">
        <f>SUM(B65:B68)</f>
        <v>359635</v>
      </c>
      <c r="C69" s="642">
        <f>SUM(C65:C68)</f>
        <v>347033</v>
      </c>
    </row>
    <row r="70" spans="1:3" x14ac:dyDescent="0.2">
      <c r="A70" s="648"/>
      <c r="B70" s="644"/>
      <c r="C70" s="644"/>
    </row>
    <row r="71" spans="1:3" x14ac:dyDescent="0.2">
      <c r="A71" s="636" t="s">
        <v>371</v>
      </c>
      <c r="B71" s="637">
        <v>128</v>
      </c>
      <c r="C71" s="637"/>
    </row>
    <row r="72" spans="1:3" x14ac:dyDescent="0.2">
      <c r="A72" s="636" t="s">
        <v>372</v>
      </c>
      <c r="B72" s="637"/>
      <c r="C72" s="637"/>
    </row>
    <row r="73" spans="1:3" x14ac:dyDescent="0.2">
      <c r="A73" s="636" t="s">
        <v>373</v>
      </c>
      <c r="B73" s="637"/>
      <c r="C73" s="637"/>
    </row>
    <row r="74" spans="1:3" ht="13.5" x14ac:dyDescent="0.2">
      <c r="A74" s="634" t="s">
        <v>374</v>
      </c>
      <c r="B74" s="635">
        <f>SUM(B71:B73)</f>
        <v>128</v>
      </c>
      <c r="C74" s="635">
        <f>SUM(C71:C73)</f>
        <v>0</v>
      </c>
    </row>
    <row r="75" spans="1:3" x14ac:dyDescent="0.2">
      <c r="A75" s="638"/>
      <c r="B75" s="637"/>
      <c r="C75" s="637"/>
    </row>
    <row r="76" spans="1:3" x14ac:dyDescent="0.2">
      <c r="A76" s="636"/>
      <c r="B76" s="637"/>
      <c r="C76" s="637"/>
    </row>
    <row r="77" spans="1:3" x14ac:dyDescent="0.2">
      <c r="A77" s="645" t="s">
        <v>375</v>
      </c>
      <c r="B77" s="637">
        <v>0</v>
      </c>
      <c r="C77" s="637">
        <v>0</v>
      </c>
    </row>
    <row r="78" spans="1:3" x14ac:dyDescent="0.2">
      <c r="A78" s="645" t="s">
        <v>376</v>
      </c>
      <c r="B78" s="637">
        <v>1038</v>
      </c>
      <c r="C78" s="637">
        <v>1279</v>
      </c>
    </row>
    <row r="79" spans="1:3" ht="13.5" x14ac:dyDescent="0.2">
      <c r="A79" s="634" t="s">
        <v>377</v>
      </c>
      <c r="B79" s="635">
        <f>SUM(B77:B78)</f>
        <v>1038</v>
      </c>
      <c r="C79" s="635">
        <f>SUM(C77:C78)</f>
        <v>1279</v>
      </c>
    </row>
    <row r="80" spans="1:3" x14ac:dyDescent="0.2">
      <c r="A80" s="638"/>
      <c r="B80" s="637"/>
      <c r="C80" s="637"/>
    </row>
    <row r="81" spans="1:3" x14ac:dyDescent="0.2">
      <c r="A81" s="636"/>
      <c r="B81" s="637"/>
      <c r="C81" s="637"/>
    </row>
    <row r="82" spans="1:3" x14ac:dyDescent="0.2">
      <c r="A82" s="636" t="s">
        <v>378</v>
      </c>
      <c r="B82" s="637">
        <v>551</v>
      </c>
      <c r="C82" s="637">
        <v>551</v>
      </c>
    </row>
    <row r="83" spans="1:3" x14ac:dyDescent="0.2">
      <c r="A83" s="651" t="s">
        <v>477</v>
      </c>
      <c r="B83" s="647"/>
      <c r="C83" s="647">
        <v>1258</v>
      </c>
    </row>
    <row r="84" spans="1:3" x14ac:dyDescent="0.2">
      <c r="A84" s="651" t="s">
        <v>476</v>
      </c>
      <c r="B84" s="647">
        <v>43</v>
      </c>
      <c r="C84" s="647">
        <v>44</v>
      </c>
    </row>
    <row r="85" spans="1:3" hidden="1" x14ac:dyDescent="0.2">
      <c r="A85" s="651" t="s">
        <v>379</v>
      </c>
      <c r="B85" s="647"/>
      <c r="C85" s="647"/>
    </row>
    <row r="86" spans="1:3" ht="14.25" thickBot="1" x14ac:dyDescent="0.25">
      <c r="A86" s="639" t="s">
        <v>380</v>
      </c>
      <c r="B86" s="640">
        <f>SUM(B82:B85)</f>
        <v>594</v>
      </c>
      <c r="C86" s="640">
        <f>SUM(C82:C85)</f>
        <v>1853</v>
      </c>
    </row>
    <row r="87" spans="1:3" ht="14.25" thickBot="1" x14ac:dyDescent="0.25">
      <c r="A87" s="641" t="s">
        <v>381</v>
      </c>
      <c r="B87" s="642">
        <f>SUM(B74+B79+B86)</f>
        <v>1760</v>
      </c>
      <c r="C87" s="642">
        <f>SUM(C74+C79+C86)</f>
        <v>3132</v>
      </c>
    </row>
    <row r="88" spans="1:3" x14ac:dyDescent="0.2">
      <c r="A88" s="643"/>
      <c r="B88" s="644"/>
      <c r="C88" s="644"/>
    </row>
    <row r="89" spans="1:3" ht="13.5" thickBot="1" x14ac:dyDescent="0.25">
      <c r="A89" s="651"/>
      <c r="B89" s="647"/>
      <c r="C89" s="647"/>
    </row>
    <row r="90" spans="1:3" ht="14.25" thickBot="1" x14ac:dyDescent="0.25">
      <c r="A90" s="641" t="s">
        <v>382</v>
      </c>
      <c r="B90" s="642">
        <v>0</v>
      </c>
      <c r="C90" s="642">
        <v>0</v>
      </c>
    </row>
    <row r="91" spans="1:3" ht="13.5" thickBot="1" x14ac:dyDescent="0.25">
      <c r="A91" s="652"/>
      <c r="B91" s="653"/>
      <c r="C91" s="653"/>
    </row>
    <row r="92" spans="1:3" ht="14.25" thickBot="1" x14ac:dyDescent="0.25">
      <c r="A92" s="641" t="s">
        <v>383</v>
      </c>
      <c r="B92" s="642">
        <v>0</v>
      </c>
      <c r="C92" s="642">
        <v>0</v>
      </c>
    </row>
    <row r="93" spans="1:3" x14ac:dyDescent="0.2">
      <c r="A93" s="643"/>
      <c r="B93" s="644"/>
      <c r="C93" s="644"/>
    </row>
    <row r="94" spans="1:3" ht="13.5" thickBot="1" x14ac:dyDescent="0.25">
      <c r="A94" s="651" t="s">
        <v>384</v>
      </c>
      <c r="B94" s="647"/>
      <c r="C94" s="647"/>
    </row>
    <row r="95" spans="1:3" ht="14.25" thickBot="1" x14ac:dyDescent="0.25">
      <c r="A95" s="641" t="s">
        <v>385</v>
      </c>
      <c r="B95" s="642">
        <f>SUM(B94)</f>
        <v>0</v>
      </c>
      <c r="C95" s="642">
        <v>110</v>
      </c>
    </row>
    <row r="96" spans="1:3" ht="13.5" thickBot="1" x14ac:dyDescent="0.25">
      <c r="A96" s="648"/>
      <c r="B96" s="644"/>
      <c r="C96" s="644"/>
    </row>
    <row r="97" spans="1:3" ht="14.25" thickBot="1" x14ac:dyDescent="0.25">
      <c r="A97" s="641" t="s">
        <v>386</v>
      </c>
      <c r="B97" s="642">
        <f>SUM(B69+B87+B90+B92+B95)</f>
        <v>361395</v>
      </c>
      <c r="C97" s="642">
        <f>SUM(C69+C87+C90+C92+C95)</f>
        <v>350275</v>
      </c>
    </row>
  </sheetData>
  <mergeCells count="3">
    <mergeCell ref="B6:C6"/>
    <mergeCell ref="B63:C63"/>
    <mergeCell ref="A1:C1"/>
  </mergeCells>
  <pageMargins left="0.35433070866141736" right="0.19685039370078741" top="0.59055118110236227" bottom="0.59055118110236227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selection activeCell="B1" sqref="B1:K1"/>
    </sheetView>
  </sheetViews>
  <sheetFormatPr defaultRowHeight="12.75" x14ac:dyDescent="0.2"/>
  <cols>
    <col min="1" max="1" width="4.28515625" style="613" customWidth="1"/>
    <col min="2" max="2" width="9.140625" style="613"/>
    <col min="3" max="3" width="11" style="613" customWidth="1"/>
    <col min="4" max="4" width="7.42578125" style="613" customWidth="1"/>
    <col min="5" max="5" width="6.42578125" style="613" customWidth="1"/>
    <col min="6" max="6" width="5.85546875" style="613" customWidth="1"/>
    <col min="7" max="7" width="5.140625" style="613" customWidth="1"/>
    <col min="8" max="8" width="9.5703125" style="613" customWidth="1"/>
    <col min="9" max="9" width="11" style="613" customWidth="1"/>
    <col min="10" max="10" width="11.42578125" style="613" customWidth="1"/>
    <col min="11" max="11" width="9.28515625" style="613" customWidth="1"/>
    <col min="12" max="12" width="10" style="613" customWidth="1"/>
    <col min="13" max="256" width="9.140625" style="613"/>
    <col min="257" max="257" width="4.28515625" style="613" customWidth="1"/>
    <col min="258" max="258" width="9.140625" style="613"/>
    <col min="259" max="259" width="11" style="613" customWidth="1"/>
    <col min="260" max="260" width="7.42578125" style="613" customWidth="1"/>
    <col min="261" max="261" width="6.42578125" style="613" customWidth="1"/>
    <col min="262" max="262" width="5.85546875" style="613" customWidth="1"/>
    <col min="263" max="263" width="5.140625" style="613" customWidth="1"/>
    <col min="264" max="264" width="9.5703125" style="613" customWidth="1"/>
    <col min="265" max="265" width="11" style="613" customWidth="1"/>
    <col min="266" max="266" width="11.42578125" style="613" customWidth="1"/>
    <col min="267" max="267" width="9.28515625" style="613" customWidth="1"/>
    <col min="268" max="268" width="10" style="613" customWidth="1"/>
    <col min="269" max="512" width="9.140625" style="613"/>
    <col min="513" max="513" width="4.28515625" style="613" customWidth="1"/>
    <col min="514" max="514" width="9.140625" style="613"/>
    <col min="515" max="515" width="11" style="613" customWidth="1"/>
    <col min="516" max="516" width="7.42578125" style="613" customWidth="1"/>
    <col min="517" max="517" width="6.42578125" style="613" customWidth="1"/>
    <col min="518" max="518" width="5.85546875" style="613" customWidth="1"/>
    <col min="519" max="519" width="5.140625" style="613" customWidth="1"/>
    <col min="520" max="520" width="9.5703125" style="613" customWidth="1"/>
    <col min="521" max="521" width="11" style="613" customWidth="1"/>
    <col min="522" max="522" width="11.42578125" style="613" customWidth="1"/>
    <col min="523" max="523" width="9.28515625" style="613" customWidth="1"/>
    <col min="524" max="524" width="10" style="613" customWidth="1"/>
    <col min="525" max="768" width="9.140625" style="613"/>
    <col min="769" max="769" width="4.28515625" style="613" customWidth="1"/>
    <col min="770" max="770" width="9.140625" style="613"/>
    <col min="771" max="771" width="11" style="613" customWidth="1"/>
    <col min="772" max="772" width="7.42578125" style="613" customWidth="1"/>
    <col min="773" max="773" width="6.42578125" style="613" customWidth="1"/>
    <col min="774" max="774" width="5.85546875" style="613" customWidth="1"/>
    <col min="775" max="775" width="5.140625" style="613" customWidth="1"/>
    <col min="776" max="776" width="9.5703125" style="613" customWidth="1"/>
    <col min="777" max="777" width="11" style="613" customWidth="1"/>
    <col min="778" max="778" width="11.42578125" style="613" customWidth="1"/>
    <col min="779" max="779" width="9.28515625" style="613" customWidth="1"/>
    <col min="780" max="780" width="10" style="613" customWidth="1"/>
    <col min="781" max="1024" width="9.140625" style="613"/>
    <col min="1025" max="1025" width="4.28515625" style="613" customWidth="1"/>
    <col min="1026" max="1026" width="9.140625" style="613"/>
    <col min="1027" max="1027" width="11" style="613" customWidth="1"/>
    <col min="1028" max="1028" width="7.42578125" style="613" customWidth="1"/>
    <col min="1029" max="1029" width="6.42578125" style="613" customWidth="1"/>
    <col min="1030" max="1030" width="5.85546875" style="613" customWidth="1"/>
    <col min="1031" max="1031" width="5.140625" style="613" customWidth="1"/>
    <col min="1032" max="1032" width="9.5703125" style="613" customWidth="1"/>
    <col min="1033" max="1033" width="11" style="613" customWidth="1"/>
    <col min="1034" max="1034" width="11.42578125" style="613" customWidth="1"/>
    <col min="1035" max="1035" width="9.28515625" style="613" customWidth="1"/>
    <col min="1036" max="1036" width="10" style="613" customWidth="1"/>
    <col min="1037" max="1280" width="9.140625" style="613"/>
    <col min="1281" max="1281" width="4.28515625" style="613" customWidth="1"/>
    <col min="1282" max="1282" width="9.140625" style="613"/>
    <col min="1283" max="1283" width="11" style="613" customWidth="1"/>
    <col min="1284" max="1284" width="7.42578125" style="613" customWidth="1"/>
    <col min="1285" max="1285" width="6.42578125" style="613" customWidth="1"/>
    <col min="1286" max="1286" width="5.85546875" style="613" customWidth="1"/>
    <col min="1287" max="1287" width="5.140625" style="613" customWidth="1"/>
    <col min="1288" max="1288" width="9.5703125" style="613" customWidth="1"/>
    <col min="1289" max="1289" width="11" style="613" customWidth="1"/>
    <col min="1290" max="1290" width="11.42578125" style="613" customWidth="1"/>
    <col min="1291" max="1291" width="9.28515625" style="613" customWidth="1"/>
    <col min="1292" max="1292" width="10" style="613" customWidth="1"/>
    <col min="1293" max="1536" width="9.140625" style="613"/>
    <col min="1537" max="1537" width="4.28515625" style="613" customWidth="1"/>
    <col min="1538" max="1538" width="9.140625" style="613"/>
    <col min="1539" max="1539" width="11" style="613" customWidth="1"/>
    <col min="1540" max="1540" width="7.42578125" style="613" customWidth="1"/>
    <col min="1541" max="1541" width="6.42578125" style="613" customWidth="1"/>
    <col min="1542" max="1542" width="5.85546875" style="613" customWidth="1"/>
    <col min="1543" max="1543" width="5.140625" style="613" customWidth="1"/>
    <col min="1544" max="1544" width="9.5703125" style="613" customWidth="1"/>
    <col min="1545" max="1545" width="11" style="613" customWidth="1"/>
    <col min="1546" max="1546" width="11.42578125" style="613" customWidth="1"/>
    <col min="1547" max="1547" width="9.28515625" style="613" customWidth="1"/>
    <col min="1548" max="1548" width="10" style="613" customWidth="1"/>
    <col min="1549" max="1792" width="9.140625" style="613"/>
    <col min="1793" max="1793" width="4.28515625" style="613" customWidth="1"/>
    <col min="1794" max="1794" width="9.140625" style="613"/>
    <col min="1795" max="1795" width="11" style="613" customWidth="1"/>
    <col min="1796" max="1796" width="7.42578125" style="613" customWidth="1"/>
    <col min="1797" max="1797" width="6.42578125" style="613" customWidth="1"/>
    <col min="1798" max="1798" width="5.85546875" style="613" customWidth="1"/>
    <col min="1799" max="1799" width="5.140625" style="613" customWidth="1"/>
    <col min="1800" max="1800" width="9.5703125" style="613" customWidth="1"/>
    <col min="1801" max="1801" width="11" style="613" customWidth="1"/>
    <col min="1802" max="1802" width="11.42578125" style="613" customWidth="1"/>
    <col min="1803" max="1803" width="9.28515625" style="613" customWidth="1"/>
    <col min="1804" max="1804" width="10" style="613" customWidth="1"/>
    <col min="1805" max="2048" width="9.140625" style="613"/>
    <col min="2049" max="2049" width="4.28515625" style="613" customWidth="1"/>
    <col min="2050" max="2050" width="9.140625" style="613"/>
    <col min="2051" max="2051" width="11" style="613" customWidth="1"/>
    <col min="2052" max="2052" width="7.42578125" style="613" customWidth="1"/>
    <col min="2053" max="2053" width="6.42578125" style="613" customWidth="1"/>
    <col min="2054" max="2054" width="5.85546875" style="613" customWidth="1"/>
    <col min="2055" max="2055" width="5.140625" style="613" customWidth="1"/>
    <col min="2056" max="2056" width="9.5703125" style="613" customWidth="1"/>
    <col min="2057" max="2057" width="11" style="613" customWidth="1"/>
    <col min="2058" max="2058" width="11.42578125" style="613" customWidth="1"/>
    <col min="2059" max="2059" width="9.28515625" style="613" customWidth="1"/>
    <col min="2060" max="2060" width="10" style="613" customWidth="1"/>
    <col min="2061" max="2304" width="9.140625" style="613"/>
    <col min="2305" max="2305" width="4.28515625" style="613" customWidth="1"/>
    <col min="2306" max="2306" width="9.140625" style="613"/>
    <col min="2307" max="2307" width="11" style="613" customWidth="1"/>
    <col min="2308" max="2308" width="7.42578125" style="613" customWidth="1"/>
    <col min="2309" max="2309" width="6.42578125" style="613" customWidth="1"/>
    <col min="2310" max="2310" width="5.85546875" style="613" customWidth="1"/>
    <col min="2311" max="2311" width="5.140625" style="613" customWidth="1"/>
    <col min="2312" max="2312" width="9.5703125" style="613" customWidth="1"/>
    <col min="2313" max="2313" width="11" style="613" customWidth="1"/>
    <col min="2314" max="2314" width="11.42578125" style="613" customWidth="1"/>
    <col min="2315" max="2315" width="9.28515625" style="613" customWidth="1"/>
    <col min="2316" max="2316" width="10" style="613" customWidth="1"/>
    <col min="2317" max="2560" width="9.140625" style="613"/>
    <col min="2561" max="2561" width="4.28515625" style="613" customWidth="1"/>
    <col min="2562" max="2562" width="9.140625" style="613"/>
    <col min="2563" max="2563" width="11" style="613" customWidth="1"/>
    <col min="2564" max="2564" width="7.42578125" style="613" customWidth="1"/>
    <col min="2565" max="2565" width="6.42578125" style="613" customWidth="1"/>
    <col min="2566" max="2566" width="5.85546875" style="613" customWidth="1"/>
    <col min="2567" max="2567" width="5.140625" style="613" customWidth="1"/>
    <col min="2568" max="2568" width="9.5703125" style="613" customWidth="1"/>
    <col min="2569" max="2569" width="11" style="613" customWidth="1"/>
    <col min="2570" max="2570" width="11.42578125" style="613" customWidth="1"/>
    <col min="2571" max="2571" width="9.28515625" style="613" customWidth="1"/>
    <col min="2572" max="2572" width="10" style="613" customWidth="1"/>
    <col min="2573" max="2816" width="9.140625" style="613"/>
    <col min="2817" max="2817" width="4.28515625" style="613" customWidth="1"/>
    <col min="2818" max="2818" width="9.140625" style="613"/>
    <col min="2819" max="2819" width="11" style="613" customWidth="1"/>
    <col min="2820" max="2820" width="7.42578125" style="613" customWidth="1"/>
    <col min="2821" max="2821" width="6.42578125" style="613" customWidth="1"/>
    <col min="2822" max="2822" width="5.85546875" style="613" customWidth="1"/>
    <col min="2823" max="2823" width="5.140625" style="613" customWidth="1"/>
    <col min="2824" max="2824" width="9.5703125" style="613" customWidth="1"/>
    <col min="2825" max="2825" width="11" style="613" customWidth="1"/>
    <col min="2826" max="2826" width="11.42578125" style="613" customWidth="1"/>
    <col min="2827" max="2827" width="9.28515625" style="613" customWidth="1"/>
    <col min="2828" max="2828" width="10" style="613" customWidth="1"/>
    <col min="2829" max="3072" width="9.140625" style="613"/>
    <col min="3073" max="3073" width="4.28515625" style="613" customWidth="1"/>
    <col min="3074" max="3074" width="9.140625" style="613"/>
    <col min="3075" max="3075" width="11" style="613" customWidth="1"/>
    <col min="3076" max="3076" width="7.42578125" style="613" customWidth="1"/>
    <col min="3077" max="3077" width="6.42578125" style="613" customWidth="1"/>
    <col min="3078" max="3078" width="5.85546875" style="613" customWidth="1"/>
    <col min="3079" max="3079" width="5.140625" style="613" customWidth="1"/>
    <col min="3080" max="3080" width="9.5703125" style="613" customWidth="1"/>
    <col min="3081" max="3081" width="11" style="613" customWidth="1"/>
    <col min="3082" max="3082" width="11.42578125" style="613" customWidth="1"/>
    <col min="3083" max="3083" width="9.28515625" style="613" customWidth="1"/>
    <col min="3084" max="3084" width="10" style="613" customWidth="1"/>
    <col min="3085" max="3328" width="9.140625" style="613"/>
    <col min="3329" max="3329" width="4.28515625" style="613" customWidth="1"/>
    <col min="3330" max="3330" width="9.140625" style="613"/>
    <col min="3331" max="3331" width="11" style="613" customWidth="1"/>
    <col min="3332" max="3332" width="7.42578125" style="613" customWidth="1"/>
    <col min="3333" max="3333" width="6.42578125" style="613" customWidth="1"/>
    <col min="3334" max="3334" width="5.85546875" style="613" customWidth="1"/>
    <col min="3335" max="3335" width="5.140625" style="613" customWidth="1"/>
    <col min="3336" max="3336" width="9.5703125" style="613" customWidth="1"/>
    <col min="3337" max="3337" width="11" style="613" customWidth="1"/>
    <col min="3338" max="3338" width="11.42578125" style="613" customWidth="1"/>
    <col min="3339" max="3339" width="9.28515625" style="613" customWidth="1"/>
    <col min="3340" max="3340" width="10" style="613" customWidth="1"/>
    <col min="3341" max="3584" width="9.140625" style="613"/>
    <col min="3585" max="3585" width="4.28515625" style="613" customWidth="1"/>
    <col min="3586" max="3586" width="9.140625" style="613"/>
    <col min="3587" max="3587" width="11" style="613" customWidth="1"/>
    <col min="3588" max="3588" width="7.42578125" style="613" customWidth="1"/>
    <col min="3589" max="3589" width="6.42578125" style="613" customWidth="1"/>
    <col min="3590" max="3590" width="5.85546875" style="613" customWidth="1"/>
    <col min="3591" max="3591" width="5.140625" style="613" customWidth="1"/>
    <col min="3592" max="3592" width="9.5703125" style="613" customWidth="1"/>
    <col min="3593" max="3593" width="11" style="613" customWidth="1"/>
    <col min="3594" max="3594" width="11.42578125" style="613" customWidth="1"/>
    <col min="3595" max="3595" width="9.28515625" style="613" customWidth="1"/>
    <col min="3596" max="3596" width="10" style="613" customWidth="1"/>
    <col min="3597" max="3840" width="9.140625" style="613"/>
    <col min="3841" max="3841" width="4.28515625" style="613" customWidth="1"/>
    <col min="3842" max="3842" width="9.140625" style="613"/>
    <col min="3843" max="3843" width="11" style="613" customWidth="1"/>
    <col min="3844" max="3844" width="7.42578125" style="613" customWidth="1"/>
    <col min="3845" max="3845" width="6.42578125" style="613" customWidth="1"/>
    <col min="3846" max="3846" width="5.85546875" style="613" customWidth="1"/>
    <col min="3847" max="3847" width="5.140625" style="613" customWidth="1"/>
    <col min="3848" max="3848" width="9.5703125" style="613" customWidth="1"/>
    <col min="3849" max="3849" width="11" style="613" customWidth="1"/>
    <col min="3850" max="3850" width="11.42578125" style="613" customWidth="1"/>
    <col min="3851" max="3851" width="9.28515625" style="613" customWidth="1"/>
    <col min="3852" max="3852" width="10" style="613" customWidth="1"/>
    <col min="3853" max="4096" width="9.140625" style="613"/>
    <col min="4097" max="4097" width="4.28515625" style="613" customWidth="1"/>
    <col min="4098" max="4098" width="9.140625" style="613"/>
    <col min="4099" max="4099" width="11" style="613" customWidth="1"/>
    <col min="4100" max="4100" width="7.42578125" style="613" customWidth="1"/>
    <col min="4101" max="4101" width="6.42578125" style="613" customWidth="1"/>
    <col min="4102" max="4102" width="5.85546875" style="613" customWidth="1"/>
    <col min="4103" max="4103" width="5.140625" style="613" customWidth="1"/>
    <col min="4104" max="4104" width="9.5703125" style="613" customWidth="1"/>
    <col min="4105" max="4105" width="11" style="613" customWidth="1"/>
    <col min="4106" max="4106" width="11.42578125" style="613" customWidth="1"/>
    <col min="4107" max="4107" width="9.28515625" style="613" customWidth="1"/>
    <col min="4108" max="4108" width="10" style="613" customWidth="1"/>
    <col min="4109" max="4352" width="9.140625" style="613"/>
    <col min="4353" max="4353" width="4.28515625" style="613" customWidth="1"/>
    <col min="4354" max="4354" width="9.140625" style="613"/>
    <col min="4355" max="4355" width="11" style="613" customWidth="1"/>
    <col min="4356" max="4356" width="7.42578125" style="613" customWidth="1"/>
    <col min="4357" max="4357" width="6.42578125" style="613" customWidth="1"/>
    <col min="4358" max="4358" width="5.85546875" style="613" customWidth="1"/>
    <col min="4359" max="4359" width="5.140625" style="613" customWidth="1"/>
    <col min="4360" max="4360" width="9.5703125" style="613" customWidth="1"/>
    <col min="4361" max="4361" width="11" style="613" customWidth="1"/>
    <col min="4362" max="4362" width="11.42578125" style="613" customWidth="1"/>
    <col min="4363" max="4363" width="9.28515625" style="613" customWidth="1"/>
    <col min="4364" max="4364" width="10" style="613" customWidth="1"/>
    <col min="4365" max="4608" width="9.140625" style="613"/>
    <col min="4609" max="4609" width="4.28515625" style="613" customWidth="1"/>
    <col min="4610" max="4610" width="9.140625" style="613"/>
    <col min="4611" max="4611" width="11" style="613" customWidth="1"/>
    <col min="4612" max="4612" width="7.42578125" style="613" customWidth="1"/>
    <col min="4613" max="4613" width="6.42578125" style="613" customWidth="1"/>
    <col min="4614" max="4614" width="5.85546875" style="613" customWidth="1"/>
    <col min="4615" max="4615" width="5.140625" style="613" customWidth="1"/>
    <col min="4616" max="4616" width="9.5703125" style="613" customWidth="1"/>
    <col min="4617" max="4617" width="11" style="613" customWidth="1"/>
    <col min="4618" max="4618" width="11.42578125" style="613" customWidth="1"/>
    <col min="4619" max="4619" width="9.28515625" style="613" customWidth="1"/>
    <col min="4620" max="4620" width="10" style="613" customWidth="1"/>
    <col min="4621" max="4864" width="9.140625" style="613"/>
    <col min="4865" max="4865" width="4.28515625" style="613" customWidth="1"/>
    <col min="4866" max="4866" width="9.140625" style="613"/>
    <col min="4867" max="4867" width="11" style="613" customWidth="1"/>
    <col min="4868" max="4868" width="7.42578125" style="613" customWidth="1"/>
    <col min="4869" max="4869" width="6.42578125" style="613" customWidth="1"/>
    <col min="4870" max="4870" width="5.85546875" style="613" customWidth="1"/>
    <col min="4871" max="4871" width="5.140625" style="613" customWidth="1"/>
    <col min="4872" max="4872" width="9.5703125" style="613" customWidth="1"/>
    <col min="4873" max="4873" width="11" style="613" customWidth="1"/>
    <col min="4874" max="4874" width="11.42578125" style="613" customWidth="1"/>
    <col min="4875" max="4875" width="9.28515625" style="613" customWidth="1"/>
    <col min="4876" max="4876" width="10" style="613" customWidth="1"/>
    <col min="4877" max="5120" width="9.140625" style="613"/>
    <col min="5121" max="5121" width="4.28515625" style="613" customWidth="1"/>
    <col min="5122" max="5122" width="9.140625" style="613"/>
    <col min="5123" max="5123" width="11" style="613" customWidth="1"/>
    <col min="5124" max="5124" width="7.42578125" style="613" customWidth="1"/>
    <col min="5125" max="5125" width="6.42578125" style="613" customWidth="1"/>
    <col min="5126" max="5126" width="5.85546875" style="613" customWidth="1"/>
    <col min="5127" max="5127" width="5.140625" style="613" customWidth="1"/>
    <col min="5128" max="5128" width="9.5703125" style="613" customWidth="1"/>
    <col min="5129" max="5129" width="11" style="613" customWidth="1"/>
    <col min="5130" max="5130" width="11.42578125" style="613" customWidth="1"/>
    <col min="5131" max="5131" width="9.28515625" style="613" customWidth="1"/>
    <col min="5132" max="5132" width="10" style="613" customWidth="1"/>
    <col min="5133" max="5376" width="9.140625" style="613"/>
    <col min="5377" max="5377" width="4.28515625" style="613" customWidth="1"/>
    <col min="5378" max="5378" width="9.140625" style="613"/>
    <col min="5379" max="5379" width="11" style="613" customWidth="1"/>
    <col min="5380" max="5380" width="7.42578125" style="613" customWidth="1"/>
    <col min="5381" max="5381" width="6.42578125" style="613" customWidth="1"/>
    <col min="5382" max="5382" width="5.85546875" style="613" customWidth="1"/>
    <col min="5383" max="5383" width="5.140625" style="613" customWidth="1"/>
    <col min="5384" max="5384" width="9.5703125" style="613" customWidth="1"/>
    <col min="5385" max="5385" width="11" style="613" customWidth="1"/>
    <col min="5386" max="5386" width="11.42578125" style="613" customWidth="1"/>
    <col min="5387" max="5387" width="9.28515625" style="613" customWidth="1"/>
    <col min="5388" max="5388" width="10" style="613" customWidth="1"/>
    <col min="5389" max="5632" width="9.140625" style="613"/>
    <col min="5633" max="5633" width="4.28515625" style="613" customWidth="1"/>
    <col min="5634" max="5634" width="9.140625" style="613"/>
    <col min="5635" max="5635" width="11" style="613" customWidth="1"/>
    <col min="5636" max="5636" width="7.42578125" style="613" customWidth="1"/>
    <col min="5637" max="5637" width="6.42578125" style="613" customWidth="1"/>
    <col min="5638" max="5638" width="5.85546875" style="613" customWidth="1"/>
    <col min="5639" max="5639" width="5.140625" style="613" customWidth="1"/>
    <col min="5640" max="5640" width="9.5703125" style="613" customWidth="1"/>
    <col min="5641" max="5641" width="11" style="613" customWidth="1"/>
    <col min="5642" max="5642" width="11.42578125" style="613" customWidth="1"/>
    <col min="5643" max="5643" width="9.28515625" style="613" customWidth="1"/>
    <col min="5644" max="5644" width="10" style="613" customWidth="1"/>
    <col min="5645" max="5888" width="9.140625" style="613"/>
    <col min="5889" max="5889" width="4.28515625" style="613" customWidth="1"/>
    <col min="5890" max="5890" width="9.140625" style="613"/>
    <col min="5891" max="5891" width="11" style="613" customWidth="1"/>
    <col min="5892" max="5892" width="7.42578125" style="613" customWidth="1"/>
    <col min="5893" max="5893" width="6.42578125" style="613" customWidth="1"/>
    <col min="5894" max="5894" width="5.85546875" style="613" customWidth="1"/>
    <col min="5895" max="5895" width="5.140625" style="613" customWidth="1"/>
    <col min="5896" max="5896" width="9.5703125" style="613" customWidth="1"/>
    <col min="5897" max="5897" width="11" style="613" customWidth="1"/>
    <col min="5898" max="5898" width="11.42578125" style="613" customWidth="1"/>
    <col min="5899" max="5899" width="9.28515625" style="613" customWidth="1"/>
    <col min="5900" max="5900" width="10" style="613" customWidth="1"/>
    <col min="5901" max="6144" width="9.140625" style="613"/>
    <col min="6145" max="6145" width="4.28515625" style="613" customWidth="1"/>
    <col min="6146" max="6146" width="9.140625" style="613"/>
    <col min="6147" max="6147" width="11" style="613" customWidth="1"/>
    <col min="6148" max="6148" width="7.42578125" style="613" customWidth="1"/>
    <col min="6149" max="6149" width="6.42578125" style="613" customWidth="1"/>
    <col min="6150" max="6150" width="5.85546875" style="613" customWidth="1"/>
    <col min="6151" max="6151" width="5.140625" style="613" customWidth="1"/>
    <col min="6152" max="6152" width="9.5703125" style="613" customWidth="1"/>
    <col min="6153" max="6153" width="11" style="613" customWidth="1"/>
    <col min="6154" max="6154" width="11.42578125" style="613" customWidth="1"/>
    <col min="6155" max="6155" width="9.28515625" style="613" customWidth="1"/>
    <col min="6156" max="6156" width="10" style="613" customWidth="1"/>
    <col min="6157" max="6400" width="9.140625" style="613"/>
    <col min="6401" max="6401" width="4.28515625" style="613" customWidth="1"/>
    <col min="6402" max="6402" width="9.140625" style="613"/>
    <col min="6403" max="6403" width="11" style="613" customWidth="1"/>
    <col min="6404" max="6404" width="7.42578125" style="613" customWidth="1"/>
    <col min="6405" max="6405" width="6.42578125" style="613" customWidth="1"/>
    <col min="6406" max="6406" width="5.85546875" style="613" customWidth="1"/>
    <col min="6407" max="6407" width="5.140625" style="613" customWidth="1"/>
    <col min="6408" max="6408" width="9.5703125" style="613" customWidth="1"/>
    <col min="6409" max="6409" width="11" style="613" customWidth="1"/>
    <col min="6410" max="6410" width="11.42578125" style="613" customWidth="1"/>
    <col min="6411" max="6411" width="9.28515625" style="613" customWidth="1"/>
    <col min="6412" max="6412" width="10" style="613" customWidth="1"/>
    <col min="6413" max="6656" width="9.140625" style="613"/>
    <col min="6657" max="6657" width="4.28515625" style="613" customWidth="1"/>
    <col min="6658" max="6658" width="9.140625" style="613"/>
    <col min="6659" max="6659" width="11" style="613" customWidth="1"/>
    <col min="6660" max="6660" width="7.42578125" style="613" customWidth="1"/>
    <col min="6661" max="6661" width="6.42578125" style="613" customWidth="1"/>
    <col min="6662" max="6662" width="5.85546875" style="613" customWidth="1"/>
    <col min="6663" max="6663" width="5.140625" style="613" customWidth="1"/>
    <col min="6664" max="6664" width="9.5703125" style="613" customWidth="1"/>
    <col min="6665" max="6665" width="11" style="613" customWidth="1"/>
    <col min="6666" max="6666" width="11.42578125" style="613" customWidth="1"/>
    <col min="6667" max="6667" width="9.28515625" style="613" customWidth="1"/>
    <col min="6668" max="6668" width="10" style="613" customWidth="1"/>
    <col min="6669" max="6912" width="9.140625" style="613"/>
    <col min="6913" max="6913" width="4.28515625" style="613" customWidth="1"/>
    <col min="6914" max="6914" width="9.140625" style="613"/>
    <col min="6915" max="6915" width="11" style="613" customWidth="1"/>
    <col min="6916" max="6916" width="7.42578125" style="613" customWidth="1"/>
    <col min="6917" max="6917" width="6.42578125" style="613" customWidth="1"/>
    <col min="6918" max="6918" width="5.85546875" style="613" customWidth="1"/>
    <col min="6919" max="6919" width="5.140625" style="613" customWidth="1"/>
    <col min="6920" max="6920" width="9.5703125" style="613" customWidth="1"/>
    <col min="6921" max="6921" width="11" style="613" customWidth="1"/>
    <col min="6922" max="6922" width="11.42578125" style="613" customWidth="1"/>
    <col min="6923" max="6923" width="9.28515625" style="613" customWidth="1"/>
    <col min="6924" max="6924" width="10" style="613" customWidth="1"/>
    <col min="6925" max="7168" width="9.140625" style="613"/>
    <col min="7169" max="7169" width="4.28515625" style="613" customWidth="1"/>
    <col min="7170" max="7170" width="9.140625" style="613"/>
    <col min="7171" max="7171" width="11" style="613" customWidth="1"/>
    <col min="7172" max="7172" width="7.42578125" style="613" customWidth="1"/>
    <col min="7173" max="7173" width="6.42578125" style="613" customWidth="1"/>
    <col min="7174" max="7174" width="5.85546875" style="613" customWidth="1"/>
    <col min="7175" max="7175" width="5.140625" style="613" customWidth="1"/>
    <col min="7176" max="7176" width="9.5703125" style="613" customWidth="1"/>
    <col min="7177" max="7177" width="11" style="613" customWidth="1"/>
    <col min="7178" max="7178" width="11.42578125" style="613" customWidth="1"/>
    <col min="7179" max="7179" width="9.28515625" style="613" customWidth="1"/>
    <col min="7180" max="7180" width="10" style="613" customWidth="1"/>
    <col min="7181" max="7424" width="9.140625" style="613"/>
    <col min="7425" max="7425" width="4.28515625" style="613" customWidth="1"/>
    <col min="7426" max="7426" width="9.140625" style="613"/>
    <col min="7427" max="7427" width="11" style="613" customWidth="1"/>
    <col min="7428" max="7428" width="7.42578125" style="613" customWidth="1"/>
    <col min="7429" max="7429" width="6.42578125" style="613" customWidth="1"/>
    <col min="7430" max="7430" width="5.85546875" style="613" customWidth="1"/>
    <col min="7431" max="7431" width="5.140625" style="613" customWidth="1"/>
    <col min="7432" max="7432" width="9.5703125" style="613" customWidth="1"/>
    <col min="7433" max="7433" width="11" style="613" customWidth="1"/>
    <col min="7434" max="7434" width="11.42578125" style="613" customWidth="1"/>
    <col min="7435" max="7435" width="9.28515625" style="613" customWidth="1"/>
    <col min="7436" max="7436" width="10" style="613" customWidth="1"/>
    <col min="7437" max="7680" width="9.140625" style="613"/>
    <col min="7681" max="7681" width="4.28515625" style="613" customWidth="1"/>
    <col min="7682" max="7682" width="9.140625" style="613"/>
    <col min="7683" max="7683" width="11" style="613" customWidth="1"/>
    <col min="7684" max="7684" width="7.42578125" style="613" customWidth="1"/>
    <col min="7685" max="7685" width="6.42578125" style="613" customWidth="1"/>
    <col min="7686" max="7686" width="5.85546875" style="613" customWidth="1"/>
    <col min="7687" max="7687" width="5.140625" style="613" customWidth="1"/>
    <col min="7688" max="7688" width="9.5703125" style="613" customWidth="1"/>
    <col min="7689" max="7689" width="11" style="613" customWidth="1"/>
    <col min="7690" max="7690" width="11.42578125" style="613" customWidth="1"/>
    <col min="7691" max="7691" width="9.28515625" style="613" customWidth="1"/>
    <col min="7692" max="7692" width="10" style="613" customWidth="1"/>
    <col min="7693" max="7936" width="9.140625" style="613"/>
    <col min="7937" max="7937" width="4.28515625" style="613" customWidth="1"/>
    <col min="7938" max="7938" width="9.140625" style="613"/>
    <col min="7939" max="7939" width="11" style="613" customWidth="1"/>
    <col min="7940" max="7940" width="7.42578125" style="613" customWidth="1"/>
    <col min="7941" max="7941" width="6.42578125" style="613" customWidth="1"/>
    <col min="7942" max="7942" width="5.85546875" style="613" customWidth="1"/>
    <col min="7943" max="7943" width="5.140625" style="613" customWidth="1"/>
    <col min="7944" max="7944" width="9.5703125" style="613" customWidth="1"/>
    <col min="7945" max="7945" width="11" style="613" customWidth="1"/>
    <col min="7946" max="7946" width="11.42578125" style="613" customWidth="1"/>
    <col min="7947" max="7947" width="9.28515625" style="613" customWidth="1"/>
    <col min="7948" max="7948" width="10" style="613" customWidth="1"/>
    <col min="7949" max="8192" width="9.140625" style="613"/>
    <col min="8193" max="8193" width="4.28515625" style="613" customWidth="1"/>
    <col min="8194" max="8194" width="9.140625" style="613"/>
    <col min="8195" max="8195" width="11" style="613" customWidth="1"/>
    <col min="8196" max="8196" width="7.42578125" style="613" customWidth="1"/>
    <col min="8197" max="8197" width="6.42578125" style="613" customWidth="1"/>
    <col min="8198" max="8198" width="5.85546875" style="613" customWidth="1"/>
    <col min="8199" max="8199" width="5.140625" style="613" customWidth="1"/>
    <col min="8200" max="8200" width="9.5703125" style="613" customWidth="1"/>
    <col min="8201" max="8201" width="11" style="613" customWidth="1"/>
    <col min="8202" max="8202" width="11.42578125" style="613" customWidth="1"/>
    <col min="8203" max="8203" width="9.28515625" style="613" customWidth="1"/>
    <col min="8204" max="8204" width="10" style="613" customWidth="1"/>
    <col min="8205" max="8448" width="9.140625" style="613"/>
    <col min="8449" max="8449" width="4.28515625" style="613" customWidth="1"/>
    <col min="8450" max="8450" width="9.140625" style="613"/>
    <col min="8451" max="8451" width="11" style="613" customWidth="1"/>
    <col min="8452" max="8452" width="7.42578125" style="613" customWidth="1"/>
    <col min="8453" max="8453" width="6.42578125" style="613" customWidth="1"/>
    <col min="8454" max="8454" width="5.85546875" style="613" customWidth="1"/>
    <col min="8455" max="8455" width="5.140625" style="613" customWidth="1"/>
    <col min="8456" max="8456" width="9.5703125" style="613" customWidth="1"/>
    <col min="8457" max="8457" width="11" style="613" customWidth="1"/>
    <col min="8458" max="8458" width="11.42578125" style="613" customWidth="1"/>
    <col min="8459" max="8459" width="9.28515625" style="613" customWidth="1"/>
    <col min="8460" max="8460" width="10" style="613" customWidth="1"/>
    <col min="8461" max="8704" width="9.140625" style="613"/>
    <col min="8705" max="8705" width="4.28515625" style="613" customWidth="1"/>
    <col min="8706" max="8706" width="9.140625" style="613"/>
    <col min="8707" max="8707" width="11" style="613" customWidth="1"/>
    <col min="8708" max="8708" width="7.42578125" style="613" customWidth="1"/>
    <col min="8709" max="8709" width="6.42578125" style="613" customWidth="1"/>
    <col min="8710" max="8710" width="5.85546875" style="613" customWidth="1"/>
    <col min="8711" max="8711" width="5.140625" style="613" customWidth="1"/>
    <col min="8712" max="8712" width="9.5703125" style="613" customWidth="1"/>
    <col min="8713" max="8713" width="11" style="613" customWidth="1"/>
    <col min="8714" max="8714" width="11.42578125" style="613" customWidth="1"/>
    <col min="8715" max="8715" width="9.28515625" style="613" customWidth="1"/>
    <col min="8716" max="8716" width="10" style="613" customWidth="1"/>
    <col min="8717" max="8960" width="9.140625" style="613"/>
    <col min="8961" max="8961" width="4.28515625" style="613" customWidth="1"/>
    <col min="8962" max="8962" width="9.140625" style="613"/>
    <col min="8963" max="8963" width="11" style="613" customWidth="1"/>
    <col min="8964" max="8964" width="7.42578125" style="613" customWidth="1"/>
    <col min="8965" max="8965" width="6.42578125" style="613" customWidth="1"/>
    <col min="8966" max="8966" width="5.85546875" style="613" customWidth="1"/>
    <col min="8967" max="8967" width="5.140625" style="613" customWidth="1"/>
    <col min="8968" max="8968" width="9.5703125" style="613" customWidth="1"/>
    <col min="8969" max="8969" width="11" style="613" customWidth="1"/>
    <col min="8970" max="8970" width="11.42578125" style="613" customWidth="1"/>
    <col min="8971" max="8971" width="9.28515625" style="613" customWidth="1"/>
    <col min="8972" max="8972" width="10" style="613" customWidth="1"/>
    <col min="8973" max="9216" width="9.140625" style="613"/>
    <col min="9217" max="9217" width="4.28515625" style="613" customWidth="1"/>
    <col min="9218" max="9218" width="9.140625" style="613"/>
    <col min="9219" max="9219" width="11" style="613" customWidth="1"/>
    <col min="9220" max="9220" width="7.42578125" style="613" customWidth="1"/>
    <col min="9221" max="9221" width="6.42578125" style="613" customWidth="1"/>
    <col min="9222" max="9222" width="5.85546875" style="613" customWidth="1"/>
    <col min="9223" max="9223" width="5.140625" style="613" customWidth="1"/>
    <col min="9224" max="9224" width="9.5703125" style="613" customWidth="1"/>
    <col min="9225" max="9225" width="11" style="613" customWidth="1"/>
    <col min="9226" max="9226" width="11.42578125" style="613" customWidth="1"/>
    <col min="9227" max="9227" width="9.28515625" style="613" customWidth="1"/>
    <col min="9228" max="9228" width="10" style="613" customWidth="1"/>
    <col min="9229" max="9472" width="9.140625" style="613"/>
    <col min="9473" max="9473" width="4.28515625" style="613" customWidth="1"/>
    <col min="9474" max="9474" width="9.140625" style="613"/>
    <col min="9475" max="9475" width="11" style="613" customWidth="1"/>
    <col min="9476" max="9476" width="7.42578125" style="613" customWidth="1"/>
    <col min="9477" max="9477" width="6.42578125" style="613" customWidth="1"/>
    <col min="9478" max="9478" width="5.85546875" style="613" customWidth="1"/>
    <col min="9479" max="9479" width="5.140625" style="613" customWidth="1"/>
    <col min="9480" max="9480" width="9.5703125" style="613" customWidth="1"/>
    <col min="9481" max="9481" width="11" style="613" customWidth="1"/>
    <col min="9482" max="9482" width="11.42578125" style="613" customWidth="1"/>
    <col min="9483" max="9483" width="9.28515625" style="613" customWidth="1"/>
    <col min="9484" max="9484" width="10" style="613" customWidth="1"/>
    <col min="9485" max="9728" width="9.140625" style="613"/>
    <col min="9729" max="9729" width="4.28515625" style="613" customWidth="1"/>
    <col min="9730" max="9730" width="9.140625" style="613"/>
    <col min="9731" max="9731" width="11" style="613" customWidth="1"/>
    <col min="9732" max="9732" width="7.42578125" style="613" customWidth="1"/>
    <col min="9733" max="9733" width="6.42578125" style="613" customWidth="1"/>
    <col min="9734" max="9734" width="5.85546875" style="613" customWidth="1"/>
    <col min="9735" max="9735" width="5.140625" style="613" customWidth="1"/>
    <col min="9736" max="9736" width="9.5703125" style="613" customWidth="1"/>
    <col min="9737" max="9737" width="11" style="613" customWidth="1"/>
    <col min="9738" max="9738" width="11.42578125" style="613" customWidth="1"/>
    <col min="9739" max="9739" width="9.28515625" style="613" customWidth="1"/>
    <col min="9740" max="9740" width="10" style="613" customWidth="1"/>
    <col min="9741" max="9984" width="9.140625" style="613"/>
    <col min="9985" max="9985" width="4.28515625" style="613" customWidth="1"/>
    <col min="9986" max="9986" width="9.140625" style="613"/>
    <col min="9987" max="9987" width="11" style="613" customWidth="1"/>
    <col min="9988" max="9988" width="7.42578125" style="613" customWidth="1"/>
    <col min="9989" max="9989" width="6.42578125" style="613" customWidth="1"/>
    <col min="9990" max="9990" width="5.85546875" style="613" customWidth="1"/>
    <col min="9991" max="9991" width="5.140625" style="613" customWidth="1"/>
    <col min="9992" max="9992" width="9.5703125" style="613" customWidth="1"/>
    <col min="9993" max="9993" width="11" style="613" customWidth="1"/>
    <col min="9994" max="9994" width="11.42578125" style="613" customWidth="1"/>
    <col min="9995" max="9995" width="9.28515625" style="613" customWidth="1"/>
    <col min="9996" max="9996" width="10" style="613" customWidth="1"/>
    <col min="9997" max="10240" width="9.140625" style="613"/>
    <col min="10241" max="10241" width="4.28515625" style="613" customWidth="1"/>
    <col min="10242" max="10242" width="9.140625" style="613"/>
    <col min="10243" max="10243" width="11" style="613" customWidth="1"/>
    <col min="10244" max="10244" width="7.42578125" style="613" customWidth="1"/>
    <col min="10245" max="10245" width="6.42578125" style="613" customWidth="1"/>
    <col min="10246" max="10246" width="5.85546875" style="613" customWidth="1"/>
    <col min="10247" max="10247" width="5.140625" style="613" customWidth="1"/>
    <col min="10248" max="10248" width="9.5703125" style="613" customWidth="1"/>
    <col min="10249" max="10249" width="11" style="613" customWidth="1"/>
    <col min="10250" max="10250" width="11.42578125" style="613" customWidth="1"/>
    <col min="10251" max="10251" width="9.28515625" style="613" customWidth="1"/>
    <col min="10252" max="10252" width="10" style="613" customWidth="1"/>
    <col min="10253" max="10496" width="9.140625" style="613"/>
    <col min="10497" max="10497" width="4.28515625" style="613" customWidth="1"/>
    <col min="10498" max="10498" width="9.140625" style="613"/>
    <col min="10499" max="10499" width="11" style="613" customWidth="1"/>
    <col min="10500" max="10500" width="7.42578125" style="613" customWidth="1"/>
    <col min="10501" max="10501" width="6.42578125" style="613" customWidth="1"/>
    <col min="10502" max="10502" width="5.85546875" style="613" customWidth="1"/>
    <col min="10503" max="10503" width="5.140625" style="613" customWidth="1"/>
    <col min="10504" max="10504" width="9.5703125" style="613" customWidth="1"/>
    <col min="10505" max="10505" width="11" style="613" customWidth="1"/>
    <col min="10506" max="10506" width="11.42578125" style="613" customWidth="1"/>
    <col min="10507" max="10507" width="9.28515625" style="613" customWidth="1"/>
    <col min="10508" max="10508" width="10" style="613" customWidth="1"/>
    <col min="10509" max="10752" width="9.140625" style="613"/>
    <col min="10753" max="10753" width="4.28515625" style="613" customWidth="1"/>
    <col min="10754" max="10754" width="9.140625" style="613"/>
    <col min="10755" max="10755" width="11" style="613" customWidth="1"/>
    <col min="10756" max="10756" width="7.42578125" style="613" customWidth="1"/>
    <col min="10757" max="10757" width="6.42578125" style="613" customWidth="1"/>
    <col min="10758" max="10758" width="5.85546875" style="613" customWidth="1"/>
    <col min="10759" max="10759" width="5.140625" style="613" customWidth="1"/>
    <col min="10760" max="10760" width="9.5703125" style="613" customWidth="1"/>
    <col min="10761" max="10761" width="11" style="613" customWidth="1"/>
    <col min="10762" max="10762" width="11.42578125" style="613" customWidth="1"/>
    <col min="10763" max="10763" width="9.28515625" style="613" customWidth="1"/>
    <col min="10764" max="10764" width="10" style="613" customWidth="1"/>
    <col min="10765" max="11008" width="9.140625" style="613"/>
    <col min="11009" max="11009" width="4.28515625" style="613" customWidth="1"/>
    <col min="11010" max="11010" width="9.140625" style="613"/>
    <col min="11011" max="11011" width="11" style="613" customWidth="1"/>
    <col min="11012" max="11012" width="7.42578125" style="613" customWidth="1"/>
    <col min="11013" max="11013" width="6.42578125" style="613" customWidth="1"/>
    <col min="11014" max="11014" width="5.85546875" style="613" customWidth="1"/>
    <col min="11015" max="11015" width="5.140625" style="613" customWidth="1"/>
    <col min="11016" max="11016" width="9.5703125" style="613" customWidth="1"/>
    <col min="11017" max="11017" width="11" style="613" customWidth="1"/>
    <col min="11018" max="11018" width="11.42578125" style="613" customWidth="1"/>
    <col min="11019" max="11019" width="9.28515625" style="613" customWidth="1"/>
    <col min="11020" max="11020" width="10" style="613" customWidth="1"/>
    <col min="11021" max="11264" width="9.140625" style="613"/>
    <col min="11265" max="11265" width="4.28515625" style="613" customWidth="1"/>
    <col min="11266" max="11266" width="9.140625" style="613"/>
    <col min="11267" max="11267" width="11" style="613" customWidth="1"/>
    <col min="11268" max="11268" width="7.42578125" style="613" customWidth="1"/>
    <col min="11269" max="11269" width="6.42578125" style="613" customWidth="1"/>
    <col min="11270" max="11270" width="5.85546875" style="613" customWidth="1"/>
    <col min="11271" max="11271" width="5.140625" style="613" customWidth="1"/>
    <col min="11272" max="11272" width="9.5703125" style="613" customWidth="1"/>
    <col min="11273" max="11273" width="11" style="613" customWidth="1"/>
    <col min="11274" max="11274" width="11.42578125" style="613" customWidth="1"/>
    <col min="11275" max="11275" width="9.28515625" style="613" customWidth="1"/>
    <col min="11276" max="11276" width="10" style="613" customWidth="1"/>
    <col min="11277" max="11520" width="9.140625" style="613"/>
    <col min="11521" max="11521" width="4.28515625" style="613" customWidth="1"/>
    <col min="11522" max="11522" width="9.140625" style="613"/>
    <col min="11523" max="11523" width="11" style="613" customWidth="1"/>
    <col min="11524" max="11524" width="7.42578125" style="613" customWidth="1"/>
    <col min="11525" max="11525" width="6.42578125" style="613" customWidth="1"/>
    <col min="11526" max="11526" width="5.85546875" style="613" customWidth="1"/>
    <col min="11527" max="11527" width="5.140625" style="613" customWidth="1"/>
    <col min="11528" max="11528" width="9.5703125" style="613" customWidth="1"/>
    <col min="11529" max="11529" width="11" style="613" customWidth="1"/>
    <col min="11530" max="11530" width="11.42578125" style="613" customWidth="1"/>
    <col min="11531" max="11531" width="9.28515625" style="613" customWidth="1"/>
    <col min="11532" max="11532" width="10" style="613" customWidth="1"/>
    <col min="11533" max="11776" width="9.140625" style="613"/>
    <col min="11777" max="11777" width="4.28515625" style="613" customWidth="1"/>
    <col min="11778" max="11778" width="9.140625" style="613"/>
    <col min="11779" max="11779" width="11" style="613" customWidth="1"/>
    <col min="11780" max="11780" width="7.42578125" style="613" customWidth="1"/>
    <col min="11781" max="11781" width="6.42578125" style="613" customWidth="1"/>
    <col min="11782" max="11782" width="5.85546875" style="613" customWidth="1"/>
    <col min="11783" max="11783" width="5.140625" style="613" customWidth="1"/>
    <col min="11784" max="11784" width="9.5703125" style="613" customWidth="1"/>
    <col min="11785" max="11785" width="11" style="613" customWidth="1"/>
    <col min="11786" max="11786" width="11.42578125" style="613" customWidth="1"/>
    <col min="11787" max="11787" width="9.28515625" style="613" customWidth="1"/>
    <col min="11788" max="11788" width="10" style="613" customWidth="1"/>
    <col min="11789" max="12032" width="9.140625" style="613"/>
    <col min="12033" max="12033" width="4.28515625" style="613" customWidth="1"/>
    <col min="12034" max="12034" width="9.140625" style="613"/>
    <col min="12035" max="12035" width="11" style="613" customWidth="1"/>
    <col min="12036" max="12036" width="7.42578125" style="613" customWidth="1"/>
    <col min="12037" max="12037" width="6.42578125" style="613" customWidth="1"/>
    <col min="12038" max="12038" width="5.85546875" style="613" customWidth="1"/>
    <col min="12039" max="12039" width="5.140625" style="613" customWidth="1"/>
    <col min="12040" max="12040" width="9.5703125" style="613" customWidth="1"/>
    <col min="12041" max="12041" width="11" style="613" customWidth="1"/>
    <col min="12042" max="12042" width="11.42578125" style="613" customWidth="1"/>
    <col min="12043" max="12043" width="9.28515625" style="613" customWidth="1"/>
    <col min="12044" max="12044" width="10" style="613" customWidth="1"/>
    <col min="12045" max="12288" width="9.140625" style="613"/>
    <col min="12289" max="12289" width="4.28515625" style="613" customWidth="1"/>
    <col min="12290" max="12290" width="9.140625" style="613"/>
    <col min="12291" max="12291" width="11" style="613" customWidth="1"/>
    <col min="12292" max="12292" width="7.42578125" style="613" customWidth="1"/>
    <col min="12293" max="12293" width="6.42578125" style="613" customWidth="1"/>
    <col min="12294" max="12294" width="5.85546875" style="613" customWidth="1"/>
    <col min="12295" max="12295" width="5.140625" style="613" customWidth="1"/>
    <col min="12296" max="12296" width="9.5703125" style="613" customWidth="1"/>
    <col min="12297" max="12297" width="11" style="613" customWidth="1"/>
    <col min="12298" max="12298" width="11.42578125" style="613" customWidth="1"/>
    <col min="12299" max="12299" width="9.28515625" style="613" customWidth="1"/>
    <col min="12300" max="12300" width="10" style="613" customWidth="1"/>
    <col min="12301" max="12544" width="9.140625" style="613"/>
    <col min="12545" max="12545" width="4.28515625" style="613" customWidth="1"/>
    <col min="12546" max="12546" width="9.140625" style="613"/>
    <col min="12547" max="12547" width="11" style="613" customWidth="1"/>
    <col min="12548" max="12548" width="7.42578125" style="613" customWidth="1"/>
    <col min="12549" max="12549" width="6.42578125" style="613" customWidth="1"/>
    <col min="12550" max="12550" width="5.85546875" style="613" customWidth="1"/>
    <col min="12551" max="12551" width="5.140625" style="613" customWidth="1"/>
    <col min="12552" max="12552" width="9.5703125" style="613" customWidth="1"/>
    <col min="12553" max="12553" width="11" style="613" customWidth="1"/>
    <col min="12554" max="12554" width="11.42578125" style="613" customWidth="1"/>
    <col min="12555" max="12555" width="9.28515625" style="613" customWidth="1"/>
    <col min="12556" max="12556" width="10" style="613" customWidth="1"/>
    <col min="12557" max="12800" width="9.140625" style="613"/>
    <col min="12801" max="12801" width="4.28515625" style="613" customWidth="1"/>
    <col min="12802" max="12802" width="9.140625" style="613"/>
    <col min="12803" max="12803" width="11" style="613" customWidth="1"/>
    <col min="12804" max="12804" width="7.42578125" style="613" customWidth="1"/>
    <col min="12805" max="12805" width="6.42578125" style="613" customWidth="1"/>
    <col min="12806" max="12806" width="5.85546875" style="613" customWidth="1"/>
    <col min="12807" max="12807" width="5.140625" style="613" customWidth="1"/>
    <col min="12808" max="12808" width="9.5703125" style="613" customWidth="1"/>
    <col min="12809" max="12809" width="11" style="613" customWidth="1"/>
    <col min="12810" max="12810" width="11.42578125" style="613" customWidth="1"/>
    <col min="12811" max="12811" width="9.28515625" style="613" customWidth="1"/>
    <col min="12812" max="12812" width="10" style="613" customWidth="1"/>
    <col min="12813" max="13056" width="9.140625" style="613"/>
    <col min="13057" max="13057" width="4.28515625" style="613" customWidth="1"/>
    <col min="13058" max="13058" width="9.140625" style="613"/>
    <col min="13059" max="13059" width="11" style="613" customWidth="1"/>
    <col min="13060" max="13060" width="7.42578125" style="613" customWidth="1"/>
    <col min="13061" max="13061" width="6.42578125" style="613" customWidth="1"/>
    <col min="13062" max="13062" width="5.85546875" style="613" customWidth="1"/>
    <col min="13063" max="13063" width="5.140625" style="613" customWidth="1"/>
    <col min="13064" max="13064" width="9.5703125" style="613" customWidth="1"/>
    <col min="13065" max="13065" width="11" style="613" customWidth="1"/>
    <col min="13066" max="13066" width="11.42578125" style="613" customWidth="1"/>
    <col min="13067" max="13067" width="9.28515625" style="613" customWidth="1"/>
    <col min="13068" max="13068" width="10" style="613" customWidth="1"/>
    <col min="13069" max="13312" width="9.140625" style="613"/>
    <col min="13313" max="13313" width="4.28515625" style="613" customWidth="1"/>
    <col min="13314" max="13314" width="9.140625" style="613"/>
    <col min="13315" max="13315" width="11" style="613" customWidth="1"/>
    <col min="13316" max="13316" width="7.42578125" style="613" customWidth="1"/>
    <col min="13317" max="13317" width="6.42578125" style="613" customWidth="1"/>
    <col min="13318" max="13318" width="5.85546875" style="613" customWidth="1"/>
    <col min="13319" max="13319" width="5.140625" style="613" customWidth="1"/>
    <col min="13320" max="13320" width="9.5703125" style="613" customWidth="1"/>
    <col min="13321" max="13321" width="11" style="613" customWidth="1"/>
    <col min="13322" max="13322" width="11.42578125" style="613" customWidth="1"/>
    <col min="13323" max="13323" width="9.28515625" style="613" customWidth="1"/>
    <col min="13324" max="13324" width="10" style="613" customWidth="1"/>
    <col min="13325" max="13568" width="9.140625" style="613"/>
    <col min="13569" max="13569" width="4.28515625" style="613" customWidth="1"/>
    <col min="13570" max="13570" width="9.140625" style="613"/>
    <col min="13571" max="13571" width="11" style="613" customWidth="1"/>
    <col min="13572" max="13572" width="7.42578125" style="613" customWidth="1"/>
    <col min="13573" max="13573" width="6.42578125" style="613" customWidth="1"/>
    <col min="13574" max="13574" width="5.85546875" style="613" customWidth="1"/>
    <col min="13575" max="13575" width="5.140625" style="613" customWidth="1"/>
    <col min="13576" max="13576" width="9.5703125" style="613" customWidth="1"/>
    <col min="13577" max="13577" width="11" style="613" customWidth="1"/>
    <col min="13578" max="13578" width="11.42578125" style="613" customWidth="1"/>
    <col min="13579" max="13579" width="9.28515625" style="613" customWidth="1"/>
    <col min="13580" max="13580" width="10" style="613" customWidth="1"/>
    <col min="13581" max="13824" width="9.140625" style="613"/>
    <col min="13825" max="13825" width="4.28515625" style="613" customWidth="1"/>
    <col min="13826" max="13826" width="9.140625" style="613"/>
    <col min="13827" max="13827" width="11" style="613" customWidth="1"/>
    <col min="13828" max="13828" width="7.42578125" style="613" customWidth="1"/>
    <col min="13829" max="13829" width="6.42578125" style="613" customWidth="1"/>
    <col min="13830" max="13830" width="5.85546875" style="613" customWidth="1"/>
    <col min="13831" max="13831" width="5.140625" style="613" customWidth="1"/>
    <col min="13832" max="13832" width="9.5703125" style="613" customWidth="1"/>
    <col min="13833" max="13833" width="11" style="613" customWidth="1"/>
    <col min="13834" max="13834" width="11.42578125" style="613" customWidth="1"/>
    <col min="13835" max="13835" width="9.28515625" style="613" customWidth="1"/>
    <col min="13836" max="13836" width="10" style="613" customWidth="1"/>
    <col min="13837" max="14080" width="9.140625" style="613"/>
    <col min="14081" max="14081" width="4.28515625" style="613" customWidth="1"/>
    <col min="14082" max="14082" width="9.140625" style="613"/>
    <col min="14083" max="14083" width="11" style="613" customWidth="1"/>
    <col min="14084" max="14084" width="7.42578125" style="613" customWidth="1"/>
    <col min="14085" max="14085" width="6.42578125" style="613" customWidth="1"/>
    <col min="14086" max="14086" width="5.85546875" style="613" customWidth="1"/>
    <col min="14087" max="14087" width="5.140625" style="613" customWidth="1"/>
    <col min="14088" max="14088" width="9.5703125" style="613" customWidth="1"/>
    <col min="14089" max="14089" width="11" style="613" customWidth="1"/>
    <col min="14090" max="14090" width="11.42578125" style="613" customWidth="1"/>
    <col min="14091" max="14091" width="9.28515625" style="613" customWidth="1"/>
    <col min="14092" max="14092" width="10" style="613" customWidth="1"/>
    <col min="14093" max="14336" width="9.140625" style="613"/>
    <col min="14337" max="14337" width="4.28515625" style="613" customWidth="1"/>
    <col min="14338" max="14338" width="9.140625" style="613"/>
    <col min="14339" max="14339" width="11" style="613" customWidth="1"/>
    <col min="14340" max="14340" width="7.42578125" style="613" customWidth="1"/>
    <col min="14341" max="14341" width="6.42578125" style="613" customWidth="1"/>
    <col min="14342" max="14342" width="5.85546875" style="613" customWidth="1"/>
    <col min="14343" max="14343" width="5.140625" style="613" customWidth="1"/>
    <col min="14344" max="14344" width="9.5703125" style="613" customWidth="1"/>
    <col min="14345" max="14345" width="11" style="613" customWidth="1"/>
    <col min="14346" max="14346" width="11.42578125" style="613" customWidth="1"/>
    <col min="14347" max="14347" width="9.28515625" style="613" customWidth="1"/>
    <col min="14348" max="14348" width="10" style="613" customWidth="1"/>
    <col min="14349" max="14592" width="9.140625" style="613"/>
    <col min="14593" max="14593" width="4.28515625" style="613" customWidth="1"/>
    <col min="14594" max="14594" width="9.140625" style="613"/>
    <col min="14595" max="14595" width="11" style="613" customWidth="1"/>
    <col min="14596" max="14596" width="7.42578125" style="613" customWidth="1"/>
    <col min="14597" max="14597" width="6.42578125" style="613" customWidth="1"/>
    <col min="14598" max="14598" width="5.85546875" style="613" customWidth="1"/>
    <col min="14599" max="14599" width="5.140625" style="613" customWidth="1"/>
    <col min="14600" max="14600" width="9.5703125" style="613" customWidth="1"/>
    <col min="14601" max="14601" width="11" style="613" customWidth="1"/>
    <col min="14602" max="14602" width="11.42578125" style="613" customWidth="1"/>
    <col min="14603" max="14603" width="9.28515625" style="613" customWidth="1"/>
    <col min="14604" max="14604" width="10" style="613" customWidth="1"/>
    <col min="14605" max="14848" width="9.140625" style="613"/>
    <col min="14849" max="14849" width="4.28515625" style="613" customWidth="1"/>
    <col min="14850" max="14850" width="9.140625" style="613"/>
    <col min="14851" max="14851" width="11" style="613" customWidth="1"/>
    <col min="14852" max="14852" width="7.42578125" style="613" customWidth="1"/>
    <col min="14853" max="14853" width="6.42578125" style="613" customWidth="1"/>
    <col min="14854" max="14854" width="5.85546875" style="613" customWidth="1"/>
    <col min="14855" max="14855" width="5.140625" style="613" customWidth="1"/>
    <col min="14856" max="14856" width="9.5703125" style="613" customWidth="1"/>
    <col min="14857" max="14857" width="11" style="613" customWidth="1"/>
    <col min="14858" max="14858" width="11.42578125" style="613" customWidth="1"/>
    <col min="14859" max="14859" width="9.28515625" style="613" customWidth="1"/>
    <col min="14860" max="14860" width="10" style="613" customWidth="1"/>
    <col min="14861" max="15104" width="9.140625" style="613"/>
    <col min="15105" max="15105" width="4.28515625" style="613" customWidth="1"/>
    <col min="15106" max="15106" width="9.140625" style="613"/>
    <col min="15107" max="15107" width="11" style="613" customWidth="1"/>
    <col min="15108" max="15108" width="7.42578125" style="613" customWidth="1"/>
    <col min="15109" max="15109" width="6.42578125" style="613" customWidth="1"/>
    <col min="15110" max="15110" width="5.85546875" style="613" customWidth="1"/>
    <col min="15111" max="15111" width="5.140625" style="613" customWidth="1"/>
    <col min="15112" max="15112" width="9.5703125" style="613" customWidth="1"/>
    <col min="15113" max="15113" width="11" style="613" customWidth="1"/>
    <col min="15114" max="15114" width="11.42578125" style="613" customWidth="1"/>
    <col min="15115" max="15115" width="9.28515625" style="613" customWidth="1"/>
    <col min="15116" max="15116" width="10" style="613" customWidth="1"/>
    <col min="15117" max="15360" width="9.140625" style="613"/>
    <col min="15361" max="15361" width="4.28515625" style="613" customWidth="1"/>
    <col min="15362" max="15362" width="9.140625" style="613"/>
    <col min="15363" max="15363" width="11" style="613" customWidth="1"/>
    <col min="15364" max="15364" width="7.42578125" style="613" customWidth="1"/>
    <col min="15365" max="15365" width="6.42578125" style="613" customWidth="1"/>
    <col min="15366" max="15366" width="5.85546875" style="613" customWidth="1"/>
    <col min="15367" max="15367" width="5.140625" style="613" customWidth="1"/>
    <col min="15368" max="15368" width="9.5703125" style="613" customWidth="1"/>
    <col min="15369" max="15369" width="11" style="613" customWidth="1"/>
    <col min="15370" max="15370" width="11.42578125" style="613" customWidth="1"/>
    <col min="15371" max="15371" width="9.28515625" style="613" customWidth="1"/>
    <col min="15372" max="15372" width="10" style="613" customWidth="1"/>
    <col min="15373" max="15616" width="9.140625" style="613"/>
    <col min="15617" max="15617" width="4.28515625" style="613" customWidth="1"/>
    <col min="15618" max="15618" width="9.140625" style="613"/>
    <col min="15619" max="15619" width="11" style="613" customWidth="1"/>
    <col min="15620" max="15620" width="7.42578125" style="613" customWidth="1"/>
    <col min="15621" max="15621" width="6.42578125" style="613" customWidth="1"/>
    <col min="15622" max="15622" width="5.85546875" style="613" customWidth="1"/>
    <col min="15623" max="15623" width="5.140625" style="613" customWidth="1"/>
    <col min="15624" max="15624" width="9.5703125" style="613" customWidth="1"/>
    <col min="15625" max="15625" width="11" style="613" customWidth="1"/>
    <col min="15626" max="15626" width="11.42578125" style="613" customWidth="1"/>
    <col min="15627" max="15627" width="9.28515625" style="613" customWidth="1"/>
    <col min="15628" max="15628" width="10" style="613" customWidth="1"/>
    <col min="15629" max="15872" width="9.140625" style="613"/>
    <col min="15873" max="15873" width="4.28515625" style="613" customWidth="1"/>
    <col min="15874" max="15874" width="9.140625" style="613"/>
    <col min="15875" max="15875" width="11" style="613" customWidth="1"/>
    <col min="15876" max="15876" width="7.42578125" style="613" customWidth="1"/>
    <col min="15877" max="15877" width="6.42578125" style="613" customWidth="1"/>
    <col min="15878" max="15878" width="5.85546875" style="613" customWidth="1"/>
    <col min="15879" max="15879" width="5.140625" style="613" customWidth="1"/>
    <col min="15880" max="15880" width="9.5703125" style="613" customWidth="1"/>
    <col min="15881" max="15881" width="11" style="613" customWidth="1"/>
    <col min="15882" max="15882" width="11.42578125" style="613" customWidth="1"/>
    <col min="15883" max="15883" width="9.28515625" style="613" customWidth="1"/>
    <col min="15884" max="15884" width="10" style="613" customWidth="1"/>
    <col min="15885" max="16128" width="9.140625" style="613"/>
    <col min="16129" max="16129" width="4.28515625" style="613" customWidth="1"/>
    <col min="16130" max="16130" width="9.140625" style="613"/>
    <col min="16131" max="16131" width="11" style="613" customWidth="1"/>
    <col min="16132" max="16132" width="7.42578125" style="613" customWidth="1"/>
    <col min="16133" max="16133" width="6.42578125" style="613" customWidth="1"/>
    <col min="16134" max="16134" width="5.85546875" style="613" customWidth="1"/>
    <col min="16135" max="16135" width="5.140625" style="613" customWidth="1"/>
    <col min="16136" max="16136" width="9.5703125" style="613" customWidth="1"/>
    <col min="16137" max="16137" width="11" style="613" customWidth="1"/>
    <col min="16138" max="16138" width="11.42578125" style="613" customWidth="1"/>
    <col min="16139" max="16139" width="9.28515625" style="613" customWidth="1"/>
    <col min="16140" max="16140" width="10" style="613" customWidth="1"/>
    <col min="16141" max="16384" width="9.140625" style="613"/>
  </cols>
  <sheetData>
    <row r="1" spans="1:12" x14ac:dyDescent="0.2">
      <c r="B1" s="698" t="s">
        <v>492</v>
      </c>
      <c r="C1" s="698"/>
      <c r="D1" s="698"/>
      <c r="E1" s="698"/>
      <c r="F1" s="698"/>
      <c r="G1" s="698"/>
      <c r="H1" s="698"/>
      <c r="I1" s="698"/>
      <c r="J1" s="698"/>
      <c r="K1" s="698"/>
    </row>
    <row r="3" spans="1:12" ht="13.5" x14ac:dyDescent="0.25">
      <c r="A3" s="654" t="s">
        <v>387</v>
      </c>
      <c r="B3" s="654"/>
      <c r="C3" s="654"/>
      <c r="D3" s="700" t="s">
        <v>388</v>
      </c>
      <c r="E3" s="700"/>
      <c r="F3" s="700"/>
      <c r="G3" s="700"/>
      <c r="H3" s="700"/>
      <c r="I3" s="700"/>
      <c r="J3" s="700"/>
      <c r="K3" s="654"/>
      <c r="L3" s="654" t="s">
        <v>389</v>
      </c>
    </row>
    <row r="4" spans="1:12" ht="13.5" x14ac:dyDescent="0.25">
      <c r="A4" s="654" t="s">
        <v>390</v>
      </c>
      <c r="B4" s="654"/>
      <c r="C4" s="654"/>
      <c r="D4" s="654"/>
      <c r="E4" s="654"/>
      <c r="F4" s="654"/>
      <c r="G4" s="654"/>
      <c r="H4" s="654"/>
      <c r="I4" s="654"/>
      <c r="J4" s="654"/>
      <c r="K4" s="654"/>
      <c r="L4" s="654"/>
    </row>
    <row r="5" spans="1:12" ht="7.5" customHeight="1" x14ac:dyDescent="0.25">
      <c r="A5" s="654"/>
      <c r="B5" s="654"/>
      <c r="C5" s="654"/>
      <c r="D5" s="654"/>
      <c r="E5" s="654"/>
      <c r="F5" s="654"/>
      <c r="G5" s="654"/>
      <c r="H5" s="654"/>
      <c r="I5" s="654"/>
      <c r="J5" s="654"/>
      <c r="K5" s="654"/>
      <c r="L5" s="654"/>
    </row>
    <row r="6" spans="1:12" ht="13.5" x14ac:dyDescent="0.25">
      <c r="A6" s="654" t="s">
        <v>391</v>
      </c>
      <c r="B6" s="654"/>
      <c r="C6" s="654"/>
      <c r="D6" s="654"/>
      <c r="E6" s="654"/>
      <c r="F6" s="654"/>
      <c r="G6" s="654"/>
      <c r="H6" s="654"/>
      <c r="I6" s="654"/>
      <c r="J6" s="654"/>
      <c r="K6" s="654"/>
      <c r="L6" s="654"/>
    </row>
    <row r="7" spans="1:12" ht="7.5" customHeight="1" x14ac:dyDescent="0.25">
      <c r="A7" s="654"/>
      <c r="B7" s="654"/>
      <c r="C7" s="654"/>
      <c r="D7" s="654"/>
      <c r="E7" s="654"/>
      <c r="F7" s="654"/>
      <c r="G7" s="654"/>
      <c r="H7" s="654"/>
      <c r="I7" s="654"/>
      <c r="J7" s="654"/>
      <c r="K7" s="654"/>
      <c r="L7" s="654"/>
    </row>
    <row r="8" spans="1:12" ht="12.75" customHeight="1" x14ac:dyDescent="0.25">
      <c r="A8" s="654" t="s">
        <v>392</v>
      </c>
      <c r="B8" s="654"/>
      <c r="C8" s="654"/>
      <c r="D8" s="654"/>
      <c r="E8" s="654"/>
      <c r="F8" s="654"/>
      <c r="G8" s="654"/>
      <c r="H8" s="654"/>
      <c r="I8" s="654"/>
      <c r="J8" s="654"/>
      <c r="K8" s="654"/>
      <c r="L8" s="654"/>
    </row>
    <row r="9" spans="1:12" ht="12.75" customHeight="1" x14ac:dyDescent="0.25">
      <c r="A9" s="654"/>
      <c r="B9" s="654"/>
      <c r="C9" s="654"/>
      <c r="D9" s="654"/>
      <c r="E9" s="667" t="s">
        <v>478</v>
      </c>
      <c r="F9" s="654"/>
      <c r="G9" s="654"/>
      <c r="H9" s="654"/>
      <c r="I9" s="654"/>
      <c r="J9" s="654"/>
      <c r="K9" s="654"/>
      <c r="L9" s="654"/>
    </row>
    <row r="10" spans="1:12" ht="15.75" customHeight="1" x14ac:dyDescent="0.2">
      <c r="A10" s="655"/>
      <c r="B10" s="655"/>
      <c r="C10" s="655"/>
      <c r="D10" s="655"/>
      <c r="E10" s="655"/>
      <c r="F10" s="655"/>
      <c r="G10" s="655"/>
      <c r="H10" s="701" t="s">
        <v>393</v>
      </c>
      <c r="I10" s="655"/>
      <c r="J10" s="655"/>
      <c r="K10" s="701" t="s">
        <v>394</v>
      </c>
      <c r="L10" s="655"/>
    </row>
    <row r="11" spans="1:12" x14ac:dyDescent="0.2">
      <c r="A11" s="703" t="s">
        <v>267</v>
      </c>
      <c r="B11" s="703"/>
      <c r="C11" s="703"/>
      <c r="D11" s="703"/>
      <c r="E11" s="703"/>
      <c r="F11" s="656" t="s">
        <v>395</v>
      </c>
      <c r="G11" s="656" t="s">
        <v>396</v>
      </c>
      <c r="H11" s="701"/>
      <c r="I11" s="655" t="s">
        <v>397</v>
      </c>
      <c r="J11" s="655" t="s">
        <v>398</v>
      </c>
      <c r="K11" s="701"/>
      <c r="L11" s="655" t="s">
        <v>399</v>
      </c>
    </row>
    <row r="12" spans="1:12" ht="13.5" x14ac:dyDescent="0.25">
      <c r="A12" s="657"/>
      <c r="B12" s="657"/>
      <c r="C12" s="657"/>
      <c r="D12" s="657"/>
      <c r="E12" s="657"/>
      <c r="F12" s="657"/>
      <c r="G12" s="654"/>
      <c r="H12" s="702"/>
      <c r="I12" s="654"/>
      <c r="J12" s="654"/>
      <c r="K12" s="701"/>
      <c r="L12" s="654"/>
    </row>
    <row r="13" spans="1:12" x14ac:dyDescent="0.2">
      <c r="A13" s="656" t="s">
        <v>400</v>
      </c>
      <c r="B13" s="699" t="s">
        <v>401</v>
      </c>
      <c r="C13" s="699"/>
      <c r="D13" s="699"/>
      <c r="E13" s="699"/>
      <c r="F13" s="658" t="s">
        <v>402</v>
      </c>
      <c r="G13" s="655">
        <v>0</v>
      </c>
      <c r="H13" s="655">
        <v>0</v>
      </c>
      <c r="I13" s="655">
        <v>0</v>
      </c>
      <c r="J13" s="655">
        <v>0</v>
      </c>
      <c r="K13" s="659">
        <v>0</v>
      </c>
      <c r="L13" s="655">
        <v>0</v>
      </c>
    </row>
    <row r="14" spans="1:12" x14ac:dyDescent="0.2">
      <c r="A14" s="656" t="s">
        <v>403</v>
      </c>
      <c r="B14" s="699" t="s">
        <v>404</v>
      </c>
      <c r="C14" s="699"/>
      <c r="D14" s="699"/>
      <c r="E14" s="699"/>
      <c r="F14" s="658" t="s">
        <v>405</v>
      </c>
      <c r="G14" s="655">
        <v>0</v>
      </c>
      <c r="H14" s="655">
        <v>0</v>
      </c>
      <c r="I14" s="655">
        <v>0</v>
      </c>
      <c r="J14" s="655">
        <v>0</v>
      </c>
      <c r="K14" s="655">
        <v>0</v>
      </c>
      <c r="L14" s="655">
        <v>0</v>
      </c>
    </row>
    <row r="15" spans="1:12" x14ac:dyDescent="0.2">
      <c r="A15" s="656" t="s">
        <v>406</v>
      </c>
      <c r="B15" s="699" t="s">
        <v>407</v>
      </c>
      <c r="C15" s="699"/>
      <c r="D15" s="699"/>
      <c r="E15" s="699"/>
      <c r="F15" s="658" t="s">
        <v>408</v>
      </c>
      <c r="G15" s="655">
        <v>0</v>
      </c>
      <c r="H15" s="655">
        <v>0</v>
      </c>
      <c r="I15" s="655">
        <v>0</v>
      </c>
      <c r="J15" s="655">
        <v>0</v>
      </c>
      <c r="K15" s="655">
        <v>0</v>
      </c>
      <c r="L15" s="655">
        <v>0</v>
      </c>
    </row>
    <row r="16" spans="1:12" x14ac:dyDescent="0.2">
      <c r="A16" s="656" t="s">
        <v>409</v>
      </c>
      <c r="B16" s="699" t="s">
        <v>410</v>
      </c>
      <c r="C16" s="699"/>
      <c r="D16" s="699"/>
      <c r="E16" s="699"/>
      <c r="F16" s="658" t="s">
        <v>411</v>
      </c>
      <c r="G16" s="655">
        <v>0</v>
      </c>
      <c r="H16" s="655">
        <v>0</v>
      </c>
      <c r="I16" s="655">
        <v>0</v>
      </c>
      <c r="J16" s="655">
        <v>0</v>
      </c>
      <c r="K16" s="655">
        <v>0</v>
      </c>
      <c r="L16" s="655">
        <v>0</v>
      </c>
    </row>
    <row r="17" spans="1:12" x14ac:dyDescent="0.2">
      <c r="A17" s="656" t="s">
        <v>412</v>
      </c>
      <c r="B17" s="699" t="s">
        <v>413</v>
      </c>
      <c r="C17" s="699"/>
      <c r="D17" s="699"/>
      <c r="E17" s="699"/>
      <c r="F17" s="658" t="s">
        <v>414</v>
      </c>
      <c r="G17" s="655">
        <v>0</v>
      </c>
      <c r="H17" s="655">
        <v>0</v>
      </c>
      <c r="I17" s="655">
        <v>0</v>
      </c>
      <c r="J17" s="655">
        <v>0</v>
      </c>
      <c r="K17" s="655">
        <v>0</v>
      </c>
      <c r="L17" s="655">
        <v>0</v>
      </c>
    </row>
    <row r="18" spans="1:12" x14ac:dyDescent="0.2">
      <c r="A18" s="656" t="s">
        <v>415</v>
      </c>
      <c r="B18" s="699" t="s">
        <v>416</v>
      </c>
      <c r="C18" s="699"/>
      <c r="D18" s="699"/>
      <c r="E18" s="699"/>
      <c r="F18" s="658" t="s">
        <v>417</v>
      </c>
      <c r="G18" s="655">
        <v>0</v>
      </c>
      <c r="H18" s="655">
        <v>0</v>
      </c>
      <c r="I18" s="655">
        <v>0</v>
      </c>
      <c r="J18" s="655">
        <v>0</v>
      </c>
      <c r="K18" s="655">
        <v>0</v>
      </c>
      <c r="L18" s="655">
        <v>0</v>
      </c>
    </row>
    <row r="19" spans="1:12" x14ac:dyDescent="0.2">
      <c r="A19" s="656" t="s">
        <v>74</v>
      </c>
      <c r="B19" s="699" t="s">
        <v>418</v>
      </c>
      <c r="C19" s="699"/>
      <c r="D19" s="699"/>
      <c r="E19" s="699"/>
      <c r="F19" s="658" t="s">
        <v>419</v>
      </c>
      <c r="G19" s="655">
        <v>0</v>
      </c>
      <c r="H19" s="655">
        <v>0</v>
      </c>
      <c r="I19" s="655">
        <v>0</v>
      </c>
      <c r="J19" s="655">
        <v>0</v>
      </c>
      <c r="K19" s="655">
        <v>0</v>
      </c>
      <c r="L19" s="655">
        <v>0</v>
      </c>
    </row>
    <row r="20" spans="1:12" x14ac:dyDescent="0.2">
      <c r="A20" s="656" t="s">
        <v>400</v>
      </c>
      <c r="B20" s="699" t="s">
        <v>420</v>
      </c>
      <c r="C20" s="699"/>
      <c r="D20" s="699"/>
      <c r="E20" s="699"/>
      <c r="F20" s="658" t="s">
        <v>421</v>
      </c>
      <c r="G20" s="655">
        <v>267</v>
      </c>
      <c r="H20" s="655">
        <v>160065</v>
      </c>
      <c r="I20" s="655">
        <v>296119</v>
      </c>
      <c r="J20" s="655">
        <v>25797</v>
      </c>
      <c r="K20" s="655">
        <v>0</v>
      </c>
      <c r="L20" s="655">
        <v>481981</v>
      </c>
    </row>
    <row r="21" spans="1:12" x14ac:dyDescent="0.2">
      <c r="A21" s="656" t="s">
        <v>403</v>
      </c>
      <c r="B21" s="660" t="s">
        <v>422</v>
      </c>
      <c r="C21" s="660"/>
      <c r="D21" s="660"/>
      <c r="E21" s="660"/>
      <c r="F21" s="658" t="s">
        <v>423</v>
      </c>
      <c r="G21" s="655">
        <v>37</v>
      </c>
      <c r="H21" s="655">
        <v>0</v>
      </c>
      <c r="I21" s="655">
        <v>0</v>
      </c>
      <c r="J21" s="655">
        <v>16603</v>
      </c>
      <c r="K21" s="655">
        <v>0</v>
      </c>
      <c r="L21" s="655">
        <v>16603</v>
      </c>
    </row>
    <row r="22" spans="1:12" x14ac:dyDescent="0.2">
      <c r="A22" s="656" t="s">
        <v>406</v>
      </c>
      <c r="B22" s="699" t="s">
        <v>424</v>
      </c>
      <c r="C22" s="699"/>
      <c r="D22" s="699"/>
      <c r="E22" s="699"/>
      <c r="F22" s="658" t="s">
        <v>425</v>
      </c>
      <c r="G22" s="655">
        <v>0</v>
      </c>
      <c r="H22" s="655">
        <v>0</v>
      </c>
      <c r="I22" s="655">
        <v>0</v>
      </c>
      <c r="J22" s="655">
        <v>0</v>
      </c>
      <c r="K22" s="655">
        <v>0</v>
      </c>
      <c r="L22" s="655">
        <v>0</v>
      </c>
    </row>
    <row r="23" spans="1:12" x14ac:dyDescent="0.2">
      <c r="A23" s="656" t="s">
        <v>409</v>
      </c>
      <c r="B23" s="699" t="s">
        <v>426</v>
      </c>
      <c r="C23" s="699"/>
      <c r="D23" s="699"/>
      <c r="E23" s="699"/>
      <c r="F23" s="658" t="s">
        <v>427</v>
      </c>
      <c r="G23" s="655">
        <v>0</v>
      </c>
      <c r="H23" s="655">
        <v>0</v>
      </c>
      <c r="I23" s="655">
        <v>0</v>
      </c>
      <c r="J23" s="655">
        <v>0</v>
      </c>
      <c r="K23" s="655">
        <v>0</v>
      </c>
      <c r="L23" s="655">
        <v>0</v>
      </c>
    </row>
    <row r="24" spans="1:12" x14ac:dyDescent="0.2">
      <c r="A24" s="656" t="s">
        <v>412</v>
      </c>
      <c r="B24" s="699" t="s">
        <v>428</v>
      </c>
      <c r="C24" s="699"/>
      <c r="D24" s="699"/>
      <c r="E24" s="699"/>
      <c r="F24" s="658" t="s">
        <v>429</v>
      </c>
      <c r="G24" s="655">
        <v>0</v>
      </c>
      <c r="H24" s="655">
        <v>0</v>
      </c>
      <c r="I24" s="655">
        <v>0</v>
      </c>
      <c r="J24" s="655">
        <v>0</v>
      </c>
      <c r="K24" s="655">
        <v>0</v>
      </c>
      <c r="L24" s="655">
        <v>0</v>
      </c>
    </row>
    <row r="25" spans="1:12" x14ac:dyDescent="0.2">
      <c r="A25" s="656" t="s">
        <v>415</v>
      </c>
      <c r="B25" s="699" t="s">
        <v>430</v>
      </c>
      <c r="C25" s="699"/>
      <c r="D25" s="699"/>
      <c r="E25" s="699"/>
      <c r="F25" s="658" t="s">
        <v>431</v>
      </c>
      <c r="G25" s="655">
        <v>0</v>
      </c>
      <c r="H25" s="655">
        <v>0</v>
      </c>
      <c r="I25" s="655">
        <v>0</v>
      </c>
      <c r="J25" s="655">
        <v>0</v>
      </c>
      <c r="K25" s="655">
        <v>0</v>
      </c>
      <c r="L25" s="655">
        <v>0</v>
      </c>
    </row>
    <row r="26" spans="1:12" x14ac:dyDescent="0.2">
      <c r="A26" s="656" t="s">
        <v>432</v>
      </c>
      <c r="B26" s="699" t="s">
        <v>433</v>
      </c>
      <c r="C26" s="699"/>
      <c r="D26" s="699"/>
      <c r="E26" s="699"/>
      <c r="F26" s="658" t="s">
        <v>434</v>
      </c>
      <c r="G26" s="655">
        <v>0</v>
      </c>
      <c r="H26" s="655">
        <v>0</v>
      </c>
      <c r="I26" s="655">
        <v>0</v>
      </c>
      <c r="J26" s="655">
        <v>0</v>
      </c>
      <c r="K26" s="655">
        <v>0</v>
      </c>
      <c r="L26" s="655">
        <v>0</v>
      </c>
    </row>
    <row r="27" spans="1:12" x14ac:dyDescent="0.2">
      <c r="A27" s="656" t="s">
        <v>435</v>
      </c>
      <c r="B27" s="699" t="s">
        <v>436</v>
      </c>
      <c r="C27" s="699"/>
      <c r="D27" s="699"/>
      <c r="E27" s="699"/>
      <c r="F27" s="658" t="s">
        <v>437</v>
      </c>
      <c r="G27" s="655">
        <v>0</v>
      </c>
      <c r="H27" s="655">
        <v>0</v>
      </c>
      <c r="I27" s="655">
        <v>0</v>
      </c>
      <c r="J27" s="655">
        <v>0</v>
      </c>
      <c r="K27" s="655">
        <v>0</v>
      </c>
      <c r="L27" s="655">
        <v>0</v>
      </c>
    </row>
    <row r="28" spans="1:12" x14ac:dyDescent="0.2">
      <c r="A28" s="656" t="s">
        <v>85</v>
      </c>
      <c r="B28" s="699" t="s">
        <v>438</v>
      </c>
      <c r="C28" s="699"/>
      <c r="D28" s="699"/>
      <c r="E28" s="699"/>
      <c r="F28" s="658" t="s">
        <v>439</v>
      </c>
      <c r="G28" s="655">
        <v>304</v>
      </c>
      <c r="H28" s="655">
        <v>160065</v>
      </c>
      <c r="I28" s="655">
        <v>296119</v>
      </c>
      <c r="J28" s="655">
        <v>42400</v>
      </c>
      <c r="K28" s="655">
        <v>0</v>
      </c>
      <c r="L28" s="655">
        <v>498584</v>
      </c>
    </row>
    <row r="29" spans="1:12" x14ac:dyDescent="0.2">
      <c r="A29" s="656" t="s">
        <v>400</v>
      </c>
      <c r="B29" s="699" t="s">
        <v>440</v>
      </c>
      <c r="C29" s="699"/>
      <c r="D29" s="699"/>
      <c r="E29" s="699"/>
      <c r="F29" s="658" t="s">
        <v>441</v>
      </c>
      <c r="G29" s="655">
        <v>0</v>
      </c>
      <c r="H29" s="655">
        <v>0</v>
      </c>
      <c r="I29" s="655">
        <v>0</v>
      </c>
      <c r="J29" s="655">
        <v>0</v>
      </c>
      <c r="K29" s="655">
        <v>0</v>
      </c>
      <c r="L29" s="655">
        <v>0</v>
      </c>
    </row>
    <row r="30" spans="1:12" x14ac:dyDescent="0.2">
      <c r="A30" s="656" t="s">
        <v>403</v>
      </c>
      <c r="B30" s="699" t="s">
        <v>442</v>
      </c>
      <c r="C30" s="699"/>
      <c r="D30" s="699"/>
      <c r="E30" s="699"/>
      <c r="F30" s="658" t="s">
        <v>443</v>
      </c>
      <c r="G30" s="655">
        <v>0</v>
      </c>
      <c r="H30" s="655">
        <v>0</v>
      </c>
      <c r="I30" s="655">
        <v>0</v>
      </c>
      <c r="J30" s="655">
        <v>0</v>
      </c>
      <c r="K30" s="655">
        <v>0</v>
      </c>
      <c r="L30" s="655">
        <v>0</v>
      </c>
    </row>
    <row r="31" spans="1:12" x14ac:dyDescent="0.2">
      <c r="A31" s="656" t="s">
        <v>406</v>
      </c>
      <c r="B31" s="699" t="s">
        <v>444</v>
      </c>
      <c r="C31" s="699"/>
      <c r="D31" s="699"/>
      <c r="E31" s="699"/>
      <c r="F31" s="658" t="s">
        <v>445</v>
      </c>
      <c r="G31" s="655">
        <v>0</v>
      </c>
      <c r="H31" s="655">
        <v>0</v>
      </c>
      <c r="I31" s="655">
        <v>0</v>
      </c>
      <c r="J31" s="655">
        <v>0</v>
      </c>
      <c r="K31" s="655">
        <v>0</v>
      </c>
      <c r="L31" s="655">
        <v>0</v>
      </c>
    </row>
    <row r="32" spans="1:12" x14ac:dyDescent="0.2">
      <c r="A32" s="656" t="s">
        <v>409</v>
      </c>
      <c r="B32" s="699" t="s">
        <v>446</v>
      </c>
      <c r="C32" s="699"/>
      <c r="D32" s="699"/>
      <c r="E32" s="699"/>
      <c r="F32" s="658" t="s">
        <v>447</v>
      </c>
      <c r="G32" s="655">
        <v>0</v>
      </c>
      <c r="H32" s="655">
        <v>0</v>
      </c>
      <c r="I32" s="655">
        <v>0</v>
      </c>
      <c r="J32" s="655">
        <v>0</v>
      </c>
      <c r="K32" s="655">
        <v>0</v>
      </c>
      <c r="L32" s="655">
        <v>0</v>
      </c>
    </row>
    <row r="33" spans="1:12" x14ac:dyDescent="0.2">
      <c r="A33" s="656" t="s">
        <v>412</v>
      </c>
      <c r="B33" s="699" t="s">
        <v>448</v>
      </c>
      <c r="C33" s="699"/>
      <c r="D33" s="699"/>
      <c r="E33" s="699"/>
      <c r="F33" s="658" t="s">
        <v>449</v>
      </c>
      <c r="G33" s="655">
        <v>0</v>
      </c>
      <c r="H33" s="655">
        <v>0</v>
      </c>
      <c r="I33" s="655">
        <v>0</v>
      </c>
      <c r="J33" s="655">
        <v>0</v>
      </c>
      <c r="K33" s="655">
        <v>0</v>
      </c>
      <c r="L33" s="655">
        <v>0</v>
      </c>
    </row>
    <row r="34" spans="1:12" x14ac:dyDescent="0.2">
      <c r="A34" s="656" t="s">
        <v>415</v>
      </c>
      <c r="B34" s="699" t="s">
        <v>450</v>
      </c>
      <c r="C34" s="699"/>
      <c r="D34" s="699"/>
      <c r="E34" s="699"/>
      <c r="F34" s="658" t="s">
        <v>451</v>
      </c>
      <c r="G34" s="655">
        <v>0</v>
      </c>
      <c r="H34" s="655">
        <v>0</v>
      </c>
      <c r="I34" s="655">
        <v>0</v>
      </c>
      <c r="J34" s="655">
        <v>0</v>
      </c>
      <c r="K34" s="655">
        <v>0</v>
      </c>
      <c r="L34" s="655">
        <v>0</v>
      </c>
    </row>
    <row r="35" spans="1:12" x14ac:dyDescent="0.2">
      <c r="A35" s="656" t="s">
        <v>452</v>
      </c>
      <c r="B35" s="699" t="s">
        <v>453</v>
      </c>
      <c r="C35" s="699"/>
      <c r="D35" s="699"/>
      <c r="E35" s="699"/>
      <c r="F35" s="658" t="s">
        <v>454</v>
      </c>
      <c r="G35" s="655">
        <v>0</v>
      </c>
      <c r="H35" s="655">
        <v>0</v>
      </c>
      <c r="I35" s="655">
        <v>0</v>
      </c>
      <c r="J35" s="655">
        <v>0</v>
      </c>
      <c r="K35" s="655">
        <v>0</v>
      </c>
      <c r="L35" s="655">
        <v>0</v>
      </c>
    </row>
    <row r="36" spans="1:12" x14ac:dyDescent="0.2">
      <c r="A36" s="656" t="s">
        <v>400</v>
      </c>
      <c r="B36" s="699" t="s">
        <v>455</v>
      </c>
      <c r="C36" s="699"/>
      <c r="D36" s="699"/>
      <c r="E36" s="699"/>
      <c r="F36" s="658" t="s">
        <v>456</v>
      </c>
      <c r="G36" s="655">
        <v>0</v>
      </c>
      <c r="H36" s="655">
        <v>0</v>
      </c>
      <c r="I36" s="655">
        <v>0</v>
      </c>
      <c r="J36" s="655">
        <v>0</v>
      </c>
      <c r="K36" s="655">
        <v>0</v>
      </c>
      <c r="L36" s="655">
        <v>0</v>
      </c>
    </row>
    <row r="37" spans="1:12" x14ac:dyDescent="0.2">
      <c r="A37" s="656" t="s">
        <v>403</v>
      </c>
      <c r="B37" s="699" t="s">
        <v>457</v>
      </c>
      <c r="C37" s="699"/>
      <c r="D37" s="699"/>
      <c r="E37" s="699"/>
      <c r="F37" s="658" t="s">
        <v>458</v>
      </c>
      <c r="G37" s="655">
        <v>0</v>
      </c>
      <c r="H37" s="655">
        <v>0</v>
      </c>
      <c r="I37" s="655">
        <v>0</v>
      </c>
      <c r="J37" s="655">
        <v>0</v>
      </c>
      <c r="K37" s="655">
        <v>0</v>
      </c>
      <c r="L37" s="655">
        <v>0</v>
      </c>
    </row>
    <row r="38" spans="1:12" x14ac:dyDescent="0.2">
      <c r="A38" s="656" t="s">
        <v>406</v>
      </c>
      <c r="B38" s="699" t="s">
        <v>459</v>
      </c>
      <c r="C38" s="699"/>
      <c r="D38" s="699"/>
      <c r="E38" s="699"/>
      <c r="F38" s="658" t="s">
        <v>460</v>
      </c>
      <c r="G38" s="655">
        <v>0</v>
      </c>
      <c r="H38" s="655">
        <v>0</v>
      </c>
      <c r="I38" s="655">
        <v>0</v>
      </c>
      <c r="J38" s="655">
        <v>0</v>
      </c>
      <c r="K38" s="655">
        <v>0</v>
      </c>
      <c r="L38" s="655">
        <v>0</v>
      </c>
    </row>
    <row r="39" spans="1:12" x14ac:dyDescent="0.2">
      <c r="A39" s="656" t="s">
        <v>409</v>
      </c>
      <c r="B39" s="699" t="s">
        <v>461</v>
      </c>
      <c r="C39" s="699"/>
      <c r="D39" s="699"/>
      <c r="E39" s="699"/>
      <c r="F39" s="658" t="s">
        <v>462</v>
      </c>
      <c r="G39" s="655">
        <v>0</v>
      </c>
      <c r="H39" s="655">
        <v>0</v>
      </c>
      <c r="I39" s="655">
        <v>0</v>
      </c>
      <c r="J39" s="655">
        <v>0</v>
      </c>
      <c r="K39" s="655">
        <v>0</v>
      </c>
      <c r="L39" s="655">
        <v>0</v>
      </c>
    </row>
    <row r="40" spans="1:12" x14ac:dyDescent="0.2">
      <c r="A40" s="656" t="s">
        <v>412</v>
      </c>
      <c r="B40" s="699" t="s">
        <v>463</v>
      </c>
      <c r="C40" s="699"/>
      <c r="D40" s="699"/>
      <c r="E40" s="699"/>
      <c r="F40" s="658" t="s">
        <v>464</v>
      </c>
      <c r="G40" s="655">
        <v>0</v>
      </c>
      <c r="H40" s="655">
        <v>0</v>
      </c>
      <c r="I40" s="655">
        <v>0</v>
      </c>
      <c r="J40" s="655">
        <v>0</v>
      </c>
      <c r="K40" s="655">
        <v>0</v>
      </c>
      <c r="L40" s="655">
        <v>0</v>
      </c>
    </row>
    <row r="41" spans="1:12" x14ac:dyDescent="0.2">
      <c r="A41" s="656" t="s">
        <v>465</v>
      </c>
      <c r="B41" s="699" t="s">
        <v>466</v>
      </c>
      <c r="C41" s="699"/>
      <c r="D41" s="699"/>
      <c r="E41" s="699"/>
      <c r="F41" s="658" t="s">
        <v>467</v>
      </c>
      <c r="G41" s="655">
        <v>0</v>
      </c>
      <c r="H41" s="655">
        <v>0</v>
      </c>
      <c r="I41" s="655">
        <v>0</v>
      </c>
      <c r="J41" s="655">
        <v>0</v>
      </c>
      <c r="K41" s="655">
        <v>0</v>
      </c>
      <c r="L41" s="655">
        <v>0</v>
      </c>
    </row>
    <row r="42" spans="1:12" x14ac:dyDescent="0.2">
      <c r="A42" s="656" t="s">
        <v>468</v>
      </c>
      <c r="B42" s="699" t="s">
        <v>469</v>
      </c>
      <c r="C42" s="699"/>
      <c r="D42" s="699"/>
      <c r="E42" s="699"/>
      <c r="F42" s="658" t="s">
        <v>470</v>
      </c>
      <c r="G42" s="655">
        <v>304</v>
      </c>
      <c r="H42" s="655">
        <v>160065</v>
      </c>
      <c r="I42" s="655">
        <v>296119</v>
      </c>
      <c r="J42" s="655">
        <v>42400</v>
      </c>
      <c r="K42" s="655">
        <v>0</v>
      </c>
      <c r="L42" s="655">
        <v>498584</v>
      </c>
    </row>
  </sheetData>
  <mergeCells count="34">
    <mergeCell ref="B1:K1"/>
    <mergeCell ref="B20:E20"/>
    <mergeCell ref="D3:J3"/>
    <mergeCell ref="H10:H12"/>
    <mergeCell ref="K10:K12"/>
    <mergeCell ref="A11:E11"/>
    <mergeCell ref="B13:E13"/>
    <mergeCell ref="B14:E14"/>
    <mergeCell ref="B15:E15"/>
    <mergeCell ref="B16:E16"/>
    <mergeCell ref="B17:E17"/>
    <mergeCell ref="B18:E18"/>
    <mergeCell ref="B19:E19"/>
    <mergeCell ref="B33:E33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40:E40"/>
    <mergeCell ref="B41:E41"/>
    <mergeCell ref="B42:E42"/>
    <mergeCell ref="B34:E34"/>
    <mergeCell ref="B35:E35"/>
    <mergeCell ref="B36:E36"/>
    <mergeCell ref="B37:E37"/>
    <mergeCell ref="B38:E38"/>
    <mergeCell ref="B39:E39"/>
  </mergeCells>
  <pageMargins left="0.23" right="0.18" top="0.35" bottom="1" header="0.31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14</vt:i4>
      </vt:variant>
    </vt:vector>
  </HeadingPairs>
  <TitlesOfParts>
    <vt:vector size="14" baseType="lpstr">
      <vt:lpstr>Munka1</vt:lpstr>
      <vt:lpstr>Munka2</vt:lpstr>
      <vt:lpstr>Munka3</vt:lpstr>
      <vt:lpstr>Munka4</vt:lpstr>
      <vt:lpstr>Munka5</vt:lpstr>
      <vt:lpstr>Munka6</vt:lpstr>
      <vt:lpstr>Munka8</vt:lpstr>
      <vt:lpstr>Munka9</vt:lpstr>
      <vt:lpstr>Munka10</vt:lpstr>
      <vt:lpstr>Munka11</vt:lpstr>
      <vt:lpstr>12.melléklet</vt:lpstr>
      <vt:lpstr>13.melléklet</vt:lpstr>
      <vt:lpstr>14.melléklet</vt:lpstr>
      <vt:lpstr>15.melléklet</vt:lpstr>
    </vt:vector>
  </TitlesOfParts>
  <Company>Sümegprága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Körjegyzőség</dc:creator>
  <cp:lastModifiedBy>Erika</cp:lastModifiedBy>
  <cp:lastPrinted>2016-05-10T08:41:20Z</cp:lastPrinted>
  <dcterms:created xsi:type="dcterms:W3CDTF">2015-02-13T08:01:42Z</dcterms:created>
  <dcterms:modified xsi:type="dcterms:W3CDTF">2016-05-30T09:45:10Z</dcterms:modified>
</cp:coreProperties>
</file>