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Khkút Önkormányzat\2018\2018.05.28\2017. évi költségvetés módosítás\"/>
    </mc:Choice>
  </mc:AlternateContent>
  <xr:revisionPtr revIDLastSave="0" documentId="10_ncr:8100000_{A4D7BB9C-57B3-408B-A97F-D0B248D76C3B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4. 2. sz. mell." sheetId="1" r:id="rId1"/>
  </sheets>
  <definedNames>
    <definedName name="_xlnm.Print_Titles" localSheetId="0">'4. 2. sz. mell.'!$1:$5</definedName>
  </definedNames>
  <calcPr calcId="162913"/>
</workbook>
</file>

<file path=xl/calcChain.xml><?xml version="1.0" encoding="utf-8"?>
<calcChain xmlns="http://schemas.openxmlformats.org/spreadsheetml/2006/main">
  <c r="I72" i="1" l="1"/>
  <c r="I85" i="1" s="1"/>
  <c r="F93" i="1"/>
  <c r="F91" i="1"/>
  <c r="F73" i="1"/>
  <c r="F12" i="1"/>
  <c r="F10" i="1"/>
  <c r="F92" i="1"/>
  <c r="I90" i="1"/>
  <c r="I7" i="1"/>
  <c r="I120" i="1"/>
  <c r="I123" i="1" l="1"/>
  <c r="I145" i="1" s="1"/>
  <c r="I62" i="1"/>
  <c r="D148" i="1"/>
  <c r="D147" i="1"/>
  <c r="E106" i="1"/>
  <c r="D95" i="1"/>
  <c r="E90" i="1"/>
  <c r="E120" i="1"/>
  <c r="F120" i="1" s="1"/>
  <c r="E72" i="1"/>
  <c r="F72" i="1" s="1"/>
  <c r="E46" i="1"/>
  <c r="E35" i="1"/>
  <c r="E28" i="1"/>
  <c r="E21" i="1"/>
  <c r="E14" i="1"/>
  <c r="E85" i="1" l="1"/>
  <c r="F85" i="1" s="1"/>
  <c r="I86" i="1"/>
  <c r="E123" i="1"/>
  <c r="E7" i="1"/>
  <c r="E62" i="1" l="1"/>
  <c r="F7" i="1"/>
  <c r="F123" i="1"/>
  <c r="E145" i="1"/>
  <c r="C72" i="1"/>
  <c r="C85" i="1" s="1"/>
  <c r="C90" i="1"/>
  <c r="D90" i="1" s="1"/>
  <c r="C139" i="1"/>
  <c r="D139" i="1" s="1"/>
  <c r="C133" i="1"/>
  <c r="D133" i="1" s="1"/>
  <c r="C128" i="1"/>
  <c r="D128" i="1" s="1"/>
  <c r="C124" i="1"/>
  <c r="C120" i="1"/>
  <c r="D120" i="1" s="1"/>
  <c r="C106" i="1"/>
  <c r="D106" i="1" s="1"/>
  <c r="C29" i="1"/>
  <c r="C28" i="1" s="1"/>
  <c r="C21" i="1"/>
  <c r="C14" i="1"/>
  <c r="C7" i="1"/>
  <c r="E86" i="1" l="1"/>
  <c r="F86" i="1" s="1"/>
  <c r="F62" i="1"/>
  <c r="C144" i="1"/>
  <c r="D144" i="1" s="1"/>
  <c r="D124" i="1"/>
  <c r="F145" i="1"/>
  <c r="C123" i="1"/>
  <c r="C62" i="1"/>
  <c r="C86" i="1" s="1"/>
  <c r="C145" i="1" l="1"/>
  <c r="D145" i="1" s="1"/>
  <c r="D123" i="1"/>
</calcChain>
</file>

<file path=xl/sharedStrings.xml><?xml version="1.0" encoding="utf-8"?>
<sst xmlns="http://schemas.openxmlformats.org/spreadsheetml/2006/main" count="293" uniqueCount="248">
  <si>
    <t>Száma</t>
  </si>
  <si>
    <t>Előirányzat-csoport, kiemelt előirányzat megnevezése</t>
  </si>
  <si>
    <t>Előirányzat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</si>
  <si>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</si>
  <si>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</si>
  <si>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</si>
  <si>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</si>
  <si>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</si>
  <si>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</si>
  <si>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</si>
  <si>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</si>
  <si>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</si>
  <si>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</si>
  <si>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</si>
  <si>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</si>
  <si>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</si>
  <si>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</si>
  <si>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</si>
  <si>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</si>
  <si>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</si>
  <si>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</si>
  <si>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</si>
  <si>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</si>
  <si>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</si>
  <si>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</si>
  <si>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</si>
  <si>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</si>
  <si>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</si>
  <si>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</si>
  <si>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</si>
  <si>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</si>
  <si>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</si>
  <si>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</si>
  <si>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</si>
  <si>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</si>
  <si>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</si>
  <si>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3.4.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</si>
  <si>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</si>
  <si>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</si>
  <si>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</si>
  <si>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</si>
  <si>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</si>
  <si>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</si>
  <si>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</si>
  <si>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</si>
  <si>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</si>
  <si>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</si>
  <si>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</si>
  <si>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</si>
  <si>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</si>
  <si>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</si>
  <si>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</si>
  <si>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</si>
  <si>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</si>
  <si>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</si>
  <si>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</si>
  <si>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</si>
  <si>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</si>
  <si>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</si>
  <si>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</si>
  <si>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</si>
  <si>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</si>
  <si>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</si>
  <si>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</si>
  <si>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</si>
  <si>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</si>
  <si>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</si>
  <si>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</si>
  <si>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</si>
  <si>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</si>
  <si>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</si>
  <si>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</si>
  <si>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</si>
  <si>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</si>
  <si>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</si>
  <si>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</si>
  <si>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</si>
  <si>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</si>
  <si>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</si>
  <si>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</si>
  <si>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</si>
  <si>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</si>
  <si>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</si>
  <si>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</si>
  <si>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</si>
  <si>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</si>
  <si>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</si>
  <si>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</si>
  <si>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</si>
  <si>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</si>
  <si>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</si>
  <si>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</si>
  <si>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</si>
  <si>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</si>
  <si>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</si>
  <si>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</si>
  <si>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</si>
  <si>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</si>
  <si>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</si>
  <si>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</si>
  <si>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</si>
  <si>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</si>
  <si>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</si>
  <si>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</si>
  <si>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</si>
  <si>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</si>
  <si>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</si>
  <si>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</si>
  <si>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</si>
  <si>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</si>
  <si>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</si>
  <si>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</si>
  <si>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</si>
  <si>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</si>
  <si>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</si>
  <si>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</si>
  <si>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</si>
  <si>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</si>
  <si>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</si>
  <si>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</si>
  <si>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</si>
  <si>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</si>
  <si>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</si>
  <si>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</si>
  <si>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</si>
  <si>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</si>
  <si>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</si>
  <si>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</si>
  <si>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</si>
  <si>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</si>
  <si>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</si>
  <si>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</si>
  <si>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</si>
  <si>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</si>
  <si>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</si>
  <si>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</si>
  <si>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</si>
  <si>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</si>
  <si>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</si>
  <si>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</si>
  <si>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</si>
  <si>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</si>
  <si>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</si>
  <si>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</si>
  <si>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</si>
  <si>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</si>
  <si>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</si>
  <si>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</si>
  <si>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</si>
  <si>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</si>
  <si>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</si>
  <si>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</si>
  <si>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</si>
  <si>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</si>
  <si>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</si>
  <si>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</si>
  <si>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</si>
  <si>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</si>
  <si>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BEVÉTELEK ÖSSZESEN: (9+16)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</si>
  <si>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</si>
  <si>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</si>
  <si>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</si>
  <si>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</si>
  <si>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</si>
  <si>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</si>
  <si>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</si>
  <si>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</si>
  <si>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</si>
  <si>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</si>
  <si>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</si>
  <si>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</si>
  <si>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</si>
  <si>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</si>
  <si>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</si>
  <si>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</si>
  <si>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</si>
  <si>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</si>
  <si>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</si>
  <si>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</si>
  <si>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</si>
  <si>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</si>
  <si>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</si>
  <si>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</si>
  <si>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</si>
  <si>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</si>
  <si>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</si>
  <si>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</si>
  <si>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</si>
  <si>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</si>
  <si>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</si>
  <si>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</si>
  <si>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</si>
  <si>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</si>
  <si>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</si>
  <si>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</si>
  <si>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</si>
  <si>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</si>
  <si>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</si>
  <si>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</si>
  <si>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</si>
  <si>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</si>
  <si>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</si>
  <si>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</si>
  <si>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</si>
  <si>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</si>
  <si>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</si>
  <si>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</si>
  <si>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</si>
  <si>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</si>
  <si>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</si>
  <si>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</si>
  <si>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</si>
  <si>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</si>
  <si>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</si>
  <si>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</si>
  <si>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</si>
  <si>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</si>
  <si>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</si>
  <si>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</si>
  <si>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</si>
  <si>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</si>
  <si>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</si>
  <si>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</si>
  <si>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</si>
  <si>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</si>
  <si>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</si>
  <si>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</si>
  <si>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</si>
  <si>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Éves engedélyezett létszám előirányzat (fő)</t>
  </si>
  <si>
    <t>Közfoglalkoztatottak létszáma (fő)</t>
  </si>
  <si>
    <t>Felhalmozási c.visszatérítendő támogatások, kölcsönök visszatérülése</t>
  </si>
  <si>
    <t>Felhalmozási c.visszatérítendő támogatások, kölcsönök igénybevétele</t>
  </si>
  <si>
    <t>2.5.-ből - Garancia- és kezességvállalásból kifizetés ÁH-n belülre</t>
  </si>
  <si>
    <r>
      <t xml:space="preserve">   Működési költségvetés kiadásai </t>
    </r>
    <r>
      <rPr>
        <sz val="11"/>
        <rFont val="Times New Roman CE"/>
        <charset val="238"/>
      </rPr>
      <t>(1.1+…+1.5.)</t>
    </r>
  </si>
  <si>
    <r>
      <t xml:space="preserve">   Felhalmozási költségvetés kiadásai </t>
    </r>
    <r>
      <rPr>
        <sz val="11"/>
        <rFont val="Times New Roman CE"/>
        <charset val="238"/>
      </rPr>
      <t>(2.1.+2.3.+2.5.)</t>
    </r>
  </si>
  <si>
    <t>Működési c.támogatások államháztart. belülről (2.1.+…+.2.5.)</t>
  </si>
  <si>
    <t>Felhalmozási c.támogatások államháztart. belülről (3.1.+…+3.5.)</t>
  </si>
  <si>
    <t xml:space="preserve"> 1.5-ből: - Elvonások és befizetések</t>
  </si>
  <si>
    <t>Önként vállalt feladatok bevétele, kiadása</t>
  </si>
  <si>
    <t>7.5.</t>
  </si>
  <si>
    <t>Irányítószervi (önkormányzati) támogatás (intézményfinanszírozás)</t>
  </si>
  <si>
    <t>Forintban !</t>
  </si>
  <si>
    <t>Keszőhidegkút  Község Önkormányzata</t>
  </si>
  <si>
    <t xml:space="preserve">2017.évi módosítás </t>
  </si>
  <si>
    <t>BEVÉTELEK</t>
  </si>
  <si>
    <t>2017.évi mód. 09.18.</t>
  </si>
  <si>
    <t>2017.évi mód. 12.31.</t>
  </si>
  <si>
    <t>Külföldi finanszírozás kiadásai (8.1. + … + 8.4.)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</si>
</sst>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2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4" borderId="7" applyNumberFormat="0" applyFont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9" applyNumberFormat="0" applyFill="0" applyAlignment="0" applyProtection="0"/>
    <xf numFmtId="0" fontId="17" fillId="17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1" applyNumberFormat="0" applyAlignment="0" applyProtection="0"/>
  </cellStyleXfs>
  <cellXfs count="142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1" fillId="0" borderId="0" xfId="0" applyFont="1" applyFill="1" applyAlignment="1" applyProtection="1">
      <alignment vertical="center"/>
    </xf>
    <xf numFmtId="0" fontId="1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left" vertical="center" wrapText="1" indent="1"/>
    </xf>
    <xf numFmtId="16" fontId="15" fillId="0" borderId="0" xfId="0" applyNumberFormat="1" applyFont="1" applyFill="1" applyAlignment="1">
      <alignment vertical="center" wrapTex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164" fontId="25" fillId="0" borderId="14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5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5" xfId="38" applyNumberFormat="1" applyFont="1" applyFill="1" applyBorder="1" applyAlignment="1" applyProtection="1">
      <alignment horizontal="right" vertical="center" wrapText="1" indent="1"/>
    </xf>
    <xf numFmtId="164" fontId="25" fillId="0" borderId="13" xfId="38" applyNumberFormat="1" applyFont="1" applyFill="1" applyBorder="1" applyAlignment="1" applyProtection="1">
      <alignment horizontal="right" vertical="center" wrapText="1" indent="1"/>
    </xf>
    <xf numFmtId="164" fontId="25" fillId="0" borderId="13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4" xfId="38" applyNumberFormat="1" applyFont="1" applyFill="1" applyBorder="1" applyAlignment="1" applyProtection="1">
      <alignment horizontal="right" vertical="center" wrapText="1" indent="1"/>
    </xf>
    <xf numFmtId="164" fontId="29" fillId="0" borderId="15" xfId="38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3" xfId="38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38" applyNumberFormat="1" applyFont="1" applyFill="1" applyBorder="1" applyAlignment="1" applyProtection="1">
      <alignment horizontal="right" vertical="center" wrapText="1" indent="1"/>
      <protection locked="0"/>
    </xf>
    <xf numFmtId="164" fontId="21" fillId="0" borderId="17" xfId="0" applyNumberFormat="1" applyFont="1" applyFill="1" applyBorder="1" applyAlignment="1" applyProtection="1">
      <alignment horizontal="right" vertical="center" wrapText="1" indent="1"/>
    </xf>
    <xf numFmtId="164" fontId="25" fillId="0" borderId="18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6" xfId="38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11" xfId="0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vertical="center" wrapText="1"/>
    </xf>
    <xf numFmtId="164" fontId="20" fillId="0" borderId="11" xfId="0" applyNumberFormat="1" applyFont="1" applyFill="1" applyBorder="1" applyAlignment="1">
      <alignment vertical="center" wrapText="1"/>
    </xf>
    <xf numFmtId="164" fontId="15" fillId="0" borderId="11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5" fillId="0" borderId="20" xfId="0" applyNumberFormat="1" applyFont="1" applyFill="1" applyBorder="1" applyAlignment="1">
      <alignment vertical="center" wrapText="1"/>
    </xf>
    <xf numFmtId="164" fontId="31" fillId="0" borderId="11" xfId="0" applyNumberFormat="1" applyFont="1" applyFill="1" applyBorder="1" applyAlignment="1">
      <alignment vertical="center" wrapText="1"/>
    </xf>
    <xf numFmtId="164" fontId="20" fillId="0" borderId="19" xfId="0" applyNumberFormat="1" applyFont="1" applyFill="1" applyBorder="1" applyAlignment="1">
      <alignment vertical="center" wrapText="1"/>
    </xf>
    <xf numFmtId="164" fontId="15" fillId="0" borderId="19" xfId="0" applyNumberFormat="1" applyFont="1" applyFill="1" applyBorder="1" applyAlignment="1">
      <alignment vertical="center" wrapText="1"/>
    </xf>
    <xf numFmtId="164" fontId="20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22" fillId="0" borderId="21" xfId="0" applyFont="1" applyFill="1" applyBorder="1" applyAlignment="1" applyProtection="1">
      <alignment horizontal="right"/>
    </xf>
    <xf numFmtId="0" fontId="22" fillId="0" borderId="0" xfId="0" applyFont="1" applyFill="1" applyBorder="1" applyAlignment="1" applyProtection="1">
      <alignment horizontal="right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49" fontId="25" fillId="0" borderId="14" xfId="38" applyNumberFormat="1" applyFont="1" applyFill="1" applyBorder="1" applyAlignment="1" applyProtection="1">
      <alignment horizontal="center" vertical="center" wrapText="1"/>
    </xf>
    <xf numFmtId="164" fontId="23" fillId="0" borderId="18" xfId="0" applyNumberFormat="1" applyFont="1" applyFill="1" applyBorder="1" applyAlignment="1">
      <alignment vertical="center" wrapText="1"/>
    </xf>
    <xf numFmtId="49" fontId="25" fillId="0" borderId="15" xfId="38" applyNumberFormat="1" applyFont="1" applyFill="1" applyBorder="1" applyAlignment="1" applyProtection="1">
      <alignment horizontal="center" vertical="center" wrapText="1"/>
    </xf>
    <xf numFmtId="164" fontId="20" fillId="0" borderId="15" xfId="0" applyNumberFormat="1" applyFont="1" applyFill="1" applyBorder="1" applyAlignment="1">
      <alignment vertical="center" wrapText="1"/>
    </xf>
    <xf numFmtId="164" fontId="15" fillId="0" borderId="15" xfId="0" applyNumberFormat="1" applyFont="1" applyFill="1" applyBorder="1" applyAlignment="1">
      <alignment vertical="center" wrapText="1"/>
    </xf>
    <xf numFmtId="49" fontId="25" fillId="0" borderId="13" xfId="38" applyNumberFormat="1" applyFont="1" applyFill="1" applyBorder="1" applyAlignment="1" applyProtection="1">
      <alignment horizontal="center" vertical="center" wrapText="1"/>
    </xf>
    <xf numFmtId="164" fontId="23" fillId="0" borderId="16" xfId="0" applyNumberFormat="1" applyFont="1" applyFill="1" applyBorder="1" applyAlignment="1">
      <alignment vertical="center" wrapText="1"/>
    </xf>
    <xf numFmtId="164" fontId="23" fillId="0" borderId="15" xfId="0" applyNumberFormat="1" applyFont="1" applyFill="1" applyBorder="1" applyAlignment="1">
      <alignment vertical="center" wrapText="1"/>
    </xf>
    <xf numFmtId="164" fontId="20" fillId="0" borderId="16" xfId="0" applyNumberFormat="1" applyFont="1" applyFill="1" applyBorder="1" applyAlignment="1">
      <alignment vertical="center" wrapText="1"/>
    </xf>
    <xf numFmtId="164" fontId="20" fillId="0" borderId="18" xfId="0" applyNumberFormat="1" applyFont="1" applyFill="1" applyBorder="1" applyAlignment="1">
      <alignment vertical="center" wrapText="1"/>
    </xf>
    <xf numFmtId="164" fontId="15" fillId="0" borderId="18" xfId="0" applyNumberFormat="1" applyFont="1" applyFill="1" applyBorder="1" applyAlignment="1">
      <alignment vertical="center" wrapText="1"/>
    </xf>
    <xf numFmtId="164" fontId="23" fillId="0" borderId="13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 applyProtection="1"/>
    <xf numFmtId="164" fontId="31" fillId="0" borderId="14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 applyProtection="1">
      <alignment horizontal="right" vertical="center" wrapText="1" indent="1"/>
    </xf>
    <xf numFmtId="164" fontId="21" fillId="0" borderId="12" xfId="0" applyNumberFormat="1" applyFont="1" applyFill="1" applyBorder="1" applyAlignment="1">
      <alignment horizontal="center" vertical="center" wrapText="1"/>
    </xf>
    <xf numFmtId="49" fontId="25" fillId="0" borderId="18" xfId="38" applyNumberFormat="1" applyFont="1" applyFill="1" applyBorder="1" applyAlignment="1" applyProtection="1">
      <alignment horizontal="center" vertical="center" wrapText="1"/>
    </xf>
    <xf numFmtId="0" fontId="25" fillId="0" borderId="18" xfId="38" applyFont="1" applyFill="1" applyBorder="1" applyAlignment="1" applyProtection="1">
      <alignment horizontal="left" vertical="center" wrapText="1" indent="1"/>
    </xf>
    <xf numFmtId="0" fontId="15" fillId="0" borderId="22" xfId="0" applyFont="1" applyFill="1" applyBorder="1" applyAlignment="1">
      <alignment vertical="center" wrapText="1"/>
    </xf>
    <xf numFmtId="0" fontId="25" fillId="0" borderId="15" xfId="38" applyFont="1" applyFill="1" applyBorder="1" applyAlignment="1" applyProtection="1">
      <alignment horizontal="left" vertical="center" wrapText="1" indent="1"/>
    </xf>
    <xf numFmtId="0" fontId="25" fillId="0" borderId="22" xfId="38" applyFont="1" applyFill="1" applyBorder="1" applyAlignment="1" applyProtection="1">
      <alignment horizontal="left" vertical="center" wrapText="1" indent="1"/>
    </xf>
    <xf numFmtId="0" fontId="25" fillId="0" borderId="15" xfId="38" applyFont="1" applyFill="1" applyBorder="1" applyAlignment="1" applyProtection="1">
      <alignment horizontal="left" indent="4"/>
    </xf>
    <xf numFmtId="0" fontId="25" fillId="0" borderId="15" xfId="38" applyFont="1" applyFill="1" applyBorder="1" applyAlignment="1" applyProtection="1">
      <alignment horizontal="left" vertical="center" wrapText="1" indent="4"/>
    </xf>
    <xf numFmtId="49" fontId="25" fillId="0" borderId="22" xfId="38" applyNumberFormat="1" applyFont="1" applyFill="1" applyBorder="1" applyAlignment="1" applyProtection="1">
      <alignment horizontal="center" vertical="center" wrapText="1"/>
    </xf>
    <xf numFmtId="0" fontId="25" fillId="0" borderId="13" xfId="38" applyFont="1" applyFill="1" applyBorder="1" applyAlignment="1" applyProtection="1">
      <alignment horizontal="left" vertical="center" wrapText="1" indent="4"/>
    </xf>
    <xf numFmtId="49" fontId="25" fillId="0" borderId="16" xfId="38" applyNumberFormat="1" applyFont="1" applyFill="1" applyBorder="1" applyAlignment="1" applyProtection="1">
      <alignment horizontal="center" vertical="center" wrapText="1"/>
    </xf>
    <xf numFmtId="0" fontId="25" fillId="0" borderId="16" xfId="38" applyFont="1" applyFill="1" applyBorder="1" applyAlignment="1" applyProtection="1">
      <alignment horizontal="left" vertical="center" wrapText="1" indent="4"/>
    </xf>
    <xf numFmtId="164" fontId="15" fillId="0" borderId="16" xfId="0" applyNumberFormat="1" applyFont="1" applyFill="1" applyBorder="1" applyAlignment="1">
      <alignment vertical="center" wrapText="1"/>
    </xf>
    <xf numFmtId="0" fontId="25" fillId="0" borderId="13" xfId="38" applyFont="1" applyFill="1" applyBorder="1" applyAlignment="1" applyProtection="1">
      <alignment horizontal="left" vertical="center" wrapText="1" indent="1"/>
    </xf>
    <xf numFmtId="0" fontId="25" fillId="0" borderId="14" xfId="38" applyFont="1" applyFill="1" applyBorder="1" applyAlignment="1" applyProtection="1">
      <alignment horizontal="left" vertical="center" wrapText="1" indent="4"/>
    </xf>
    <xf numFmtId="0" fontId="25" fillId="0" borderId="14" xfId="38" applyFont="1" applyFill="1" applyBorder="1" applyAlignment="1" applyProtection="1">
      <alignment horizontal="left" vertical="center" wrapText="1" indent="1"/>
    </xf>
    <xf numFmtId="164" fontId="15" fillId="0" borderId="14" xfId="0" applyNumberFormat="1" applyFont="1" applyFill="1" applyBorder="1" applyAlignment="1">
      <alignment vertical="center" wrapText="1"/>
    </xf>
    <xf numFmtId="164" fontId="15" fillId="0" borderId="22" xfId="0" applyNumberFormat="1" applyFont="1" applyFill="1" applyBorder="1" applyAlignment="1">
      <alignment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wrapText="1"/>
    </xf>
    <xf numFmtId="0" fontId="21" fillId="0" borderId="13" xfId="0" applyFont="1" applyFill="1" applyBorder="1" applyAlignment="1" applyProtection="1">
      <alignment horizontal="center" vertical="center" wrapText="1"/>
    </xf>
    <xf numFmtId="164" fontId="21" fillId="0" borderId="13" xfId="0" applyNumberFormat="1" applyFont="1" applyFill="1" applyBorder="1" applyAlignment="1" applyProtection="1">
      <alignment horizontal="right" vertical="center" wrapText="1" indent="1"/>
    </xf>
    <xf numFmtId="164" fontId="21" fillId="0" borderId="22" xfId="0" applyNumberFormat="1" applyFont="1" applyFill="1" applyBorder="1" applyAlignment="1" applyProtection="1">
      <alignment horizontal="right" vertical="center" wrapText="1" indent="1"/>
    </xf>
    <xf numFmtId="0" fontId="24" fillId="0" borderId="11" xfId="38" applyFont="1" applyFill="1" applyBorder="1" applyAlignment="1" applyProtection="1">
      <alignment horizontal="center" vertical="center" wrapText="1"/>
    </xf>
    <xf numFmtId="0" fontId="24" fillId="0" borderId="11" xfId="38" applyFont="1" applyFill="1" applyBorder="1" applyAlignment="1" applyProtection="1">
      <alignment horizontal="left" vertical="center" wrapText="1" indent="1"/>
    </xf>
    <xf numFmtId="164" fontId="24" fillId="0" borderId="11" xfId="38" applyNumberFormat="1" applyFont="1" applyFill="1" applyBorder="1" applyAlignment="1" applyProtection="1">
      <alignment horizontal="right" vertical="center" wrapText="1" indent="1"/>
    </xf>
    <xf numFmtId="0" fontId="26" fillId="0" borderId="14" xfId="0" applyFont="1" applyFill="1" applyBorder="1" applyAlignment="1" applyProtection="1">
      <alignment horizontal="left" wrapText="1" indent="1"/>
    </xf>
    <xf numFmtId="0" fontId="26" fillId="0" borderId="15" xfId="0" applyFont="1" applyFill="1" applyBorder="1" applyAlignment="1" applyProtection="1">
      <alignment horizontal="left" wrapText="1" indent="1"/>
    </xf>
    <xf numFmtId="0" fontId="26" fillId="0" borderId="13" xfId="0" applyFont="1" applyFill="1" applyBorder="1" applyAlignment="1" applyProtection="1">
      <alignment horizontal="left" wrapText="1" indent="1"/>
    </xf>
    <xf numFmtId="0" fontId="27" fillId="0" borderId="11" xfId="0" applyFont="1" applyFill="1" applyBorder="1" applyAlignment="1" applyProtection="1">
      <alignment horizontal="left" vertical="center" wrapText="1" indent="1"/>
    </xf>
    <xf numFmtId="164" fontId="28" fillId="0" borderId="11" xfId="38" applyNumberFormat="1" applyFont="1" applyFill="1" applyBorder="1" applyAlignment="1" applyProtection="1">
      <alignment horizontal="right" vertical="center" wrapText="1" inden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9" xfId="38" applyFont="1" applyFill="1" applyBorder="1" applyAlignment="1" applyProtection="1">
      <alignment horizontal="left" vertical="center" wrapText="1" indent="1"/>
    </xf>
    <xf numFmtId="164" fontId="24" fillId="0" borderId="19" xfId="38" applyNumberFormat="1" applyFont="1" applyFill="1" applyBorder="1" applyAlignment="1" applyProtection="1">
      <alignment horizontal="right" vertical="center" wrapText="1" indent="1"/>
    </xf>
    <xf numFmtId="164" fontId="28" fillId="0" borderId="19" xfId="38" applyNumberFormat="1" applyFont="1" applyFill="1" applyBorder="1" applyAlignment="1" applyProtection="1">
      <alignment horizontal="right" vertical="center" wrapText="1" indent="1"/>
    </xf>
    <xf numFmtId="0" fontId="27" fillId="0" borderId="11" xfId="0" applyFont="1" applyFill="1" applyBorder="1" applyAlignment="1" applyProtection="1">
      <alignment horizontal="center" wrapText="1"/>
    </xf>
    <xf numFmtId="0" fontId="26" fillId="0" borderId="13" xfId="0" applyFont="1" applyFill="1" applyBorder="1" applyAlignment="1" applyProtection="1">
      <alignment wrapText="1"/>
    </xf>
    <xf numFmtId="0" fontId="26" fillId="0" borderId="14" xfId="0" applyFont="1" applyFill="1" applyBorder="1" applyAlignment="1" applyProtection="1">
      <alignment horizontal="center" wrapText="1"/>
    </xf>
    <xf numFmtId="0" fontId="26" fillId="0" borderId="15" xfId="0" applyFont="1" applyFill="1" applyBorder="1" applyAlignment="1" applyProtection="1">
      <alignment horizontal="center" wrapText="1"/>
    </xf>
    <xf numFmtId="0" fontId="26" fillId="0" borderId="13" xfId="0" applyFont="1" applyFill="1" applyBorder="1" applyAlignment="1" applyProtection="1">
      <alignment horizontal="center" wrapText="1"/>
    </xf>
    <xf numFmtId="164" fontId="24" fillId="0" borderId="11" xfId="38" applyNumberFormat="1" applyFont="1" applyFill="1" applyBorder="1" applyAlignment="1" applyProtection="1">
      <alignment horizontal="right" vertical="center" wrapText="1" indent="1"/>
      <protection locked="0"/>
    </xf>
    <xf numFmtId="0" fontId="27" fillId="0" borderId="11" xfId="0" applyFont="1" applyFill="1" applyBorder="1" applyAlignment="1" applyProtection="1">
      <alignment wrapText="1"/>
    </xf>
    <xf numFmtId="0" fontId="27" fillId="0" borderId="19" xfId="0" applyFont="1" applyFill="1" applyBorder="1" applyAlignment="1" applyProtection="1">
      <alignment horizontal="center" wrapText="1"/>
    </xf>
    <xf numFmtId="0" fontId="27" fillId="0" borderId="19" xfId="0" applyFont="1" applyFill="1" applyBorder="1" applyAlignment="1" applyProtection="1">
      <alignment wrapText="1"/>
    </xf>
    <xf numFmtId="164" fontId="21" fillId="0" borderId="11" xfId="0" applyNumberFormat="1" applyFont="1" applyFill="1" applyBorder="1" applyAlignment="1" applyProtection="1">
      <alignment horizontal="right" vertical="center" wrapText="1" indent="1"/>
    </xf>
    <xf numFmtId="164" fontId="21" fillId="0" borderId="12" xfId="0" applyNumberFormat="1" applyFont="1" applyFill="1" applyBorder="1" applyAlignment="1" applyProtection="1">
      <alignment horizontal="right" vertical="center" wrapText="1" indent="1"/>
    </xf>
    <xf numFmtId="0" fontId="24" fillId="0" borderId="12" xfId="38" applyFont="1" applyFill="1" applyBorder="1" applyAlignment="1" applyProtection="1">
      <alignment horizontal="center" vertical="center" wrapText="1"/>
    </xf>
    <xf numFmtId="0" fontId="24" fillId="0" borderId="12" xfId="38" applyFont="1" applyFill="1" applyBorder="1" applyAlignment="1" applyProtection="1">
      <alignment vertical="center" wrapText="1"/>
    </xf>
    <xf numFmtId="164" fontId="24" fillId="0" borderId="12" xfId="38" applyNumberFormat="1" applyFont="1" applyFill="1" applyBorder="1" applyAlignment="1" applyProtection="1">
      <alignment horizontal="right" vertical="center" wrapText="1" indent="1"/>
    </xf>
    <xf numFmtId="164" fontId="25" fillId="0" borderId="11" xfId="38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1" xfId="38" applyFont="1" applyFill="1" applyBorder="1" applyAlignment="1" applyProtection="1">
      <alignment vertical="center" wrapText="1"/>
    </xf>
    <xf numFmtId="0" fontId="26" fillId="0" borderId="13" xfId="0" applyFont="1" applyFill="1" applyBorder="1" applyAlignment="1" applyProtection="1">
      <alignment horizontal="left" vertical="center" wrapText="1" indent="1"/>
    </xf>
    <xf numFmtId="0" fontId="26" fillId="0" borderId="15" xfId="0" applyFont="1" applyFill="1" applyBorder="1" applyAlignment="1" applyProtection="1">
      <alignment horizontal="left" vertical="center" wrapText="1" indent="1"/>
    </xf>
    <xf numFmtId="0" fontId="28" fillId="0" borderId="11" xfId="38" applyFont="1" applyFill="1" applyBorder="1" applyAlignment="1" applyProtection="1">
      <alignment horizontal="left" vertical="center" wrapText="1" indent="1"/>
    </xf>
    <xf numFmtId="164" fontId="24" fillId="0" borderId="22" xfId="38" applyNumberFormat="1" applyFont="1" applyFill="1" applyBorder="1" applyAlignment="1" applyProtection="1">
      <alignment horizontal="right" vertical="center" wrapText="1" indent="1"/>
    </xf>
    <xf numFmtId="164" fontId="27" fillId="0" borderId="11" xfId="0" applyNumberFormat="1" applyFont="1" applyFill="1" applyBorder="1" applyAlignment="1" applyProtection="1">
      <alignment horizontal="right" vertical="center" wrapText="1" indent="1"/>
    </xf>
    <xf numFmtId="164" fontId="27" fillId="0" borderId="11" xfId="0" quotePrefix="1" applyNumberFormat="1" applyFont="1" applyFill="1" applyBorder="1" applyAlignment="1" applyProtection="1">
      <alignment horizontal="right" vertical="center" wrapText="1" indent="1"/>
    </xf>
    <xf numFmtId="164" fontId="25" fillId="0" borderId="12" xfId="38" applyNumberFormat="1" applyFont="1" applyFill="1" applyBorder="1" applyAlignment="1" applyProtection="1">
      <alignment horizontal="right" vertical="center" wrapText="1" indent="1"/>
      <protection locked="0"/>
    </xf>
    <xf numFmtId="0" fontId="27" fillId="0" borderId="19" xfId="0" applyFont="1" applyFill="1" applyBorder="1" applyAlignment="1" applyProtection="1">
      <alignment horizontal="center" vertical="center" wrapText="1"/>
    </xf>
    <xf numFmtId="0" fontId="27" fillId="0" borderId="19" xfId="0" applyFont="1" applyFill="1" applyBorder="1" applyAlignment="1" applyProtection="1">
      <alignment horizontal="left" vertical="center" wrapText="1" indent="1"/>
    </xf>
    <xf numFmtId="3" fontId="21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7" xfId="0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64" fontId="15" fillId="0" borderId="10" xfId="0" applyNumberFormat="1" applyFont="1" applyFill="1" applyBorder="1" applyAlignment="1">
      <alignment vertical="center" wrapText="1"/>
    </xf>
    <xf numFmtId="49" fontId="31" fillId="0" borderId="11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21" fillId="0" borderId="23" xfId="0" applyFont="1" applyFill="1" applyBorder="1" applyAlignment="1" applyProtection="1">
      <alignment horizontal="left" vertical="center"/>
    </xf>
    <xf numFmtId="0" fontId="21" fillId="0" borderId="24" xfId="0" applyFont="1" applyFill="1" applyBorder="1" applyAlignment="1" applyProtection="1">
      <alignment horizontal="left" vertical="center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/>
    </xf>
    <xf numFmtId="164" fontId="2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_KVRENMUNKA" xfId="38" xr:uid="{00000000-0005-0000-0000-000026000000}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54"/>
  <sheetViews>
    <sheetView tabSelected="1" view="pageBreakPreview" zoomScale="50" zoomScaleNormal="100" zoomScaleSheetLayoutView="50" workbookViewId="0">
      <selection activeCell="D15" sqref="D15"/>
    </sheetView>
  </sheetViews>
  <sheetFormatPr defaultRowHeight="12.75" x14ac:dyDescent="0.2"/>
  <cols>
    <col min="1" max="1" width="9.5" style="4" bestFit="1" customWidth="1"/>
    <col min="2" max="2" width="72" style="5" customWidth="1"/>
    <col min="3" max="3" width="16" style="6" customWidth="1"/>
    <col min="4" max="4" width="14.1640625" style="6" bestFit="1" customWidth="1"/>
    <col min="5" max="5" width="16.6640625" style="6" customWidth="1"/>
    <col min="6" max="6" width="20.5" style="2" customWidth="1"/>
    <col min="7" max="7" width="2.5" style="2" hidden="1" customWidth="1"/>
    <col min="8" max="8" width="4" style="2" hidden="1" customWidth="1"/>
    <col min="9" max="9" width="19.83203125" style="2" customWidth="1"/>
    <col min="10" max="16384" width="9.33203125" style="2"/>
  </cols>
  <sheetData>
    <row r="1" spans="1:10" s="140" customFormat="1" ht="16.5" customHeight="1" x14ac:dyDescent="0.2">
      <c r="A1" s="138" t="s">
        <v>242</v>
      </c>
      <c r="B1" s="138"/>
      <c r="C1" s="138"/>
      <c r="D1" s="138"/>
      <c r="E1" s="138"/>
      <c r="F1" s="138"/>
      <c r="G1" s="138"/>
      <c r="H1" s="138"/>
      <c r="I1" s="138"/>
    </row>
    <row r="2" spans="1:10" s="141" customFormat="1" ht="21.75" customHeight="1" x14ac:dyDescent="0.2">
      <c r="A2" s="139" t="s">
        <v>238</v>
      </c>
      <c r="B2" s="139"/>
      <c r="C2" s="139"/>
      <c r="D2" s="139"/>
      <c r="E2" s="139"/>
      <c r="F2" s="139"/>
      <c r="G2" s="139"/>
      <c r="H2" s="139"/>
      <c r="I2" s="139"/>
    </row>
    <row r="3" spans="1:10" s="1" customFormat="1" ht="16.5" thickBot="1" x14ac:dyDescent="0.3">
      <c r="A3" s="7"/>
      <c r="B3" s="7"/>
      <c r="C3" s="39"/>
      <c r="H3" s="38"/>
      <c r="I3" s="40" t="s">
        <v>241</v>
      </c>
      <c r="J3" s="55"/>
    </row>
    <row r="4" spans="1:10" s="135" customFormat="1" ht="32.25" thickBot="1" x14ac:dyDescent="0.25">
      <c r="A4" s="79" t="s">
        <v>0</v>
      </c>
      <c r="B4" s="80" t="s">
        <v>1</v>
      </c>
      <c r="C4" s="80" t="s">
        <v>2</v>
      </c>
      <c r="D4" s="79" t="s">
        <v>243</v>
      </c>
      <c r="E4" s="79" t="s">
        <v>245</v>
      </c>
      <c r="F4" s="79" t="s">
        <v>243</v>
      </c>
      <c r="G4" s="134"/>
      <c r="H4" s="134"/>
      <c r="I4" s="79" t="s">
        <v>246</v>
      </c>
    </row>
    <row r="5" spans="1:10" s="3" customFormat="1" ht="16.5" thickBot="1" x14ac:dyDescent="0.25">
      <c r="A5" s="79" t="s">
        <v>3</v>
      </c>
      <c r="B5" s="79" t="s">
        <v>17</v>
      </c>
      <c r="C5" s="79" t="s">
        <v>30</v>
      </c>
      <c r="D5" s="79" t="s">
        <v>204</v>
      </c>
      <c r="E5" s="79" t="s">
        <v>55</v>
      </c>
      <c r="F5" s="79" t="s">
        <v>77</v>
      </c>
      <c r="G5" s="41"/>
      <c r="H5" s="41"/>
      <c r="I5" s="79" t="s">
        <v>215</v>
      </c>
    </row>
    <row r="6" spans="1:10" s="3" customFormat="1" ht="16.5" thickBot="1" x14ac:dyDescent="0.25">
      <c r="A6" s="81"/>
      <c r="B6" s="81" t="s">
        <v>244</v>
      </c>
      <c r="C6" s="82"/>
      <c r="D6" s="83"/>
      <c r="E6" s="79"/>
      <c r="F6" s="80"/>
      <c r="G6" s="42"/>
      <c r="H6" s="42"/>
      <c r="I6" s="80"/>
    </row>
    <row r="7" spans="1:10" s="3" customFormat="1" ht="16.5" thickBot="1" x14ac:dyDescent="0.25">
      <c r="A7" s="84" t="s">
        <v>3</v>
      </c>
      <c r="B7" s="85" t="s">
        <v>4</v>
      </c>
      <c r="C7" s="86">
        <f>+C8+C9+C10+C11+C12+C13</f>
        <v>2500000</v>
      </c>
      <c r="D7" s="86"/>
      <c r="E7" s="86">
        <f>+E8+E9+E10+E11+E12+E13</f>
        <v>2676501</v>
      </c>
      <c r="F7" s="47">
        <f>SUM(I7-E7)</f>
        <v>154301</v>
      </c>
      <c r="G7" s="28"/>
      <c r="H7" s="28"/>
      <c r="I7" s="86">
        <f>+I8+I9+I10+I11+I12+I13</f>
        <v>2830802</v>
      </c>
    </row>
    <row r="8" spans="1:10" s="9" customFormat="1" ht="15.75" x14ac:dyDescent="0.25">
      <c r="A8" s="43" t="s">
        <v>5</v>
      </c>
      <c r="B8" s="87" t="s">
        <v>6</v>
      </c>
      <c r="C8" s="16"/>
      <c r="D8" s="16"/>
      <c r="E8" s="16"/>
      <c r="F8" s="44"/>
      <c r="G8" s="44"/>
      <c r="H8" s="44"/>
      <c r="I8" s="44"/>
    </row>
    <row r="9" spans="1:10" s="10" customFormat="1" ht="15.75" x14ac:dyDescent="0.25">
      <c r="A9" s="45" t="s">
        <v>7</v>
      </c>
      <c r="B9" s="88" t="s">
        <v>8</v>
      </c>
      <c r="C9" s="17"/>
      <c r="D9" s="17"/>
      <c r="E9" s="17"/>
      <c r="F9" s="46"/>
      <c r="G9" s="46"/>
      <c r="H9" s="46"/>
      <c r="I9" s="46"/>
    </row>
    <row r="10" spans="1:10" s="10" customFormat="1" ht="16.5" customHeight="1" x14ac:dyDescent="0.25">
      <c r="A10" s="45" t="s">
        <v>9</v>
      </c>
      <c r="B10" s="88" t="s">
        <v>10</v>
      </c>
      <c r="C10" s="17">
        <v>2500000</v>
      </c>
      <c r="D10" s="17"/>
      <c r="E10" s="17">
        <v>2500000</v>
      </c>
      <c r="F10" s="47">
        <f>SUM(I10-E10)</f>
        <v>110175</v>
      </c>
      <c r="G10" s="46"/>
      <c r="H10" s="46"/>
      <c r="I10" s="46">
        <v>2610175</v>
      </c>
    </row>
    <row r="11" spans="1:10" s="10" customFormat="1" ht="15.75" x14ac:dyDescent="0.25">
      <c r="A11" s="45" t="s">
        <v>11</v>
      </c>
      <c r="B11" s="88" t="s">
        <v>12</v>
      </c>
      <c r="C11" s="17"/>
      <c r="D11" s="17"/>
      <c r="E11" s="17"/>
      <c r="F11" s="46"/>
      <c r="G11" s="46"/>
      <c r="H11" s="46"/>
      <c r="I11" s="46"/>
    </row>
    <row r="12" spans="1:10" s="10" customFormat="1" ht="15.75" x14ac:dyDescent="0.25">
      <c r="A12" s="45" t="s">
        <v>13</v>
      </c>
      <c r="B12" s="88" t="s">
        <v>14</v>
      </c>
      <c r="C12" s="18"/>
      <c r="D12" s="18"/>
      <c r="E12" s="18">
        <v>176501</v>
      </c>
      <c r="F12" s="47">
        <f>SUM(I12-E12)</f>
        <v>44126</v>
      </c>
      <c r="G12" s="46"/>
      <c r="H12" s="46"/>
      <c r="I12" s="46">
        <v>220627</v>
      </c>
    </row>
    <row r="13" spans="1:10" s="9" customFormat="1" ht="16.5" thickBot="1" x14ac:dyDescent="0.3">
      <c r="A13" s="48" t="s">
        <v>15</v>
      </c>
      <c r="B13" s="89" t="s">
        <v>16</v>
      </c>
      <c r="C13" s="19"/>
      <c r="D13" s="19"/>
      <c r="E13" s="19"/>
      <c r="F13" s="49"/>
      <c r="G13" s="49"/>
      <c r="H13" s="49"/>
      <c r="I13" s="49"/>
    </row>
    <row r="14" spans="1:10" s="9" customFormat="1" ht="16.5" customHeight="1" thickBot="1" x14ac:dyDescent="0.25">
      <c r="A14" s="84" t="s">
        <v>17</v>
      </c>
      <c r="B14" s="90" t="s">
        <v>235</v>
      </c>
      <c r="C14" s="86">
        <f>+C15+C16+C17+C18+C19</f>
        <v>0</v>
      </c>
      <c r="D14" s="86"/>
      <c r="E14" s="86">
        <f>+E15+E16+E17+E18+E19+E20</f>
        <v>0</v>
      </c>
      <c r="F14" s="29"/>
      <c r="G14" s="29"/>
      <c r="H14" s="29"/>
      <c r="I14" s="29"/>
    </row>
    <row r="15" spans="1:10" s="9" customFormat="1" ht="15.75" x14ac:dyDescent="0.25">
      <c r="A15" s="43" t="s">
        <v>18</v>
      </c>
      <c r="B15" s="87" t="s">
        <v>19</v>
      </c>
      <c r="C15" s="16"/>
      <c r="D15" s="16"/>
      <c r="E15" s="16"/>
      <c r="F15" s="44"/>
      <c r="G15" s="44"/>
      <c r="H15" s="44"/>
      <c r="I15" s="44"/>
    </row>
    <row r="16" spans="1:10" s="9" customFormat="1" ht="15.75" x14ac:dyDescent="0.25">
      <c r="A16" s="45" t="s">
        <v>20</v>
      </c>
      <c r="B16" s="88" t="s">
        <v>21</v>
      </c>
      <c r="C16" s="17"/>
      <c r="D16" s="17"/>
      <c r="E16" s="17"/>
      <c r="F16" s="50"/>
      <c r="G16" s="50"/>
      <c r="H16" s="50"/>
      <c r="I16" s="50"/>
    </row>
    <row r="17" spans="1:9" s="9" customFormat="1" ht="19.5" customHeight="1" x14ac:dyDescent="0.25">
      <c r="A17" s="45" t="s">
        <v>22</v>
      </c>
      <c r="B17" s="88" t="s">
        <v>23</v>
      </c>
      <c r="C17" s="17"/>
      <c r="D17" s="17"/>
      <c r="E17" s="17"/>
      <c r="F17" s="50"/>
      <c r="G17" s="50"/>
      <c r="H17" s="50"/>
      <c r="I17" s="50"/>
    </row>
    <row r="18" spans="1:9" s="9" customFormat="1" ht="18" customHeight="1" x14ac:dyDescent="0.25">
      <c r="A18" s="45" t="s">
        <v>24</v>
      </c>
      <c r="B18" s="88" t="s">
        <v>25</v>
      </c>
      <c r="C18" s="17"/>
      <c r="D18" s="17"/>
      <c r="E18" s="17"/>
      <c r="F18" s="50"/>
      <c r="G18" s="50"/>
      <c r="H18" s="50"/>
      <c r="I18" s="50"/>
    </row>
    <row r="19" spans="1:9" s="9" customFormat="1" ht="15.75" x14ac:dyDescent="0.25">
      <c r="A19" s="45" t="s">
        <v>26</v>
      </c>
      <c r="B19" s="88" t="s">
        <v>27</v>
      </c>
      <c r="C19" s="17"/>
      <c r="D19" s="17"/>
      <c r="E19" s="17"/>
      <c r="F19" s="50"/>
      <c r="G19" s="50"/>
      <c r="H19" s="50"/>
      <c r="I19" s="50"/>
    </row>
    <row r="20" spans="1:9" s="10" customFormat="1" ht="16.5" thickBot="1" x14ac:dyDescent="0.3">
      <c r="A20" s="48" t="s">
        <v>28</v>
      </c>
      <c r="B20" s="89" t="s">
        <v>29</v>
      </c>
      <c r="C20" s="20"/>
      <c r="D20" s="20"/>
      <c r="E20" s="20"/>
      <c r="F20" s="51"/>
      <c r="G20" s="51"/>
      <c r="H20" s="51"/>
      <c r="I20" s="51"/>
    </row>
    <row r="21" spans="1:9" s="10" customFormat="1" ht="16.5" customHeight="1" thickBot="1" x14ac:dyDescent="0.25">
      <c r="A21" s="84" t="s">
        <v>30</v>
      </c>
      <c r="B21" s="85" t="s">
        <v>236</v>
      </c>
      <c r="C21" s="86">
        <f>+C22+C23+C24+C25+C26</f>
        <v>0</v>
      </c>
      <c r="D21" s="86"/>
      <c r="E21" s="86">
        <f>+E22+E23+E24+E25+E26+E27</f>
        <v>0</v>
      </c>
      <c r="F21" s="30"/>
      <c r="G21" s="30"/>
      <c r="H21" s="30"/>
      <c r="I21" s="30"/>
    </row>
    <row r="22" spans="1:9" s="10" customFormat="1" ht="15.75" x14ac:dyDescent="0.25">
      <c r="A22" s="43" t="s">
        <v>31</v>
      </c>
      <c r="B22" s="87" t="s">
        <v>32</v>
      </c>
      <c r="C22" s="16"/>
      <c r="D22" s="16"/>
      <c r="E22" s="16"/>
      <c r="F22" s="52"/>
      <c r="G22" s="52"/>
      <c r="H22" s="52"/>
      <c r="I22" s="52"/>
    </row>
    <row r="23" spans="1:9" s="9" customFormat="1" ht="15.75" x14ac:dyDescent="0.25">
      <c r="A23" s="45" t="s">
        <v>33</v>
      </c>
      <c r="B23" s="88" t="s">
        <v>34</v>
      </c>
      <c r="C23" s="17"/>
      <c r="D23" s="17"/>
      <c r="E23" s="17"/>
      <c r="F23" s="50"/>
      <c r="G23" s="50"/>
      <c r="H23" s="50"/>
      <c r="I23" s="50"/>
    </row>
    <row r="24" spans="1:9" s="10" customFormat="1" ht="16.5" customHeight="1" x14ac:dyDescent="0.25">
      <c r="A24" s="45" t="s">
        <v>35</v>
      </c>
      <c r="B24" s="88" t="s">
        <v>230</v>
      </c>
      <c r="C24" s="17"/>
      <c r="D24" s="17"/>
      <c r="E24" s="17"/>
      <c r="F24" s="46"/>
      <c r="G24" s="46"/>
      <c r="H24" s="46"/>
      <c r="I24" s="46"/>
    </row>
    <row r="25" spans="1:9" s="10" customFormat="1" ht="16.5" customHeight="1" x14ac:dyDescent="0.25">
      <c r="A25" s="45" t="s">
        <v>36</v>
      </c>
      <c r="B25" s="88" t="s">
        <v>231</v>
      </c>
      <c r="C25" s="17"/>
      <c r="D25" s="17"/>
      <c r="E25" s="17"/>
      <c r="F25" s="46"/>
      <c r="G25" s="46"/>
      <c r="H25" s="46"/>
      <c r="I25" s="46"/>
    </row>
    <row r="26" spans="1:9" s="10" customFormat="1" ht="15.75" x14ac:dyDescent="0.25">
      <c r="A26" s="45" t="s">
        <v>37</v>
      </c>
      <c r="B26" s="88" t="s">
        <v>38</v>
      </c>
      <c r="C26" s="17"/>
      <c r="D26" s="17"/>
      <c r="E26" s="17"/>
      <c r="F26" s="46"/>
      <c r="G26" s="46"/>
      <c r="H26" s="46"/>
      <c r="I26" s="46"/>
    </row>
    <row r="27" spans="1:9" s="10" customFormat="1" ht="16.5" thickBot="1" x14ac:dyDescent="0.3">
      <c r="A27" s="48" t="s">
        <v>39</v>
      </c>
      <c r="B27" s="89" t="s">
        <v>40</v>
      </c>
      <c r="C27" s="20"/>
      <c r="D27" s="20"/>
      <c r="E27" s="20"/>
      <c r="F27" s="51"/>
      <c r="G27" s="51"/>
      <c r="H27" s="51"/>
      <c r="I27" s="51"/>
    </row>
    <row r="28" spans="1:9" s="10" customFormat="1" ht="16.5" thickBot="1" x14ac:dyDescent="0.25">
      <c r="A28" s="84" t="s">
        <v>41</v>
      </c>
      <c r="B28" s="85" t="s">
        <v>42</v>
      </c>
      <c r="C28" s="91">
        <f>+C29+C32+C33+C34</f>
        <v>0</v>
      </c>
      <c r="D28" s="91"/>
      <c r="E28" s="86">
        <f>+E29+E30+E31+E32+E33+E34</f>
        <v>0</v>
      </c>
      <c r="F28" s="30"/>
      <c r="G28" s="30"/>
      <c r="H28" s="30"/>
      <c r="I28" s="30"/>
    </row>
    <row r="29" spans="1:9" s="10" customFormat="1" ht="15.75" x14ac:dyDescent="0.25">
      <c r="A29" s="43" t="s">
        <v>43</v>
      </c>
      <c r="B29" s="87" t="s">
        <v>44</v>
      </c>
      <c r="C29" s="21">
        <f>+C30+C31</f>
        <v>0</v>
      </c>
      <c r="D29" s="21"/>
      <c r="E29" s="21"/>
      <c r="F29" s="52"/>
      <c r="G29" s="52"/>
      <c r="H29" s="52"/>
      <c r="I29" s="52"/>
    </row>
    <row r="30" spans="1:9" s="10" customFormat="1" ht="15.75" x14ac:dyDescent="0.25">
      <c r="A30" s="45" t="s">
        <v>45</v>
      </c>
      <c r="B30" s="88" t="s">
        <v>46</v>
      </c>
      <c r="C30" s="17"/>
      <c r="D30" s="17"/>
      <c r="E30" s="17"/>
      <c r="F30" s="46"/>
      <c r="G30" s="46"/>
      <c r="H30" s="46"/>
      <c r="I30" s="46"/>
    </row>
    <row r="31" spans="1:9" s="10" customFormat="1" ht="15.75" x14ac:dyDescent="0.25">
      <c r="A31" s="45" t="s">
        <v>47</v>
      </c>
      <c r="B31" s="88" t="s">
        <v>48</v>
      </c>
      <c r="C31" s="17"/>
      <c r="D31" s="17"/>
      <c r="E31" s="17"/>
      <c r="F31" s="46"/>
      <c r="G31" s="46"/>
      <c r="H31" s="46"/>
      <c r="I31" s="46"/>
    </row>
    <row r="32" spans="1:9" s="10" customFormat="1" ht="15.75" x14ac:dyDescent="0.25">
      <c r="A32" s="45" t="s">
        <v>49</v>
      </c>
      <c r="B32" s="88" t="s">
        <v>50</v>
      </c>
      <c r="C32" s="17"/>
      <c r="D32" s="17"/>
      <c r="E32" s="17"/>
      <c r="F32" s="46"/>
      <c r="G32" s="46"/>
      <c r="H32" s="46"/>
      <c r="I32" s="46"/>
    </row>
    <row r="33" spans="1:9" s="10" customFormat="1" ht="15.75" x14ac:dyDescent="0.25">
      <c r="A33" s="45" t="s">
        <v>51</v>
      </c>
      <c r="B33" s="88" t="s">
        <v>52</v>
      </c>
      <c r="C33" s="17"/>
      <c r="D33" s="17"/>
      <c r="E33" s="17"/>
      <c r="F33" s="46"/>
      <c r="G33" s="46"/>
      <c r="H33" s="46"/>
      <c r="I33" s="46"/>
    </row>
    <row r="34" spans="1:9" s="10" customFormat="1" ht="16.5" thickBot="1" x14ac:dyDescent="0.3">
      <c r="A34" s="48" t="s">
        <v>53</v>
      </c>
      <c r="B34" s="89" t="s">
        <v>54</v>
      </c>
      <c r="C34" s="20"/>
      <c r="D34" s="20"/>
      <c r="E34" s="20"/>
      <c r="F34" s="51"/>
      <c r="G34" s="51"/>
      <c r="H34" s="51"/>
      <c r="I34" s="51"/>
    </row>
    <row r="35" spans="1:9" s="10" customFormat="1" ht="16.5" thickBot="1" x14ac:dyDescent="0.25">
      <c r="A35" s="84" t="s">
        <v>55</v>
      </c>
      <c r="B35" s="85" t="s">
        <v>56</v>
      </c>
      <c r="C35" s="86"/>
      <c r="D35" s="86"/>
      <c r="E35" s="86">
        <f>+E36+E37+E38+E39+E40+E41</f>
        <v>0</v>
      </c>
      <c r="F35" s="30"/>
      <c r="G35" s="30"/>
      <c r="H35" s="30"/>
      <c r="I35" s="30"/>
    </row>
    <row r="36" spans="1:9" s="10" customFormat="1" ht="15.75" x14ac:dyDescent="0.25">
      <c r="A36" s="43" t="s">
        <v>57</v>
      </c>
      <c r="B36" s="87" t="s">
        <v>58</v>
      </c>
      <c r="C36" s="16"/>
      <c r="D36" s="16"/>
      <c r="E36" s="16"/>
      <c r="F36" s="52"/>
      <c r="G36" s="52"/>
      <c r="H36" s="52"/>
      <c r="I36" s="52"/>
    </row>
    <row r="37" spans="1:9" s="10" customFormat="1" ht="15.75" x14ac:dyDescent="0.25">
      <c r="A37" s="45" t="s">
        <v>59</v>
      </c>
      <c r="B37" s="88" t="s">
        <v>60</v>
      </c>
      <c r="C37" s="17"/>
      <c r="D37" s="17"/>
      <c r="E37" s="17"/>
      <c r="F37" s="46"/>
      <c r="G37" s="46"/>
      <c r="H37" s="46"/>
      <c r="I37" s="46"/>
    </row>
    <row r="38" spans="1:9" s="10" customFormat="1" ht="15.75" x14ac:dyDescent="0.25">
      <c r="A38" s="45" t="s">
        <v>61</v>
      </c>
      <c r="B38" s="88" t="s">
        <v>62</v>
      </c>
      <c r="C38" s="17"/>
      <c r="D38" s="17"/>
      <c r="E38" s="17"/>
      <c r="F38" s="46"/>
      <c r="G38" s="46"/>
      <c r="H38" s="46"/>
      <c r="I38" s="46"/>
    </row>
    <row r="39" spans="1:9" s="10" customFormat="1" ht="15.75" x14ac:dyDescent="0.25">
      <c r="A39" s="45" t="s">
        <v>63</v>
      </c>
      <c r="B39" s="88" t="s">
        <v>64</v>
      </c>
      <c r="C39" s="17"/>
      <c r="D39" s="17"/>
      <c r="E39" s="17"/>
      <c r="F39" s="46"/>
      <c r="G39" s="46"/>
      <c r="H39" s="46"/>
      <c r="I39" s="46"/>
    </row>
    <row r="40" spans="1:9" s="10" customFormat="1" ht="15.75" x14ac:dyDescent="0.25">
      <c r="A40" s="45" t="s">
        <v>65</v>
      </c>
      <c r="B40" s="88" t="s">
        <v>66</v>
      </c>
      <c r="C40" s="17"/>
      <c r="D40" s="17"/>
      <c r="E40" s="17"/>
      <c r="F40" s="46"/>
      <c r="G40" s="46"/>
      <c r="H40" s="46"/>
      <c r="I40" s="46"/>
    </row>
    <row r="41" spans="1:9" s="10" customFormat="1" ht="15.75" x14ac:dyDescent="0.25">
      <c r="A41" s="45" t="s">
        <v>67</v>
      </c>
      <c r="B41" s="88" t="s">
        <v>68</v>
      </c>
      <c r="C41" s="17"/>
      <c r="D41" s="17"/>
      <c r="E41" s="17"/>
      <c r="F41" s="46"/>
      <c r="G41" s="46"/>
      <c r="H41" s="46"/>
      <c r="I41" s="46"/>
    </row>
    <row r="42" spans="1:9" s="10" customFormat="1" ht="15.75" x14ac:dyDescent="0.25">
      <c r="A42" s="45" t="s">
        <v>69</v>
      </c>
      <c r="B42" s="88" t="s">
        <v>70</v>
      </c>
      <c r="C42" s="17"/>
      <c r="D42" s="17"/>
      <c r="E42" s="17"/>
      <c r="F42" s="46"/>
      <c r="G42" s="46"/>
      <c r="H42" s="46"/>
      <c r="I42" s="46"/>
    </row>
    <row r="43" spans="1:9" s="10" customFormat="1" ht="15.75" x14ac:dyDescent="0.25">
      <c r="A43" s="45" t="s">
        <v>71</v>
      </c>
      <c r="B43" s="88" t="s">
        <v>72</v>
      </c>
      <c r="C43" s="17"/>
      <c r="D43" s="17"/>
      <c r="E43" s="17"/>
      <c r="F43" s="46"/>
      <c r="G43" s="46"/>
      <c r="H43" s="46"/>
      <c r="I43" s="46"/>
    </row>
    <row r="44" spans="1:9" s="10" customFormat="1" ht="15.75" x14ac:dyDescent="0.25">
      <c r="A44" s="45" t="s">
        <v>73</v>
      </c>
      <c r="B44" s="88" t="s">
        <v>74</v>
      </c>
      <c r="C44" s="22"/>
      <c r="D44" s="22"/>
      <c r="E44" s="22"/>
      <c r="F44" s="46"/>
      <c r="G44" s="46"/>
      <c r="H44" s="46"/>
      <c r="I44" s="46"/>
    </row>
    <row r="45" spans="1:9" s="10" customFormat="1" ht="16.5" thickBot="1" x14ac:dyDescent="0.3">
      <c r="A45" s="48" t="s">
        <v>75</v>
      </c>
      <c r="B45" s="89" t="s">
        <v>76</v>
      </c>
      <c r="C45" s="23"/>
      <c r="D45" s="23"/>
      <c r="E45" s="23"/>
      <c r="F45" s="51"/>
      <c r="G45" s="51"/>
      <c r="H45" s="51"/>
      <c r="I45" s="51"/>
    </row>
    <row r="46" spans="1:9" s="10" customFormat="1" ht="16.5" thickBot="1" x14ac:dyDescent="0.25">
      <c r="A46" s="84" t="s">
        <v>77</v>
      </c>
      <c r="B46" s="85" t="s">
        <v>78</v>
      </c>
      <c r="C46" s="86"/>
      <c r="D46" s="86"/>
      <c r="E46" s="86">
        <f>+E47+E48+E49+E50+E51+E52</f>
        <v>0</v>
      </c>
      <c r="F46" s="30"/>
      <c r="G46" s="30"/>
      <c r="H46" s="30"/>
      <c r="I46" s="30"/>
    </row>
    <row r="47" spans="1:9" s="10" customFormat="1" ht="15.75" x14ac:dyDescent="0.25">
      <c r="A47" s="43" t="s">
        <v>79</v>
      </c>
      <c r="B47" s="87" t="s">
        <v>80</v>
      </c>
      <c r="C47" s="24"/>
      <c r="D47" s="24"/>
      <c r="E47" s="24"/>
      <c r="F47" s="52"/>
      <c r="G47" s="52"/>
      <c r="H47" s="52"/>
      <c r="I47" s="52"/>
    </row>
    <row r="48" spans="1:9" s="10" customFormat="1" ht="15.75" x14ac:dyDescent="0.25">
      <c r="A48" s="45" t="s">
        <v>81</v>
      </c>
      <c r="B48" s="88" t="s">
        <v>82</v>
      </c>
      <c r="C48" s="22"/>
      <c r="D48" s="22"/>
      <c r="E48" s="22"/>
      <c r="F48" s="46"/>
      <c r="G48" s="46"/>
      <c r="H48" s="46"/>
      <c r="I48" s="46"/>
    </row>
    <row r="49" spans="1:9" s="10" customFormat="1" ht="15.75" x14ac:dyDescent="0.25">
      <c r="A49" s="45" t="s">
        <v>83</v>
      </c>
      <c r="B49" s="88" t="s">
        <v>84</v>
      </c>
      <c r="C49" s="22"/>
      <c r="D49" s="22"/>
      <c r="E49" s="22"/>
      <c r="F49" s="46"/>
      <c r="G49" s="46"/>
      <c r="H49" s="46"/>
      <c r="I49" s="46"/>
    </row>
    <row r="50" spans="1:9" s="10" customFormat="1" ht="15.75" x14ac:dyDescent="0.25">
      <c r="A50" s="48" t="s">
        <v>85</v>
      </c>
      <c r="B50" s="89" t="s">
        <v>86</v>
      </c>
      <c r="C50" s="23"/>
      <c r="D50" s="23"/>
      <c r="E50" s="23"/>
      <c r="F50" s="133"/>
      <c r="G50" s="133"/>
      <c r="H50" s="133"/>
      <c r="I50" s="133"/>
    </row>
    <row r="51" spans="1:9" s="57" customFormat="1" ht="15.75" x14ac:dyDescent="0.25">
      <c r="A51" s="45" t="s">
        <v>87</v>
      </c>
      <c r="B51" s="88" t="s">
        <v>88</v>
      </c>
      <c r="C51" s="22"/>
      <c r="D51" s="22"/>
      <c r="E51" s="22"/>
      <c r="F51" s="46"/>
      <c r="G51" s="46"/>
      <c r="H51" s="46"/>
      <c r="I51" s="46"/>
    </row>
    <row r="52" spans="1:9" s="10" customFormat="1" ht="16.5" thickBot="1" x14ac:dyDescent="0.25">
      <c r="A52" s="92" t="s">
        <v>89</v>
      </c>
      <c r="B52" s="93" t="s">
        <v>90</v>
      </c>
      <c r="C52" s="94"/>
      <c r="D52" s="94"/>
      <c r="E52" s="94"/>
      <c r="F52" s="35"/>
      <c r="G52" s="35"/>
      <c r="H52" s="35"/>
      <c r="I52" s="35"/>
    </row>
    <row r="53" spans="1:9" s="10" customFormat="1" ht="30" x14ac:dyDescent="0.25">
      <c r="A53" s="43" t="s">
        <v>91</v>
      </c>
      <c r="B53" s="87" t="s">
        <v>92</v>
      </c>
      <c r="C53" s="16"/>
      <c r="D53" s="16"/>
      <c r="E53" s="16"/>
      <c r="F53" s="52"/>
      <c r="G53" s="52"/>
      <c r="H53" s="52"/>
      <c r="I53" s="52"/>
    </row>
    <row r="54" spans="1:9" s="10" customFormat="1" ht="30" x14ac:dyDescent="0.25">
      <c r="A54" s="45" t="s">
        <v>93</v>
      </c>
      <c r="B54" s="88" t="s">
        <v>94</v>
      </c>
      <c r="C54" s="17"/>
      <c r="D54" s="17"/>
      <c r="E54" s="17"/>
      <c r="F54" s="46"/>
      <c r="G54" s="46"/>
      <c r="H54" s="46"/>
      <c r="I54" s="46"/>
    </row>
    <row r="55" spans="1:9" s="10" customFormat="1" ht="15.75" x14ac:dyDescent="0.25">
      <c r="A55" s="45" t="s">
        <v>95</v>
      </c>
      <c r="B55" s="88" t="s">
        <v>96</v>
      </c>
      <c r="C55" s="17"/>
      <c r="D55" s="17"/>
      <c r="E55" s="17"/>
      <c r="F55" s="46"/>
      <c r="G55" s="46"/>
      <c r="H55" s="46"/>
      <c r="I55" s="46"/>
    </row>
    <row r="56" spans="1:9" s="10" customFormat="1" ht="16.5" thickBot="1" x14ac:dyDescent="0.3">
      <c r="A56" s="48" t="s">
        <v>97</v>
      </c>
      <c r="B56" s="89" t="s">
        <v>98</v>
      </c>
      <c r="C56" s="20"/>
      <c r="D56" s="20"/>
      <c r="E56" s="20"/>
      <c r="F56" s="51"/>
      <c r="G56" s="51"/>
      <c r="H56" s="51"/>
      <c r="I56" s="51"/>
    </row>
    <row r="57" spans="1:9" s="10" customFormat="1" ht="16.5" thickBot="1" x14ac:dyDescent="0.25">
      <c r="A57" s="84" t="s">
        <v>99</v>
      </c>
      <c r="B57" s="90" t="s">
        <v>100</v>
      </c>
      <c r="C57" s="86"/>
      <c r="D57" s="86"/>
      <c r="E57" s="86"/>
      <c r="F57" s="30"/>
      <c r="G57" s="30"/>
      <c r="H57" s="30"/>
      <c r="I57" s="30"/>
    </row>
    <row r="58" spans="1:9" s="10" customFormat="1" ht="30" x14ac:dyDescent="0.25">
      <c r="A58" s="43" t="s">
        <v>101</v>
      </c>
      <c r="B58" s="87" t="s">
        <v>102</v>
      </c>
      <c r="C58" s="22"/>
      <c r="D58" s="24"/>
      <c r="E58" s="24"/>
      <c r="F58" s="52"/>
      <c r="G58" s="52"/>
      <c r="H58" s="52"/>
      <c r="I58" s="52"/>
    </row>
    <row r="59" spans="1:9" s="10" customFormat="1" ht="30" x14ac:dyDescent="0.25">
      <c r="A59" s="45" t="s">
        <v>103</v>
      </c>
      <c r="B59" s="88" t="s">
        <v>104</v>
      </c>
      <c r="C59" s="22"/>
      <c r="D59" s="22"/>
      <c r="E59" s="22"/>
      <c r="F59" s="46"/>
      <c r="G59" s="46"/>
      <c r="H59" s="46"/>
      <c r="I59" s="46"/>
    </row>
    <row r="60" spans="1:9" s="10" customFormat="1" ht="15.75" x14ac:dyDescent="0.25">
      <c r="A60" s="45" t="s">
        <v>105</v>
      </c>
      <c r="B60" s="88" t="s">
        <v>106</v>
      </c>
      <c r="C60" s="22"/>
      <c r="D60" s="22"/>
      <c r="E60" s="22"/>
      <c r="F60" s="46"/>
      <c r="G60" s="46"/>
      <c r="H60" s="46"/>
      <c r="I60" s="46"/>
    </row>
    <row r="61" spans="1:9" s="10" customFormat="1" ht="16.5" thickBot="1" x14ac:dyDescent="0.3">
      <c r="A61" s="48" t="s">
        <v>107</v>
      </c>
      <c r="B61" s="89" t="s">
        <v>108</v>
      </c>
      <c r="C61" s="22"/>
      <c r="D61" s="23"/>
      <c r="E61" s="23"/>
      <c r="F61" s="51"/>
      <c r="G61" s="51"/>
      <c r="H61" s="51"/>
      <c r="I61" s="51"/>
    </row>
    <row r="62" spans="1:9" s="10" customFormat="1" ht="16.5" thickBot="1" x14ac:dyDescent="0.25">
      <c r="A62" s="84" t="s">
        <v>109</v>
      </c>
      <c r="B62" s="85" t="s">
        <v>110</v>
      </c>
      <c r="C62" s="91">
        <f>SUM(C7,C14,C21,C28,C35,C46,C52,C57)</f>
        <v>2500000</v>
      </c>
      <c r="D62" s="91"/>
      <c r="E62" s="91">
        <f>SUM(E7,E14,E21,E28,E35,E46,E52,E57)</f>
        <v>2676501</v>
      </c>
      <c r="F62" s="56">
        <f>SUM(I62-E62)</f>
        <v>154301</v>
      </c>
      <c r="G62" s="35"/>
      <c r="H62" s="35"/>
      <c r="I62" s="95">
        <f>SUM(I7,I14,I21,I28,I35,I46,I52,I57)</f>
        <v>2830802</v>
      </c>
    </row>
    <row r="63" spans="1:9" s="10" customFormat="1" ht="16.5" customHeight="1" thickBot="1" x14ac:dyDescent="0.25">
      <c r="A63" s="96" t="s">
        <v>111</v>
      </c>
      <c r="B63" s="90" t="s">
        <v>112</v>
      </c>
      <c r="C63" s="86"/>
      <c r="D63" s="86"/>
      <c r="E63" s="86"/>
      <c r="F63" s="30"/>
      <c r="G63" s="30"/>
      <c r="H63" s="30"/>
      <c r="I63" s="30"/>
    </row>
    <row r="64" spans="1:9" s="10" customFormat="1" ht="15.75" x14ac:dyDescent="0.25">
      <c r="A64" s="43" t="s">
        <v>113</v>
      </c>
      <c r="B64" s="87" t="s">
        <v>114</v>
      </c>
      <c r="C64" s="22"/>
      <c r="D64" s="24"/>
      <c r="E64" s="24"/>
      <c r="F64" s="52"/>
      <c r="G64" s="52"/>
      <c r="H64" s="52"/>
      <c r="I64" s="52"/>
    </row>
    <row r="65" spans="1:9" s="10" customFormat="1" ht="16.5" customHeight="1" x14ac:dyDescent="0.25">
      <c r="A65" s="45" t="s">
        <v>115</v>
      </c>
      <c r="B65" s="88" t="s">
        <v>116</v>
      </c>
      <c r="C65" s="22"/>
      <c r="D65" s="22"/>
      <c r="E65" s="22"/>
      <c r="F65" s="46"/>
      <c r="G65" s="46"/>
      <c r="H65" s="46"/>
      <c r="I65" s="46"/>
    </row>
    <row r="66" spans="1:9" s="10" customFormat="1" ht="16.5" thickBot="1" x14ac:dyDescent="0.3">
      <c r="A66" s="48" t="s">
        <v>117</v>
      </c>
      <c r="B66" s="97" t="s">
        <v>118</v>
      </c>
      <c r="C66" s="22"/>
      <c r="D66" s="23"/>
      <c r="E66" s="23"/>
      <c r="F66" s="51"/>
      <c r="G66" s="51"/>
      <c r="H66" s="51"/>
      <c r="I66" s="51"/>
    </row>
    <row r="67" spans="1:9" s="10" customFormat="1" ht="16.5" thickBot="1" x14ac:dyDescent="0.25">
      <c r="A67" s="96" t="s">
        <v>119</v>
      </c>
      <c r="B67" s="90" t="s">
        <v>120</v>
      </c>
      <c r="C67" s="86"/>
      <c r="D67" s="86"/>
      <c r="E67" s="86"/>
      <c r="F67" s="30"/>
      <c r="G67" s="30"/>
      <c r="H67" s="30"/>
      <c r="I67" s="30"/>
    </row>
    <row r="68" spans="1:9" s="10" customFormat="1" ht="15.75" x14ac:dyDescent="0.25">
      <c r="A68" s="43" t="s">
        <v>121</v>
      </c>
      <c r="B68" s="87" t="s">
        <v>122</v>
      </c>
      <c r="C68" s="22"/>
      <c r="D68" s="24"/>
      <c r="E68" s="24"/>
      <c r="F68" s="52"/>
      <c r="G68" s="52"/>
      <c r="H68" s="52"/>
      <c r="I68" s="52"/>
    </row>
    <row r="69" spans="1:9" s="10" customFormat="1" ht="15.75" x14ac:dyDescent="0.25">
      <c r="A69" s="45" t="s">
        <v>123</v>
      </c>
      <c r="B69" s="88" t="s">
        <v>124</v>
      </c>
      <c r="C69" s="22"/>
      <c r="D69" s="22"/>
      <c r="E69" s="22"/>
      <c r="F69" s="46"/>
      <c r="G69" s="46"/>
      <c r="H69" s="46"/>
      <c r="I69" s="46"/>
    </row>
    <row r="70" spans="1:9" s="10" customFormat="1" ht="15.75" x14ac:dyDescent="0.25">
      <c r="A70" s="45" t="s">
        <v>125</v>
      </c>
      <c r="B70" s="88" t="s">
        <v>126</v>
      </c>
      <c r="C70" s="22"/>
      <c r="D70" s="22"/>
      <c r="E70" s="22"/>
      <c r="F70" s="46"/>
      <c r="G70" s="46"/>
      <c r="H70" s="46"/>
      <c r="I70" s="46"/>
    </row>
    <row r="71" spans="1:9" s="10" customFormat="1" ht="16.5" thickBot="1" x14ac:dyDescent="0.3">
      <c r="A71" s="48" t="s">
        <v>127</v>
      </c>
      <c r="B71" s="89" t="s">
        <v>128</v>
      </c>
      <c r="C71" s="22"/>
      <c r="D71" s="23"/>
      <c r="E71" s="23"/>
      <c r="F71" s="51"/>
      <c r="G71" s="51"/>
      <c r="H71" s="51"/>
      <c r="I71" s="51"/>
    </row>
    <row r="72" spans="1:9" s="10" customFormat="1" ht="16.5" thickBot="1" x14ac:dyDescent="0.25">
      <c r="A72" s="96" t="s">
        <v>129</v>
      </c>
      <c r="B72" s="90" t="s">
        <v>130</v>
      </c>
      <c r="C72" s="86">
        <f>SUM(C73:C74)</f>
        <v>1398553</v>
      </c>
      <c r="D72" s="86"/>
      <c r="E72" s="86">
        <f>SUM(E73:E74)</f>
        <v>1222052</v>
      </c>
      <c r="F72" s="34">
        <f>SUM(I72-E72)</f>
        <v>-145935</v>
      </c>
      <c r="G72" s="35"/>
      <c r="H72" s="35"/>
      <c r="I72" s="94">
        <f>SUM(I73:I74)</f>
        <v>1076117</v>
      </c>
    </row>
    <row r="73" spans="1:9" s="10" customFormat="1" ht="15.75" x14ac:dyDescent="0.25">
      <c r="A73" s="43" t="s">
        <v>131</v>
      </c>
      <c r="B73" s="87" t="s">
        <v>132</v>
      </c>
      <c r="C73" s="22">
        <v>1398553</v>
      </c>
      <c r="D73" s="24"/>
      <c r="E73" s="24">
        <v>1222052</v>
      </c>
      <c r="F73" s="53">
        <f>SUM(I73-E73)</f>
        <v>-145935</v>
      </c>
      <c r="G73" s="52"/>
      <c r="H73" s="52"/>
      <c r="I73" s="52">
        <v>1076117</v>
      </c>
    </row>
    <row r="74" spans="1:9" s="10" customFormat="1" ht="16.5" thickBot="1" x14ac:dyDescent="0.3">
      <c r="A74" s="48" t="s">
        <v>133</v>
      </c>
      <c r="B74" s="89" t="s">
        <v>134</v>
      </c>
      <c r="C74" s="22"/>
      <c r="D74" s="23"/>
      <c r="E74" s="23"/>
      <c r="F74" s="51"/>
      <c r="G74" s="51"/>
      <c r="H74" s="51"/>
      <c r="I74" s="51"/>
    </row>
    <row r="75" spans="1:9" s="9" customFormat="1" ht="16.5" thickBot="1" x14ac:dyDescent="0.25">
      <c r="A75" s="96" t="s">
        <v>135</v>
      </c>
      <c r="B75" s="90" t="s">
        <v>136</v>
      </c>
      <c r="C75" s="86"/>
      <c r="D75" s="86"/>
      <c r="E75" s="86"/>
      <c r="F75" s="29"/>
      <c r="G75" s="29"/>
      <c r="H75" s="29"/>
      <c r="I75" s="29"/>
    </row>
    <row r="76" spans="1:9" s="10" customFormat="1" ht="15.75" x14ac:dyDescent="0.25">
      <c r="A76" s="43" t="s">
        <v>137</v>
      </c>
      <c r="B76" s="87" t="s">
        <v>138</v>
      </c>
      <c r="C76" s="22"/>
      <c r="D76" s="24"/>
      <c r="E76" s="24"/>
      <c r="F76" s="52"/>
      <c r="G76" s="52"/>
      <c r="H76" s="52"/>
      <c r="I76" s="52"/>
    </row>
    <row r="77" spans="1:9" s="10" customFormat="1" ht="15.75" x14ac:dyDescent="0.25">
      <c r="A77" s="45" t="s">
        <v>139</v>
      </c>
      <c r="B77" s="88" t="s">
        <v>140</v>
      </c>
      <c r="C77" s="22"/>
      <c r="D77" s="22"/>
      <c r="E77" s="22"/>
      <c r="F77" s="46"/>
      <c r="G77" s="46"/>
      <c r="H77" s="46"/>
      <c r="I77" s="46"/>
    </row>
    <row r="78" spans="1:9" s="10" customFormat="1" ht="16.5" thickBot="1" x14ac:dyDescent="0.3">
      <c r="A78" s="48" t="s">
        <v>141</v>
      </c>
      <c r="B78" s="89" t="s">
        <v>142</v>
      </c>
      <c r="C78" s="22"/>
      <c r="D78" s="23"/>
      <c r="E78" s="23"/>
      <c r="F78" s="51"/>
      <c r="G78" s="51"/>
      <c r="H78" s="51"/>
      <c r="I78" s="51"/>
    </row>
    <row r="79" spans="1:9" s="10" customFormat="1" ht="16.5" thickBot="1" x14ac:dyDescent="0.25">
      <c r="A79" s="96" t="s">
        <v>143</v>
      </c>
      <c r="B79" s="90" t="s">
        <v>144</v>
      </c>
      <c r="C79" s="86"/>
      <c r="D79" s="86"/>
      <c r="E79" s="86"/>
      <c r="F79" s="30"/>
      <c r="G79" s="30"/>
      <c r="H79" s="30"/>
      <c r="I79" s="30"/>
    </row>
    <row r="80" spans="1:9" s="10" customFormat="1" ht="15.75" x14ac:dyDescent="0.25">
      <c r="A80" s="98" t="s">
        <v>145</v>
      </c>
      <c r="B80" s="87" t="s">
        <v>146</v>
      </c>
      <c r="C80" s="22"/>
      <c r="D80" s="24"/>
      <c r="E80" s="24"/>
      <c r="F80" s="52"/>
      <c r="G80" s="52"/>
      <c r="H80" s="52"/>
      <c r="I80" s="52"/>
    </row>
    <row r="81" spans="1:9" s="10" customFormat="1" ht="15.75" x14ac:dyDescent="0.25">
      <c r="A81" s="99" t="s">
        <v>147</v>
      </c>
      <c r="B81" s="88" t="s">
        <v>148</v>
      </c>
      <c r="C81" s="22"/>
      <c r="D81" s="22"/>
      <c r="E81" s="22"/>
      <c r="F81" s="46"/>
      <c r="G81" s="46"/>
      <c r="H81" s="46"/>
      <c r="I81" s="46"/>
    </row>
    <row r="82" spans="1:9" s="10" customFormat="1" ht="15.75" x14ac:dyDescent="0.25">
      <c r="A82" s="99" t="s">
        <v>149</v>
      </c>
      <c r="B82" s="88" t="s">
        <v>150</v>
      </c>
      <c r="C82" s="22"/>
      <c r="D82" s="22"/>
      <c r="E82" s="22"/>
      <c r="F82" s="46"/>
      <c r="G82" s="46"/>
      <c r="H82" s="46"/>
      <c r="I82" s="46"/>
    </row>
    <row r="83" spans="1:9" s="9" customFormat="1" ht="16.5" thickBot="1" x14ac:dyDescent="0.3">
      <c r="A83" s="100" t="s">
        <v>151</v>
      </c>
      <c r="B83" s="89" t="s">
        <v>152</v>
      </c>
      <c r="C83" s="22"/>
      <c r="D83" s="23"/>
      <c r="E83" s="23"/>
      <c r="F83" s="54"/>
      <c r="G83" s="54"/>
      <c r="H83" s="54"/>
      <c r="I83" s="54"/>
    </row>
    <row r="84" spans="1:9" s="9" customFormat="1" ht="16.5" customHeight="1" thickBot="1" x14ac:dyDescent="0.25">
      <c r="A84" s="96" t="s">
        <v>153</v>
      </c>
      <c r="B84" s="90" t="s">
        <v>154</v>
      </c>
      <c r="C84" s="101"/>
      <c r="D84" s="101"/>
      <c r="E84" s="101"/>
      <c r="F84" s="29"/>
      <c r="G84" s="29"/>
      <c r="H84" s="29"/>
      <c r="I84" s="29"/>
    </row>
    <row r="85" spans="1:9" s="9" customFormat="1" ht="16.5" customHeight="1" thickBot="1" x14ac:dyDescent="0.25">
      <c r="A85" s="96" t="s">
        <v>155</v>
      </c>
      <c r="B85" s="102" t="s">
        <v>156</v>
      </c>
      <c r="C85" s="91">
        <f>SUM(C63,C67,C72,C75,C79,C84)</f>
        <v>1398553</v>
      </c>
      <c r="D85" s="91"/>
      <c r="E85" s="91">
        <f>SUM(E63,E67,E72,E75,E79,E84)</f>
        <v>1222052</v>
      </c>
      <c r="F85" s="31">
        <f>SUM(I85-E85)</f>
        <v>-145935</v>
      </c>
      <c r="G85" s="29"/>
      <c r="H85" s="29"/>
      <c r="I85" s="91">
        <f>SUM(I63,I67,I72,I75,I79,I84)</f>
        <v>1076117</v>
      </c>
    </row>
    <row r="86" spans="1:9" s="9" customFormat="1" ht="16.5" thickBot="1" x14ac:dyDescent="0.25">
      <c r="A86" s="103" t="s">
        <v>157</v>
      </c>
      <c r="B86" s="104" t="s">
        <v>158</v>
      </c>
      <c r="C86" s="91">
        <f>SUM(C62,C85)</f>
        <v>3898553</v>
      </c>
      <c r="D86" s="91"/>
      <c r="E86" s="91">
        <f>SUM(E62,E85)</f>
        <v>3898553</v>
      </c>
      <c r="F86" s="31">
        <f>SUM(I86-E86)</f>
        <v>8366</v>
      </c>
      <c r="G86" s="29"/>
      <c r="H86" s="29"/>
      <c r="I86" s="91">
        <f>SUM(I62,I85)</f>
        <v>3906919</v>
      </c>
    </row>
    <row r="87" spans="1:9" s="57" customFormat="1" ht="15.75" x14ac:dyDescent="0.2">
      <c r="A87" s="11"/>
      <c r="B87" s="12"/>
      <c r="C87" s="25"/>
      <c r="D87" s="25"/>
      <c r="E87" s="25"/>
      <c r="F87" s="37"/>
      <c r="G87" s="37"/>
      <c r="H87" s="37"/>
      <c r="I87" s="37"/>
    </row>
    <row r="88" spans="1:9" s="59" customFormat="1" ht="16.5" thickBot="1" x14ac:dyDescent="0.25">
      <c r="A88" s="11"/>
      <c r="B88" s="58"/>
      <c r="C88" s="60"/>
      <c r="D88" s="60"/>
      <c r="E88" s="60"/>
      <c r="F88" s="32"/>
      <c r="G88" s="32"/>
      <c r="H88" s="32"/>
      <c r="I88" s="32"/>
    </row>
    <row r="89" spans="1:9" s="3" customFormat="1" ht="16.5" thickBot="1" x14ac:dyDescent="0.25">
      <c r="A89" s="79"/>
      <c r="B89" s="79" t="s">
        <v>159</v>
      </c>
      <c r="C89" s="105"/>
      <c r="D89" s="105"/>
      <c r="E89" s="105"/>
      <c r="F89" s="106"/>
      <c r="G89" s="61"/>
      <c r="H89" s="61"/>
      <c r="I89" s="106"/>
    </row>
    <row r="90" spans="1:9" s="9" customFormat="1" ht="16.5" thickBot="1" x14ac:dyDescent="0.25">
      <c r="A90" s="107" t="s">
        <v>3</v>
      </c>
      <c r="B90" s="108" t="s">
        <v>233</v>
      </c>
      <c r="C90" s="109">
        <f>SUM(C91:C95)</f>
        <v>3898553</v>
      </c>
      <c r="D90" s="110">
        <f>SUM(E90-C90)</f>
        <v>0</v>
      </c>
      <c r="E90" s="86">
        <f>SUM(E91:E95)</f>
        <v>3898553</v>
      </c>
      <c r="F90" s="29"/>
      <c r="G90" s="29"/>
      <c r="H90" s="29"/>
      <c r="I90" s="86">
        <f>SUM(I91:I95)</f>
        <v>3906919</v>
      </c>
    </row>
    <row r="91" spans="1:9" s="8" customFormat="1" ht="15.75" x14ac:dyDescent="0.2">
      <c r="A91" s="62" t="s">
        <v>5</v>
      </c>
      <c r="B91" s="63" t="s">
        <v>160</v>
      </c>
      <c r="C91" s="26">
        <v>2215400</v>
      </c>
      <c r="D91" s="64"/>
      <c r="E91" s="16">
        <v>2215400</v>
      </c>
      <c r="F91" s="53">
        <f>SUM(I91-E91)</f>
        <v>9</v>
      </c>
      <c r="G91" s="53"/>
      <c r="H91" s="53"/>
      <c r="I91" s="53">
        <v>2215409</v>
      </c>
    </row>
    <row r="92" spans="1:9" s="8" customFormat="1" ht="15.75" x14ac:dyDescent="0.2">
      <c r="A92" s="45" t="s">
        <v>7</v>
      </c>
      <c r="B92" s="65" t="s">
        <v>161</v>
      </c>
      <c r="C92" s="17">
        <v>517053</v>
      </c>
      <c r="D92" s="17"/>
      <c r="E92" s="17">
        <v>517053</v>
      </c>
      <c r="F92" s="47">
        <f>SUM(I92-E92)</f>
        <v>8357</v>
      </c>
      <c r="G92" s="47"/>
      <c r="H92" s="47"/>
      <c r="I92" s="47">
        <v>525410</v>
      </c>
    </row>
    <row r="93" spans="1:9" s="8" customFormat="1" ht="15.75" x14ac:dyDescent="0.2">
      <c r="A93" s="45" t="s">
        <v>9</v>
      </c>
      <c r="B93" s="65" t="s">
        <v>162</v>
      </c>
      <c r="C93" s="20">
        <v>1166100</v>
      </c>
      <c r="D93" s="64"/>
      <c r="E93" s="17">
        <v>1166100</v>
      </c>
      <c r="F93" s="47">
        <f>SUM(I93-E93)</f>
        <v>0</v>
      </c>
      <c r="G93" s="47"/>
      <c r="H93" s="47"/>
      <c r="I93" s="47">
        <v>1166100</v>
      </c>
    </row>
    <row r="94" spans="1:9" s="8" customFormat="1" ht="15.75" x14ac:dyDescent="0.2">
      <c r="A94" s="45" t="s">
        <v>11</v>
      </c>
      <c r="B94" s="65" t="s">
        <v>163</v>
      </c>
      <c r="C94" s="20"/>
      <c r="D94" s="17"/>
      <c r="E94" s="17"/>
      <c r="F94" s="47"/>
      <c r="G94" s="47"/>
      <c r="H94" s="47"/>
      <c r="I94" s="47"/>
    </row>
    <row r="95" spans="1:9" s="8" customFormat="1" ht="15.75" x14ac:dyDescent="0.2">
      <c r="A95" s="45" t="s">
        <v>164</v>
      </c>
      <c r="B95" s="66" t="s">
        <v>165</v>
      </c>
      <c r="C95" s="20"/>
      <c r="D95" s="16">
        <f>SUM(E91-C91)</f>
        <v>0</v>
      </c>
      <c r="E95" s="17"/>
      <c r="F95" s="47"/>
      <c r="G95" s="47"/>
      <c r="H95" s="47"/>
      <c r="I95" s="47"/>
    </row>
    <row r="96" spans="1:9" s="8" customFormat="1" ht="15.75" x14ac:dyDescent="0.2">
      <c r="A96" s="45" t="s">
        <v>15</v>
      </c>
      <c r="B96" s="65" t="s">
        <v>237</v>
      </c>
      <c r="C96" s="20"/>
      <c r="D96" s="17"/>
      <c r="E96" s="17"/>
      <c r="F96" s="47"/>
      <c r="G96" s="47"/>
      <c r="H96" s="47"/>
      <c r="I96" s="47"/>
    </row>
    <row r="97" spans="1:9" s="8" customFormat="1" ht="15.75" x14ac:dyDescent="0.25">
      <c r="A97" s="45" t="s">
        <v>166</v>
      </c>
      <c r="B97" s="67" t="s">
        <v>167</v>
      </c>
      <c r="C97" s="20"/>
      <c r="D97" s="17"/>
      <c r="E97" s="17"/>
      <c r="F97" s="47"/>
      <c r="G97" s="47"/>
      <c r="H97" s="47"/>
      <c r="I97" s="47"/>
    </row>
    <row r="98" spans="1:9" s="8" customFormat="1" ht="20.25" customHeight="1" x14ac:dyDescent="0.2">
      <c r="A98" s="45" t="s">
        <v>168</v>
      </c>
      <c r="B98" s="68" t="s">
        <v>169</v>
      </c>
      <c r="C98" s="20"/>
      <c r="D98" s="17"/>
      <c r="E98" s="17"/>
      <c r="F98" s="47"/>
      <c r="G98" s="47"/>
      <c r="H98" s="47"/>
      <c r="I98" s="47"/>
    </row>
    <row r="99" spans="1:9" s="8" customFormat="1" ht="30" x14ac:dyDescent="0.2">
      <c r="A99" s="45" t="s">
        <v>170</v>
      </c>
      <c r="B99" s="68" t="s">
        <v>171</v>
      </c>
      <c r="C99" s="20"/>
      <c r="D99" s="17"/>
      <c r="E99" s="17"/>
      <c r="F99" s="47"/>
      <c r="G99" s="47"/>
      <c r="H99" s="47"/>
      <c r="I99" s="47"/>
    </row>
    <row r="100" spans="1:9" s="8" customFormat="1" ht="15.75" x14ac:dyDescent="0.25">
      <c r="A100" s="45" t="s">
        <v>172</v>
      </c>
      <c r="B100" s="67" t="s">
        <v>173</v>
      </c>
      <c r="C100" s="20"/>
      <c r="D100" s="17"/>
      <c r="E100" s="17"/>
      <c r="F100" s="47"/>
      <c r="G100" s="47"/>
      <c r="H100" s="47"/>
      <c r="I100" s="47"/>
    </row>
    <row r="101" spans="1:9" s="8" customFormat="1" ht="15.75" x14ac:dyDescent="0.25">
      <c r="A101" s="45" t="s">
        <v>174</v>
      </c>
      <c r="B101" s="67" t="s">
        <v>175</v>
      </c>
      <c r="C101" s="20"/>
      <c r="D101" s="17"/>
      <c r="E101" s="17"/>
      <c r="F101" s="47"/>
      <c r="G101" s="47"/>
      <c r="H101" s="47"/>
      <c r="I101" s="47"/>
    </row>
    <row r="102" spans="1:9" s="8" customFormat="1" ht="20.25" customHeight="1" x14ac:dyDescent="0.2">
      <c r="A102" s="45" t="s">
        <v>176</v>
      </c>
      <c r="B102" s="68" t="s">
        <v>177</v>
      </c>
      <c r="C102" s="20"/>
      <c r="D102" s="17"/>
      <c r="E102" s="17"/>
      <c r="F102" s="47"/>
      <c r="G102" s="47"/>
      <c r="H102" s="47"/>
      <c r="I102" s="47"/>
    </row>
    <row r="103" spans="1:9" s="8" customFormat="1" ht="15.75" x14ac:dyDescent="0.2">
      <c r="A103" s="69" t="s">
        <v>178</v>
      </c>
      <c r="B103" s="70" t="s">
        <v>179</v>
      </c>
      <c r="C103" s="20"/>
      <c r="D103" s="17"/>
      <c r="E103" s="17"/>
      <c r="F103" s="47"/>
      <c r="G103" s="47"/>
      <c r="H103" s="47"/>
      <c r="I103" s="47"/>
    </row>
    <row r="104" spans="1:9" s="8" customFormat="1" ht="15.75" x14ac:dyDescent="0.2">
      <c r="A104" s="45" t="s">
        <v>180</v>
      </c>
      <c r="B104" s="70" t="s">
        <v>181</v>
      </c>
      <c r="C104" s="20"/>
      <c r="D104" s="17"/>
      <c r="E104" s="17"/>
      <c r="F104" s="47"/>
      <c r="G104" s="47"/>
      <c r="H104" s="47"/>
      <c r="I104" s="47"/>
    </row>
    <row r="105" spans="1:9" s="8" customFormat="1" ht="16.5" customHeight="1" thickBot="1" x14ac:dyDescent="0.25">
      <c r="A105" s="71" t="s">
        <v>182</v>
      </c>
      <c r="B105" s="72" t="s">
        <v>183</v>
      </c>
      <c r="C105" s="27"/>
      <c r="D105" s="20"/>
      <c r="E105" s="20"/>
      <c r="F105" s="73"/>
      <c r="G105" s="73"/>
      <c r="H105" s="73"/>
      <c r="I105" s="73"/>
    </row>
    <row r="106" spans="1:9" s="8" customFormat="1" ht="16.5" thickBot="1" x14ac:dyDescent="0.25">
      <c r="A106" s="84" t="s">
        <v>17</v>
      </c>
      <c r="B106" s="111" t="s">
        <v>234</v>
      </c>
      <c r="C106" s="86">
        <f>+C107+C109+C111</f>
        <v>0</v>
      </c>
      <c r="D106" s="110">
        <f>SUM(E106-C106)</f>
        <v>0</v>
      </c>
      <c r="E106" s="86">
        <f>+E107+E109+E111</f>
        <v>0</v>
      </c>
      <c r="F106" s="31"/>
      <c r="G106" s="31"/>
      <c r="H106" s="31"/>
      <c r="I106" s="31"/>
    </row>
    <row r="107" spans="1:9" s="8" customFormat="1" ht="15.75" x14ac:dyDescent="0.2">
      <c r="A107" s="43" t="s">
        <v>18</v>
      </c>
      <c r="B107" s="65" t="s">
        <v>184</v>
      </c>
      <c r="C107" s="16"/>
      <c r="D107" s="16"/>
      <c r="E107" s="16"/>
      <c r="F107" s="53"/>
      <c r="G107" s="53"/>
      <c r="H107" s="53"/>
      <c r="I107" s="53"/>
    </row>
    <row r="108" spans="1:9" s="8" customFormat="1" ht="15.75" x14ac:dyDescent="0.2">
      <c r="A108" s="43" t="s">
        <v>20</v>
      </c>
      <c r="B108" s="74" t="s">
        <v>185</v>
      </c>
      <c r="C108" s="16"/>
      <c r="D108" s="17"/>
      <c r="E108" s="17"/>
      <c r="F108" s="47"/>
      <c r="G108" s="47"/>
      <c r="H108" s="47"/>
      <c r="I108" s="47"/>
    </row>
    <row r="109" spans="1:9" s="8" customFormat="1" ht="15.75" x14ac:dyDescent="0.2">
      <c r="A109" s="43" t="s">
        <v>22</v>
      </c>
      <c r="B109" s="74" t="s">
        <v>186</v>
      </c>
      <c r="C109" s="17"/>
      <c r="D109" s="17"/>
      <c r="E109" s="17"/>
      <c r="F109" s="47"/>
      <c r="G109" s="47"/>
      <c r="H109" s="47"/>
      <c r="I109" s="47"/>
    </row>
    <row r="110" spans="1:9" s="8" customFormat="1" ht="15.75" x14ac:dyDescent="0.2">
      <c r="A110" s="43" t="s">
        <v>24</v>
      </c>
      <c r="B110" s="74" t="s">
        <v>187</v>
      </c>
      <c r="C110" s="17"/>
      <c r="D110" s="17"/>
      <c r="E110" s="17"/>
      <c r="F110" s="47"/>
      <c r="G110" s="47"/>
      <c r="H110" s="47"/>
      <c r="I110" s="47"/>
    </row>
    <row r="111" spans="1:9" s="8" customFormat="1" ht="15.75" x14ac:dyDescent="0.2">
      <c r="A111" s="43" t="s">
        <v>26</v>
      </c>
      <c r="B111" s="112" t="s">
        <v>188</v>
      </c>
      <c r="C111" s="17"/>
      <c r="D111" s="17"/>
      <c r="E111" s="17"/>
      <c r="F111" s="47"/>
      <c r="G111" s="47"/>
      <c r="H111" s="47"/>
      <c r="I111" s="47"/>
    </row>
    <row r="112" spans="1:9" s="8" customFormat="1" ht="15.75" x14ac:dyDescent="0.2">
      <c r="A112" s="43" t="s">
        <v>28</v>
      </c>
      <c r="B112" s="113" t="s">
        <v>232</v>
      </c>
      <c r="C112" s="17"/>
      <c r="D112" s="17"/>
      <c r="E112" s="17"/>
      <c r="F112" s="47"/>
      <c r="G112" s="47"/>
      <c r="H112" s="47"/>
      <c r="I112" s="47"/>
    </row>
    <row r="113" spans="1:9" s="8" customFormat="1" ht="30" x14ac:dyDescent="0.2">
      <c r="A113" s="43" t="s">
        <v>189</v>
      </c>
      <c r="B113" s="75" t="s">
        <v>190</v>
      </c>
      <c r="C113" s="17"/>
      <c r="D113" s="17"/>
      <c r="E113" s="17"/>
      <c r="F113" s="47"/>
      <c r="G113" s="47"/>
      <c r="H113" s="47"/>
      <c r="I113" s="47"/>
    </row>
    <row r="114" spans="1:9" s="8" customFormat="1" ht="29.25" customHeight="1" x14ac:dyDescent="0.2">
      <c r="A114" s="43" t="s">
        <v>191</v>
      </c>
      <c r="B114" s="68" t="s">
        <v>171</v>
      </c>
      <c r="C114" s="17"/>
      <c r="D114" s="17"/>
      <c r="E114" s="17"/>
      <c r="F114" s="47"/>
      <c r="G114" s="47"/>
      <c r="H114" s="47"/>
      <c r="I114" s="47"/>
    </row>
    <row r="115" spans="1:9" s="8" customFormat="1" ht="15.75" x14ac:dyDescent="0.2">
      <c r="A115" s="43" t="s">
        <v>192</v>
      </c>
      <c r="B115" s="68" t="s">
        <v>193</v>
      </c>
      <c r="C115" s="17"/>
      <c r="D115" s="17"/>
      <c r="E115" s="17"/>
      <c r="F115" s="47"/>
      <c r="G115" s="47"/>
      <c r="H115" s="47"/>
      <c r="I115" s="47"/>
    </row>
    <row r="116" spans="1:9" s="8" customFormat="1" ht="16.5" customHeight="1" x14ac:dyDescent="0.2">
      <c r="A116" s="43" t="s">
        <v>194</v>
      </c>
      <c r="B116" s="68" t="s">
        <v>195</v>
      </c>
      <c r="C116" s="17"/>
      <c r="D116" s="17"/>
      <c r="E116" s="17"/>
      <c r="F116" s="47"/>
      <c r="G116" s="47"/>
      <c r="H116" s="47"/>
      <c r="I116" s="47"/>
    </row>
    <row r="117" spans="1:9" s="8" customFormat="1" ht="30" x14ac:dyDescent="0.2">
      <c r="A117" s="43" t="s">
        <v>196</v>
      </c>
      <c r="B117" s="68" t="s">
        <v>177</v>
      </c>
      <c r="C117" s="17"/>
      <c r="D117" s="17"/>
      <c r="E117" s="17"/>
      <c r="F117" s="47"/>
      <c r="G117" s="47"/>
      <c r="H117" s="47"/>
      <c r="I117" s="47"/>
    </row>
    <row r="118" spans="1:9" s="8" customFormat="1" ht="15.75" x14ac:dyDescent="0.2">
      <c r="A118" s="43" t="s">
        <v>197</v>
      </c>
      <c r="B118" s="68" t="s">
        <v>198</v>
      </c>
      <c r="C118" s="17"/>
      <c r="D118" s="17"/>
      <c r="E118" s="17"/>
      <c r="F118" s="47"/>
      <c r="G118" s="47"/>
      <c r="H118" s="47"/>
      <c r="I118" s="47"/>
    </row>
    <row r="119" spans="1:9" s="8" customFormat="1" ht="28.5" customHeight="1" thickBot="1" x14ac:dyDescent="0.25">
      <c r="A119" s="69" t="s">
        <v>199</v>
      </c>
      <c r="B119" s="68" t="s">
        <v>200</v>
      </c>
      <c r="C119" s="20"/>
      <c r="D119" s="20"/>
      <c r="E119" s="20"/>
      <c r="F119" s="73"/>
      <c r="G119" s="73"/>
      <c r="H119" s="73"/>
      <c r="I119" s="73"/>
    </row>
    <row r="120" spans="1:9" s="8" customFormat="1" ht="16.5" thickBot="1" x14ac:dyDescent="0.25">
      <c r="A120" s="84" t="s">
        <v>30</v>
      </c>
      <c r="B120" s="114" t="s">
        <v>201</v>
      </c>
      <c r="C120" s="86">
        <f>+C121+C122</f>
        <v>0</v>
      </c>
      <c r="D120" s="110">
        <f>SUM(E120-C120)</f>
        <v>0</v>
      </c>
      <c r="E120" s="86">
        <f>+E121+E122</f>
        <v>0</v>
      </c>
      <c r="F120" s="110">
        <f>SUM(G120-E120)</f>
        <v>0</v>
      </c>
      <c r="G120" s="31"/>
      <c r="H120" s="31"/>
      <c r="I120" s="110">
        <f>SUM(J120-H120)</f>
        <v>0</v>
      </c>
    </row>
    <row r="121" spans="1:9" s="8" customFormat="1" ht="15.75" x14ac:dyDescent="0.2">
      <c r="A121" s="43" t="s">
        <v>31</v>
      </c>
      <c r="B121" s="76" t="s">
        <v>202</v>
      </c>
      <c r="C121" s="16"/>
      <c r="D121" s="16"/>
      <c r="E121" s="16"/>
      <c r="F121" s="53"/>
      <c r="G121" s="53"/>
      <c r="H121" s="53"/>
      <c r="I121" s="53"/>
    </row>
    <row r="122" spans="1:9" s="8" customFormat="1" ht="16.5" thickBot="1" x14ac:dyDescent="0.25">
      <c r="A122" s="48" t="s">
        <v>33</v>
      </c>
      <c r="B122" s="74" t="s">
        <v>203</v>
      </c>
      <c r="C122" s="20"/>
      <c r="D122" s="20"/>
      <c r="E122" s="20"/>
      <c r="F122" s="73"/>
      <c r="G122" s="73"/>
      <c r="H122" s="73"/>
      <c r="I122" s="73"/>
    </row>
    <row r="123" spans="1:9" s="8" customFormat="1" ht="16.5" thickBot="1" x14ac:dyDescent="0.25">
      <c r="A123" s="84" t="s">
        <v>204</v>
      </c>
      <c r="B123" s="114" t="s">
        <v>205</v>
      </c>
      <c r="C123" s="86">
        <f>SUM(C90,C106,C120)</f>
        <v>3898553</v>
      </c>
      <c r="D123" s="110">
        <f>SUM(E123-C123)</f>
        <v>0</v>
      </c>
      <c r="E123" s="86">
        <f>SUM(E90,E106,E120)</f>
        <v>3898553</v>
      </c>
      <c r="F123" s="77">
        <f>SUM(I123-E123)</f>
        <v>8366</v>
      </c>
      <c r="G123" s="36"/>
      <c r="H123" s="36"/>
      <c r="I123" s="94">
        <f>SUM(I90,I106,I120)</f>
        <v>3906919</v>
      </c>
    </row>
    <row r="124" spans="1:9" s="8" customFormat="1" ht="29.25" thickBot="1" x14ac:dyDescent="0.25">
      <c r="A124" s="84" t="s">
        <v>55</v>
      </c>
      <c r="B124" s="114" t="s">
        <v>206</v>
      </c>
      <c r="C124" s="86">
        <f>+C125+C126+C127</f>
        <v>0</v>
      </c>
      <c r="D124" s="110">
        <f>SUM(E124-C124)</f>
        <v>0</v>
      </c>
      <c r="E124" s="86"/>
      <c r="F124" s="31"/>
      <c r="G124" s="31"/>
      <c r="H124" s="31"/>
      <c r="I124" s="31"/>
    </row>
    <row r="125" spans="1:9" s="9" customFormat="1" ht="15.75" x14ac:dyDescent="0.2">
      <c r="A125" s="43" t="s">
        <v>57</v>
      </c>
      <c r="B125" s="76" t="s">
        <v>207</v>
      </c>
      <c r="C125" s="17"/>
      <c r="D125" s="16"/>
      <c r="E125" s="16"/>
      <c r="F125" s="44"/>
      <c r="G125" s="44"/>
      <c r="H125" s="44"/>
      <c r="I125" s="44"/>
    </row>
    <row r="126" spans="1:9" s="8" customFormat="1" ht="30" x14ac:dyDescent="0.2">
      <c r="A126" s="43" t="s">
        <v>59</v>
      </c>
      <c r="B126" s="76" t="s">
        <v>208</v>
      </c>
      <c r="C126" s="17"/>
      <c r="D126" s="17"/>
      <c r="E126" s="17"/>
      <c r="F126" s="47"/>
      <c r="G126" s="47"/>
      <c r="H126" s="47"/>
      <c r="I126" s="47"/>
    </row>
    <row r="127" spans="1:9" s="8" customFormat="1" ht="16.5" thickBot="1" x14ac:dyDescent="0.25">
      <c r="A127" s="69" t="s">
        <v>61</v>
      </c>
      <c r="B127" s="66" t="s">
        <v>209</v>
      </c>
      <c r="C127" s="17"/>
      <c r="D127" s="20"/>
      <c r="E127" s="20"/>
      <c r="F127" s="73"/>
      <c r="G127" s="73"/>
      <c r="H127" s="73"/>
      <c r="I127" s="73"/>
    </row>
    <row r="128" spans="1:9" s="8" customFormat="1" ht="16.5" thickBot="1" x14ac:dyDescent="0.25">
      <c r="A128" s="84" t="s">
        <v>77</v>
      </c>
      <c r="B128" s="114" t="s">
        <v>210</v>
      </c>
      <c r="C128" s="86">
        <f>+C129+C130+C131+C132</f>
        <v>0</v>
      </c>
      <c r="D128" s="110">
        <f>SUM(E128-C128)</f>
        <v>0</v>
      </c>
      <c r="E128" s="86"/>
      <c r="F128" s="115"/>
      <c r="G128" s="78"/>
      <c r="H128" s="78"/>
      <c r="I128" s="115"/>
    </row>
    <row r="129" spans="1:13" s="8" customFormat="1" ht="15.75" x14ac:dyDescent="0.2">
      <c r="A129" s="43" t="s">
        <v>79</v>
      </c>
      <c r="B129" s="76" t="s">
        <v>211</v>
      </c>
      <c r="C129" s="17"/>
      <c r="D129" s="16"/>
      <c r="E129" s="16"/>
      <c r="F129" s="53"/>
      <c r="G129" s="53"/>
      <c r="H129" s="53"/>
      <c r="I129" s="53"/>
    </row>
    <row r="130" spans="1:13" s="8" customFormat="1" ht="15.75" x14ac:dyDescent="0.2">
      <c r="A130" s="43" t="s">
        <v>81</v>
      </c>
      <c r="B130" s="76" t="s">
        <v>212</v>
      </c>
      <c r="C130" s="17"/>
      <c r="D130" s="17"/>
      <c r="E130" s="17"/>
      <c r="F130" s="47"/>
      <c r="G130" s="47"/>
      <c r="H130" s="47"/>
      <c r="I130" s="47"/>
    </row>
    <row r="131" spans="1:13" s="8" customFormat="1" ht="15.75" x14ac:dyDescent="0.2">
      <c r="A131" s="43" t="s">
        <v>83</v>
      </c>
      <c r="B131" s="76" t="s">
        <v>213</v>
      </c>
      <c r="C131" s="17"/>
      <c r="D131" s="17"/>
      <c r="E131" s="17"/>
      <c r="F131" s="47"/>
      <c r="G131" s="47"/>
      <c r="H131" s="47"/>
      <c r="I131" s="47"/>
    </row>
    <row r="132" spans="1:13" s="9" customFormat="1" ht="16.5" thickBot="1" x14ac:dyDescent="0.25">
      <c r="A132" s="69" t="s">
        <v>85</v>
      </c>
      <c r="B132" s="66" t="s">
        <v>214</v>
      </c>
      <c r="C132" s="17"/>
      <c r="D132" s="20"/>
      <c r="E132" s="20"/>
      <c r="F132" s="49"/>
      <c r="G132" s="49"/>
      <c r="H132" s="49"/>
      <c r="I132" s="49"/>
    </row>
    <row r="133" spans="1:13" s="8" customFormat="1" ht="16.5" thickBot="1" x14ac:dyDescent="0.25">
      <c r="A133" s="84" t="s">
        <v>215</v>
      </c>
      <c r="B133" s="114" t="s">
        <v>216</v>
      </c>
      <c r="C133" s="91">
        <f>+C134+C135+C137+C138</f>
        <v>0</v>
      </c>
      <c r="D133" s="110">
        <f>SUM(E133-C133)</f>
        <v>0</v>
      </c>
      <c r="E133" s="91"/>
      <c r="F133" s="31"/>
      <c r="G133" s="31"/>
      <c r="H133" s="31"/>
      <c r="I133" s="31"/>
      <c r="M133" s="13"/>
    </row>
    <row r="134" spans="1:13" s="8" customFormat="1" ht="15.75" x14ac:dyDescent="0.2">
      <c r="A134" s="43" t="s">
        <v>91</v>
      </c>
      <c r="B134" s="76" t="s">
        <v>217</v>
      </c>
      <c r="C134" s="17"/>
      <c r="D134" s="16"/>
      <c r="E134" s="16"/>
      <c r="F134" s="53"/>
      <c r="G134" s="53"/>
      <c r="H134" s="53"/>
      <c r="I134" s="53"/>
    </row>
    <row r="135" spans="1:13" s="8" customFormat="1" ht="15.75" x14ac:dyDescent="0.2">
      <c r="A135" s="43" t="s">
        <v>93</v>
      </c>
      <c r="B135" s="76" t="s">
        <v>218</v>
      </c>
      <c r="C135" s="17"/>
      <c r="D135" s="17"/>
      <c r="E135" s="17"/>
      <c r="F135" s="47"/>
      <c r="G135" s="47"/>
      <c r="H135" s="47"/>
      <c r="I135" s="47"/>
    </row>
    <row r="136" spans="1:13" s="8" customFormat="1" ht="15.75" x14ac:dyDescent="0.2">
      <c r="A136" s="43" t="s">
        <v>95</v>
      </c>
      <c r="B136" s="76" t="s">
        <v>240</v>
      </c>
      <c r="C136" s="17"/>
      <c r="D136" s="17"/>
      <c r="E136" s="17"/>
      <c r="F136" s="47"/>
      <c r="G136" s="47"/>
      <c r="H136" s="47"/>
      <c r="I136" s="47"/>
    </row>
    <row r="137" spans="1:13" s="9" customFormat="1" ht="15.75" x14ac:dyDescent="0.2">
      <c r="A137" s="43" t="s">
        <v>97</v>
      </c>
      <c r="B137" s="76" t="s">
        <v>219</v>
      </c>
      <c r="C137" s="17"/>
      <c r="D137" s="17"/>
      <c r="E137" s="17"/>
      <c r="F137" s="50"/>
      <c r="G137" s="50"/>
      <c r="H137" s="50"/>
      <c r="I137" s="50"/>
    </row>
    <row r="138" spans="1:13" s="9" customFormat="1" ht="16.5" thickBot="1" x14ac:dyDescent="0.25">
      <c r="A138" s="69" t="s">
        <v>239</v>
      </c>
      <c r="B138" s="66" t="s">
        <v>220</v>
      </c>
      <c r="C138" s="17"/>
      <c r="D138" s="20"/>
      <c r="E138" s="20"/>
      <c r="F138" s="49"/>
      <c r="G138" s="49"/>
      <c r="H138" s="49"/>
      <c r="I138" s="49"/>
    </row>
    <row r="139" spans="1:13" s="9" customFormat="1" ht="16.5" thickBot="1" x14ac:dyDescent="0.25">
      <c r="A139" s="84" t="s">
        <v>99</v>
      </c>
      <c r="B139" s="114" t="s">
        <v>247</v>
      </c>
      <c r="C139" s="116">
        <f>+C140+C141+C142+C143</f>
        <v>0</v>
      </c>
      <c r="D139" s="110">
        <f>SUM(E139-C139)</f>
        <v>0</v>
      </c>
      <c r="E139" s="116"/>
      <c r="F139" s="29"/>
      <c r="G139" s="29"/>
      <c r="H139" s="29"/>
      <c r="I139" s="29"/>
    </row>
    <row r="140" spans="1:13" s="9" customFormat="1" ht="15.75" x14ac:dyDescent="0.2">
      <c r="A140" s="43" t="s">
        <v>101</v>
      </c>
      <c r="B140" s="76" t="s">
        <v>221</v>
      </c>
      <c r="C140" s="17"/>
      <c r="D140" s="16"/>
      <c r="E140" s="16"/>
      <c r="F140" s="44"/>
      <c r="G140" s="44"/>
      <c r="H140" s="44"/>
      <c r="I140" s="44"/>
    </row>
    <row r="141" spans="1:13" s="9" customFormat="1" ht="15.75" x14ac:dyDescent="0.2">
      <c r="A141" s="43" t="s">
        <v>103</v>
      </c>
      <c r="B141" s="76" t="s">
        <v>222</v>
      </c>
      <c r="C141" s="17"/>
      <c r="D141" s="17"/>
      <c r="E141" s="17"/>
      <c r="F141" s="50"/>
      <c r="G141" s="50"/>
      <c r="H141" s="50"/>
      <c r="I141" s="50"/>
    </row>
    <row r="142" spans="1:13" s="9" customFormat="1" ht="15.75" x14ac:dyDescent="0.2">
      <c r="A142" s="43" t="s">
        <v>105</v>
      </c>
      <c r="B142" s="76" t="s">
        <v>223</v>
      </c>
      <c r="C142" s="17"/>
      <c r="D142" s="17"/>
      <c r="E142" s="17"/>
      <c r="F142" s="50"/>
      <c r="G142" s="50"/>
      <c r="H142" s="50"/>
      <c r="I142" s="50"/>
    </row>
    <row r="143" spans="1:13" s="8" customFormat="1" ht="16.5" thickBot="1" x14ac:dyDescent="0.25">
      <c r="A143" s="43" t="s">
        <v>107</v>
      </c>
      <c r="B143" s="76" t="s">
        <v>224</v>
      </c>
      <c r="C143" s="17"/>
      <c r="D143" s="20"/>
      <c r="E143" s="20"/>
      <c r="F143" s="73"/>
      <c r="G143" s="73"/>
      <c r="H143" s="73"/>
      <c r="I143" s="73"/>
    </row>
    <row r="144" spans="1:13" s="8" customFormat="1" ht="16.5" thickBot="1" x14ac:dyDescent="0.25">
      <c r="A144" s="84" t="s">
        <v>109</v>
      </c>
      <c r="B144" s="114" t="s">
        <v>225</v>
      </c>
      <c r="C144" s="117">
        <f>+C124+C128+C133+C139</f>
        <v>0</v>
      </c>
      <c r="D144" s="118">
        <f>SUM(E144-C144)</f>
        <v>0</v>
      </c>
      <c r="E144" s="117"/>
      <c r="F144" s="31"/>
      <c r="G144" s="31"/>
      <c r="H144" s="31"/>
      <c r="I144" s="31"/>
    </row>
    <row r="145" spans="1:9" s="8" customFormat="1" ht="16.5" thickBot="1" x14ac:dyDescent="0.25">
      <c r="A145" s="119" t="s">
        <v>226</v>
      </c>
      <c r="B145" s="120" t="s">
        <v>227</v>
      </c>
      <c r="C145" s="117">
        <f>+C123+C144</f>
        <v>3898553</v>
      </c>
      <c r="D145" s="110">
        <f>SUM(E145-C145)</f>
        <v>0</v>
      </c>
      <c r="E145" s="117">
        <f>+E123+E144</f>
        <v>3898553</v>
      </c>
      <c r="F145" s="31">
        <f>SUM(I145-E145)</f>
        <v>8366</v>
      </c>
      <c r="G145" s="31"/>
      <c r="H145" s="31"/>
      <c r="I145" s="117">
        <f>+I123+I144</f>
        <v>3906919</v>
      </c>
    </row>
    <row r="146" spans="1:9" s="8" customFormat="1" ht="16.5" thickBot="1" x14ac:dyDescent="0.25">
      <c r="A146" s="14"/>
      <c r="B146" s="15"/>
      <c r="C146" s="122"/>
      <c r="D146" s="122"/>
      <c r="E146" s="122"/>
      <c r="F146" s="131"/>
      <c r="G146" s="32"/>
      <c r="H146" s="32"/>
      <c r="I146" s="33"/>
    </row>
    <row r="147" spans="1:9" s="8" customFormat="1" ht="21" customHeight="1" thickBot="1" x14ac:dyDescent="0.25">
      <c r="A147" s="136" t="s">
        <v>228</v>
      </c>
      <c r="B147" s="137"/>
      <c r="C147" s="121">
        <v>1</v>
      </c>
      <c r="D147" s="110">
        <f>SUM(E147-C147)</f>
        <v>0</v>
      </c>
      <c r="E147" s="121">
        <v>1</v>
      </c>
      <c r="F147" s="31"/>
      <c r="G147" s="31"/>
      <c r="H147" s="31"/>
      <c r="I147" s="132">
        <v>1</v>
      </c>
    </row>
    <row r="148" spans="1:9" s="8" customFormat="1" ht="21" customHeight="1" thickBot="1" x14ac:dyDescent="0.25">
      <c r="A148" s="136" t="s">
        <v>229</v>
      </c>
      <c r="B148" s="137"/>
      <c r="C148" s="121">
        <v>0</v>
      </c>
      <c r="D148" s="110">
        <f>SUM(E148-C148)</f>
        <v>0</v>
      </c>
      <c r="E148" s="121">
        <v>0</v>
      </c>
      <c r="F148" s="31"/>
      <c r="G148" s="31"/>
      <c r="H148" s="31"/>
      <c r="I148" s="132">
        <v>0</v>
      </c>
    </row>
    <row r="149" spans="1:9" s="8" customFormat="1" ht="15.75" x14ac:dyDescent="0.2">
      <c r="A149" s="123"/>
      <c r="B149" s="124"/>
      <c r="C149" s="125"/>
      <c r="D149" s="125"/>
      <c r="E149" s="125"/>
      <c r="F149" s="32"/>
      <c r="G149" s="32"/>
      <c r="H149" s="32"/>
      <c r="I149" s="32"/>
    </row>
    <row r="150" spans="1:9" s="8" customFormat="1" ht="16.5" customHeight="1" x14ac:dyDescent="0.2">
      <c r="A150" s="123"/>
      <c r="B150" s="124"/>
      <c r="C150" s="125"/>
      <c r="D150" s="125"/>
      <c r="E150" s="125"/>
      <c r="F150" s="32"/>
      <c r="G150" s="32"/>
      <c r="H150" s="32"/>
      <c r="I150" s="32"/>
    </row>
    <row r="151" spans="1:9" x14ac:dyDescent="0.2">
      <c r="A151" s="126"/>
      <c r="B151" s="127"/>
      <c r="C151" s="128"/>
      <c r="D151" s="128"/>
      <c r="E151" s="128"/>
      <c r="F151" s="129"/>
      <c r="G151" s="129"/>
      <c r="H151" s="129"/>
      <c r="I151" s="129"/>
    </row>
    <row r="152" spans="1:9" x14ac:dyDescent="0.2">
      <c r="A152" s="126"/>
      <c r="B152" s="127"/>
      <c r="C152" s="128"/>
      <c r="D152" s="128"/>
      <c r="E152" s="128"/>
      <c r="F152" s="130"/>
      <c r="G152" s="130"/>
      <c r="H152" s="130"/>
      <c r="I152" s="130"/>
    </row>
    <row r="153" spans="1:9" x14ac:dyDescent="0.2">
      <c r="A153" s="126"/>
      <c r="B153" s="127"/>
      <c r="C153" s="128"/>
      <c r="D153" s="128"/>
      <c r="E153" s="128"/>
      <c r="F153" s="130"/>
      <c r="G153" s="130"/>
      <c r="H153" s="130"/>
      <c r="I153" s="130"/>
    </row>
    <row r="154" spans="1:9" x14ac:dyDescent="0.2">
      <c r="A154" s="126"/>
      <c r="B154" s="127"/>
      <c r="C154" s="128"/>
      <c r="D154" s="128"/>
      <c r="E154" s="128"/>
      <c r="F154" s="130"/>
      <c r="G154" s="130"/>
      <c r="H154" s="130"/>
      <c r="I154" s="130"/>
    </row>
  </sheetData>
  <sheetProtection formatCells="0"/>
  <mergeCells count="4">
    <mergeCell ref="A147:B147"/>
    <mergeCell ref="A148:B148"/>
    <mergeCell ref="A1:I1"/>
    <mergeCell ref="A2:I2"/>
  </mergeCells>
  <phoneticPr fontId="0" type="noConversion"/>
  <printOptions horizontalCentered="1"/>
  <pageMargins left="0.19685039370078741" right="0.19685039370078741" top="0.59055118110236227" bottom="0.59055118110236227" header="0.78740157480314965" footer="0.78740157480314965"/>
  <pageSetup paperSize="9" scale="62" orientation="portrait" r:id="rId1"/>
  <headerFooter alignWithMargins="0">
    <oddHeader>&amp;R&amp;"Times New Roman CE,Félkövér dőlt"4.2.sz. melléklet</oddHeader>
  </headerFooter>
  <rowBreaks count="2" manualBreakCount="2">
    <brk id="62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 2. sz. mell.</vt:lpstr>
      <vt:lpstr>'4. 2. sz. mell.'!Nyomtatási_cím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ASP_2</cp:lastModifiedBy>
  <cp:lastPrinted>2018-06-01T08:16:11Z</cp:lastPrinted>
  <dcterms:created xsi:type="dcterms:W3CDTF">2014-02-13T10:33:01Z</dcterms:created>
  <dcterms:modified xsi:type="dcterms:W3CDTF">2018-06-01T08:16:13Z</dcterms:modified>
</cp:coreProperties>
</file>