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6BDD5EFF-0831-49DA-926B-F2DA07D7A81E}" xr6:coauthVersionLast="44" xr6:coauthVersionMax="44" xr10:uidLastSave="{00000000-0000-0000-0000-000000000000}"/>
  <bookViews>
    <workbookView xWindow="-120" yWindow="-120" windowWidth="29040" windowHeight="15840" xr2:uid="{642996F4-DD4F-4A66-9E9D-8BDF309938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1" l="1"/>
  <c r="H69" i="1"/>
  <c r="G69" i="1"/>
  <c r="I69" i="1" s="1"/>
  <c r="F69" i="1"/>
  <c r="H64" i="1"/>
  <c r="G64" i="1"/>
  <c r="F64" i="1"/>
  <c r="I62" i="1"/>
  <c r="I61" i="1"/>
  <c r="H60" i="1"/>
  <c r="H54" i="1" s="1"/>
  <c r="G60" i="1"/>
  <c r="F60" i="1"/>
  <c r="F54" i="1" s="1"/>
  <c r="F73" i="1" s="1"/>
  <c r="I59" i="1"/>
  <c r="I58" i="1"/>
  <c r="I57" i="1"/>
  <c r="I56" i="1"/>
  <c r="I55" i="1"/>
  <c r="G54" i="1"/>
  <c r="G73" i="1" s="1"/>
  <c r="I42" i="1"/>
  <c r="H41" i="1"/>
  <c r="I41" i="1" s="1"/>
  <c r="G41" i="1"/>
  <c r="F41" i="1"/>
  <c r="I40" i="1"/>
  <c r="H36" i="1"/>
  <c r="G36" i="1"/>
  <c r="I36" i="1" s="1"/>
  <c r="F36" i="1"/>
  <c r="I34" i="1"/>
  <c r="H31" i="1"/>
  <c r="I31" i="1" s="1"/>
  <c r="G31" i="1"/>
  <c r="F31" i="1"/>
  <c r="I30" i="1"/>
  <c r="I27" i="1"/>
  <c r="I25" i="1"/>
  <c r="H24" i="1"/>
  <c r="G24" i="1"/>
  <c r="I24" i="1" s="1"/>
  <c r="F24" i="1"/>
  <c r="H23" i="1"/>
  <c r="F23" i="1"/>
  <c r="F35" i="1" s="1"/>
  <c r="F44" i="1" s="1"/>
  <c r="I20" i="1"/>
  <c r="H19" i="1"/>
  <c r="I19" i="1" s="1"/>
  <c r="G19" i="1"/>
  <c r="F19" i="1"/>
  <c r="I18" i="1"/>
  <c r="I17" i="1"/>
  <c r="I16" i="1"/>
  <c r="H15" i="1"/>
  <c r="G15" i="1"/>
  <c r="I15" i="1" s="1"/>
  <c r="F15" i="1"/>
  <c r="I12" i="1"/>
  <c r="I11" i="1"/>
  <c r="I10" i="1"/>
  <c r="H10" i="1"/>
  <c r="H35" i="1" s="1"/>
  <c r="G10" i="1"/>
  <c r="F10" i="1"/>
  <c r="H44" i="1" l="1"/>
  <c r="F74" i="1"/>
  <c r="H73" i="1"/>
  <c r="I73" i="1" s="1"/>
  <c r="I54" i="1"/>
  <c r="G23" i="1"/>
  <c r="I60" i="1"/>
  <c r="G35" i="1" l="1"/>
  <c r="I23" i="1"/>
  <c r="H74" i="1"/>
  <c r="G44" i="1" l="1"/>
  <c r="I35" i="1"/>
  <c r="G74" i="1" l="1"/>
  <c r="I74" i="1" s="1"/>
  <c r="I44" i="1"/>
</calcChain>
</file>

<file path=xl/sharedStrings.xml><?xml version="1.0" encoding="utf-8"?>
<sst xmlns="http://schemas.openxmlformats.org/spreadsheetml/2006/main" count="112" uniqueCount="105">
  <si>
    <t>2. számú melléklet</t>
  </si>
  <si>
    <t>3/2020 . (VII.13.) önkormányzati rendelethez</t>
  </si>
  <si>
    <t>VELEMÉR KÖZSÉG ÖNKORMÁNYZATÁNAK
2019. ÉVI MŰKÖDÉSI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</si>
  <si>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</si>
  <si>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</si>
  <si>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</si>
  <si>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</si>
  <si>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</si>
  <si>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</si>
  <si>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</si>
  <si>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</si>
  <si>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</si>
  <si>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</si>
  <si>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</si>
  <si>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</si>
  <si>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</si>
  <si>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</si>
  <si>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</si>
  <si>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</si>
  <si>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</si>
  <si>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</si>
  <si>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</si>
  <si>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</si>
  <si>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</si>
  <si>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</si>
  <si>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</si>
  <si>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</si>
  <si>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</si>
  <si>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</si>
  <si>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</si>
  <si>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</si>
  <si>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</si>
  <si>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</si>
  <si>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</si>
  <si>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</si>
  <si>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</si>
  <si>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</si>
  <si>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 xml:space="preserve">Központosított előirányzatok </t>
  </si>
  <si>
    <t>4.3.</t>
  </si>
  <si>
    <t>Működőképesség megőrzését szolgáló kieg.támog.(szoc. tűzifa tám.)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</si>
  <si>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</si>
  <si>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</si>
  <si>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</si>
  <si>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</si>
  <si>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</si>
  <si>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</si>
  <si>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</si>
  <si>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</si>
  <si>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</si>
  <si>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 xml:space="preserve">     - ebből OEP-től átvett pénzeszköz</t>
  </si>
  <si>
    <t>6.</t>
  </si>
  <si>
    <t>Működési célú pénzeszköz átvétel ÁHT-n belülről</t>
  </si>
  <si>
    <t>Működési bevételek összesen</t>
  </si>
  <si>
    <t>Finanszírozási bevételek</t>
  </si>
  <si>
    <t>7.</t>
  </si>
  <si>
    <t>Likvid hitel felvétel</t>
  </si>
  <si>
    <t>8.</t>
  </si>
  <si>
    <t>Rövid lejáratú hitel felvétel</t>
  </si>
  <si>
    <t>9.</t>
  </si>
  <si>
    <t>Értékpapír értékesítés bevétele</t>
  </si>
  <si>
    <t>10.</t>
  </si>
  <si>
    <t>Egyéb finanszírozás bevételei</t>
  </si>
  <si>
    <t>Pénzforgalom nélküli bevételek</t>
  </si>
  <si>
    <t>11.</t>
  </si>
  <si>
    <t xml:space="preserve">Előző évi pénzmaradvány (tartalék) igénybevétele </t>
  </si>
  <si>
    <t>12.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</si>
  <si>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</si>
  <si>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</si>
  <si>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</si>
  <si>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</si>
  <si>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KIADÁSOK</t>
  </si>
  <si>
    <t xml:space="preserve">Működési kiadások </t>
  </si>
  <si>
    <t>13.</t>
  </si>
  <si>
    <t>Személyi jellegű kiadások</t>
  </si>
  <si>
    <t>14.</t>
  </si>
  <si>
    <t>Munkaadót terhelő járulékok és szoc. hozzájár. adó</t>
  </si>
  <si>
    <t>15.</t>
  </si>
  <si>
    <t>Dologi kiadások és egyéb folyó kiadások</t>
  </si>
  <si>
    <t>16.</t>
  </si>
  <si>
    <t>Ellátottak pénzbeli juttatásai</t>
  </si>
  <si>
    <t>17.</t>
  </si>
  <si>
    <t>Elvonások és befizetések</t>
  </si>
  <si>
    <t>18.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</si>
  <si>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</si>
  <si>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</si>
  <si>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</si>
  <si>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</si>
  <si>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Finanszírozási kiadások</t>
  </si>
  <si>
    <t>19.</t>
  </si>
  <si>
    <t>Likvid hitel törlesztés</t>
  </si>
  <si>
    <t>20.</t>
  </si>
  <si>
    <t>Rövid lejáratú hitel törlesztés</t>
  </si>
  <si>
    <t>21.</t>
  </si>
  <si>
    <t>Értékpapír vásárlás</t>
  </si>
  <si>
    <t>22.</t>
  </si>
  <si>
    <t>Egyéb finanszírozás kiadásai</t>
  </si>
  <si>
    <t>Egyéb pénzforgalom nélküli kiadások</t>
  </si>
  <si>
    <t>23.</t>
  </si>
  <si>
    <t>Általános tartalék</t>
  </si>
  <si>
    <t>24.</t>
  </si>
  <si>
    <t>Céltartalék</t>
  </si>
  <si>
    <t>25.</t>
  </si>
  <si>
    <t>ÁH-on belüli megelőlegezések visszafizetése</t>
  </si>
  <si>
    <t xml:space="preserve">Működési kiadások mindösszesen </t>
  </si>
  <si>
    <t>Működési többlet (Bevételek-Kiadások)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</si>
</sst>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9" fontId="4" fillId="0" borderId="7" xfId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right"/>
    </xf>
    <xf numFmtId="9" fontId="3" fillId="0" borderId="14" xfId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9" fontId="8" fillId="0" borderId="14" xfId="1" applyFont="1" applyBorder="1" applyAlignment="1">
      <alignment horizontal="right"/>
    </xf>
    <xf numFmtId="3" fontId="6" fillId="0" borderId="17" xfId="0" applyNumberFormat="1" applyFont="1" applyBorder="1"/>
    <xf numFmtId="3" fontId="6" fillId="0" borderId="13" xfId="0" applyNumberFormat="1" applyFont="1" applyBorder="1"/>
    <xf numFmtId="0" fontId="7" fillId="0" borderId="1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49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3" fontId="6" fillId="0" borderId="19" xfId="0" applyNumberFormat="1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9" fontId="3" fillId="0" borderId="21" xfId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6" fillId="0" borderId="17" xfId="0" applyFont="1" applyBorder="1"/>
    <xf numFmtId="49" fontId="9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 applyAlignment="1">
      <alignment horizontal="right"/>
    </xf>
    <xf numFmtId="0" fontId="4" fillId="0" borderId="5" xfId="0" applyFont="1" applyBorder="1"/>
    <xf numFmtId="49" fontId="6" fillId="0" borderId="2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6" fillId="0" borderId="25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49" fontId="9" fillId="0" borderId="27" xfId="0" applyNumberFormat="1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3" fontId="10" fillId="0" borderId="25" xfId="0" applyNumberFormat="1" applyFont="1" applyBorder="1" applyAlignment="1">
      <alignment horizontal="right"/>
    </xf>
    <xf numFmtId="9" fontId="10" fillId="0" borderId="7" xfId="1" applyFont="1" applyBorder="1" applyAlignment="1">
      <alignment horizontal="right"/>
    </xf>
    <xf numFmtId="49" fontId="9" fillId="0" borderId="28" xfId="0" applyNumberFormat="1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3" fontId="10" fillId="0" borderId="29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9" fontId="10" fillId="0" borderId="31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32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7" xfId="0" applyFont="1" applyBorder="1"/>
    <xf numFmtId="0" fontId="3" fillId="0" borderId="27" xfId="0" applyFont="1" applyBorder="1"/>
    <xf numFmtId="3" fontId="4" fillId="0" borderId="6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wrapText="1"/>
    </xf>
    <xf numFmtId="3" fontId="6" fillId="0" borderId="13" xfId="0" applyNumberFormat="1" applyFont="1" applyBorder="1" applyAlignment="1">
      <alignment wrapText="1"/>
    </xf>
    <xf numFmtId="3" fontId="6" fillId="0" borderId="15" xfId="0" applyNumberFormat="1" applyFont="1" applyBorder="1" applyAlignment="1">
      <alignment horizontal="right" wrapText="1"/>
    </xf>
    <xf numFmtId="3" fontId="6" fillId="0" borderId="13" xfId="0" applyNumberFormat="1" applyFont="1" applyBorder="1" applyAlignment="1">
      <alignment horizontal="right" wrapText="1"/>
    </xf>
    <xf numFmtId="0" fontId="6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3" fontId="7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3" fontId="7" fillId="0" borderId="19" xfId="0" applyNumberFormat="1" applyFont="1" applyBorder="1" applyAlignment="1">
      <alignment horizontal="right"/>
    </xf>
    <xf numFmtId="3" fontId="7" fillId="0" borderId="3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left"/>
    </xf>
    <xf numFmtId="3" fontId="6" fillId="0" borderId="35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9" fontId="4" fillId="0" borderId="37" xfId="1" applyFont="1" applyBorder="1" applyAlignment="1">
      <alignment horizontal="right"/>
    </xf>
    <xf numFmtId="0" fontId="6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9" fontId="4" fillId="0" borderId="21" xfId="1" applyFont="1" applyBorder="1" applyAlignment="1">
      <alignment horizontal="right"/>
    </xf>
    <xf numFmtId="0" fontId="6" fillId="0" borderId="4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41" xfId="0" applyFont="1" applyBorder="1" applyAlignment="1">
      <alignment horizontal="left"/>
    </xf>
    <xf numFmtId="3" fontId="10" fillId="0" borderId="41" xfId="0" applyNumberFormat="1" applyFont="1" applyBorder="1" applyAlignment="1">
      <alignment horizontal="right"/>
    </xf>
    <xf numFmtId="9" fontId="10" fillId="0" borderId="42" xfId="1" applyFont="1" applyBorder="1" applyAlignment="1">
      <alignment horizontal="right"/>
    </xf>
    <xf numFmtId="0" fontId="11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40A8-1002-419A-90AD-86EBDA3E3E90}">
  <dimension ref="A1:I74"/>
  <sheetViews>
    <sheetView tabSelected="1" workbookViewId="0">
      <selection activeCell="E6" sqref="E6"/>
    </sheetView>
  </sheetViews>
  <sheetFormatPr defaultRowHeight="15.75" x14ac:dyDescent="0.25"/>
  <cols>
    <col min="1" max="1" width="4.85546875" style="110" customWidth="1"/>
    <col min="2" max="3" width="4.140625" style="110" customWidth="1"/>
    <col min="4" max="5" width="18.7109375" style="110" customWidth="1"/>
    <col min="6" max="7" width="11" style="110" customWidth="1"/>
    <col min="8" max="8" width="10.85546875" style="110" customWidth="1"/>
    <col min="9" max="9" width="8.7109375" style="110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1"/>
      <c r="B5" s="1"/>
      <c r="C5" s="4"/>
      <c r="D5" s="4"/>
      <c r="E5" s="4"/>
      <c r="F5" s="4"/>
      <c r="G5" s="4"/>
      <c r="H5" s="4"/>
      <c r="I5" s="4"/>
    </row>
    <row r="6" spans="1:9" ht="16.5" thickBot="1" x14ac:dyDescent="0.3">
      <c r="A6" s="1"/>
      <c r="B6" s="1"/>
      <c r="C6" s="1"/>
      <c r="D6" s="1"/>
      <c r="E6" s="1"/>
      <c r="F6" s="1"/>
      <c r="G6" s="1"/>
      <c r="H6" s="1"/>
      <c r="I6" s="2" t="s">
        <v>3</v>
      </c>
    </row>
    <row r="7" spans="1:9" ht="16.5" thickTop="1" thickBot="1" x14ac:dyDescent="0.3">
      <c r="A7" s="5" t="s">
        <v>4</v>
      </c>
      <c r="B7" s="6" t="s">
        <v>5</v>
      </c>
      <c r="C7" s="6"/>
      <c r="D7" s="6"/>
      <c r="E7" s="6"/>
      <c r="F7" s="7" t="s">
        <v>6</v>
      </c>
      <c r="G7" s="7" t="s">
        <v>7</v>
      </c>
      <c r="H7" s="7" t="s">
        <v>8</v>
      </c>
      <c r="I7" s="8" t="s">
        <v>9</v>
      </c>
    </row>
    <row r="8" spans="1:9" thickTop="1" x14ac:dyDescent="0.25">
      <c r="A8" s="5"/>
      <c r="B8" s="6"/>
      <c r="C8" s="6"/>
      <c r="D8" s="6"/>
      <c r="E8" s="6"/>
      <c r="F8" s="7"/>
      <c r="G8" s="7"/>
      <c r="H8" s="7"/>
      <c r="I8" s="8"/>
    </row>
    <row r="9" spans="1:9" x14ac:dyDescent="0.25">
      <c r="A9" s="9"/>
      <c r="B9" s="10" t="s">
        <v>10</v>
      </c>
      <c r="C9" s="10"/>
      <c r="D9" s="10"/>
      <c r="E9" s="10"/>
      <c r="F9" s="11"/>
      <c r="G9" s="11"/>
      <c r="H9" s="12"/>
      <c r="I9" s="13"/>
    </row>
    <row r="10" spans="1:9" ht="15" x14ac:dyDescent="0.25">
      <c r="A10" s="14"/>
      <c r="B10" s="15" t="s">
        <v>11</v>
      </c>
      <c r="C10" s="15"/>
      <c r="D10" s="15"/>
      <c r="E10" s="15"/>
      <c r="F10" s="16">
        <f>SUM(F11:F13)</f>
        <v>2770000</v>
      </c>
      <c r="G10" s="16">
        <f>SUM(G11:G13)</f>
        <v>2104945</v>
      </c>
      <c r="H10" s="16">
        <f>SUM(H11:H13)</f>
        <v>2104945</v>
      </c>
      <c r="I10" s="17">
        <f>H10/G10</f>
        <v>1</v>
      </c>
    </row>
    <row r="11" spans="1:9" ht="15" x14ac:dyDescent="0.25">
      <c r="A11" s="18" t="s">
        <v>12</v>
      </c>
      <c r="B11" s="19" t="s">
        <v>13</v>
      </c>
      <c r="C11" s="19"/>
      <c r="D11" s="19"/>
      <c r="E11" s="19"/>
      <c r="F11" s="20">
        <v>305000</v>
      </c>
      <c r="G11" s="20">
        <v>49473</v>
      </c>
      <c r="H11" s="21">
        <v>49473</v>
      </c>
      <c r="I11" s="22">
        <f>H11/G11</f>
        <v>1</v>
      </c>
    </row>
    <row r="12" spans="1:9" ht="15" x14ac:dyDescent="0.25">
      <c r="A12" s="23" t="s">
        <v>14</v>
      </c>
      <c r="B12" s="24" t="s">
        <v>15</v>
      </c>
      <c r="C12" s="24"/>
      <c r="D12" s="24"/>
      <c r="E12" s="24"/>
      <c r="F12" s="25">
        <v>2465000</v>
      </c>
      <c r="G12" s="25">
        <v>2055472</v>
      </c>
      <c r="H12" s="25">
        <v>2055472</v>
      </c>
      <c r="I12" s="26">
        <f>H12/G12</f>
        <v>1</v>
      </c>
    </row>
    <row r="13" spans="1:9" ht="15" x14ac:dyDescent="0.25">
      <c r="A13" s="23" t="s">
        <v>16</v>
      </c>
      <c r="B13" s="24" t="s">
        <v>17</v>
      </c>
      <c r="C13" s="24"/>
      <c r="D13" s="24"/>
      <c r="E13" s="24"/>
      <c r="F13" s="25">
        <v>0</v>
      </c>
      <c r="G13" s="25">
        <v>0</v>
      </c>
      <c r="H13" s="27">
        <v>0</v>
      </c>
      <c r="I13" s="26">
        <v>0</v>
      </c>
    </row>
    <row r="14" spans="1:9" ht="15" x14ac:dyDescent="0.25">
      <c r="A14" s="28" t="s">
        <v>18</v>
      </c>
      <c r="B14" s="24" t="s">
        <v>19</v>
      </c>
      <c r="C14" s="24"/>
      <c r="D14" s="24"/>
      <c r="E14" s="24"/>
      <c r="F14" s="25">
        <v>0</v>
      </c>
      <c r="G14" s="29">
        <v>0</v>
      </c>
      <c r="H14" s="30">
        <v>0</v>
      </c>
      <c r="I14" s="26">
        <v>0</v>
      </c>
    </row>
    <row r="15" spans="1:9" ht="15" x14ac:dyDescent="0.25">
      <c r="A15" s="28" t="s">
        <v>20</v>
      </c>
      <c r="B15" s="24" t="s">
        <v>21</v>
      </c>
      <c r="C15" s="24"/>
      <c r="D15" s="24"/>
      <c r="E15" s="24"/>
      <c r="F15" s="25">
        <f>SUM(F16:F18)</f>
        <v>2237000</v>
      </c>
      <c r="G15" s="25">
        <f>SUM(G16:G18)</f>
        <v>1815423</v>
      </c>
      <c r="H15" s="25">
        <f>SUM(H16:H18)</f>
        <v>1815423</v>
      </c>
      <c r="I15" s="26">
        <f t="shared" ref="I15:I20" si="0">H15/G15</f>
        <v>1</v>
      </c>
    </row>
    <row r="16" spans="1:9" ht="15" x14ac:dyDescent="0.25">
      <c r="A16" s="28"/>
      <c r="B16" s="31"/>
      <c r="C16" s="32" t="s">
        <v>22</v>
      </c>
      <c r="D16" s="32"/>
      <c r="E16" s="32"/>
      <c r="F16" s="33">
        <v>90000</v>
      </c>
      <c r="G16" s="33">
        <v>102800</v>
      </c>
      <c r="H16" s="34">
        <v>102800</v>
      </c>
      <c r="I16" s="35">
        <f t="shared" si="0"/>
        <v>1</v>
      </c>
    </row>
    <row r="17" spans="1:9" ht="15" x14ac:dyDescent="0.25">
      <c r="A17" s="28"/>
      <c r="B17" s="31"/>
      <c r="C17" s="32" t="s">
        <v>23</v>
      </c>
      <c r="D17" s="32"/>
      <c r="E17" s="32"/>
      <c r="F17" s="33">
        <v>131000</v>
      </c>
      <c r="G17" s="33">
        <v>184750</v>
      </c>
      <c r="H17" s="34">
        <v>184750</v>
      </c>
      <c r="I17" s="35">
        <f t="shared" si="0"/>
        <v>1</v>
      </c>
    </row>
    <row r="18" spans="1:9" ht="15" x14ac:dyDescent="0.25">
      <c r="A18" s="28"/>
      <c r="B18" s="31"/>
      <c r="C18" s="32" t="s">
        <v>24</v>
      </c>
      <c r="D18" s="32"/>
      <c r="E18" s="32"/>
      <c r="F18" s="33">
        <v>2016000</v>
      </c>
      <c r="G18" s="33">
        <v>1527873</v>
      </c>
      <c r="H18" s="34">
        <v>1527873</v>
      </c>
      <c r="I18" s="35">
        <f t="shared" si="0"/>
        <v>1</v>
      </c>
    </row>
    <row r="19" spans="1:9" ht="15" x14ac:dyDescent="0.25">
      <c r="A19" s="28" t="s">
        <v>25</v>
      </c>
      <c r="B19" s="24" t="s">
        <v>26</v>
      </c>
      <c r="C19" s="24"/>
      <c r="D19" s="24"/>
      <c r="E19" s="24"/>
      <c r="F19" s="36">
        <f>SUM(F20:F21)</f>
        <v>223000</v>
      </c>
      <c r="G19" s="37">
        <f>SUM(G20:G21)</f>
        <v>240049</v>
      </c>
      <c r="H19" s="37">
        <f>SUM(H20:H21)</f>
        <v>240049</v>
      </c>
      <c r="I19" s="26">
        <f t="shared" si="0"/>
        <v>1</v>
      </c>
    </row>
    <row r="20" spans="1:9" ht="15" x14ac:dyDescent="0.25">
      <c r="A20" s="28"/>
      <c r="B20" s="31"/>
      <c r="C20" s="32" t="s">
        <v>27</v>
      </c>
      <c r="D20" s="32"/>
      <c r="E20" s="32"/>
      <c r="F20" s="33">
        <v>223000</v>
      </c>
      <c r="G20" s="38">
        <v>240049</v>
      </c>
      <c r="H20" s="39">
        <v>240049</v>
      </c>
      <c r="I20" s="35">
        <f t="shared" si="0"/>
        <v>1</v>
      </c>
    </row>
    <row r="21" spans="1:9" ht="15" x14ac:dyDescent="0.25">
      <c r="A21" s="28"/>
      <c r="B21" s="31"/>
      <c r="C21" s="32" t="s">
        <v>28</v>
      </c>
      <c r="D21" s="32"/>
      <c r="E21" s="32"/>
      <c r="F21" s="33">
        <v>0</v>
      </c>
      <c r="G21" s="38">
        <v>0</v>
      </c>
      <c r="H21" s="39">
        <v>0</v>
      </c>
      <c r="I21" s="35">
        <v>0</v>
      </c>
    </row>
    <row r="22" spans="1:9" ht="15" x14ac:dyDescent="0.25">
      <c r="A22" s="40" t="s">
        <v>29</v>
      </c>
      <c r="B22" s="41" t="s">
        <v>30</v>
      </c>
      <c r="C22" s="41"/>
      <c r="D22" s="41"/>
      <c r="E22" s="41"/>
      <c r="F22" s="42">
        <v>5000</v>
      </c>
      <c r="G22" s="43">
        <v>0</v>
      </c>
      <c r="H22" s="44">
        <v>0</v>
      </c>
      <c r="I22" s="45">
        <v>0</v>
      </c>
    </row>
    <row r="23" spans="1:9" ht="15" x14ac:dyDescent="0.25">
      <c r="A23" s="46"/>
      <c r="B23" s="15" t="s">
        <v>31</v>
      </c>
      <c r="C23" s="15"/>
      <c r="D23" s="15"/>
      <c r="E23" s="15"/>
      <c r="F23" s="16">
        <f>SUM(F24)</f>
        <v>18177773</v>
      </c>
      <c r="G23" s="16">
        <f>SUM(G24)</f>
        <v>19716899</v>
      </c>
      <c r="H23" s="16">
        <f>SUM(H24)</f>
        <v>19716899</v>
      </c>
      <c r="I23" s="17">
        <f>H23/G23</f>
        <v>1</v>
      </c>
    </row>
    <row r="24" spans="1:9" ht="15" x14ac:dyDescent="0.25">
      <c r="A24" s="47" t="s">
        <v>32</v>
      </c>
      <c r="B24" s="19" t="s">
        <v>33</v>
      </c>
      <c r="C24" s="19"/>
      <c r="D24" s="19"/>
      <c r="E24" s="19"/>
      <c r="F24" s="20">
        <f>SUM(F25:F30)</f>
        <v>18177773</v>
      </c>
      <c r="G24" s="20">
        <f>SUM(G25:G30)</f>
        <v>19716899</v>
      </c>
      <c r="H24" s="20">
        <f>SUM(H25:H30)</f>
        <v>19716899</v>
      </c>
      <c r="I24" s="22">
        <f>H24/G24</f>
        <v>1</v>
      </c>
    </row>
    <row r="25" spans="1:9" ht="15" x14ac:dyDescent="0.25">
      <c r="A25" s="28" t="s">
        <v>34</v>
      </c>
      <c r="B25" s="24" t="s">
        <v>35</v>
      </c>
      <c r="C25" s="24"/>
      <c r="D25" s="24"/>
      <c r="E25" s="24"/>
      <c r="F25" s="25">
        <v>11654773</v>
      </c>
      <c r="G25" s="25">
        <v>11654773</v>
      </c>
      <c r="H25" s="27">
        <v>11654773</v>
      </c>
      <c r="I25" s="26">
        <f>H25/G25</f>
        <v>1</v>
      </c>
    </row>
    <row r="26" spans="1:9" ht="15" x14ac:dyDescent="0.25">
      <c r="A26" s="28" t="s">
        <v>36</v>
      </c>
      <c r="B26" s="24" t="s">
        <v>37</v>
      </c>
      <c r="C26" s="24"/>
      <c r="D26" s="24"/>
      <c r="E26" s="24"/>
      <c r="F26" s="25">
        <v>0</v>
      </c>
      <c r="G26" s="25">
        <v>0</v>
      </c>
      <c r="H26" s="27">
        <v>0</v>
      </c>
      <c r="I26" s="26">
        <v>0</v>
      </c>
    </row>
    <row r="27" spans="1:9" ht="15" x14ac:dyDescent="0.25">
      <c r="A27" s="28" t="s">
        <v>38</v>
      </c>
      <c r="B27" s="24" t="s">
        <v>39</v>
      </c>
      <c r="C27" s="24"/>
      <c r="D27" s="24"/>
      <c r="E27" s="24"/>
      <c r="F27" s="25">
        <v>0</v>
      </c>
      <c r="G27" s="25">
        <v>302260</v>
      </c>
      <c r="H27" s="27">
        <v>302260</v>
      </c>
      <c r="I27" s="26">
        <f>H27/G27</f>
        <v>1</v>
      </c>
    </row>
    <row r="28" spans="1:9" ht="15" x14ac:dyDescent="0.25">
      <c r="A28" s="48" t="s">
        <v>40</v>
      </c>
      <c r="B28" s="24" t="s">
        <v>41</v>
      </c>
      <c r="C28" s="24"/>
      <c r="D28" s="24"/>
      <c r="E28" s="24"/>
      <c r="F28" s="25">
        <v>0</v>
      </c>
      <c r="G28" s="25">
        <v>0</v>
      </c>
      <c r="H28" s="27">
        <v>0</v>
      </c>
      <c r="I28" s="26">
        <v>0</v>
      </c>
    </row>
    <row r="29" spans="1:9" ht="15" x14ac:dyDescent="0.25">
      <c r="A29" s="28" t="s">
        <v>42</v>
      </c>
      <c r="B29" s="24" t="s">
        <v>43</v>
      </c>
      <c r="C29" s="24"/>
      <c r="D29" s="24"/>
      <c r="E29" s="24"/>
      <c r="F29" s="25">
        <v>0</v>
      </c>
      <c r="G29" s="25">
        <v>0</v>
      </c>
      <c r="H29" s="27">
        <v>0</v>
      </c>
      <c r="I29" s="26">
        <v>0</v>
      </c>
    </row>
    <row r="30" spans="1:9" ht="15" x14ac:dyDescent="0.25">
      <c r="A30" s="40" t="s">
        <v>44</v>
      </c>
      <c r="B30" s="41" t="s">
        <v>45</v>
      </c>
      <c r="C30" s="41"/>
      <c r="D30" s="41"/>
      <c r="E30" s="41"/>
      <c r="F30" s="42">
        <v>6523000</v>
      </c>
      <c r="G30" s="42">
        <v>7759866</v>
      </c>
      <c r="H30" s="49">
        <v>7759866</v>
      </c>
      <c r="I30" s="45">
        <f>H30/G30</f>
        <v>1</v>
      </c>
    </row>
    <row r="31" spans="1:9" ht="15" x14ac:dyDescent="0.25">
      <c r="A31" s="50"/>
      <c r="B31" s="51" t="s">
        <v>46</v>
      </c>
      <c r="C31" s="51"/>
      <c r="D31" s="51"/>
      <c r="E31" s="51"/>
      <c r="F31" s="16">
        <f>SUM(F32+F34)</f>
        <v>1598720</v>
      </c>
      <c r="G31" s="16">
        <f>SUM(G32+G34)</f>
        <v>1047582</v>
      </c>
      <c r="H31" s="16">
        <f>SUM(H32+H34)</f>
        <v>1047582</v>
      </c>
      <c r="I31" s="17">
        <f>H31/G31</f>
        <v>1</v>
      </c>
    </row>
    <row r="32" spans="1:9" ht="15" x14ac:dyDescent="0.25">
      <c r="A32" s="47" t="s">
        <v>47</v>
      </c>
      <c r="B32" s="19" t="s">
        <v>48</v>
      </c>
      <c r="C32" s="19"/>
      <c r="D32" s="19"/>
      <c r="E32" s="19"/>
      <c r="F32" s="20">
        <v>0</v>
      </c>
      <c r="G32" s="20">
        <v>0</v>
      </c>
      <c r="H32" s="21">
        <v>0</v>
      </c>
      <c r="I32" s="22">
        <v>0</v>
      </c>
    </row>
    <row r="33" spans="1:9" ht="15" x14ac:dyDescent="0.25">
      <c r="A33" s="28"/>
      <c r="B33" s="24" t="s">
        <v>49</v>
      </c>
      <c r="C33" s="24"/>
      <c r="D33" s="24"/>
      <c r="E33" s="24"/>
      <c r="F33" s="52">
        <v>0</v>
      </c>
      <c r="G33" s="25">
        <v>0</v>
      </c>
      <c r="H33" s="27">
        <v>0</v>
      </c>
      <c r="I33" s="26">
        <v>0</v>
      </c>
    </row>
    <row r="34" spans="1:9" ht="15" x14ac:dyDescent="0.25">
      <c r="A34" s="40" t="s">
        <v>50</v>
      </c>
      <c r="B34" s="41" t="s">
        <v>51</v>
      </c>
      <c r="C34" s="41"/>
      <c r="D34" s="41"/>
      <c r="E34" s="41"/>
      <c r="F34" s="42">
        <v>1598720</v>
      </c>
      <c r="G34" s="42">
        <v>1047582</v>
      </c>
      <c r="H34" s="49">
        <v>1047582</v>
      </c>
      <c r="I34" s="45">
        <f>H34/G34</f>
        <v>1</v>
      </c>
    </row>
    <row r="35" spans="1:9" ht="16.5" x14ac:dyDescent="0.3">
      <c r="A35" s="53"/>
      <c r="B35" s="54" t="s">
        <v>52</v>
      </c>
      <c r="C35" s="54"/>
      <c r="D35" s="54"/>
      <c r="E35" s="54"/>
      <c r="F35" s="55">
        <f>SUM(F10+F23+F31)</f>
        <v>22546493</v>
      </c>
      <c r="G35" s="55">
        <f>SUM(G10+G23+G31)</f>
        <v>22869426</v>
      </c>
      <c r="H35" s="55">
        <f>SUM(H10+H23+H31)</f>
        <v>22869426</v>
      </c>
      <c r="I35" s="17">
        <f>H35/G35</f>
        <v>1</v>
      </c>
    </row>
    <row r="36" spans="1:9" ht="15" x14ac:dyDescent="0.25">
      <c r="A36" s="50"/>
      <c r="B36" s="56" t="s">
        <v>53</v>
      </c>
      <c r="C36" s="56"/>
      <c r="D36" s="56"/>
      <c r="E36" s="56"/>
      <c r="F36" s="16">
        <f>SUM(F37:F40)</f>
        <v>0</v>
      </c>
      <c r="G36" s="16">
        <f>SUM(G37:G40)</f>
        <v>800758</v>
      </c>
      <c r="H36" s="16">
        <f>SUM(H37:H40)</f>
        <v>800758</v>
      </c>
      <c r="I36" s="17">
        <f>H36/G36</f>
        <v>1</v>
      </c>
    </row>
    <row r="37" spans="1:9" ht="15" x14ac:dyDescent="0.25">
      <c r="A37" s="57" t="s">
        <v>54</v>
      </c>
      <c r="B37" s="19" t="s">
        <v>55</v>
      </c>
      <c r="C37" s="19"/>
      <c r="D37" s="19"/>
      <c r="E37" s="19"/>
      <c r="F37" s="20">
        <v>0</v>
      </c>
      <c r="G37" s="20">
        <v>0</v>
      </c>
      <c r="H37" s="21">
        <v>0</v>
      </c>
      <c r="I37" s="22">
        <v>0</v>
      </c>
    </row>
    <row r="38" spans="1:9" ht="15" x14ac:dyDescent="0.25">
      <c r="A38" s="28" t="s">
        <v>56</v>
      </c>
      <c r="B38" s="24" t="s">
        <v>57</v>
      </c>
      <c r="C38" s="24"/>
      <c r="D38" s="24"/>
      <c r="E38" s="24"/>
      <c r="F38" s="25">
        <v>0</v>
      </c>
      <c r="G38" s="25">
        <v>0</v>
      </c>
      <c r="H38" s="27">
        <v>0</v>
      </c>
      <c r="I38" s="26">
        <v>0</v>
      </c>
    </row>
    <row r="39" spans="1:9" ht="15" x14ac:dyDescent="0.25">
      <c r="A39" s="28" t="s">
        <v>58</v>
      </c>
      <c r="B39" s="24" t="s">
        <v>59</v>
      </c>
      <c r="C39" s="24"/>
      <c r="D39" s="24"/>
      <c r="E39" s="24"/>
      <c r="F39" s="25">
        <v>0</v>
      </c>
      <c r="G39" s="25">
        <v>0</v>
      </c>
      <c r="H39" s="27">
        <v>0</v>
      </c>
      <c r="I39" s="26">
        <v>0</v>
      </c>
    </row>
    <row r="40" spans="1:9" ht="15" x14ac:dyDescent="0.25">
      <c r="A40" s="40" t="s">
        <v>60</v>
      </c>
      <c r="B40" s="41" t="s">
        <v>61</v>
      </c>
      <c r="C40" s="41"/>
      <c r="D40" s="41"/>
      <c r="E40" s="41"/>
      <c r="F40" s="42">
        <v>0</v>
      </c>
      <c r="G40" s="42">
        <v>800758</v>
      </c>
      <c r="H40" s="49">
        <v>800758</v>
      </c>
      <c r="I40" s="45">
        <f>H40/G40</f>
        <v>1</v>
      </c>
    </row>
    <row r="41" spans="1:9" ht="15" x14ac:dyDescent="0.25">
      <c r="A41" s="50"/>
      <c r="B41" s="15" t="s">
        <v>62</v>
      </c>
      <c r="C41" s="15"/>
      <c r="D41" s="15"/>
      <c r="E41" s="15"/>
      <c r="F41" s="16">
        <f>SUM(F42:F43)</f>
        <v>4375315</v>
      </c>
      <c r="G41" s="16">
        <f>SUM(G42:G43)</f>
        <v>4375315</v>
      </c>
      <c r="H41" s="16">
        <f>SUM(H42:H43)</f>
        <v>4375315</v>
      </c>
      <c r="I41" s="17">
        <f>H41/G41</f>
        <v>1</v>
      </c>
    </row>
    <row r="42" spans="1:9" ht="15" x14ac:dyDescent="0.25">
      <c r="A42" s="58" t="s">
        <v>63</v>
      </c>
      <c r="B42" s="59" t="s">
        <v>64</v>
      </c>
      <c r="C42" s="59"/>
      <c r="D42" s="59"/>
      <c r="E42" s="59"/>
      <c r="F42" s="60">
        <v>4375315</v>
      </c>
      <c r="G42" s="60">
        <v>4375315</v>
      </c>
      <c r="H42" s="61">
        <v>4375315</v>
      </c>
      <c r="I42" s="62">
        <f>H42/G42</f>
        <v>1</v>
      </c>
    </row>
    <row r="43" spans="1:9" ht="15" x14ac:dyDescent="0.25">
      <c r="A43" s="58" t="s">
        <v>65</v>
      </c>
      <c r="B43" s="59" t="s">
        <v>66</v>
      </c>
      <c r="C43" s="59"/>
      <c r="D43" s="59"/>
      <c r="E43" s="59"/>
      <c r="F43" s="60">
        <v>0</v>
      </c>
      <c r="G43" s="60">
        <v>0</v>
      </c>
      <c r="H43" s="61">
        <v>0</v>
      </c>
      <c r="I43" s="62">
        <v>0</v>
      </c>
    </row>
    <row r="44" spans="1:9" ht="16.5" x14ac:dyDescent="0.3">
      <c r="A44" s="63"/>
      <c r="B44" s="64" t="s">
        <v>67</v>
      </c>
      <c r="C44" s="64"/>
      <c r="D44" s="64"/>
      <c r="E44" s="64"/>
      <c r="F44" s="65">
        <f>SUM(F35+F36+F41)</f>
        <v>26921808</v>
      </c>
      <c r="G44" s="65">
        <f>SUM(G35+G36+G41)</f>
        <v>28045499</v>
      </c>
      <c r="H44" s="65">
        <f>SUM(H35+H36+H41)</f>
        <v>28045499</v>
      </c>
      <c r="I44" s="66">
        <f>H44/G44</f>
        <v>1</v>
      </c>
    </row>
    <row r="45" spans="1:9" ht="17.25" thickBot="1" x14ac:dyDescent="0.35">
      <c r="A45" s="67"/>
      <c r="B45" s="68" t="s">
        <v>68</v>
      </c>
      <c r="C45" s="68"/>
      <c r="D45" s="68"/>
      <c r="E45" s="68"/>
      <c r="F45" s="69">
        <v>0</v>
      </c>
      <c r="G45" s="69">
        <v>0</v>
      </c>
      <c r="H45" s="70">
        <v>0</v>
      </c>
      <c r="I45" s="71">
        <v>0</v>
      </c>
    </row>
    <row r="46" spans="1:9" ht="16.5" thickTop="1" x14ac:dyDescent="0.25">
      <c r="A46" s="1"/>
      <c r="B46" s="1"/>
      <c r="C46" s="1"/>
      <c r="D46" s="1"/>
      <c r="E46" s="72"/>
      <c r="F46" s="72"/>
      <c r="G46" s="72"/>
      <c r="H46" s="72"/>
      <c r="I46" s="1"/>
    </row>
    <row r="47" spans="1:9" x14ac:dyDescent="0.25">
      <c r="A47" s="1"/>
      <c r="B47" s="1"/>
      <c r="C47" s="1"/>
      <c r="D47" s="1"/>
      <c r="E47" s="72"/>
      <c r="F47" s="72"/>
      <c r="G47" s="72"/>
      <c r="H47" s="72"/>
      <c r="I47" s="1"/>
    </row>
    <row r="48" spans="1:9" x14ac:dyDescent="0.25">
      <c r="A48" s="1"/>
      <c r="B48" s="73" t="s">
        <v>69</v>
      </c>
      <c r="C48" s="73"/>
      <c r="D48" s="73"/>
      <c r="E48" s="73"/>
      <c r="F48" s="73"/>
      <c r="G48" s="73"/>
      <c r="H48" s="73"/>
      <c r="I48" s="73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6.5" thickBot="1" x14ac:dyDescent="0.3">
      <c r="A50" s="1"/>
      <c r="B50" s="1"/>
      <c r="C50" s="1"/>
      <c r="D50" s="1"/>
      <c r="E50" s="1"/>
      <c r="F50" s="1"/>
      <c r="G50" s="1"/>
      <c r="H50" s="1"/>
      <c r="I50" s="74" t="s">
        <v>3</v>
      </c>
    </row>
    <row r="51" spans="1:9" ht="16.5" thickTop="1" thickBot="1" x14ac:dyDescent="0.3">
      <c r="A51" s="5" t="s">
        <v>4</v>
      </c>
      <c r="B51" s="6" t="s">
        <v>5</v>
      </c>
      <c r="C51" s="6"/>
      <c r="D51" s="6"/>
      <c r="E51" s="6"/>
      <c r="F51" s="7" t="s">
        <v>6</v>
      </c>
      <c r="G51" s="75" t="s">
        <v>7</v>
      </c>
      <c r="H51" s="7" t="s">
        <v>8</v>
      </c>
      <c r="I51" s="8" t="s">
        <v>9</v>
      </c>
    </row>
    <row r="52" spans="1:9" thickTop="1" x14ac:dyDescent="0.25">
      <c r="A52" s="5"/>
      <c r="B52" s="6"/>
      <c r="C52" s="6"/>
      <c r="D52" s="6"/>
      <c r="E52" s="6"/>
      <c r="F52" s="7"/>
      <c r="G52" s="75"/>
      <c r="H52" s="7"/>
      <c r="I52" s="8"/>
    </row>
    <row r="53" spans="1:9" x14ac:dyDescent="0.25">
      <c r="A53" s="76"/>
      <c r="B53" s="10" t="s">
        <v>70</v>
      </c>
      <c r="C53" s="10"/>
      <c r="D53" s="10"/>
      <c r="E53" s="10"/>
      <c r="F53" s="11"/>
      <c r="G53" s="12"/>
      <c r="H53" s="11"/>
      <c r="I53" s="77"/>
    </row>
    <row r="54" spans="1:9" ht="15" x14ac:dyDescent="0.25">
      <c r="A54" s="78"/>
      <c r="B54" s="15" t="s">
        <v>71</v>
      </c>
      <c r="C54" s="15"/>
      <c r="D54" s="15"/>
      <c r="E54" s="15"/>
      <c r="F54" s="16">
        <f>SUM(F55:F60)</f>
        <v>19419141</v>
      </c>
      <c r="G54" s="79">
        <f>SUM(G55:G60)</f>
        <v>16253030</v>
      </c>
      <c r="H54" s="16">
        <f>SUM(H55:H60)</f>
        <v>16162500</v>
      </c>
      <c r="I54" s="17">
        <f t="shared" ref="I54:I60" si="1">H54/G54</f>
        <v>0.99442996167483844</v>
      </c>
    </row>
    <row r="55" spans="1:9" ht="15" x14ac:dyDescent="0.25">
      <c r="A55" s="80" t="s">
        <v>72</v>
      </c>
      <c r="B55" s="19" t="s">
        <v>73</v>
      </c>
      <c r="C55" s="19"/>
      <c r="D55" s="19"/>
      <c r="E55" s="19"/>
      <c r="F55" s="20">
        <v>7577420</v>
      </c>
      <c r="G55" s="21">
        <v>7072238</v>
      </c>
      <c r="H55" s="20">
        <v>7053708</v>
      </c>
      <c r="I55" s="22">
        <f t="shared" si="1"/>
        <v>0.99737989586888898</v>
      </c>
    </row>
    <row r="56" spans="1:9" ht="15" x14ac:dyDescent="0.25">
      <c r="A56" s="81" t="s">
        <v>74</v>
      </c>
      <c r="B56" s="82" t="s">
        <v>75</v>
      </c>
      <c r="C56" s="82"/>
      <c r="D56" s="82"/>
      <c r="E56" s="82"/>
      <c r="F56" s="83">
        <v>1483163</v>
      </c>
      <c r="G56" s="84">
        <v>1200543</v>
      </c>
      <c r="H56" s="85">
        <v>1200543</v>
      </c>
      <c r="I56" s="26">
        <f t="shared" si="1"/>
        <v>1</v>
      </c>
    </row>
    <row r="57" spans="1:9" ht="15" x14ac:dyDescent="0.25">
      <c r="A57" s="23" t="s">
        <v>76</v>
      </c>
      <c r="B57" s="24" t="s">
        <v>77</v>
      </c>
      <c r="C57" s="24"/>
      <c r="D57" s="24"/>
      <c r="E57" s="24"/>
      <c r="F57" s="25">
        <v>8969100</v>
      </c>
      <c r="G57" s="27">
        <v>6474207</v>
      </c>
      <c r="H57" s="25">
        <v>6402207</v>
      </c>
      <c r="I57" s="26">
        <f t="shared" si="1"/>
        <v>0.9888789468733391</v>
      </c>
    </row>
    <row r="58" spans="1:9" ht="15" x14ac:dyDescent="0.25">
      <c r="A58" s="23" t="s">
        <v>78</v>
      </c>
      <c r="B58" s="24" t="s">
        <v>79</v>
      </c>
      <c r="C58" s="24"/>
      <c r="D58" s="24"/>
      <c r="E58" s="24"/>
      <c r="F58" s="25">
        <v>381000</v>
      </c>
      <c r="G58" s="27">
        <v>74000</v>
      </c>
      <c r="H58" s="25">
        <v>74000</v>
      </c>
      <c r="I58" s="26">
        <f t="shared" si="1"/>
        <v>1</v>
      </c>
    </row>
    <row r="59" spans="1:9" ht="15" x14ac:dyDescent="0.25">
      <c r="A59" s="23" t="s">
        <v>80</v>
      </c>
      <c r="B59" s="24" t="s">
        <v>81</v>
      </c>
      <c r="C59" s="24"/>
      <c r="D59" s="24"/>
      <c r="E59" s="24"/>
      <c r="F59" s="25">
        <v>0</v>
      </c>
      <c r="G59" s="27">
        <v>1752</v>
      </c>
      <c r="H59" s="25">
        <v>1752</v>
      </c>
      <c r="I59" s="26">
        <f>H59/G59</f>
        <v>1</v>
      </c>
    </row>
    <row r="60" spans="1:9" ht="15" x14ac:dyDescent="0.25">
      <c r="A60" s="23" t="s">
        <v>82</v>
      </c>
      <c r="B60" s="86" t="s">
        <v>83</v>
      </c>
      <c r="C60" s="86"/>
      <c r="D60" s="86"/>
      <c r="E60" s="86"/>
      <c r="F60" s="25">
        <f>SUM(F61:F63)</f>
        <v>1008458</v>
      </c>
      <c r="G60" s="27">
        <f>SUM(G61:G63)</f>
        <v>1430290</v>
      </c>
      <c r="H60" s="27">
        <f>SUM(H61:H63)</f>
        <v>1430290</v>
      </c>
      <c r="I60" s="26">
        <f t="shared" si="1"/>
        <v>1</v>
      </c>
    </row>
    <row r="61" spans="1:9" ht="15" x14ac:dyDescent="0.25">
      <c r="A61" s="23"/>
      <c r="B61" s="87" t="s">
        <v>84</v>
      </c>
      <c r="C61" s="87"/>
      <c r="D61" s="87"/>
      <c r="E61" s="87"/>
      <c r="F61" s="33">
        <v>1008458</v>
      </c>
      <c r="G61" s="88">
        <v>1330290</v>
      </c>
      <c r="H61" s="33">
        <v>1330290</v>
      </c>
      <c r="I61" s="35">
        <f>H61/G61</f>
        <v>1</v>
      </c>
    </row>
    <row r="62" spans="1:9" ht="15" x14ac:dyDescent="0.25">
      <c r="A62" s="23"/>
      <c r="B62" s="87" t="s">
        <v>85</v>
      </c>
      <c r="C62" s="87"/>
      <c r="D62" s="87"/>
      <c r="E62" s="87"/>
      <c r="F62" s="33">
        <v>0</v>
      </c>
      <c r="G62" s="88">
        <v>100000</v>
      </c>
      <c r="H62" s="33">
        <v>100000</v>
      </c>
      <c r="I62" s="35">
        <f>H62/G62</f>
        <v>1</v>
      </c>
    </row>
    <row r="63" spans="1:9" ht="15" x14ac:dyDescent="0.25">
      <c r="A63" s="89"/>
      <c r="B63" s="90" t="s">
        <v>86</v>
      </c>
      <c r="C63" s="90"/>
      <c r="D63" s="90"/>
      <c r="E63" s="90"/>
      <c r="F63" s="91">
        <v>0</v>
      </c>
      <c r="G63" s="92">
        <v>0</v>
      </c>
      <c r="H63" s="91">
        <v>0</v>
      </c>
      <c r="I63" s="35">
        <v>0</v>
      </c>
    </row>
    <row r="64" spans="1:9" ht="15" x14ac:dyDescent="0.25">
      <c r="A64" s="93"/>
      <c r="B64" s="15" t="s">
        <v>87</v>
      </c>
      <c r="C64" s="15"/>
      <c r="D64" s="15"/>
      <c r="E64" s="15"/>
      <c r="F64" s="16">
        <f>SUM(F65:F68)</f>
        <v>0</v>
      </c>
      <c r="G64" s="79">
        <f>SUM(G65:G68)</f>
        <v>0</v>
      </c>
      <c r="H64" s="16">
        <f>SUM(H65:H68)</f>
        <v>0</v>
      </c>
      <c r="I64" s="17">
        <v>0</v>
      </c>
    </row>
    <row r="65" spans="1:9" ht="15" x14ac:dyDescent="0.25">
      <c r="A65" s="80" t="s">
        <v>88</v>
      </c>
      <c r="B65" s="19" t="s">
        <v>89</v>
      </c>
      <c r="C65" s="19"/>
      <c r="D65" s="19"/>
      <c r="E65" s="19"/>
      <c r="F65" s="20">
        <v>0</v>
      </c>
      <c r="G65" s="20">
        <v>0</v>
      </c>
      <c r="H65" s="21">
        <v>0</v>
      </c>
      <c r="I65" s="22">
        <v>0</v>
      </c>
    </row>
    <row r="66" spans="1:9" ht="15" x14ac:dyDescent="0.25">
      <c r="A66" s="81" t="s">
        <v>90</v>
      </c>
      <c r="B66" s="24" t="s">
        <v>91</v>
      </c>
      <c r="C66" s="24"/>
      <c r="D66" s="24"/>
      <c r="E66" s="24"/>
      <c r="F66" s="25">
        <v>0</v>
      </c>
      <c r="G66" s="25">
        <v>0</v>
      </c>
      <c r="H66" s="27"/>
      <c r="I66" s="26">
        <v>0</v>
      </c>
    </row>
    <row r="67" spans="1:9" ht="15" x14ac:dyDescent="0.25">
      <c r="A67" s="81" t="s">
        <v>92</v>
      </c>
      <c r="B67" s="24" t="s">
        <v>93</v>
      </c>
      <c r="C67" s="24"/>
      <c r="D67" s="24"/>
      <c r="E67" s="24"/>
      <c r="F67" s="25">
        <v>0</v>
      </c>
      <c r="G67" s="25">
        <v>0</v>
      </c>
      <c r="H67" s="27">
        <v>0</v>
      </c>
      <c r="I67" s="26">
        <v>0</v>
      </c>
    </row>
    <row r="68" spans="1:9" ht="15" x14ac:dyDescent="0.25">
      <c r="A68" s="94" t="s">
        <v>94</v>
      </c>
      <c r="B68" s="41" t="s">
        <v>95</v>
      </c>
      <c r="C68" s="41"/>
      <c r="D68" s="41"/>
      <c r="E68" s="41"/>
      <c r="F68" s="42">
        <v>0</v>
      </c>
      <c r="G68" s="42">
        <v>0</v>
      </c>
      <c r="H68" s="49">
        <v>0</v>
      </c>
      <c r="I68" s="45">
        <v>0</v>
      </c>
    </row>
    <row r="69" spans="1:9" ht="15" x14ac:dyDescent="0.25">
      <c r="A69" s="93"/>
      <c r="B69" s="15" t="s">
        <v>96</v>
      </c>
      <c r="C69" s="15"/>
      <c r="D69" s="15"/>
      <c r="E69" s="15"/>
      <c r="F69" s="16">
        <f>SUM(F70:F72)</f>
        <v>5251086</v>
      </c>
      <c r="G69" s="16">
        <f>SUM(G70:G72)</f>
        <v>3995711</v>
      </c>
      <c r="H69" s="16">
        <f>SUM(H70:H72)</f>
        <v>727111</v>
      </c>
      <c r="I69" s="17">
        <f>H69/G69</f>
        <v>0.18197287041029744</v>
      </c>
    </row>
    <row r="70" spans="1:9" ht="15" x14ac:dyDescent="0.25">
      <c r="A70" s="80" t="s">
        <v>97</v>
      </c>
      <c r="B70" s="19" t="s">
        <v>98</v>
      </c>
      <c r="C70" s="19"/>
      <c r="D70" s="19"/>
      <c r="E70" s="19"/>
      <c r="F70" s="20">
        <v>4523975</v>
      </c>
      <c r="G70" s="20">
        <v>3268600</v>
      </c>
      <c r="H70" s="21">
        <v>0</v>
      </c>
      <c r="I70" s="22">
        <v>0</v>
      </c>
    </row>
    <row r="71" spans="1:9" ht="15" x14ac:dyDescent="0.25">
      <c r="A71" s="95" t="s">
        <v>99</v>
      </c>
      <c r="B71" s="96" t="s">
        <v>100</v>
      </c>
      <c r="C71" s="96"/>
      <c r="D71" s="96"/>
      <c r="E71" s="96"/>
      <c r="F71" s="97"/>
      <c r="G71" s="97"/>
      <c r="H71" s="98">
        <v>0</v>
      </c>
      <c r="I71" s="99">
        <v>0</v>
      </c>
    </row>
    <row r="72" spans="1:9" ht="15" x14ac:dyDescent="0.25">
      <c r="A72" s="100" t="s">
        <v>101</v>
      </c>
      <c r="B72" s="101" t="s">
        <v>102</v>
      </c>
      <c r="C72" s="102"/>
      <c r="D72" s="102"/>
      <c r="E72" s="103"/>
      <c r="F72" s="42">
        <v>727111</v>
      </c>
      <c r="G72" s="42">
        <v>727111</v>
      </c>
      <c r="H72" s="49">
        <v>727111</v>
      </c>
      <c r="I72" s="104">
        <f>H72/G72</f>
        <v>1</v>
      </c>
    </row>
    <row r="73" spans="1:9" ht="16.5" x14ac:dyDescent="0.3">
      <c r="A73" s="105"/>
      <c r="B73" s="54" t="s">
        <v>103</v>
      </c>
      <c r="C73" s="54"/>
      <c r="D73" s="54"/>
      <c r="E73" s="54"/>
      <c r="F73" s="55">
        <f>SUM(F54+F64+F69)</f>
        <v>24670227</v>
      </c>
      <c r="G73" s="55">
        <f>SUM(G54+G64+G69)</f>
        <v>20248741</v>
      </c>
      <c r="H73" s="55">
        <f>SUM(H54+H64+H69)</f>
        <v>16889611</v>
      </c>
      <c r="I73" s="66">
        <f>H73/G73</f>
        <v>0.83410672298094979</v>
      </c>
    </row>
    <row r="74" spans="1:9" ht="17.25" thickBot="1" x14ac:dyDescent="0.35">
      <c r="A74" s="106"/>
      <c r="B74" s="107" t="s">
        <v>104</v>
      </c>
      <c r="C74" s="107"/>
      <c r="D74" s="107"/>
      <c r="E74" s="107"/>
      <c r="F74" s="108">
        <f>F44-F73</f>
        <v>2251581</v>
      </c>
      <c r="G74" s="108">
        <f>G44-G73</f>
        <v>7796758</v>
      </c>
      <c r="H74" s="108">
        <f>H44-H73</f>
        <v>11155888</v>
      </c>
      <c r="I74" s="109">
        <f>H74/G74</f>
        <v>1.4308367657428895</v>
      </c>
    </row>
  </sheetData>
  <mergeCells count="74">
    <mergeCell ref="B71:E71"/>
    <mergeCell ref="B72:E72"/>
    <mergeCell ref="B73:E73"/>
    <mergeCell ref="B74:E74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5:E45"/>
    <mergeCell ref="B48:I48"/>
    <mergeCell ref="A51:A52"/>
    <mergeCell ref="B51:E52"/>
    <mergeCell ref="F51:F52"/>
    <mergeCell ref="G51:G52"/>
    <mergeCell ref="H51:H52"/>
    <mergeCell ref="I51:I52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1:E21"/>
    <mergeCell ref="B22:E22"/>
    <mergeCell ref="B23:E23"/>
    <mergeCell ref="B24:E24"/>
    <mergeCell ref="B25:E25"/>
    <mergeCell ref="B26:E26"/>
    <mergeCell ref="B15:E15"/>
    <mergeCell ref="C16:E16"/>
    <mergeCell ref="C17:E17"/>
    <mergeCell ref="C18:E18"/>
    <mergeCell ref="B19:E19"/>
    <mergeCell ref="C20:E20"/>
    <mergeCell ref="B9:E9"/>
    <mergeCell ref="B10:E10"/>
    <mergeCell ref="B11:E11"/>
    <mergeCell ref="B12:E12"/>
    <mergeCell ref="B13:E13"/>
    <mergeCell ref="B14:E14"/>
    <mergeCell ref="A3:I3"/>
    <mergeCell ref="A4:I4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2020-07-16T07:52:51Z</dcterms:created>
  <dcterms:modified xsi:type="dcterms:W3CDTF">2020-07-16T07:53:01Z</dcterms:modified>
</cp:coreProperties>
</file>