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Költségvetés 2019\módosítás\február\Végleges\"/>
    </mc:Choice>
  </mc:AlternateContent>
  <bookViews>
    <workbookView xWindow="0" yWindow="0" windowWidth="28800" windowHeight="11730"/>
  </bookViews>
  <sheets>
    <sheet name="1. melléklet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3" i="1" l="1"/>
  <c r="J43" i="1"/>
  <c r="E43" i="1"/>
  <c r="I36" i="1"/>
  <c r="D35" i="1"/>
  <c r="D36" i="1" s="1"/>
  <c r="C35" i="1"/>
  <c r="B35" i="1"/>
  <c r="E34" i="1"/>
  <c r="J33" i="1"/>
  <c r="I33" i="1"/>
  <c r="H33" i="1"/>
  <c r="G33" i="1"/>
  <c r="E33" i="1"/>
  <c r="D33" i="1"/>
  <c r="C33" i="1"/>
  <c r="B33" i="1"/>
  <c r="E32" i="1"/>
  <c r="D32" i="1"/>
  <c r="C32" i="1"/>
  <c r="B32" i="1"/>
  <c r="J31" i="1"/>
  <c r="J36" i="1" s="1"/>
  <c r="I31" i="1"/>
  <c r="H31" i="1"/>
  <c r="H36" i="1" s="1"/>
  <c r="G31" i="1"/>
  <c r="G36" i="1" s="1"/>
  <c r="E31" i="1"/>
  <c r="D31" i="1"/>
  <c r="C31" i="1"/>
  <c r="B31" i="1"/>
  <c r="E30" i="1"/>
  <c r="D30" i="1"/>
  <c r="C30" i="1"/>
  <c r="C36" i="1" s="1"/>
  <c r="B30" i="1"/>
  <c r="B36" i="1" s="1"/>
  <c r="E27" i="1"/>
  <c r="D27" i="1"/>
  <c r="C27" i="1"/>
  <c r="J26" i="1"/>
  <c r="I26" i="1"/>
  <c r="H26" i="1"/>
  <c r="G26" i="1"/>
  <c r="E26" i="1"/>
  <c r="D26" i="1"/>
  <c r="C26" i="1"/>
  <c r="B26" i="1"/>
  <c r="E25" i="1"/>
  <c r="D25" i="1"/>
  <c r="C25" i="1"/>
  <c r="B25" i="1"/>
  <c r="E24" i="1"/>
  <c r="D24" i="1"/>
  <c r="C24" i="1"/>
  <c r="B24" i="1"/>
  <c r="J23" i="1"/>
  <c r="I23" i="1"/>
  <c r="H23" i="1"/>
  <c r="G23" i="1"/>
  <c r="E23" i="1"/>
  <c r="D23" i="1"/>
  <c r="C23" i="1"/>
  <c r="B23" i="1"/>
  <c r="J22" i="1"/>
  <c r="I22" i="1"/>
  <c r="H22" i="1"/>
  <c r="G22" i="1"/>
  <c r="E22" i="1"/>
  <c r="E21" i="1" s="1"/>
  <c r="D22" i="1"/>
  <c r="C22" i="1"/>
  <c r="B22" i="1"/>
  <c r="J21" i="1"/>
  <c r="I21" i="1"/>
  <c r="H21" i="1"/>
  <c r="G21" i="1"/>
  <c r="D21" i="1"/>
  <c r="C21" i="1"/>
  <c r="C29" i="1" s="1"/>
  <c r="J20" i="1"/>
  <c r="I20" i="1"/>
  <c r="H20" i="1"/>
  <c r="G20" i="1"/>
  <c r="J19" i="1"/>
  <c r="I19" i="1"/>
  <c r="H19" i="1"/>
  <c r="G19" i="1"/>
  <c r="E19" i="1"/>
  <c r="J18" i="1"/>
  <c r="I18" i="1"/>
  <c r="H18" i="1"/>
  <c r="G18" i="1"/>
  <c r="E18" i="1"/>
  <c r="D17" i="1"/>
  <c r="E17" i="1" s="1"/>
  <c r="C17" i="1"/>
  <c r="B17" i="1"/>
  <c r="J16" i="1"/>
  <c r="I16" i="1"/>
  <c r="H16" i="1"/>
  <c r="G16" i="1"/>
  <c r="D16" i="1"/>
  <c r="E16" i="1" s="1"/>
  <c r="C16" i="1"/>
  <c r="B16" i="1"/>
  <c r="J15" i="1"/>
  <c r="I15" i="1"/>
  <c r="H15" i="1"/>
  <c r="G15" i="1"/>
  <c r="D15" i="1"/>
  <c r="E15" i="1" s="1"/>
  <c r="C15" i="1"/>
  <c r="B15" i="1"/>
  <c r="J14" i="1"/>
  <c r="I14" i="1"/>
  <c r="H14" i="1"/>
  <c r="G14" i="1"/>
  <c r="D14" i="1"/>
  <c r="E14" i="1" s="1"/>
  <c r="C14" i="1"/>
  <c r="B14" i="1"/>
  <c r="J13" i="1"/>
  <c r="I13" i="1"/>
  <c r="H13" i="1"/>
  <c r="G13" i="1"/>
  <c r="D13" i="1"/>
  <c r="D10" i="1" s="1"/>
  <c r="C13" i="1"/>
  <c r="B13" i="1"/>
  <c r="J12" i="1"/>
  <c r="J10" i="1" s="1"/>
  <c r="J29" i="1" s="1"/>
  <c r="J39" i="1" s="1"/>
  <c r="I12" i="1"/>
  <c r="I10" i="1" s="1"/>
  <c r="I29" i="1" s="1"/>
  <c r="I39" i="1" s="1"/>
  <c r="H12" i="1"/>
  <c r="G12" i="1"/>
  <c r="E12" i="1"/>
  <c r="B12" i="1"/>
  <c r="J11" i="1"/>
  <c r="I11" i="1"/>
  <c r="H11" i="1"/>
  <c r="G11" i="1"/>
  <c r="D11" i="1"/>
  <c r="C11" i="1"/>
  <c r="E11" i="1" s="1"/>
  <c r="B11" i="1"/>
  <c r="H10" i="1"/>
  <c r="H29" i="1" s="1"/>
  <c r="H39" i="1" s="1"/>
  <c r="G10" i="1"/>
  <c r="B18" i="1" s="1"/>
  <c r="C10" i="1"/>
  <c r="D29" i="1" l="1"/>
  <c r="D39" i="1" s="1"/>
  <c r="B10" i="1"/>
  <c r="B27" i="1"/>
  <c r="B21" i="1" s="1"/>
  <c r="C39" i="1"/>
  <c r="E36" i="1"/>
  <c r="E13" i="1"/>
  <c r="E10" i="1" s="1"/>
  <c r="E29" i="1" s="1"/>
  <c r="E39" i="1" s="1"/>
  <c r="G29" i="1"/>
  <c r="G39" i="1" s="1"/>
  <c r="E35" i="1"/>
  <c r="B29" i="1" l="1"/>
  <c r="B39" i="1" s="1"/>
</calcChain>
</file>

<file path=xl/sharedStrings.xml><?xml version="1.0" encoding="utf-8"?>
<sst xmlns="http://schemas.openxmlformats.org/spreadsheetml/2006/main" count="86" uniqueCount="78">
  <si>
    <t>"1. melléklet az 5/2019.(II.28.)önkormányzati rendelethez"</t>
  </si>
  <si>
    <t>FELSŐÖRS KÖZSÉG ÖNKORMÁNYZATA</t>
  </si>
  <si>
    <t>2019. évi költségvetés mérlege (Ft)</t>
  </si>
  <si>
    <t>1. melléklet a  3/2020.(II.27.) önkormányzati rendelethez, hatályos 2020. február 28-tól</t>
  </si>
  <si>
    <t>Megnevezés</t>
  </si>
  <si>
    <t>2019.évi eredeti előirányzat</t>
  </si>
  <si>
    <t>2019.évi módosított előirányzat XI.30.</t>
  </si>
  <si>
    <t>Módosítási javaslat</t>
  </si>
  <si>
    <t>2019.évi módosított előirányzat XII.31.</t>
  </si>
  <si>
    <t>bevétel</t>
  </si>
  <si>
    <t>kiadás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</si>
  <si>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</si>
  <si>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</si>
  <si>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</si>
  <si>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</si>
  <si>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</si>
  <si>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</si>
  <si>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</si>
  <si>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</si>
  <si>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</si>
  <si>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</si>
  <si>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Működési bevétel</t>
  </si>
  <si>
    <t>Működési kiadás</t>
  </si>
  <si>
    <t>Önkormányzatok működési támogatásai</t>
  </si>
  <si>
    <t>Személyi juttatások</t>
  </si>
  <si>
    <t>Elvonások és befizetések bevételei</t>
  </si>
  <si>
    <t>Munkáltatót terh.jár. és szoc.hozzáj. adó</t>
  </si>
  <si>
    <t xml:space="preserve">Egyéb műk.c.tám.bev. áh.n belülről </t>
  </si>
  <si>
    <t>Dologi kiadás</t>
  </si>
  <si>
    <t xml:space="preserve">Közhatalmi bevételek </t>
  </si>
  <si>
    <t>Ellátottak pénzbeli juttatásai</t>
  </si>
  <si>
    <t>Működési bevételek</t>
  </si>
  <si>
    <t>Elvonások és befizetések</t>
  </si>
  <si>
    <t>Műk.c.visszat.tám.,kölcs.visszat.áh.n kívülről</t>
  </si>
  <si>
    <t>Egyéb műk.c.támog.áh.n belülre</t>
  </si>
  <si>
    <t>Egyéb működési célú átvett pénzeszk.</t>
  </si>
  <si>
    <t>Műk.c.visszat.támog., kölcs.nyújt.áh.n kívülre</t>
  </si>
  <si>
    <t>Műk.bev.felh.célra</t>
  </si>
  <si>
    <t>Egyéb műk.c.támog.áh.n kívülre</t>
  </si>
  <si>
    <t>Működési tartalék:    - általános</t>
  </si>
  <si>
    <r>
      <t xml:space="preserve">                                </t>
    </r>
    <r>
      <rPr>
        <sz val="8"/>
        <color theme="0"/>
        <rFont val="Arial"/>
        <family val="2"/>
        <charset val="238"/>
      </rPr>
      <t>.</t>
    </r>
    <r>
      <rPr>
        <sz val="8"/>
        <rFont val="Arial"/>
        <family val="2"/>
        <charset val="238"/>
      </rPr>
      <t>- cél</t>
    </r>
  </si>
  <si>
    <t>Felhalmozási célú bev.</t>
  </si>
  <si>
    <t>Felhalmozási célú kiadás</t>
  </si>
  <si>
    <t>Felhalmozási célú önkorm.i támogatások</t>
  </si>
  <si>
    <t>Beruházások</t>
  </si>
  <si>
    <t xml:space="preserve">Egyéb felhalm.c.tám.bev. áh.n belülről </t>
  </si>
  <si>
    <t>Felújítások</t>
  </si>
  <si>
    <t>Immat. jav.,ingatlanok., egyéb tárgyi e.érték.</t>
  </si>
  <si>
    <t>Egyéb felhalm.c.támog.áh.n belülre</t>
  </si>
  <si>
    <t>Felhalm.c.visszat.tám.,kölcs.visszat.áh.n kívülről</t>
  </si>
  <si>
    <t>Felhalm.c.visszat.támog.kölcs.,nyújt.áh.n kívülre</t>
  </si>
  <si>
    <t>Egyéb felhalmozási célú átvett pénzeszk.</t>
  </si>
  <si>
    <t>Egyéb felhalm.c.támog.áh.n kívülre</t>
  </si>
  <si>
    <t>Műk.bev.felhalm.célra</t>
  </si>
  <si>
    <t>Felhalmozási tartalék: - általános</t>
  </si>
  <si>
    <t xml:space="preserve">                                   - cél</t>
  </si>
  <si>
    <t>Költségvetési bev-ek</t>
  </si>
  <si>
    <t>Költségvetési kiadások</t>
  </si>
  <si>
    <t>Maradvány igénybevétele felj.célra</t>
  </si>
  <si>
    <t>Hosszú lej.hitelek, kölcsönök törlesztése</t>
  </si>
  <si>
    <t>Maradvány igénybevétele műk.célra</t>
  </si>
  <si>
    <t>Áh.n. belüli megelőlegezés visszafizetése</t>
  </si>
  <si>
    <t>Maradvány igénybevétele finanszírozási célra</t>
  </si>
  <si>
    <t>Pénzeszközök lekötött bankbetétként elhelyezése</t>
  </si>
  <si>
    <t>Áh.n belüli megelőlegezés</t>
  </si>
  <si>
    <t>Belföldi értékpapírok kiadásai</t>
  </si>
  <si>
    <t>Lekötött bankbetétek megszüntetése</t>
  </si>
  <si>
    <t>Belföldi értékpapírok bevételei</t>
  </si>
  <si>
    <t xml:space="preserve">Finanszírozási bevételek </t>
  </si>
  <si>
    <t xml:space="preserve">Finanszírozási kiadások </t>
  </si>
  <si>
    <t>Nyitó</t>
  </si>
  <si>
    <t>Záró</t>
  </si>
  <si>
    <t>Bevételek összesen:</t>
  </si>
  <si>
    <t>Kiadás összesen:</t>
  </si>
  <si>
    <t>Felsőörs</t>
  </si>
  <si>
    <t>Miske ovi</t>
  </si>
  <si>
    <t>összesen</t>
  </si>
  <si>
    <t>kiadás bevétel különbözet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</si>
</sst>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"/>
    <numFmt numFmtId="165" formatCode="#\ ##0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9"/>
      <color rgb="FFFF0000"/>
      <name val="Arial"/>
      <family val="2"/>
      <charset val="238"/>
    </font>
    <font>
      <sz val="8"/>
      <color theme="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1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3" fillId="0" borderId="0" xfId="0" applyFont="1" applyFill="1" applyAlignment="1">
      <alignment horizontal="center"/>
    </xf>
    <xf numFmtId="0" fontId="4" fillId="0" borderId="0" xfId="0" applyFont="1" applyFill="1"/>
    <xf numFmtId="0" fontId="5" fillId="0" borderId="1" xfId="0" applyFont="1" applyFill="1" applyBorder="1" applyAlignment="1">
      <alignment horizontal="right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2" fillId="0" borderId="0" xfId="0" applyFont="1" applyFill="1" applyBorder="1"/>
    <xf numFmtId="0" fontId="3" fillId="0" borderId="3" xfId="0" applyFont="1" applyFill="1" applyBorder="1" applyAlignment="1">
      <alignment horizontal="center"/>
    </xf>
    <xf numFmtId="4" fontId="2" fillId="0" borderId="0" xfId="0" applyNumberFormat="1" applyFont="1" applyFill="1" applyBorder="1"/>
    <xf numFmtId="0" fontId="3" fillId="0" borderId="7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6" fillId="0" borderId="9" xfId="0" applyFont="1" applyFill="1" applyBorder="1"/>
    <xf numFmtId="3" fontId="3" fillId="0" borderId="6" xfId="0" applyNumberFormat="1" applyFont="1" applyFill="1" applyBorder="1" applyAlignment="1">
      <alignment horizontal="right"/>
    </xf>
    <xf numFmtId="3" fontId="3" fillId="0" borderId="10" xfId="0" applyNumberFormat="1" applyFont="1" applyFill="1" applyBorder="1" applyAlignment="1">
      <alignment horizontal="right"/>
    </xf>
    <xf numFmtId="0" fontId="6" fillId="0" borderId="9" xfId="0" applyFont="1" applyFill="1" applyBorder="1" applyAlignment="1">
      <alignment horizontal="left"/>
    </xf>
    <xf numFmtId="0" fontId="5" fillId="0" borderId="11" xfId="0" applyFont="1" applyFill="1" applyBorder="1"/>
    <xf numFmtId="3" fontId="2" fillId="0" borderId="12" xfId="0" applyNumberFormat="1" applyFont="1" applyFill="1" applyBorder="1"/>
    <xf numFmtId="3" fontId="2" fillId="0" borderId="11" xfId="0" applyNumberFormat="1" applyFont="1" applyFill="1" applyBorder="1"/>
    <xf numFmtId="0" fontId="5" fillId="0" borderId="13" xfId="0" applyFont="1" applyFill="1" applyBorder="1" applyAlignment="1">
      <alignment horizontal="left"/>
    </xf>
    <xf numFmtId="3" fontId="2" fillId="0" borderId="14" xfId="0" applyNumberFormat="1" applyFont="1" applyFill="1" applyBorder="1"/>
    <xf numFmtId="3" fontId="2" fillId="0" borderId="0" xfId="0" applyNumberFormat="1" applyFont="1" applyFill="1" applyBorder="1" applyAlignment="1">
      <alignment horizontal="left"/>
    </xf>
    <xf numFmtId="3" fontId="2" fillId="0" borderId="0" xfId="0" applyNumberFormat="1" applyFont="1" applyFill="1" applyBorder="1"/>
    <xf numFmtId="0" fontId="5" fillId="0" borderId="14" xfId="0" applyFont="1" applyFill="1" applyBorder="1"/>
    <xf numFmtId="3" fontId="2" fillId="0" borderId="15" xfId="0" applyNumberFormat="1" applyFont="1" applyFill="1" applyBorder="1"/>
    <xf numFmtId="0" fontId="5" fillId="0" borderId="15" xfId="0" applyFont="1" applyFill="1" applyBorder="1"/>
    <xf numFmtId="0" fontId="5" fillId="0" borderId="16" xfId="0" applyFont="1" applyFill="1" applyBorder="1" applyAlignment="1">
      <alignment horizontal="left"/>
    </xf>
    <xf numFmtId="0" fontId="5" fillId="0" borderId="16" xfId="0" applyFont="1" applyFill="1" applyBorder="1"/>
    <xf numFmtId="3" fontId="2" fillId="0" borderId="0" xfId="0" applyNumberFormat="1" applyFont="1" applyFill="1"/>
    <xf numFmtId="3" fontId="2" fillId="0" borderId="17" xfId="0" applyNumberFormat="1" applyFont="1" applyFill="1" applyBorder="1"/>
    <xf numFmtId="3" fontId="2" fillId="0" borderId="0" xfId="0" applyNumberFormat="1" applyFont="1" applyFill="1" applyBorder="1" applyAlignment="1">
      <alignment horizontal="right"/>
    </xf>
    <xf numFmtId="3" fontId="7" fillId="0" borderId="17" xfId="0" applyNumberFormat="1" applyFont="1" applyFill="1" applyBorder="1"/>
    <xf numFmtId="3" fontId="7" fillId="0" borderId="12" xfId="0" applyNumberFormat="1" applyFont="1" applyFill="1" applyBorder="1"/>
    <xf numFmtId="3" fontId="2" fillId="0" borderId="3" xfId="0" applyNumberFormat="1" applyFont="1" applyFill="1" applyBorder="1"/>
    <xf numFmtId="3" fontId="2" fillId="0" borderId="18" xfId="0" applyNumberFormat="1" applyFont="1" applyFill="1" applyBorder="1"/>
    <xf numFmtId="3" fontId="2" fillId="0" borderId="19" xfId="0" applyNumberFormat="1" applyFont="1" applyFill="1" applyBorder="1"/>
    <xf numFmtId="0" fontId="5" fillId="0" borderId="8" xfId="0" applyFont="1" applyFill="1" applyBorder="1" applyAlignment="1">
      <alignment horizontal="left"/>
    </xf>
    <xf numFmtId="3" fontId="4" fillId="0" borderId="6" xfId="0" applyNumberFormat="1" applyFont="1" applyFill="1" applyBorder="1" applyAlignment="1">
      <alignment horizontal="right"/>
    </xf>
    <xf numFmtId="3" fontId="4" fillId="0" borderId="20" xfId="0" applyNumberFormat="1" applyFont="1" applyFill="1" applyBorder="1" applyAlignment="1">
      <alignment horizontal="right"/>
    </xf>
    <xf numFmtId="0" fontId="5" fillId="0" borderId="14" xfId="0" applyFont="1" applyFill="1" applyBorder="1" applyAlignment="1">
      <alignment horizontal="left"/>
    </xf>
    <xf numFmtId="10" fontId="2" fillId="0" borderId="0" xfId="1" applyNumberFormat="1" applyFont="1" applyFill="1" applyBorder="1" applyAlignment="1">
      <alignment horizontal="left"/>
    </xf>
    <xf numFmtId="0" fontId="5" fillId="0" borderId="15" xfId="0" applyFont="1" applyFill="1" applyBorder="1" applyAlignment="1">
      <alignment horizontal="left"/>
    </xf>
    <xf numFmtId="3" fontId="7" fillId="0" borderId="14" xfId="0" applyNumberFormat="1" applyFont="1" applyFill="1" applyBorder="1"/>
    <xf numFmtId="1" fontId="6" fillId="0" borderId="9" xfId="0" applyNumberFormat="1" applyFont="1" applyFill="1" applyBorder="1" applyAlignment="1">
      <alignment horizontal="left"/>
    </xf>
    <xf numFmtId="3" fontId="3" fillId="0" borderId="6" xfId="0" applyNumberFormat="1" applyFont="1" applyFill="1" applyBorder="1"/>
    <xf numFmtId="0" fontId="5" fillId="0" borderId="12" xfId="0" applyFont="1" applyFill="1" applyBorder="1"/>
    <xf numFmtId="3" fontId="2" fillId="0" borderId="2" xfId="0" applyNumberFormat="1" applyFont="1" applyFill="1" applyBorder="1"/>
    <xf numFmtId="0" fontId="5" fillId="0" borderId="2" xfId="0" applyFont="1" applyFill="1" applyBorder="1" applyAlignment="1">
      <alignment horizontal="left"/>
    </xf>
    <xf numFmtId="0" fontId="5" fillId="0" borderId="21" xfId="0" applyFont="1" applyFill="1" applyBorder="1"/>
    <xf numFmtId="3" fontId="2" fillId="0" borderId="13" xfId="0" applyNumberFormat="1" applyFont="1" applyFill="1" applyBorder="1"/>
    <xf numFmtId="3" fontId="2" fillId="0" borderId="7" xfId="0" applyNumberFormat="1" applyFont="1" applyFill="1" applyBorder="1"/>
    <xf numFmtId="3" fontId="4" fillId="0" borderId="0" xfId="0" applyNumberFormat="1" applyFont="1" applyFill="1" applyBorder="1" applyAlignment="1">
      <alignment horizontal="right"/>
    </xf>
    <xf numFmtId="0" fontId="5" fillId="0" borderId="7" xfId="0" applyFont="1" applyFill="1" applyBorder="1" applyAlignment="1">
      <alignment horizontal="left"/>
    </xf>
    <xf numFmtId="3" fontId="4" fillId="0" borderId="9" xfId="0" applyNumberFormat="1" applyFont="1" applyFill="1" applyBorder="1"/>
    <xf numFmtId="164" fontId="4" fillId="0" borderId="0" xfId="0" applyNumberFormat="1" applyFont="1" applyFill="1" applyBorder="1" applyAlignment="1">
      <alignment horizontal="right"/>
    </xf>
    <xf numFmtId="0" fontId="6" fillId="0" borderId="19" xfId="0" applyFont="1" applyFill="1" applyBorder="1" applyAlignment="1">
      <alignment horizontal="left"/>
    </xf>
    <xf numFmtId="165" fontId="3" fillId="0" borderId="6" xfId="0" applyNumberFormat="1" applyFont="1" applyFill="1" applyBorder="1" applyAlignment="1">
      <alignment horizontal="right"/>
    </xf>
    <xf numFmtId="0" fontId="6" fillId="0" borderId="22" xfId="0" applyFont="1" applyFill="1" applyBorder="1"/>
    <xf numFmtId="3" fontId="4" fillId="0" borderId="7" xfId="0" applyNumberFormat="1" applyFont="1" applyFill="1" applyBorder="1"/>
    <xf numFmtId="0" fontId="6" fillId="0" borderId="7" xfId="0" applyFont="1" applyFill="1" applyBorder="1" applyAlignment="1">
      <alignment horizontal="left"/>
    </xf>
    <xf numFmtId="3" fontId="3" fillId="0" borderId="8" xfId="0" applyNumberFormat="1" applyFont="1" applyFill="1" applyBorder="1"/>
    <xf numFmtId="0" fontId="4" fillId="0" borderId="9" xfId="0" applyFont="1" applyFill="1" applyBorder="1"/>
    <xf numFmtId="0" fontId="3" fillId="0" borderId="9" xfId="0" applyFont="1" applyFill="1" applyBorder="1" applyAlignment="1">
      <alignment horizontal="left"/>
    </xf>
    <xf numFmtId="3" fontId="3" fillId="0" borderId="9" xfId="0" applyNumberFormat="1" applyFont="1" applyFill="1" applyBorder="1" applyAlignment="1">
      <alignment horizontal="right"/>
    </xf>
    <xf numFmtId="4" fontId="2" fillId="0" borderId="0" xfId="0" applyNumberFormat="1" applyFont="1" applyFill="1"/>
  </cellXfs>
  <cellStyles count="2">
    <cellStyle name="Normál" xfId="0" builtinId="0"/>
    <cellStyle name="Százalé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214;nkorm&#225;nyzat\R%20E%20N%20D%20E%20L%20E%20T%20E%20K\HAT&#193;LYOS\2020\3_2020_2019_&#233;vi_k&#246;lts&#233;gvet&#233;s%20m&#243;dos&#237;t&#225;sa\egysszerk\3_2020_2019_&#233;vi_k&#246;lts&#233;gvet&#233;s_m&#243;dos&#237;t&#225;s_mell&#233;klet_ESZ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mell"/>
      <sheetName val="2.mell"/>
      <sheetName val="3.mell"/>
      <sheetName val="4.mell"/>
      <sheetName val="5.mell"/>
      <sheetName val="6.mell"/>
      <sheetName val="7.mell"/>
      <sheetName val="7.1.mell"/>
      <sheetName val="7.2.mell"/>
      <sheetName val="7.3.mell"/>
      <sheetName val="7.4.mell"/>
      <sheetName val="7.5.mell"/>
      <sheetName val="7.6.mell"/>
      <sheetName val="8.mell"/>
      <sheetName val="9.mell"/>
      <sheetName val="10.mell"/>
      <sheetName val="11.mell"/>
      <sheetName val="11.1.mell"/>
      <sheetName val="11.2.mell"/>
      <sheetName val="12.mell"/>
      <sheetName val="13.mell"/>
      <sheetName val="14.mell"/>
      <sheetName val="15 .melléklet"/>
      <sheetName val="16.mell"/>
      <sheetName val="17.mell"/>
      <sheetName val="Munka2"/>
    </sheetNames>
    <sheetDataSet>
      <sheetData sheetId="0"/>
      <sheetData sheetId="1"/>
      <sheetData sheetId="2"/>
      <sheetData sheetId="3"/>
      <sheetData sheetId="4"/>
      <sheetData sheetId="5">
        <row r="27">
          <cell r="E27">
            <v>0</v>
          </cell>
        </row>
        <row r="28">
          <cell r="E28">
            <v>112990648</v>
          </cell>
          <cell r="F28">
            <v>130411966</v>
          </cell>
          <cell r="G28">
            <v>-453024</v>
          </cell>
        </row>
        <row r="52">
          <cell r="E52">
            <v>13733939</v>
          </cell>
          <cell r="F52">
            <v>14583939</v>
          </cell>
          <cell r="G52">
            <v>0</v>
          </cell>
        </row>
        <row r="65">
          <cell r="E65">
            <v>0</v>
          </cell>
          <cell r="F65">
            <v>111000</v>
          </cell>
          <cell r="G65">
            <v>0</v>
          </cell>
        </row>
        <row r="85">
          <cell r="E85">
            <v>69923678</v>
          </cell>
          <cell r="F85">
            <v>99923677</v>
          </cell>
          <cell r="G85">
            <v>0</v>
          </cell>
        </row>
        <row r="113">
          <cell r="E113">
            <v>59650000</v>
          </cell>
          <cell r="F113">
            <v>59650000</v>
          </cell>
          <cell r="G113">
            <v>0</v>
          </cell>
        </row>
        <row r="146">
          <cell r="E146">
            <v>26321866</v>
          </cell>
          <cell r="F146">
            <v>26348789</v>
          </cell>
          <cell r="G146">
            <v>0</v>
          </cell>
        </row>
        <row r="156">
          <cell r="E156">
            <v>0</v>
          </cell>
          <cell r="F156">
            <v>0</v>
          </cell>
          <cell r="G156">
            <v>0</v>
          </cell>
        </row>
        <row r="162">
          <cell r="E162">
            <v>0</v>
          </cell>
          <cell r="F162">
            <v>0</v>
          </cell>
          <cell r="G162">
            <v>0</v>
          </cell>
        </row>
        <row r="166">
          <cell r="E166">
            <v>0</v>
          </cell>
          <cell r="F166">
            <v>846000</v>
          </cell>
          <cell r="G166">
            <v>0</v>
          </cell>
        </row>
        <row r="173">
          <cell r="E173">
            <v>0</v>
          </cell>
          <cell r="F173">
            <v>0</v>
          </cell>
          <cell r="G173">
            <v>0</v>
          </cell>
        </row>
        <row r="183">
          <cell r="E183">
            <v>15007840</v>
          </cell>
          <cell r="F183">
            <v>21738096</v>
          </cell>
          <cell r="G183">
            <v>102168</v>
          </cell>
        </row>
        <row r="192">
          <cell r="E192">
            <v>86049433</v>
          </cell>
          <cell r="F192">
            <v>88973637</v>
          </cell>
          <cell r="G192">
            <v>0</v>
          </cell>
        </row>
        <row r="196">
          <cell r="E196">
            <v>349078871</v>
          </cell>
          <cell r="F196">
            <v>389147234</v>
          </cell>
          <cell r="G196">
            <v>0</v>
          </cell>
        </row>
        <row r="199">
          <cell r="E199">
            <v>3871696</v>
          </cell>
          <cell r="F199">
            <v>3871696</v>
          </cell>
          <cell r="G199">
            <v>0</v>
          </cell>
        </row>
        <row r="204">
          <cell r="E204">
            <v>0</v>
          </cell>
          <cell r="F204">
            <v>811095</v>
          </cell>
          <cell r="G204">
            <v>5358361</v>
          </cell>
        </row>
        <row r="212">
          <cell r="E212">
            <v>160000000</v>
          </cell>
          <cell r="F212">
            <v>160000000</v>
          </cell>
          <cell r="G212">
            <v>0</v>
          </cell>
        </row>
      </sheetData>
      <sheetData sheetId="6"/>
      <sheetData sheetId="7">
        <row r="89">
          <cell r="E89">
            <v>80542389</v>
          </cell>
          <cell r="F89">
            <v>81684388.958159</v>
          </cell>
          <cell r="G89">
            <v>442437</v>
          </cell>
          <cell r="H89">
            <v>82126825.958159</v>
          </cell>
        </row>
      </sheetData>
      <sheetData sheetId="8">
        <row r="89">
          <cell r="E89">
            <v>16119226</v>
          </cell>
          <cell r="F89">
            <v>16443095.041841004</v>
          </cell>
          <cell r="G89">
            <v>69674</v>
          </cell>
          <cell r="H89">
            <v>16512769.041841004</v>
          </cell>
        </row>
      </sheetData>
      <sheetData sheetId="9">
        <row r="89">
          <cell r="E89">
            <v>187783794</v>
          </cell>
          <cell r="F89">
            <v>201893330</v>
          </cell>
          <cell r="G89">
            <v>14456763</v>
          </cell>
          <cell r="H89">
            <v>216350093</v>
          </cell>
        </row>
      </sheetData>
      <sheetData sheetId="10">
        <row r="89">
          <cell r="E89">
            <v>3000000</v>
          </cell>
          <cell r="F89">
            <v>2906020</v>
          </cell>
          <cell r="G89">
            <v>-184000</v>
          </cell>
          <cell r="H89">
            <v>2722020</v>
          </cell>
        </row>
      </sheetData>
      <sheetData sheetId="11">
        <row r="87">
          <cell r="E87">
            <v>16835227</v>
          </cell>
          <cell r="F87">
            <v>16130803</v>
          </cell>
        </row>
        <row r="88">
          <cell r="E88">
            <v>3221640</v>
          </cell>
          <cell r="F88">
            <v>14231140</v>
          </cell>
        </row>
      </sheetData>
      <sheetData sheetId="12">
        <row r="83">
          <cell r="E83">
            <v>2816129</v>
          </cell>
          <cell r="F83">
            <v>3645330</v>
          </cell>
          <cell r="G83">
            <v>0</v>
          </cell>
          <cell r="H83">
            <v>3645330</v>
          </cell>
        </row>
        <row r="84">
          <cell r="E84">
            <v>3200000</v>
          </cell>
          <cell r="F84">
            <v>6060631</v>
          </cell>
          <cell r="G84">
            <v>-452362</v>
          </cell>
          <cell r="H84">
            <v>5608269</v>
          </cell>
        </row>
      </sheetData>
      <sheetData sheetId="13">
        <row r="11">
          <cell r="C11">
            <v>0</v>
          </cell>
          <cell r="D11">
            <v>852923</v>
          </cell>
          <cell r="E11">
            <v>0</v>
          </cell>
          <cell r="F11">
            <v>852923</v>
          </cell>
        </row>
        <row r="22">
          <cell r="E22">
            <v>0</v>
          </cell>
          <cell r="F22">
            <v>16130803</v>
          </cell>
        </row>
        <row r="51">
          <cell r="E51">
            <v>0</v>
          </cell>
          <cell r="F51">
            <v>14231140</v>
          </cell>
        </row>
      </sheetData>
      <sheetData sheetId="14">
        <row r="42">
          <cell r="D42">
            <v>392759983</v>
          </cell>
          <cell r="E42">
            <v>464609515</v>
          </cell>
          <cell r="F42">
            <v>110668</v>
          </cell>
          <cell r="G42">
            <v>464720183</v>
          </cell>
        </row>
        <row r="71">
          <cell r="D71">
            <v>185927887</v>
          </cell>
          <cell r="E71">
            <v>182727162</v>
          </cell>
          <cell r="F71">
            <v>-14794036</v>
          </cell>
          <cell r="G71">
            <v>167933126</v>
          </cell>
        </row>
        <row r="85">
          <cell r="D85">
            <v>550000</v>
          </cell>
          <cell r="E85">
            <v>550000</v>
          </cell>
          <cell r="F85">
            <v>0</v>
          </cell>
          <cell r="G85">
            <v>550000</v>
          </cell>
        </row>
        <row r="91">
          <cell r="D91">
            <v>0</v>
          </cell>
          <cell r="E91">
            <v>0</v>
          </cell>
          <cell r="F91">
            <v>0</v>
          </cell>
          <cell r="G91">
            <v>0</v>
          </cell>
        </row>
        <row r="107">
          <cell r="D107">
            <v>3871696</v>
          </cell>
          <cell r="E107">
            <v>4682791</v>
          </cell>
          <cell r="F107">
            <v>5358361</v>
          </cell>
          <cell r="G107">
            <v>10041152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tabSelected="1" workbookViewId="0">
      <selection activeCell="E24" sqref="E24"/>
    </sheetView>
  </sheetViews>
  <sheetFormatPr defaultRowHeight="12" x14ac:dyDescent="0.2"/>
  <cols>
    <col min="1" max="1" width="37.7109375" style="2" bestFit="1" customWidth="1"/>
    <col min="2" max="2" width="14.140625" style="2" customWidth="1"/>
    <col min="3" max="3" width="13.85546875" style="2" customWidth="1"/>
    <col min="4" max="5" width="14.140625" style="2" customWidth="1"/>
    <col min="6" max="6" width="37.5703125" style="2" bestFit="1" customWidth="1"/>
    <col min="7" max="7" width="14.140625" style="2" customWidth="1"/>
    <col min="8" max="9" width="14" style="2" customWidth="1"/>
    <col min="10" max="10" width="14.140625" style="2" customWidth="1"/>
    <col min="11" max="11" width="9.140625" style="2"/>
    <col min="12" max="12" width="11.85546875" style="2" customWidth="1"/>
    <col min="13" max="13" width="9.140625" style="2"/>
    <col min="14" max="14" width="10" style="2" bestFit="1" customWidth="1"/>
    <col min="15" max="15" width="9.140625" style="2"/>
    <col min="16" max="16" width="10.85546875" style="2" bestFit="1" customWidth="1"/>
    <col min="17" max="16384" width="9.140625" style="2"/>
  </cols>
  <sheetData>
    <row r="1" spans="1:13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3" ht="12.75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spans="1:13" ht="12.75" x14ac:dyDescent="0.2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</row>
    <row r="4" spans="1:13" x14ac:dyDescent="0.2">
      <c r="A4" s="4"/>
      <c r="B4" s="4"/>
      <c r="C4" s="4"/>
      <c r="D4" s="4"/>
      <c r="E4" s="4"/>
      <c r="F4" s="4"/>
      <c r="G4" s="4"/>
      <c r="H4" s="4"/>
      <c r="I4" s="4"/>
      <c r="J4" s="4"/>
    </row>
    <row r="5" spans="1:13" ht="13.5" customHeight="1" thickBot="1" x14ac:dyDescent="0.25">
      <c r="A5" s="5" t="s">
        <v>3</v>
      </c>
      <c r="B5" s="5"/>
      <c r="C5" s="5"/>
      <c r="D5" s="5"/>
      <c r="E5" s="5"/>
      <c r="F5" s="5"/>
      <c r="G5" s="5"/>
      <c r="H5" s="5"/>
      <c r="I5" s="5"/>
      <c r="J5" s="5"/>
    </row>
    <row r="6" spans="1:13" ht="48.75" thickBot="1" x14ac:dyDescent="0.25">
      <c r="A6" s="6" t="s">
        <v>4</v>
      </c>
      <c r="B6" s="7" t="s">
        <v>5</v>
      </c>
      <c r="C6" s="7" t="s">
        <v>6</v>
      </c>
      <c r="D6" s="7" t="s">
        <v>7</v>
      </c>
      <c r="E6" s="7" t="s">
        <v>8</v>
      </c>
      <c r="F6" s="6" t="s">
        <v>4</v>
      </c>
      <c r="G6" s="7" t="s">
        <v>5</v>
      </c>
      <c r="H6" s="7" t="s">
        <v>6</v>
      </c>
      <c r="I6" s="7" t="s">
        <v>7</v>
      </c>
      <c r="J6" s="7" t="s">
        <v>8</v>
      </c>
    </row>
    <row r="7" spans="1:13" ht="12.75" thickBot="1" x14ac:dyDescent="0.25">
      <c r="A7" s="8"/>
      <c r="B7" s="9" t="s">
        <v>9</v>
      </c>
      <c r="C7" s="10"/>
      <c r="D7" s="10"/>
      <c r="E7" s="11"/>
      <c r="F7" s="8"/>
      <c r="G7" s="9" t="s">
        <v>10</v>
      </c>
      <c r="H7" s="10"/>
      <c r="I7" s="10"/>
      <c r="J7" s="11"/>
      <c r="L7" s="12"/>
      <c r="M7" s="12"/>
    </row>
    <row r="8" spans="1:13" ht="13.5" thickBot="1" x14ac:dyDescent="0.25">
      <c r="A8" s="13" t="s">
        <v>11</v>
      </c>
      <c r="B8" s="13" t="s">
        <v>12</v>
      </c>
      <c r="C8" s="13" t="s">
        <v>13</v>
      </c>
      <c r="D8" s="13" t="s">
        <v>14</v>
      </c>
      <c r="E8" s="13" t="s">
        <v>15</v>
      </c>
      <c r="F8" s="13" t="s">
        <v>16</v>
      </c>
      <c r="G8" s="13" t="s">
        <v>17</v>
      </c>
      <c r="H8" s="13" t="s">
        <v>18</v>
      </c>
      <c r="I8" s="13" t="s">
        <v>19</v>
      </c>
      <c r="J8" s="13" t="s">
        <v>20</v>
      </c>
      <c r="L8" s="14"/>
      <c r="M8" s="12"/>
    </row>
    <row r="9" spans="1:13" ht="13.5" thickBot="1" x14ac:dyDescent="0.25">
      <c r="A9" s="15"/>
      <c r="B9" s="15"/>
      <c r="C9" s="15"/>
      <c r="D9" s="15"/>
      <c r="E9" s="15"/>
      <c r="F9" s="16"/>
      <c r="G9" s="15"/>
      <c r="H9" s="15"/>
      <c r="I9" s="15"/>
      <c r="J9" s="15"/>
      <c r="L9" s="17"/>
      <c r="M9" s="12"/>
    </row>
    <row r="10" spans="1:13" ht="13.5" thickBot="1" x14ac:dyDescent="0.25">
      <c r="A10" s="18" t="s">
        <v>21</v>
      </c>
      <c r="B10" s="19">
        <f>SUM(B11:B20)</f>
        <v>227468972</v>
      </c>
      <c r="C10" s="19">
        <f>SUM(C11:C20)</f>
        <v>254874024</v>
      </c>
      <c r="D10" s="19">
        <f t="shared" ref="D10:E10" si="0">SUM(D11:D20)</f>
        <v>14332512</v>
      </c>
      <c r="E10" s="20">
        <f t="shared" si="0"/>
        <v>269206536</v>
      </c>
      <c r="F10" s="21" t="s">
        <v>22</v>
      </c>
      <c r="G10" s="19">
        <f>SUM(G11:G20)</f>
        <v>313518405</v>
      </c>
      <c r="H10" s="19">
        <f>SUM(H11:H20)</f>
        <v>343847661</v>
      </c>
      <c r="I10" s="19">
        <f>SUM(I11:I20)</f>
        <v>14332512</v>
      </c>
      <c r="J10" s="19">
        <f>SUM(J11:J20)</f>
        <v>358180173</v>
      </c>
      <c r="L10" s="17"/>
      <c r="M10" s="12"/>
    </row>
    <row r="11" spans="1:13" x14ac:dyDescent="0.2">
      <c r="A11" s="22" t="s">
        <v>23</v>
      </c>
      <c r="B11" s="23">
        <f>'[1]6.mell'!E28</f>
        <v>112990648</v>
      </c>
      <c r="C11" s="23">
        <f>'[1]6.mell'!F28</f>
        <v>130411966</v>
      </c>
      <c r="D11" s="23">
        <f>'[1]6.mell'!G28</f>
        <v>-453024</v>
      </c>
      <c r="E11" s="24">
        <f>SUM(C11:D11)</f>
        <v>129958942</v>
      </c>
      <c r="F11" s="25" t="s">
        <v>24</v>
      </c>
      <c r="G11" s="26">
        <f>'[1]7.1.mell'!E89</f>
        <v>80542389</v>
      </c>
      <c r="H11" s="26">
        <f>'[1]7.1.mell'!F89</f>
        <v>81684388.958159</v>
      </c>
      <c r="I11" s="26">
        <f>'[1]7.1.mell'!G89</f>
        <v>442437</v>
      </c>
      <c r="J11" s="26">
        <f>'[1]7.1.mell'!H89</f>
        <v>82126825.958159</v>
      </c>
      <c r="L11" s="27"/>
      <c r="M11" s="28"/>
    </row>
    <row r="12" spans="1:13" x14ac:dyDescent="0.2">
      <c r="A12" s="29" t="s">
        <v>25</v>
      </c>
      <c r="B12" s="23">
        <f>'[1]6.mell'!E27</f>
        <v>0</v>
      </c>
      <c r="C12" s="23">
        <v>0</v>
      </c>
      <c r="D12" s="23">
        <v>0</v>
      </c>
      <c r="E12" s="30">
        <f>SUM(C12:D12)</f>
        <v>0</v>
      </c>
      <c r="F12" s="25" t="s">
        <v>26</v>
      </c>
      <c r="G12" s="26">
        <f>'[1]7.2.mell'!E89</f>
        <v>16119226</v>
      </c>
      <c r="H12" s="26">
        <f>'[1]7.2.mell'!F89</f>
        <v>16443095.041841004</v>
      </c>
      <c r="I12" s="26">
        <f>'[1]7.2.mell'!G89</f>
        <v>69674</v>
      </c>
      <c r="J12" s="26">
        <f>'[1]7.2.mell'!H89</f>
        <v>16512769.041841004</v>
      </c>
      <c r="L12" s="17"/>
      <c r="M12" s="28"/>
    </row>
    <row r="13" spans="1:13" x14ac:dyDescent="0.2">
      <c r="A13" s="31" t="s">
        <v>27</v>
      </c>
      <c r="B13" s="23">
        <f>'[1]6.mell'!E52</f>
        <v>13733939</v>
      </c>
      <c r="C13" s="23">
        <f>'[1]6.mell'!F52</f>
        <v>14583939</v>
      </c>
      <c r="D13" s="23">
        <f>'[1]6.mell'!G52</f>
        <v>0</v>
      </c>
      <c r="E13" s="30">
        <f t="shared" ref="E13:E18" si="1">SUM(C13:D13)</f>
        <v>14583939</v>
      </c>
      <c r="F13" s="25" t="s">
        <v>28</v>
      </c>
      <c r="G13" s="26">
        <f>'[1]7.3.mell'!E89</f>
        <v>187783794</v>
      </c>
      <c r="H13" s="26">
        <f>'[1]7.3.mell'!F89</f>
        <v>201893330</v>
      </c>
      <c r="I13" s="26">
        <f>'[1]7.3.mell'!G89</f>
        <v>14456763</v>
      </c>
      <c r="J13" s="26">
        <f>'[1]7.3.mell'!H89</f>
        <v>216350093</v>
      </c>
      <c r="L13" s="17"/>
      <c r="M13" s="28"/>
    </row>
    <row r="14" spans="1:13" x14ac:dyDescent="0.2">
      <c r="A14" s="29" t="s">
        <v>29</v>
      </c>
      <c r="B14" s="23">
        <f>'[1]6.mell'!E113</f>
        <v>59650000</v>
      </c>
      <c r="C14" s="23">
        <f>'[1]6.mell'!F113</f>
        <v>59650000</v>
      </c>
      <c r="D14" s="23">
        <f>'[1]6.mell'!G113</f>
        <v>0</v>
      </c>
      <c r="E14" s="30">
        <f t="shared" si="1"/>
        <v>59650000</v>
      </c>
      <c r="F14" s="32" t="s">
        <v>30</v>
      </c>
      <c r="G14" s="26">
        <f>'[1]7.4.mell'!E89</f>
        <v>3000000</v>
      </c>
      <c r="H14" s="26">
        <f>'[1]7.4.mell'!F89</f>
        <v>2906020</v>
      </c>
      <c r="I14" s="26">
        <f>'[1]7.4.mell'!G89</f>
        <v>-184000</v>
      </c>
      <c r="J14" s="26">
        <f>'[1]7.4.mell'!H89</f>
        <v>2722020</v>
      </c>
      <c r="L14" s="17"/>
      <c r="M14" s="28"/>
    </row>
    <row r="15" spans="1:13" x14ac:dyDescent="0.2">
      <c r="A15" s="29" t="s">
        <v>31</v>
      </c>
      <c r="B15" s="23">
        <f>'[1]6.mell'!E146</f>
        <v>26321866</v>
      </c>
      <c r="C15" s="23">
        <f>'[1]6.mell'!F146</f>
        <v>26348789</v>
      </c>
      <c r="D15" s="23">
        <f>'[1]6.mell'!G146</f>
        <v>0</v>
      </c>
      <c r="E15" s="30">
        <f t="shared" si="1"/>
        <v>26348789</v>
      </c>
      <c r="F15" s="25" t="s">
        <v>32</v>
      </c>
      <c r="G15" s="26">
        <f>'[1]8.mell'!C11</f>
        <v>0</v>
      </c>
      <c r="H15" s="26">
        <f>'[1]8.mell'!D11</f>
        <v>852923</v>
      </c>
      <c r="I15" s="26">
        <f>'[1]8.mell'!E11</f>
        <v>0</v>
      </c>
      <c r="J15" s="26">
        <f>'[1]8.mell'!F11</f>
        <v>852923</v>
      </c>
      <c r="L15" s="17"/>
      <c r="M15" s="28"/>
    </row>
    <row r="16" spans="1:13" x14ac:dyDescent="0.2">
      <c r="A16" s="29" t="s">
        <v>33</v>
      </c>
      <c r="B16" s="23">
        <f>'[1]6.mell'!E162</f>
        <v>0</v>
      </c>
      <c r="C16" s="23">
        <f>'[1]6.mell'!F162</f>
        <v>0</v>
      </c>
      <c r="D16" s="23">
        <f>'[1]6.mell'!G162</f>
        <v>0</v>
      </c>
      <c r="E16" s="30">
        <f t="shared" si="1"/>
        <v>0</v>
      </c>
      <c r="F16" s="25" t="s">
        <v>34</v>
      </c>
      <c r="G16" s="26">
        <f>'[1]7.5.mell'!E87</f>
        <v>16835227</v>
      </c>
      <c r="H16" s="26">
        <f>'[1]7.5.mell'!F87</f>
        <v>16130803</v>
      </c>
      <c r="I16" s="26">
        <f>'[1]8.mell'!E22</f>
        <v>0</v>
      </c>
      <c r="J16" s="26">
        <f>'[1]8.mell'!F22</f>
        <v>16130803</v>
      </c>
      <c r="L16" s="12"/>
      <c r="M16" s="28"/>
    </row>
    <row r="17" spans="1:16" x14ac:dyDescent="0.2">
      <c r="A17" s="29" t="s">
        <v>35</v>
      </c>
      <c r="B17" s="23">
        <f>'[1]6.mell'!E166</f>
        <v>0</v>
      </c>
      <c r="C17" s="23">
        <f>'[1]6.mell'!F166</f>
        <v>846000</v>
      </c>
      <c r="D17" s="23">
        <f>'[1]6.mell'!G166</f>
        <v>0</v>
      </c>
      <c r="E17" s="30">
        <f t="shared" si="1"/>
        <v>846000</v>
      </c>
      <c r="F17" s="33" t="s">
        <v>36</v>
      </c>
      <c r="G17" s="26">
        <v>0</v>
      </c>
      <c r="H17" s="26">
        <v>0</v>
      </c>
      <c r="I17" s="26">
        <v>0</v>
      </c>
      <c r="J17" s="26">
        <v>0</v>
      </c>
      <c r="L17" s="17"/>
      <c r="M17" s="28"/>
      <c r="P17" s="34"/>
    </row>
    <row r="18" spans="1:16" x14ac:dyDescent="0.2">
      <c r="A18" s="31" t="s">
        <v>37</v>
      </c>
      <c r="B18" s="35">
        <f>G10-212696453-B31</f>
        <v>14772519</v>
      </c>
      <c r="C18" s="26">
        <v>23033330</v>
      </c>
      <c r="D18" s="23">
        <v>14785536</v>
      </c>
      <c r="E18" s="30">
        <f t="shared" si="1"/>
        <v>37818866</v>
      </c>
      <c r="F18" s="32" t="s">
        <v>38</v>
      </c>
      <c r="G18" s="26">
        <f>'[1]7.5.mell'!E88</f>
        <v>3221640</v>
      </c>
      <c r="H18" s="26">
        <f>'[1]7.5.mell'!F88</f>
        <v>14231140</v>
      </c>
      <c r="I18" s="26">
        <f>'[1]8.mell'!E51</f>
        <v>0</v>
      </c>
      <c r="J18" s="26">
        <f>'[1]8.mell'!F51</f>
        <v>14231140</v>
      </c>
      <c r="L18" s="17"/>
      <c r="M18" s="36"/>
      <c r="P18" s="34"/>
    </row>
    <row r="19" spans="1:16" x14ac:dyDescent="0.2">
      <c r="A19" s="31"/>
      <c r="B19" s="37"/>
      <c r="C19" s="26"/>
      <c r="D19" s="23"/>
      <c r="E19" s="30">
        <f>SUM(C19:D19)</f>
        <v>0</v>
      </c>
      <c r="F19" s="25" t="s">
        <v>39</v>
      </c>
      <c r="G19" s="26">
        <f>'[1]7.6.mell'!E83</f>
        <v>2816129</v>
      </c>
      <c r="H19" s="26">
        <f>'[1]7.6.mell'!F83</f>
        <v>3645330</v>
      </c>
      <c r="I19" s="26">
        <f>'[1]7.6.mell'!G83</f>
        <v>0</v>
      </c>
      <c r="J19" s="26">
        <f>'[1]7.6.mell'!H83</f>
        <v>3645330</v>
      </c>
      <c r="L19" s="17"/>
      <c r="M19" s="12"/>
    </row>
    <row r="20" spans="1:16" ht="12.75" thickBot="1" x14ac:dyDescent="0.25">
      <c r="A20" s="31"/>
      <c r="B20" s="38"/>
      <c r="C20" s="39"/>
      <c r="D20" s="40"/>
      <c r="E20" s="41"/>
      <c r="F20" s="42" t="s">
        <v>40</v>
      </c>
      <c r="G20" s="26">
        <f>'[1]7.6.mell'!E84</f>
        <v>3200000</v>
      </c>
      <c r="H20" s="26">
        <f>'[1]7.6.mell'!F84</f>
        <v>6060631</v>
      </c>
      <c r="I20" s="26">
        <f>'[1]7.6.mell'!G84</f>
        <v>-452362</v>
      </c>
      <c r="J20" s="26">
        <f>'[1]7.6.mell'!H84</f>
        <v>5608269</v>
      </c>
      <c r="L20" s="17"/>
      <c r="M20" s="12"/>
      <c r="P20" s="34"/>
    </row>
    <row r="21" spans="1:16" ht="13.5" thickBot="1" x14ac:dyDescent="0.25">
      <c r="A21" s="18" t="s">
        <v>41</v>
      </c>
      <c r="B21" s="43">
        <f>SUM(B22:B28)</f>
        <v>70158999</v>
      </c>
      <c r="C21" s="43">
        <f>SUM(C22:C28)</f>
        <v>98739443</v>
      </c>
      <c r="D21" s="43">
        <f t="shared" ref="D21:E21" si="2">SUM(D22:D28)</f>
        <v>-14683368</v>
      </c>
      <c r="E21" s="44">
        <f t="shared" si="2"/>
        <v>84056075</v>
      </c>
      <c r="F21" s="21" t="s">
        <v>42</v>
      </c>
      <c r="G21" s="19">
        <f>SUM(G22:G28)</f>
        <v>579237870</v>
      </c>
      <c r="H21" s="19">
        <f>SUM(H22:H28)</f>
        <v>647886677</v>
      </c>
      <c r="I21" s="19">
        <f>SUM(I22:I28)</f>
        <v>-14683368</v>
      </c>
      <c r="J21" s="19">
        <f>SUM(J22:J28)</f>
        <v>633203309</v>
      </c>
      <c r="L21" s="12"/>
      <c r="M21" s="12"/>
    </row>
    <row r="22" spans="1:16" x14ac:dyDescent="0.2">
      <c r="A22" s="29" t="s">
        <v>43</v>
      </c>
      <c r="B22" s="26">
        <f>'[1]6.mell'!E65</f>
        <v>0</v>
      </c>
      <c r="C22" s="26">
        <f>'[1]6.mell'!F65</f>
        <v>111000</v>
      </c>
      <c r="D22" s="26">
        <f>'[1]6.mell'!G65</f>
        <v>0</v>
      </c>
      <c r="E22" s="26">
        <f>SUM(C22:D22)</f>
        <v>111000</v>
      </c>
      <c r="F22" s="45" t="s">
        <v>44</v>
      </c>
      <c r="G22" s="26">
        <f>'[1]9.mell'!D42</f>
        <v>392759983</v>
      </c>
      <c r="H22" s="26">
        <f>'[1]9.mell'!E42</f>
        <v>464609515</v>
      </c>
      <c r="I22" s="26">
        <f>'[1]9.mell'!F42</f>
        <v>110668</v>
      </c>
      <c r="J22" s="26">
        <f>'[1]9.mell'!G42</f>
        <v>464720183</v>
      </c>
      <c r="L22" s="46"/>
      <c r="M22" s="12"/>
      <c r="P22" s="34"/>
    </row>
    <row r="23" spans="1:16" x14ac:dyDescent="0.2">
      <c r="A23" s="31" t="s">
        <v>45</v>
      </c>
      <c r="B23" s="26">
        <f>'[1]6.mell'!E85</f>
        <v>69923678</v>
      </c>
      <c r="C23" s="26">
        <f>'[1]6.mell'!F85</f>
        <v>99923677</v>
      </c>
      <c r="D23" s="26">
        <f>'[1]6.mell'!G85</f>
        <v>0</v>
      </c>
      <c r="E23" s="26">
        <f>SUM(C23:D23)</f>
        <v>99923677</v>
      </c>
      <c r="F23" s="31" t="s">
        <v>46</v>
      </c>
      <c r="G23" s="26">
        <f>'[1]9.mell'!D71</f>
        <v>185927887</v>
      </c>
      <c r="H23" s="26">
        <f>'[1]9.mell'!E71</f>
        <v>182727162</v>
      </c>
      <c r="I23" s="26">
        <f>'[1]9.mell'!F71</f>
        <v>-14794036</v>
      </c>
      <c r="J23" s="26">
        <f>'[1]9.mell'!G71</f>
        <v>167933126</v>
      </c>
      <c r="L23" s="12"/>
      <c r="M23" s="12"/>
    </row>
    <row r="24" spans="1:16" x14ac:dyDescent="0.2">
      <c r="A24" s="29" t="s">
        <v>47</v>
      </c>
      <c r="B24" s="26">
        <f>'[1]6.mell'!E156</f>
        <v>0</v>
      </c>
      <c r="C24" s="26">
        <f>'[1]6.mell'!F156</f>
        <v>0</v>
      </c>
      <c r="D24" s="26">
        <f>'[1]6.mell'!G156</f>
        <v>0</v>
      </c>
      <c r="E24" s="26">
        <f t="shared" ref="E24:E26" si="3">SUM(C24:D24)</f>
        <v>0</v>
      </c>
      <c r="F24" s="47" t="s">
        <v>48</v>
      </c>
      <c r="G24" s="26"/>
      <c r="H24" s="26"/>
      <c r="I24" s="26"/>
      <c r="J24" s="26"/>
      <c r="L24" s="17"/>
      <c r="M24" s="12"/>
      <c r="P24" s="34"/>
    </row>
    <row r="25" spans="1:16" x14ac:dyDescent="0.2">
      <c r="A25" s="29" t="s">
        <v>49</v>
      </c>
      <c r="B25" s="26">
        <f>'[1]6.mell'!E173</f>
        <v>0</v>
      </c>
      <c r="C25" s="26">
        <f>'[1]6.mell'!F173</f>
        <v>0</v>
      </c>
      <c r="D25" s="26">
        <f>'[1]6.mell'!G173</f>
        <v>0</v>
      </c>
      <c r="E25" s="26">
        <f t="shared" si="3"/>
        <v>0</v>
      </c>
      <c r="F25" s="45" t="s">
        <v>50</v>
      </c>
      <c r="G25" s="26">
        <v>0</v>
      </c>
      <c r="H25" s="26">
        <v>0</v>
      </c>
      <c r="I25" s="26">
        <v>0</v>
      </c>
      <c r="J25" s="26">
        <v>0</v>
      </c>
      <c r="L25" s="17"/>
      <c r="M25" s="12"/>
    </row>
    <row r="26" spans="1:16" x14ac:dyDescent="0.2">
      <c r="A26" s="29" t="s">
        <v>51</v>
      </c>
      <c r="B26" s="26">
        <f>'[1]6.mell'!E183</f>
        <v>15007840</v>
      </c>
      <c r="C26" s="26">
        <f>'[1]6.mell'!F183</f>
        <v>21738096</v>
      </c>
      <c r="D26" s="26">
        <f>'[1]6.mell'!G183</f>
        <v>102168</v>
      </c>
      <c r="E26" s="26">
        <f t="shared" si="3"/>
        <v>21840264</v>
      </c>
      <c r="F26" s="47" t="s">
        <v>52</v>
      </c>
      <c r="G26" s="26">
        <f>'[1]9.mell'!D85</f>
        <v>550000</v>
      </c>
      <c r="H26" s="26">
        <f>'[1]9.mell'!E85</f>
        <v>550000</v>
      </c>
      <c r="I26" s="26">
        <f>'[1]9.mell'!F85</f>
        <v>0</v>
      </c>
      <c r="J26" s="26">
        <f>'[1]9.mell'!G85</f>
        <v>550000</v>
      </c>
      <c r="L26" s="17"/>
      <c r="M26" s="12"/>
    </row>
    <row r="27" spans="1:16" x14ac:dyDescent="0.2">
      <c r="A27" s="29" t="s">
        <v>53</v>
      </c>
      <c r="B27" s="26">
        <f>-B18</f>
        <v>-14772519</v>
      </c>
      <c r="C27" s="26">
        <f t="shared" ref="C27:E27" si="4">-C18</f>
        <v>-23033330</v>
      </c>
      <c r="D27" s="26">
        <f t="shared" si="4"/>
        <v>-14785536</v>
      </c>
      <c r="E27" s="26">
        <f t="shared" si="4"/>
        <v>-37818866</v>
      </c>
      <c r="F27" s="47" t="s">
        <v>54</v>
      </c>
      <c r="G27" s="26">
        <v>0</v>
      </c>
      <c r="H27" s="26">
        <v>0</v>
      </c>
      <c r="I27" s="26">
        <v>0</v>
      </c>
      <c r="J27" s="26">
        <v>0</v>
      </c>
      <c r="L27" s="17"/>
      <c r="M27" s="12"/>
    </row>
    <row r="28" spans="1:16" ht="12.75" thickBot="1" x14ac:dyDescent="0.25">
      <c r="A28" s="31"/>
      <c r="B28" s="48"/>
      <c r="C28" s="26"/>
      <c r="D28" s="26"/>
      <c r="E28" s="26"/>
      <c r="F28" s="47" t="s">
        <v>55</v>
      </c>
      <c r="G28" s="26">
        <v>0</v>
      </c>
      <c r="H28" s="26">
        <v>0</v>
      </c>
      <c r="I28" s="26">
        <v>0</v>
      </c>
      <c r="J28" s="26">
        <v>0</v>
      </c>
      <c r="L28" s="17"/>
      <c r="M28" s="12"/>
    </row>
    <row r="29" spans="1:16" ht="13.5" thickBot="1" x14ac:dyDescent="0.25">
      <c r="A29" s="18" t="s">
        <v>56</v>
      </c>
      <c r="B29" s="19">
        <f>B21+B10</f>
        <v>297627971</v>
      </c>
      <c r="C29" s="19">
        <f>C21+C10</f>
        <v>353613467</v>
      </c>
      <c r="D29" s="19">
        <f t="shared" ref="D29:E29" si="5">D21+D10</f>
        <v>-350856</v>
      </c>
      <c r="E29" s="19">
        <f t="shared" si="5"/>
        <v>353262611</v>
      </c>
      <c r="F29" s="49" t="s">
        <v>57</v>
      </c>
      <c r="G29" s="50">
        <f>G10+G21</f>
        <v>892756275</v>
      </c>
      <c r="H29" s="50">
        <f>H10+H21</f>
        <v>991734338</v>
      </c>
      <c r="I29" s="50">
        <f>I10+I21</f>
        <v>-350856</v>
      </c>
      <c r="J29" s="50">
        <f>J10+J21</f>
        <v>991383482</v>
      </c>
      <c r="L29" s="27"/>
      <c r="M29" s="12"/>
    </row>
    <row r="30" spans="1:16" x14ac:dyDescent="0.2">
      <c r="A30" s="51" t="s">
        <v>58</v>
      </c>
      <c r="B30" s="52">
        <f>'[1]6.mell'!E196</f>
        <v>349078871</v>
      </c>
      <c r="C30" s="52">
        <f>'[1]6.mell'!F196</f>
        <v>389147234</v>
      </c>
      <c r="D30" s="52">
        <f>'[1]6.mell'!G196</f>
        <v>0</v>
      </c>
      <c r="E30" s="24">
        <f t="shared" ref="E30:E35" si="6">SUM(C30:D30)</f>
        <v>389147234</v>
      </c>
      <c r="F30" s="53" t="s">
        <v>59</v>
      </c>
      <c r="G30" s="24">
        <v>0</v>
      </c>
      <c r="H30" s="24">
        <v>0</v>
      </c>
      <c r="I30" s="24"/>
      <c r="J30" s="24"/>
      <c r="L30" s="17"/>
      <c r="M30" s="12"/>
    </row>
    <row r="31" spans="1:16" x14ac:dyDescent="0.2">
      <c r="A31" s="54" t="s">
        <v>60</v>
      </c>
      <c r="B31" s="30">
        <f>'[1]6.mell'!E192</f>
        <v>86049433</v>
      </c>
      <c r="C31" s="30">
        <f>'[1]6.mell'!F192</f>
        <v>88973637</v>
      </c>
      <c r="D31" s="30">
        <f>'[1]6.mell'!G192</f>
        <v>0</v>
      </c>
      <c r="E31" s="55">
        <f t="shared" si="6"/>
        <v>88973637</v>
      </c>
      <c r="F31" s="47" t="s">
        <v>61</v>
      </c>
      <c r="G31" s="26">
        <f>'[1]9.mell'!D107</f>
        <v>3871696</v>
      </c>
      <c r="H31" s="26">
        <f>'[1]9.mell'!E107</f>
        <v>4682791</v>
      </c>
      <c r="I31" s="26">
        <f>'[1]9.mell'!F107</f>
        <v>5358361</v>
      </c>
      <c r="J31" s="26">
        <f>'[1]9.mell'!G107</f>
        <v>10041152</v>
      </c>
      <c r="L31" s="17"/>
      <c r="M31" s="12"/>
    </row>
    <row r="32" spans="1:16" x14ac:dyDescent="0.2">
      <c r="A32" s="54" t="s">
        <v>62</v>
      </c>
      <c r="B32" s="26">
        <f>'[1]6.mell'!E199</f>
        <v>3871696</v>
      </c>
      <c r="C32" s="26">
        <f>'[1]6.mell'!F199</f>
        <v>3871696</v>
      </c>
      <c r="D32" s="26">
        <f>'[1]6.mell'!G199</f>
        <v>0</v>
      </c>
      <c r="E32" s="55">
        <f t="shared" si="6"/>
        <v>3871696</v>
      </c>
      <c r="F32" s="47" t="s">
        <v>63</v>
      </c>
      <c r="G32" s="26">
        <v>0</v>
      </c>
      <c r="H32" s="55"/>
      <c r="I32" s="55"/>
      <c r="J32" s="55"/>
      <c r="L32" s="12"/>
      <c r="M32" s="12"/>
    </row>
    <row r="33" spans="1:15" x14ac:dyDescent="0.2">
      <c r="A33" s="54" t="s">
        <v>64</v>
      </c>
      <c r="B33" s="56">
        <f>'[1]6.mell'!E204</f>
        <v>0</v>
      </c>
      <c r="C33" s="56">
        <f>'[1]6.mell'!F204</f>
        <v>811095</v>
      </c>
      <c r="D33" s="56">
        <f>'[1]6.mell'!G204</f>
        <v>5358361</v>
      </c>
      <c r="E33" s="55">
        <f t="shared" si="6"/>
        <v>6169456</v>
      </c>
      <c r="F33" s="47" t="s">
        <v>65</v>
      </c>
      <c r="G33" s="26">
        <f>'[1]9.mell'!D91</f>
        <v>0</v>
      </c>
      <c r="H33" s="26">
        <f>'[1]9.mell'!E91</f>
        <v>0</v>
      </c>
      <c r="I33" s="26">
        <f>'[1]9.mell'!F91</f>
        <v>0</v>
      </c>
      <c r="J33" s="26">
        <f>'[1]9.mell'!G91</f>
        <v>0</v>
      </c>
      <c r="L33" s="12"/>
      <c r="M33" s="12"/>
    </row>
    <row r="34" spans="1:15" x14ac:dyDescent="0.2">
      <c r="A34" s="54" t="s">
        <v>66</v>
      </c>
      <c r="B34" s="30">
        <v>0</v>
      </c>
      <c r="C34" s="30">
        <v>0</v>
      </c>
      <c r="D34" s="30">
        <v>0</v>
      </c>
      <c r="E34" s="55">
        <f t="shared" si="6"/>
        <v>0</v>
      </c>
      <c r="F34" s="47"/>
      <c r="G34" s="30"/>
      <c r="H34" s="30"/>
      <c r="I34" s="30"/>
      <c r="J34" s="30"/>
      <c r="L34" s="57"/>
      <c r="M34" s="12"/>
    </row>
    <row r="35" spans="1:15" ht="12.75" thickBot="1" x14ac:dyDescent="0.25">
      <c r="A35" s="54" t="s">
        <v>67</v>
      </c>
      <c r="B35" s="39">
        <f>'[1]6.mell'!E212</f>
        <v>160000000</v>
      </c>
      <c r="C35" s="39">
        <f>'[1]6.mell'!F212</f>
        <v>160000000</v>
      </c>
      <c r="D35" s="39">
        <f>'[1]6.mell'!G212</f>
        <v>0</v>
      </c>
      <c r="E35" s="56">
        <f t="shared" si="6"/>
        <v>160000000</v>
      </c>
      <c r="F35" s="58"/>
      <c r="G35" s="56"/>
      <c r="H35" s="56"/>
      <c r="I35" s="56"/>
      <c r="J35" s="56"/>
      <c r="L35" s="57"/>
      <c r="M35" s="12"/>
    </row>
    <row r="36" spans="1:15" ht="12.75" thickBot="1" x14ac:dyDescent="0.25">
      <c r="A36" s="21" t="s">
        <v>68</v>
      </c>
      <c r="B36" s="59">
        <f>SUM(B30:B35)</f>
        <v>599000000</v>
      </c>
      <c r="C36" s="59">
        <f>SUM(C30:C35)</f>
        <v>642803662</v>
      </c>
      <c r="D36" s="59">
        <f t="shared" ref="D36:E36" si="7">SUM(D30:D35)</f>
        <v>5358361</v>
      </c>
      <c r="E36" s="59">
        <f t="shared" si="7"/>
        <v>648162023</v>
      </c>
      <c r="F36" s="21" t="s">
        <v>69</v>
      </c>
      <c r="G36" s="59">
        <f>SUM(G30:G33)</f>
        <v>3871696</v>
      </c>
      <c r="H36" s="59">
        <f>SUM(H30:H33)</f>
        <v>4682791</v>
      </c>
      <c r="I36" s="59">
        <f>SUM(I30:I33)</f>
        <v>5358361</v>
      </c>
      <c r="J36" s="59">
        <f>SUM(J30:J33)</f>
        <v>10041152</v>
      </c>
      <c r="L36" s="60"/>
      <c r="M36" s="12"/>
    </row>
    <row r="37" spans="1:15" ht="13.5" thickBot="1" x14ac:dyDescent="0.25">
      <c r="A37" s="61"/>
      <c r="B37" s="50"/>
      <c r="C37" s="50"/>
      <c r="D37" s="50"/>
      <c r="E37" s="50"/>
      <c r="F37" s="61"/>
      <c r="G37" s="62">
        <v>0</v>
      </c>
      <c r="H37" s="62">
        <v>0</v>
      </c>
      <c r="I37" s="62"/>
      <c r="J37" s="62">
        <v>0</v>
      </c>
    </row>
    <row r="38" spans="1:15" ht="13.5" thickBot="1" x14ac:dyDescent="0.25">
      <c r="A38" s="63" t="s">
        <v>70</v>
      </c>
      <c r="B38" s="64"/>
      <c r="C38" s="64"/>
      <c r="D38" s="64"/>
      <c r="E38" s="64"/>
      <c r="F38" s="65" t="s">
        <v>71</v>
      </c>
      <c r="G38" s="66"/>
      <c r="H38" s="66"/>
      <c r="I38" s="66"/>
      <c r="J38" s="66"/>
    </row>
    <row r="39" spans="1:15" ht="13.5" thickBot="1" x14ac:dyDescent="0.25">
      <c r="A39" s="67" t="s">
        <v>72</v>
      </c>
      <c r="B39" s="19">
        <f>B37+B29+B38+B36</f>
        <v>896627971</v>
      </c>
      <c r="C39" s="19">
        <f t="shared" ref="C39:E39" si="8">C37+C29+C38+C36</f>
        <v>996417129</v>
      </c>
      <c r="D39" s="19">
        <f t="shared" si="8"/>
        <v>5007505</v>
      </c>
      <c r="E39" s="19">
        <f t="shared" si="8"/>
        <v>1001424634</v>
      </c>
      <c r="F39" s="68" t="s">
        <v>73</v>
      </c>
      <c r="G39" s="69">
        <f>G29+G37+G38+G36</f>
        <v>896627971</v>
      </c>
      <c r="H39" s="69">
        <f>H29+H37+H38+H36</f>
        <v>996417129</v>
      </c>
      <c r="I39" s="69">
        <f>I29+I37+I38+I36</f>
        <v>5007505</v>
      </c>
      <c r="J39" s="69">
        <f>J29+J37+J38+J36</f>
        <v>1001424634</v>
      </c>
      <c r="L39" s="34"/>
    </row>
    <row r="40" spans="1:15" x14ac:dyDescent="0.2">
      <c r="C40" s="34"/>
      <c r="D40" s="34"/>
      <c r="E40" s="70"/>
      <c r="F40" s="34"/>
      <c r="G40" s="34"/>
      <c r="H40" s="34"/>
      <c r="I40" s="34"/>
      <c r="J40" s="34"/>
    </row>
    <row r="41" spans="1:15" hidden="1" x14ac:dyDescent="0.2">
      <c r="B41" s="34"/>
      <c r="C41" s="2" t="s">
        <v>74</v>
      </c>
      <c r="E41" s="34">
        <v>1086587950</v>
      </c>
      <c r="H41" s="2" t="s">
        <v>74</v>
      </c>
      <c r="J41" s="34">
        <v>1086587950</v>
      </c>
      <c r="L41" s="34"/>
      <c r="O41" s="34"/>
    </row>
    <row r="42" spans="1:15" hidden="1" x14ac:dyDescent="0.2">
      <c r="C42" s="2" t="s">
        <v>75</v>
      </c>
      <c r="E42" s="34">
        <v>1001535</v>
      </c>
      <c r="H42" s="2" t="s">
        <v>75</v>
      </c>
      <c r="J42" s="34">
        <v>1001535</v>
      </c>
      <c r="K42" s="34"/>
    </row>
    <row r="43" spans="1:15" hidden="1" x14ac:dyDescent="0.2">
      <c r="C43" s="2" t="s">
        <v>76</v>
      </c>
      <c r="E43" s="34">
        <f>SUM(E41:E42)</f>
        <v>1087589485</v>
      </c>
      <c r="F43" s="34"/>
      <c r="H43" s="2" t="s">
        <v>76</v>
      </c>
      <c r="J43" s="34">
        <f>SUM(J41:J42)</f>
        <v>1087589485</v>
      </c>
      <c r="L43" s="34">
        <f>E43-J43</f>
        <v>0</v>
      </c>
      <c r="M43" s="2" t="s">
        <v>77</v>
      </c>
    </row>
    <row r="44" spans="1:15" x14ac:dyDescent="0.2">
      <c r="E44" s="34"/>
      <c r="H44" s="34"/>
      <c r="I44" s="34"/>
    </row>
    <row r="45" spans="1:15" x14ac:dyDescent="0.2">
      <c r="B45" s="28"/>
      <c r="D45" s="34"/>
      <c r="G45" s="28"/>
      <c r="I45" s="34"/>
    </row>
    <row r="50" spans="4:4" x14ac:dyDescent="0.2">
      <c r="D50" s="34"/>
    </row>
  </sheetData>
  <mergeCells count="9">
    <mergeCell ref="A1:J1"/>
    <mergeCell ref="A2:J2"/>
    <mergeCell ref="A3:J3"/>
    <mergeCell ref="A4:J4"/>
    <mergeCell ref="A5:J5"/>
    <mergeCell ref="A6:A7"/>
    <mergeCell ref="F6:F7"/>
    <mergeCell ref="B7:E7"/>
    <mergeCell ref="G7:J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1. melléklet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konyveles</dc:creator>
  <cp:lastModifiedBy>konyveles</cp:lastModifiedBy>
  <dcterms:created xsi:type="dcterms:W3CDTF">2020-02-27T08:28:13Z</dcterms:created>
  <dcterms:modified xsi:type="dcterms:W3CDTF">2020-02-27T08:29:25Z</dcterms:modified>
</cp:coreProperties>
</file>