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zárás\2020\"/>
    </mc:Choice>
  </mc:AlternateContent>
  <xr:revisionPtr revIDLastSave="0" documentId="13_ncr:1_{021EE4B6-CC8F-4E12-9184-7B55674FDC12}" xr6:coauthVersionLast="46" xr6:coauthVersionMax="46" xr10:uidLastSave="{00000000-0000-0000-0000-000000000000}"/>
  <bookViews>
    <workbookView xWindow="-120" yWindow="-120" windowWidth="29040" windowHeight="15840" tabRatio="532" xr2:uid="{00000000-000D-0000-FFFF-FFFF00000000}"/>
  </bookViews>
  <sheets>
    <sheet name="1.bevétel" sheetId="31" r:id="rId1"/>
    <sheet name="2.kiadás" sheetId="33" r:id="rId2"/>
    <sheet name="3.telj2019-20" sheetId="29" r:id="rId3"/>
    <sheet name="4.létszám" sheetId="26" r:id="rId4"/>
    <sheet name="5.maradvány" sheetId="10" r:id="rId5"/>
    <sheet name="6.mérleg" sheetId="20" r:id="rId6"/>
    <sheet name="7.eredmény" sheetId="21" r:id="rId7"/>
    <sheet name="8.tárgyieszk" sheetId="22" r:id="rId8"/>
    <sheet name="9.vagyonleltár" sheetId="28" r:id="rId9"/>
  </sheets>
  <definedNames>
    <definedName name="_xlnm.Print_Titles" localSheetId="1">'2.kiadás'!$5:$10</definedName>
    <definedName name="_xlnm.Print_Titles" localSheetId="5">'6.mérleg'!$5:$6</definedName>
  </definedNames>
  <calcPr calcId="181029"/>
</workbook>
</file>

<file path=xl/calcChain.xml><?xml version="1.0" encoding="utf-8"?>
<calcChain xmlns="http://schemas.openxmlformats.org/spreadsheetml/2006/main">
  <c r="F91" i="28" l="1"/>
  <c r="E59" i="33" l="1"/>
  <c r="E57" i="33"/>
  <c r="F73" i="28"/>
  <c r="F69" i="28"/>
  <c r="F59" i="28"/>
  <c r="F42" i="28"/>
  <c r="F43" i="28" s="1"/>
  <c r="F84" i="28"/>
  <c r="F85" i="28" s="1"/>
  <c r="F82" i="28"/>
  <c r="F92" i="28" s="1"/>
  <c r="F103" i="28"/>
  <c r="F104" i="28" s="1"/>
  <c r="E84" i="28"/>
  <c r="E85" i="28" s="1"/>
  <c r="E82" i="28"/>
  <c r="E73" i="28"/>
  <c r="E69" i="28"/>
  <c r="E59" i="28"/>
  <c r="E42" i="28"/>
  <c r="E43" i="28" s="1"/>
  <c r="E22" i="33"/>
  <c r="F33" i="33"/>
  <c r="E21" i="26"/>
  <c r="D21" i="26"/>
  <c r="D38" i="29"/>
  <c r="E38" i="29"/>
  <c r="F38" i="29"/>
  <c r="F41" i="29"/>
  <c r="F53" i="29" s="1"/>
  <c r="C38" i="29"/>
  <c r="C41" i="29" s="1"/>
  <c r="C53" i="29" s="1"/>
  <c r="D51" i="29"/>
  <c r="E51" i="29"/>
  <c r="F51" i="29"/>
  <c r="C51" i="29"/>
  <c r="D45" i="29"/>
  <c r="D46" i="29" s="1"/>
  <c r="D52" i="29" s="1"/>
  <c r="E45" i="29"/>
  <c r="E46" i="29" s="1"/>
  <c r="F45" i="29"/>
  <c r="F46" i="29" s="1"/>
  <c r="C45" i="29"/>
  <c r="C46" i="29" s="1"/>
  <c r="D41" i="29"/>
  <c r="D53" i="29" s="1"/>
  <c r="E41" i="29"/>
  <c r="E53" i="29" s="1"/>
  <c r="D18" i="29"/>
  <c r="E18" i="29"/>
  <c r="F18" i="29"/>
  <c r="C18" i="29"/>
  <c r="D26" i="29"/>
  <c r="E26" i="29"/>
  <c r="F26" i="29"/>
  <c r="C26" i="29"/>
  <c r="D13" i="29"/>
  <c r="E13" i="29"/>
  <c r="E28" i="29"/>
  <c r="E52" i="29" s="1"/>
  <c r="F13" i="29"/>
  <c r="F28" i="29" s="1"/>
  <c r="C13" i="29"/>
  <c r="C28" i="29"/>
  <c r="C52" i="29" s="1"/>
  <c r="D56" i="33"/>
  <c r="D26" i="33"/>
  <c r="E26" i="33"/>
  <c r="C26" i="33"/>
  <c r="F58" i="33"/>
  <c r="E53" i="33"/>
  <c r="F53" i="33" s="1"/>
  <c r="D53" i="33"/>
  <c r="C53" i="33"/>
  <c r="F52" i="33"/>
  <c r="F51" i="33"/>
  <c r="F50" i="33"/>
  <c r="F49" i="33"/>
  <c r="F48" i="33"/>
  <c r="F47" i="33"/>
  <c r="F45" i="33"/>
  <c r="F44" i="33"/>
  <c r="F43" i="33"/>
  <c r="F41" i="33"/>
  <c r="F40" i="33"/>
  <c r="E37" i="33"/>
  <c r="D37" i="33"/>
  <c r="C37" i="33"/>
  <c r="F35" i="33"/>
  <c r="F34" i="33"/>
  <c r="F32" i="33"/>
  <c r="F31" i="33"/>
  <c r="F30" i="33"/>
  <c r="Q28" i="33"/>
  <c r="Q59" i="33" s="1"/>
  <c r="P28" i="33"/>
  <c r="P59" i="33" s="1"/>
  <c r="O28" i="33"/>
  <c r="O59" i="33" s="1"/>
  <c r="M28" i="33"/>
  <c r="N28" i="33" s="1"/>
  <c r="N59" i="33" s="1"/>
  <c r="L28" i="33"/>
  <c r="L59" i="33" s="1"/>
  <c r="K28" i="33"/>
  <c r="K59" i="33" s="1"/>
  <c r="I28" i="33"/>
  <c r="H28" i="33"/>
  <c r="H59" i="33" s="1"/>
  <c r="G28" i="33"/>
  <c r="G59" i="33" s="1"/>
  <c r="R27" i="33"/>
  <c r="F27" i="33"/>
  <c r="R26" i="33"/>
  <c r="N26" i="33"/>
  <c r="J26" i="33"/>
  <c r="R25" i="33"/>
  <c r="E25" i="33"/>
  <c r="F25" i="33" s="1"/>
  <c r="D25" i="33"/>
  <c r="C25" i="33"/>
  <c r="R24" i="33"/>
  <c r="E24" i="33"/>
  <c r="F24" i="33" s="1"/>
  <c r="D24" i="33"/>
  <c r="C24" i="33"/>
  <c r="R23" i="33"/>
  <c r="N23" i="33"/>
  <c r="J23" i="33"/>
  <c r="E23" i="33"/>
  <c r="D23" i="33"/>
  <c r="F23" i="33" s="1"/>
  <c r="C23" i="33"/>
  <c r="R22" i="33"/>
  <c r="D22" i="33"/>
  <c r="C22" i="33"/>
  <c r="E21" i="33"/>
  <c r="R20" i="33"/>
  <c r="J20" i="33"/>
  <c r="E20" i="33"/>
  <c r="D20" i="33"/>
  <c r="C20" i="33"/>
  <c r="R19" i="33"/>
  <c r="E19" i="33"/>
  <c r="D19" i="33"/>
  <c r="F19" i="33" s="1"/>
  <c r="C19" i="33"/>
  <c r="R18" i="33"/>
  <c r="E18" i="33"/>
  <c r="D18" i="33"/>
  <c r="C18" i="33"/>
  <c r="R17" i="33"/>
  <c r="E17" i="33"/>
  <c r="F17" i="33" s="1"/>
  <c r="D17" i="33"/>
  <c r="C17" i="33"/>
  <c r="R16" i="33"/>
  <c r="E16" i="33"/>
  <c r="F16" i="33" s="1"/>
  <c r="D16" i="33"/>
  <c r="C16" i="33"/>
  <c r="R15" i="33"/>
  <c r="N15" i="33"/>
  <c r="J15" i="33"/>
  <c r="E15" i="33"/>
  <c r="D15" i="33"/>
  <c r="C15" i="33"/>
  <c r="N14" i="33"/>
  <c r="J14" i="33"/>
  <c r="E14" i="33"/>
  <c r="D14" i="33"/>
  <c r="C14" i="33"/>
  <c r="R13" i="33"/>
  <c r="E13" i="33"/>
  <c r="D13" i="33"/>
  <c r="C13" i="33"/>
  <c r="R12" i="33"/>
  <c r="E12" i="33"/>
  <c r="D12" i="33"/>
  <c r="D28" i="33" s="1"/>
  <c r="D57" i="33" s="1"/>
  <c r="D59" i="33" s="1"/>
  <c r="C12" i="33"/>
  <c r="C28" i="33" s="1"/>
  <c r="C57" i="33" s="1"/>
  <c r="C59" i="33" s="1"/>
  <c r="R11" i="33"/>
  <c r="N11" i="33"/>
  <c r="J11" i="33"/>
  <c r="E11" i="33"/>
  <c r="E28" i="33" s="1"/>
  <c r="D11" i="33"/>
  <c r="C11" i="33"/>
  <c r="F46" i="31"/>
  <c r="E21" i="31"/>
  <c r="E15" i="31"/>
  <c r="F54" i="31"/>
  <c r="E54" i="31"/>
  <c r="D54" i="31"/>
  <c r="D64" i="31"/>
  <c r="E64" i="31"/>
  <c r="F64" i="31" s="1"/>
  <c r="C64" i="31"/>
  <c r="F57" i="31"/>
  <c r="F62" i="31"/>
  <c r="F63" i="31"/>
  <c r="F12" i="31"/>
  <c r="F13" i="31"/>
  <c r="F18" i="31"/>
  <c r="F20" i="31"/>
  <c r="F24" i="31"/>
  <c r="F27" i="31"/>
  <c r="F30" i="31"/>
  <c r="F32" i="31"/>
  <c r="F39" i="31"/>
  <c r="F40" i="31"/>
  <c r="F44" i="31"/>
  <c r="F53" i="31"/>
  <c r="F11" i="31"/>
  <c r="D48" i="31"/>
  <c r="E48" i="31"/>
  <c r="F48" i="31" s="1"/>
  <c r="C48" i="31"/>
  <c r="E41" i="31"/>
  <c r="D41" i="31"/>
  <c r="F41" i="31" s="1"/>
  <c r="C41" i="31"/>
  <c r="E33" i="31"/>
  <c r="D33" i="31"/>
  <c r="C33" i="31"/>
  <c r="D21" i="31"/>
  <c r="C21" i="31"/>
  <c r="D15" i="31"/>
  <c r="C15" i="31"/>
  <c r="C61" i="31" s="1"/>
  <c r="C65" i="31" s="1"/>
  <c r="C21" i="26"/>
  <c r="B21" i="26"/>
  <c r="F18" i="33"/>
  <c r="R28" i="33"/>
  <c r="R59" i="33" s="1"/>
  <c r="D28" i="29"/>
  <c r="F26" i="33"/>
  <c r="F22" i="33"/>
  <c r="F20" i="33"/>
  <c r="M59" i="33"/>
  <c r="D61" i="31"/>
  <c r="D65" i="31" s="1"/>
  <c r="E61" i="31"/>
  <c r="E65" i="31" s="1"/>
  <c r="F15" i="31"/>
  <c r="F21" i="31"/>
  <c r="F33" i="31"/>
  <c r="E74" i="28" l="1"/>
  <c r="E75" i="28"/>
  <c r="F74" i="28"/>
  <c r="F75" i="28" s="1"/>
  <c r="F28" i="33"/>
  <c r="F11" i="33"/>
  <c r="F37" i="33"/>
  <c r="F12" i="33"/>
  <c r="F13" i="33"/>
  <c r="F14" i="33"/>
  <c r="J28" i="33"/>
  <c r="J59" i="33" s="1"/>
  <c r="F15" i="33"/>
  <c r="F57" i="33"/>
  <c r="F65" i="31"/>
  <c r="F52" i="29"/>
  <c r="F61" i="31"/>
  <c r="I59" i="33"/>
  <c r="F93" i="28" l="1"/>
  <c r="F59" i="33"/>
</calcChain>
</file>

<file path=xl/sharedStrings.xml><?xml version="1.0" encoding="utf-8"?>
<sst xmlns="http://schemas.openxmlformats.org/spreadsheetml/2006/main" count="1517" uniqueCount="1056">
  <si>
    <t>19</t>
  </si>
  <si>
    <t>01</t>
  </si>
  <si>
    <t>02</t>
  </si>
  <si>
    <t>03</t>
  </si>
  <si>
    <t>04</t>
  </si>
  <si>
    <t>Megnevezés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</si>
  <si>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</si>
  <si>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</si>
  <si>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</si>
  <si>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</si>
  <si>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</si>
  <si>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</si>
  <si>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</si>
  <si>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</si>
  <si>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</si>
  <si>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</si>
  <si>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</si>
  <si>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</si>
  <si>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</si>
  <si>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</si>
  <si>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</si>
  <si>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</si>
  <si>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</si>
  <si>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</si>
  <si>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</si>
  <si>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</si>
  <si>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</si>
  <si>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</si>
  <si>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</si>
  <si>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</si>
  <si>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</si>
  <si>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</si>
  <si>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</si>
  <si>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</si>
  <si>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</si>
  <si>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</si>
  <si>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</si>
  <si>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</si>
  <si>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</si>
  <si>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</si>
  <si>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</si>
  <si>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</si>
  <si>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</si>
  <si>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</si>
  <si>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</si>
  <si>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</si>
  <si>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</si>
  <si>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</si>
  <si>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</si>
  <si>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</si>
  <si>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</si>
  <si>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</si>
  <si>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</si>
  <si>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</si>
  <si>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</si>
  <si>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</si>
  <si>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</si>
  <si>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</si>
  <si>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</si>
  <si>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</si>
  <si>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</si>
  <si>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</si>
  <si>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</si>
  <si>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</si>
  <si>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</si>
  <si>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</si>
  <si>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</si>
  <si>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</si>
  <si>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</si>
  <si>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</si>
  <si>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</si>
  <si>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</si>
  <si>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</si>
  <si>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</si>
  <si>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</si>
  <si>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</si>
  <si>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</si>
  <si>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</si>
  <si>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</si>
  <si>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</si>
  <si>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</si>
  <si>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</si>
  <si>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</si>
  <si>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</si>
  <si>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</si>
  <si>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</si>
  <si>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</si>
  <si>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</si>
  <si>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</si>
  <si>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</si>
  <si>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</si>
  <si>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</si>
  <si>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</si>
  <si>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</si>
  <si>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</si>
  <si>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</si>
  <si>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</si>
  <si>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</si>
  <si>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</si>
  <si>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</si>
  <si>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</si>
  <si>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</si>
  <si>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</si>
  <si>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</si>
  <si>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</si>
  <si>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</si>
  <si>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</si>
  <si>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</si>
  <si>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</si>
  <si>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</si>
  <si>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</si>
  <si>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</si>
  <si>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</si>
  <si>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</si>
  <si>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</si>
  <si>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</si>
  <si>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</si>
  <si>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</si>
  <si>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</si>
  <si>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</si>
  <si>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</si>
  <si>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</si>
  <si>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</si>
  <si>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</si>
  <si>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</si>
  <si>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</si>
  <si>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</si>
  <si>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</si>
  <si>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</si>
  <si>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</si>
  <si>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</si>
  <si>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</si>
  <si>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</si>
  <si>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</si>
  <si>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</si>
  <si>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</si>
  <si>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</si>
  <si>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</si>
  <si>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</si>
  <si>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</si>
  <si>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</si>
  <si>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</si>
  <si>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</si>
  <si>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</si>
  <si>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</si>
  <si>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</si>
  <si>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</si>
  <si>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</si>
  <si>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</si>
  <si>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</si>
  <si>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</si>
  <si>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</si>
  <si>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</si>
  <si>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</si>
  <si>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</si>
  <si>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</si>
  <si>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</si>
  <si>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</si>
  <si>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</si>
  <si>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</si>
  <si>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</si>
  <si>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</si>
  <si>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</si>
  <si>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</si>
  <si>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</si>
  <si>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</si>
  <si>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</si>
  <si>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</si>
  <si>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</si>
  <si>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</si>
  <si>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</si>
  <si>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</si>
  <si>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</si>
  <si>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</si>
  <si>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</si>
  <si>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</si>
  <si>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</si>
  <si>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</si>
  <si>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</si>
  <si>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</si>
  <si>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</si>
  <si>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</si>
  <si>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</si>
  <si>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</si>
  <si>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</si>
  <si>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</si>
  <si>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</si>
  <si>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</si>
  <si>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</si>
  <si>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</si>
  <si>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</si>
  <si>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</si>
  <si>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</si>
  <si>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</si>
  <si>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</si>
  <si>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</si>
  <si>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</si>
  <si>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</si>
  <si>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</si>
  <si>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</si>
  <si>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</si>
  <si>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</si>
  <si>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</si>
  <si>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</si>
  <si>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</si>
  <si>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</si>
  <si>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</si>
  <si>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</si>
  <si>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</si>
  <si>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</si>
  <si>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</si>
  <si>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</si>
  <si>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</si>
  <si>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</si>
  <si>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</si>
  <si>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</si>
  <si>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</si>
  <si>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</si>
  <si>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</si>
  <si>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</si>
  <si>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</si>
  <si>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</si>
  <si>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</si>
  <si>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</si>
  <si>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</si>
  <si>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</si>
  <si>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</si>
  <si>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</si>
  <si>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</si>
  <si>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</si>
  <si>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</si>
  <si>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</si>
  <si>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</si>
  <si>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</si>
  <si>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</si>
  <si>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</si>
  <si>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</si>
  <si>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</si>
  <si>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</si>
  <si>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</si>
  <si>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</si>
  <si>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</si>
  <si>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</si>
  <si>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</si>
  <si>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</si>
  <si>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</si>
  <si>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</si>
  <si>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</si>
  <si>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</si>
  <si>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</si>
  <si>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</si>
  <si>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</si>
  <si>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</si>
  <si>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</si>
  <si>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</si>
  <si>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</si>
  <si>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</si>
  <si>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</si>
  <si>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</si>
  <si>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</si>
  <si>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</si>
  <si>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</si>
  <si>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</si>
  <si>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</si>
  <si>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</si>
  <si>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</si>
  <si>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</si>
  <si>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</si>
  <si>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F)        Vállalkozási tevékenységet terhelő befizetési kötelezettség (=B*0,09)</t>
  </si>
  <si>
    <t>G)        Vállalkozási tevékenység felhasználható maradványa (=B-F)</t>
  </si>
  <si>
    <t>A/I/1 Vagyoni értékű jogok</t>
  </si>
  <si>
    <t>A/I/2 Szellemi termékek</t>
  </si>
  <si>
    <t>A/I/3 Immateriális javak értékhelyesbítése</t>
  </si>
  <si>
    <t>A/I Immateriális javak (=A/I/1+A/I/2+A/I/3)</t>
  </si>
  <si>
    <t>A/II/1 Ingatlanok és a kapcsolódó vagyoni értékű jogok</t>
  </si>
  <si>
    <t>A/II/2 Gépek, berendezések, felszerelések, járművek</t>
  </si>
  <si>
    <t>A/II/3 Tenyészállatok</t>
  </si>
  <si>
    <t>A/II/4 Beruházások, felújítások</t>
  </si>
  <si>
    <t>A/II/5 Tárgyi eszközök értékhelyesbítése</t>
  </si>
  <si>
    <t>A/II Tárgyi eszközök  (=A/II/1+...+A/II/5)</t>
  </si>
  <si>
    <t>A/III/1 Tartós részesedések (=A/III/1a+…+A/III/1e)</t>
  </si>
  <si>
    <t>A/III/1a - ebből: tartós részesedések jegybankban</t>
  </si>
  <si>
    <t>A/III/1b - ebből: tartós részesedések nem pénzügyi vállalkozásban</t>
  </si>
  <si>
    <t>A/III/1c - ebből: tartós részesedésel pénzügyi vállalkozásban</t>
  </si>
  <si>
    <t>A/III/1d - ebből: tartós részesedések társulásban</t>
  </si>
  <si>
    <t>A/III/1e - ebből: egyéb tartós részesedések</t>
  </si>
  <si>
    <t>A/III/2 Tartós hitelviszonyt megtestesítő értékpapírok (&gt;=A/III/2a+A/III/2/b)</t>
  </si>
  <si>
    <t>A/III/2a - ebből: államkötvények</t>
  </si>
  <si>
    <t>A/III/2b - ebből: helyi önkormányzatok kötvényei</t>
  </si>
  <si>
    <t>A/III/3 Befektetett pénzügyi eszközök értékhelyesbítése</t>
  </si>
  <si>
    <t>A/III Befektetett pénzügyi eszközök (=A/III/1+A/III/2+A/III/3)</t>
  </si>
  <si>
    <t>A/IV/1 Koncesszióba, vagyonkezelésbe adott eszközök (=A/IV/1a+A/IV/1b+A/IV/1c)</t>
  </si>
  <si>
    <t>A/IV/1a - ebből: immateriális javak</t>
  </si>
  <si>
    <t>A/IV/1b - ebből: tárgyi eszközök</t>
  </si>
  <si>
    <t>A/IV/1c - ebből: tartós részesedések, tartós hitelviszonyt megtestesítő értékpapírok</t>
  </si>
  <si>
    <t>A/IV/2 Koncesszióba, vagyonkezelésbe adott eszközök értékhelyesbítése</t>
  </si>
  <si>
    <t>A/IV Koncesszióba, vagyonkezelésbe adott eszközök (=A/IV/1+A/IV/2)</t>
  </si>
  <si>
    <t>A) NEMZETI VAGYONBA TARTOZÓ BEFEKTETETT ESZKÖZÖK (=A/I+A/II+A/III+A/IV)</t>
  </si>
  <si>
    <t>B/I/1 Vásárolt készletek</t>
  </si>
  <si>
    <t>B/I/2 Átsorolt, követelés fejében átvett készletek</t>
  </si>
  <si>
    <t>B/I/3 Egyéb készletek</t>
  </si>
  <si>
    <t>B/I/4  Befejezetlen termelés, félkész termékek, késztermékek</t>
  </si>
  <si>
    <t>B/I/5 Növendék-, hízó és egyéb állatok</t>
  </si>
  <si>
    <t>B/I Készletek (=B/I/1+…+B/I/5)</t>
  </si>
  <si>
    <t>B/II/1 Nem tartós részesedések</t>
  </si>
  <si>
    <t>B/II/2a - ebből: kárpótlási jegyek</t>
  </si>
  <si>
    <t>B/II/2b - ebből: kincstárjegyek</t>
  </si>
  <si>
    <t>B/II/2c - ebből: államkötvények</t>
  </si>
  <si>
    <t>B/II/2d - ebből: helyi önkormányzatok kötvényei</t>
  </si>
  <si>
    <t>B/II/2e - ebből: befektetési jegyek</t>
  </si>
  <si>
    <t>B/II Értékpapírok (=B/II/1+B/II/2)</t>
  </si>
  <si>
    <t>B) NEMZETI VAGYONBA TARTOZÓ FORGÓESZKÖZÖK (= B/I+B/II)</t>
  </si>
  <si>
    <t>C/I/1 Éven túli lejáratú forint lekötött bankbetétek</t>
  </si>
  <si>
    <t>C/I/2 Éven túli lejáratú deviza lekötött bankbetétek</t>
  </si>
  <si>
    <t>C/I Lekötött bankbetétek (=C/I/1+…+C/I/2)</t>
  </si>
  <si>
    <t>C/II/1 Forintpénztár</t>
  </si>
  <si>
    <t>C/II/2 Valutapénztár</t>
  </si>
  <si>
    <t>C/II/3 Betétkönyvek, csekkek, elektronikus pénzeszközök</t>
  </si>
  <si>
    <t>C/II Pénztárak, csekkek, betétkönyvek (=C/II/1+C/II/2+C/II/3)</t>
  </si>
  <si>
    <t>C/III/1 Kincstáron kívüli forintszámlák</t>
  </si>
  <si>
    <t>C/III/2 Kincstárban vezetett forintszámlák</t>
  </si>
  <si>
    <t>C/III Forintszámlák (=C/III/1+C/III/2)</t>
  </si>
  <si>
    <t>C/IV/1 Kincstáron kívüli devizaszámlák</t>
  </si>
  <si>
    <t>C/IV/2 Kincstárban vezetett devizaszámlák</t>
  </si>
  <si>
    <t>C/IV Devizaszámlák (=CIV/1+C/IV/2)</t>
  </si>
  <si>
    <t>C) PÉNZESZKÖZÖK (=C/I+…+C/IV)</t>
  </si>
  <si>
    <t>D/I/1 Költségvetési évben esedékes követelések működési célú támogatások bevételeire államháztartáson belülről (&gt;=D/I/1a)</t>
  </si>
  <si>
    <t>D/I/2 Költségvetési évben esedékes követelések felhalmozási célú támogatások bevételeire államháztartáson belülről (&gt;=D/I/2a)</t>
  </si>
  <si>
    <t>D/I/3 Költségvetési évben esedékes követelések közhatalmi bevételre (=D/I/3a+…+D/I/3f)</t>
  </si>
  <si>
    <t>D/I/3a  - ebből: költségvetési évben esedékes követelések jövedelemadókra</t>
  </si>
  <si>
    <t>D/I/3b - ebből: költségvetési évben esedékes követelések szociális hozzájárulási adóra és járulékokra</t>
  </si>
  <si>
    <t>D/I/3c - ebből: költségvetési évben esedékes követelések bérhez és foglalkoztatáshoz kapcsolódó adókra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</si>
  <si>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</si>
  <si>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</si>
  <si>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</si>
  <si>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</si>
  <si>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D/I/4b - ebből: költségvetési évben esedékes követelések tulajdonosi bevételekre</t>
  </si>
  <si>
    <t>D/I/4c - ebből: költségvetési évben esedékes követelések ellátási díjakra</t>
  </si>
  <si>
    <t>D/I/4d - ebből: költségvetési évben esedékes követelések kiszámlázott általános forgalmi adóra</t>
  </si>
  <si>
    <t>D/I/4e - ebből: költségvetési évben esedékes követelések általános forgalmi adó visszatérítésére</t>
  </si>
  <si>
    <t>D/I/4f - ebből: költségvetési évben esedékes követelések kamatbevételekre és más nyereségjellegű bevételekre</t>
  </si>
  <si>
    <t>D/I/4g - ebből: költségvetési évben esedékes követelések egyéb pénzügyi műveletek bevételeire</t>
  </si>
  <si>
    <t>D/I/4h - ebből: költségvetési évben esedékes követelések biztosító által fizetett kártérítésre</t>
  </si>
  <si>
    <t>D/I/4i - ebből: költségvetési évben esedékes követelések egyéb működési bevételekre</t>
  </si>
  <si>
    <t>D/I/5 Költségvetési évben esedékes követelések felhalmozási bevételre (=D/I/5a+…+D/I/5e)</t>
  </si>
  <si>
    <t>D/I/5a - ebből: költségvetési évben esedékes követelések immateriális javak értékesítésére</t>
  </si>
  <si>
    <t>D/I/5b - ebből: költségvetési évben esedékes követelések ingatlanok értékesítésére</t>
  </si>
  <si>
    <t>D/I/5c - ebből: költségvetési évben esedékes követelések egyéb tárgyi eszközök értékesítésére</t>
  </si>
  <si>
    <t>D/I/5d - ebből: költségvetési évben esedékes követelések részesedések értékesítésére</t>
  </si>
  <si>
    <t>D/I/5e - ebből: költségvetési évben esedékes követelések részesedések megszűnéséhez kapcsolódó bevételekre</t>
  </si>
  <si>
    <t>D/I/6 Költségvetési évben esedékes követelések működési célú átvett pénzeszközre (&gt;=D/I/6a+D/I/6b+D/I/6c)</t>
  </si>
  <si>
    <t>D/I/6a - ebből: költségvetési évben esedékes követelések működési célú visszatérítendő támogatások, kölcsönök visszatérülése az Európai Uniótól</t>
  </si>
  <si>
    <t>D/I/7 Költségvetési évben esedékes követelések felhalmozási célú átvett pénzeszközre (&gt;=D/I/7a+D/I/7b+D/I/7c)</t>
  </si>
  <si>
    <t>D/I/7a - ebből: költségvetési évben esedékes követelések felhalmozási célú visszatérítendő támogatások, kölcsönök visszatérülése az Európai Uniótól</t>
  </si>
  <si>
    <t>D/I/8 Költségvetési évben esedékes követelések finanszírozási bevételekre (&gt;=D/I/8a+…+D/I/8g)</t>
  </si>
  <si>
    <t>D/I/8a - ebből: költségvetési évben esedékes követelések forgatási célú belföldi értékpapírok beváltásából, értékesítéséből</t>
  </si>
  <si>
    <t>D/I/8b - ebből: költségvetési évben esedékes követelések befektetési célú belföldi értékpapírok beváltásából, értékesítéséből</t>
  </si>
  <si>
    <t>D/I/8c - ebből: költségvetési évben esedékes követelések államháztartáson belüli megelőlegezések törlesztésére</t>
  </si>
  <si>
    <t>D/I/8d - ebből: költségvetési évben esedékes követelések hosszú lejáratú tulajdonosi kölcsönök bevételeire</t>
  </si>
  <si>
    <t>D/I/8e - ebből: költségvetési évben esedékes követelések rövid lejáratú tulajdonosi kölcsönök bevételeire</t>
  </si>
  <si>
    <t>D/I/8f - ebből: költségvetési évben esedékes követelések forgatási célú külföldi értékpapírok beváltásából, értékesítéséből</t>
  </si>
  <si>
    <t>D/I/8g - ebből: költségvetési évben esedékes követelések befektetési célú külföldi értékpapírok beváltásából, értékesítéséből</t>
  </si>
  <si>
    <t>D/I Költségvetési évben esedékes követelések (=D/I/1+…+D/I/8)</t>
  </si>
  <si>
    <t>D/II/1 Költségvetési évet követően esedékes követelések működési célú támogatások bevételeire államháztartáson belülről (&gt;=D/II/1a)</t>
  </si>
  <si>
    <t>D/II/1a - ebből: költségvetési évet követően esedékes követelések működési célú visszatérítendő támogatások, kölcsönök visszatérülésére államháztartáson belülről</t>
  </si>
  <si>
    <t>D/II/2 Költségvetési évet követően esedékes követelések felhalmozási célú támogatások bevételeire államháztartáson belülről (&gt;=D/II/2a)</t>
  </si>
  <si>
    <t>D/II/2a - ebből: költségvetési évet követően esedékes követelések felhalmozási célú visszatérítendő támogatások, kölcsönök visszatérülésére államháztartáson belülről</t>
  </si>
  <si>
    <t>D/II/3 Költségvetési évet követően esedékes követelések közhatalmi bevételre (=D/II/3a+…+D/II/3f)</t>
  </si>
  <si>
    <t>D/II/3a - ebből: költségvetési évet követően esedékes követelések jövedelemadókra</t>
  </si>
  <si>
    <t>D/II/3b - ebből: költségvetési évet követően esedékes követelések szociális hozzájárulási adóra és járulékokra</t>
  </si>
  <si>
    <t>D/II/3c - ebből: költségvetési évet követően esedékes követelések bérhez és foglalkoztatáshoz kapcsolódó adókra</t>
  </si>
  <si>
    <t>D/II/3d - ebből: költségvetési évet követően esedékes követelések vagyoni típusú adókra</t>
  </si>
  <si>
    <t>D/II/3e - ebből: költségvetési évet követően esedékes követelések termékek és szolgáltatások adóira</t>
  </si>
  <si>
    <t>D/II/3f - ebből: költségvetési évet követően esedékes követelések egyéb közhatalmi bevételekre</t>
  </si>
  <si>
    <t>D/II/4 Költségvetési évet követően esedékes követelések működési bevételre (=D/II/4a+…+D/II/4i)</t>
  </si>
  <si>
    <t>D/II/4a - ebből: költségvetési évet követően esedékes követelések készletértékesítés ellenértékére, szolgáltatások ellenértékére, közvetített szolgáltatások ellenértékére</t>
  </si>
  <si>
    <t>D/II/4b - ebből: költségvetési évet követően esedékes követelések tulajdonosi bevételekre</t>
  </si>
  <si>
    <t>D/II/4c - ebből: költségvetési évet követően esedékes követelések ellátási díjakra</t>
  </si>
  <si>
    <t>D/II/4d - ebből: költségvetési évet követően esedékes követelések kiszámlázott általános forgalmi adóra</t>
  </si>
  <si>
    <t>D/II/4e - ebből: költségvetési évet követően esedékes követelések általános forgalmi adó visszatérítésére</t>
  </si>
  <si>
    <t>D/II/4f - ebből: költségvetési évet követően esedékes követelések kamatbevételekre és más nyereségjellegű bevételekre</t>
  </si>
  <si>
    <t>D/II/4g - ebből: költségvetési évet követően esedékes követelések egyéb pénzügyi műveletek bevételeire</t>
  </si>
  <si>
    <t>D/II/4h - ebből: költségvetési évet követően esedékes követelések biztosító által fizetett kártérítésre</t>
  </si>
  <si>
    <t>D/II/4i - ebből: költségvetési évet követően esedékes követelések egyéb működési bevételekre</t>
  </si>
  <si>
    <t>D/II/5 Költségvetési évet követően esedékes követelések felhalmozási bevételre (=D/II/5a+…+D/II/5e)</t>
  </si>
  <si>
    <t>D/II/5a - ebből: költségvetési évet követően esedékes követelések immateriális javak értékesítésére</t>
  </si>
  <si>
    <t>D/II/5b - ebből: költségvetési évet követően esedékes követelések ingatlanok értékesítésére</t>
  </si>
  <si>
    <t>D/II/5c - ebből: költségvetési évet követően esedékes követelések egyéb tárgyi eszközök értékesítésére</t>
  </si>
  <si>
    <t>D/II/5d - ebből: költségvetési évet követően esedékes követelések részesedések értékesítésére</t>
  </si>
  <si>
    <t>D/II/5e - ebből: költségvetési évet követően esedékes követelések részesedések megszűnéséhez kapcsolódó bevételekre</t>
  </si>
  <si>
    <t>D/II/6 Költségvetési évet követően esedékes követelések működési célú átvett pénzeszközre (&gt;=D/II/6a+D/II/6b+D/II/6c)</t>
  </si>
  <si>
    <t>D/II/7 Költségvetési évet követően esedékes követelések felhalmozási célú átvett pénzeszközre (&gt;=D/II/7a+D/II/7b+D/II/7c)</t>
  </si>
  <si>
    <t>D/II/7c - ebből: költségvetési évet követően esedékes követelések felhalmozási célú visszatérítendő támogatások, kölcsönök visszatérülésére államháztartáson kívülről</t>
  </si>
  <si>
    <t>D/II/8 Költségvetési évet követően esedékes követelések finanszírozási bevételekre (=D/II/8a+D/II/8b+D/II/8c+D/II/8d)</t>
  </si>
  <si>
    <t>D/II8a - ebből: költségvetési évet követően esedékes követelések befektetési célú belföldi értékpapírok beváltásából, értékesítéséből</t>
  </si>
  <si>
    <t>D/II8b - ebből: költségvetési évet követően esedékes követelések államháztartáson belüli megelőlegezések törlesztésére</t>
  </si>
  <si>
    <t>D/II8c - ebből: költségvetési évet követően esedékes követelések hosszú lejáratú tulajdonosi kölcsönök bevételeire</t>
  </si>
  <si>
    <t>D/II8d - ebből: költségvetési évet követően esedékes követelések befektetési célú külföldi értékpapírok beváltásából, értékesítéséből</t>
  </si>
  <si>
    <t>D/II Költségvetési évet követően esedékes követelések (=D/II/1+…+D/II/8)</t>
  </si>
  <si>
    <t>D/III/1 Adott előlegek (=D/III/1a+…+D/III/1f)</t>
  </si>
  <si>
    <t>D/III/1a - ebből: immateriális javakra adott előlegek</t>
  </si>
  <si>
    <t>D/III/1b - ebből: beruházásokra, felújításokra adott előlegek</t>
  </si>
  <si>
    <t>D/III/1c - ebből: készletekre adott előlegek</t>
  </si>
  <si>
    <t>D/III/1d - ebből: igénybe vett szolgáltatásra adott előlegek</t>
  </si>
  <si>
    <t>D/III/1e - ebből: foglalkoztatottaknak adott előlegek</t>
  </si>
  <si>
    <t>D/III/1f - ebből: túlfizetések, téves és visszajáró kifizetések</t>
  </si>
  <si>
    <t>D/III/2 Továbbadási célból folyósított támogatások, ellátások elszámolása</t>
  </si>
  <si>
    <t>D/III/3 Más által beszedett bevételek elszámolása</t>
  </si>
  <si>
    <t>D/III/4 Forgótőke elszámolása</t>
  </si>
  <si>
    <t>D/III/5 Vagyonkezelésbe adott eszközökkel kapcsolatos visszapótlási követelés elszámolása</t>
  </si>
  <si>
    <t>D/III/6 Nem társadalombiztosítás pénzügyi alapjait terhelő kifizetett ellátások megtérítésének elszámolása</t>
  </si>
  <si>
    <t>D/III/7 Folyósított, megelőlegezett társadalombiztosítási és családtámogatási ellátások elszámolása</t>
  </si>
  <si>
    <t>D/III/8 Részesedésszerzés esetén átadott eszközök</t>
  </si>
  <si>
    <t>D/III/9 Letétre, megőrzésre, fedezetkezelésre átadott pénzeszközök, biztosítékok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</si>
  <si>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</si>
  <si>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</si>
  <si>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</si>
  <si>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E/I/3 Adott előleghez kapcsolódó előzetesen felszámított nem levonható általános forgalmi adó</t>
  </si>
  <si>
    <t>E/I/4 Más előzetesen felszámított nem levonható általános forgalmi adó</t>
  </si>
  <si>
    <t>E/I Előzetesen felszámított általános forgalmi adó elszámolása (=E/I/1+…+E/I/4)</t>
  </si>
  <si>
    <t>E/II/1 Kapott előleghez kapcsolódó fizetendő általános forgalmi adó</t>
  </si>
  <si>
    <t>E/II/2 Más fizetendő általános forgalmi adó</t>
  </si>
  <si>
    <t>E/II Fizetendő általános forgalmi adó elszámolása (=E/II/1+E/II/2)</t>
  </si>
  <si>
    <t>E/III/1 December havi illetmények, munkabérek elszámolása</t>
  </si>
  <si>
    <t>E/III/2 Utalványok, bérletek és más hasonló, készpénz-helyettesítő fizetési eszköznek nem minősülő eszközök elszámolásai</t>
  </si>
  <si>
    <t>E/III Egyéb sajátos eszközoldali elszámolások (=E/III/1+E/III/2)</t>
  </si>
  <si>
    <t>E) EGYÉB SAJÁTOS ELSZÁMOLÁSOK (=E/I+E/II+E/III)</t>
  </si>
  <si>
    <t>F/1  Eredményszemléletű bevételek aktív időbeli elhatárolása</t>
  </si>
  <si>
    <t>F/2 Költségek, ráfordítások aktív időbeli elhatárolása</t>
  </si>
  <si>
    <t>F/3 Halasztott ráfordítások</t>
  </si>
  <si>
    <t>F) AKTÍV IDŐBELI  ELHATÁROLÁSOK  (=F/1+F/2+F/3)</t>
  </si>
  <si>
    <t>ESZKÖZÖK ÖSSZESEN (=A+B+C+D+E+F)</t>
  </si>
  <si>
    <t>G/I  Nemzeti vagyon induláskori értéke</t>
  </si>
  <si>
    <t>G/II Nemzeti vagyon változásai</t>
  </si>
  <si>
    <t>G/III Egyéb eszközök induláskori értéke és változásai</t>
  </si>
  <si>
    <t>G/IV Felhalmozott eredmény</t>
  </si>
  <si>
    <t>G/V Eszközök értékhelyesbítésének forrása</t>
  </si>
  <si>
    <t>G/VI Mérleg szerinti eredmény</t>
  </si>
  <si>
    <t>G/ SAJÁT TŐKE  (= G/I+…+G/VI)</t>
  </si>
  <si>
    <t>H/I/1 Költségvetési évben esedékes kötelezettségek személyi juttatásokra</t>
  </si>
  <si>
    <t>H/I/2 Költségvetési évben esedékes kötelezettségek munkaadókat terhelő járulékokra és szociális hozzájárulási adóra</t>
  </si>
  <si>
    <t>H/I/3 Költségvetési évben esedékes kötelezettségek dologi kiadásokra</t>
  </si>
  <si>
    <t>H/I/4 Költségvetési évben esedékes kötelezettségek ellátottak pénzbeli juttatásaira</t>
  </si>
  <si>
    <t>H/I/5 Költségvetési évben esedékes kötelezettségek egyéb működési célú kiadásokra (&gt;=H/I/5a+H/I/5b)</t>
  </si>
  <si>
    <t>H/I/5b - ebből: költségvetési évben esedékes kötelezettségek működési célú támogatásokra az Európai Uniónak</t>
  </si>
  <si>
    <t>H/I/6 Költségvetési évben esedékes kötelezettségek beruházásokra</t>
  </si>
  <si>
    <t>H/I/7 Költségvetési évben esedékes kötelezettségek felújításokra</t>
  </si>
  <si>
    <t>H/I/8 Költségvetési évben esedékes kötelezettségek egyéb felhalmozási célú kiadásokra (&gt;=H/I/8a+H/I/8b)</t>
  </si>
  <si>
    <t>H/I/8b - ebből: költségvetési évben esedékes kötelezettségek felhalmozási célú támogatásokra az Európai Uniónak</t>
  </si>
  <si>
    <t>H/I/9 Költségvetési évben esedékes kötelezettségek finanszírozási kiadásokra (&gt;=H/I/9a+…+H/I/9l)</t>
  </si>
  <si>
    <t>H/I/9a - ebből: költségvetési évben esedékes kötelezettségek hosszú lejáratú hitelek, kölcsönök törlesztésére pénzügyi vállalkozásnak</t>
  </si>
  <si>
    <t>H/I/9b - ebből: költségvetési évben esedékes kötelezettségek rövid lejáratú hitelek, kölcsönök törlesztésére pénzügyi vállalkozásnak</t>
  </si>
  <si>
    <t>H/I/9c - ebből: költségvetési évben esedékes kötelezettségek kincstárjegyek beváltására</t>
  </si>
  <si>
    <t>H/I/9d - ebből: költségvetési évben esedékes kötelezettségek éven belüli lejáratú belföldi értékpapírok beváltására</t>
  </si>
  <si>
    <t>H/I/9e - ebből: költségvetési évben esedékes kötelezettségek belföldi kötvények beváltására</t>
  </si>
  <si>
    <t>H/I/9f - ebből: költségvetési évben esedékes kötelezettségek éven túli lejáratú belföldi értékpapírok beváltására</t>
  </si>
  <si>
    <t>H/I/9g - ebből: költségvetési évben esedékes kötelezettségek államháztartáson belüli megelőlegezések visszafizetésére</t>
  </si>
  <si>
    <t>H/I/9h - ebből: költségvetési évben esedékes kötelezettségek pénzügyi lízing kiadásaira</t>
  </si>
  <si>
    <t>H/I/9i - ebből: költségvetési évben esedékes kötelezettségek külföldi értékpapírok beváltására</t>
  </si>
  <si>
    <t>H/I/9k - ebből: költségvetési évben esedékes kötelezettségek hitelek, kölcsönök törlesztésére külföldi pénzintézeteknek</t>
  </si>
  <si>
    <t>H/I/9l - ebből: költségvetési évben esedékes kötelezettségek váltókiadásokra</t>
  </si>
  <si>
    <t>H/I Költségvetési évben esedékes kötelezettségek (=H/I/1+…+H/I/9)</t>
  </si>
  <si>
    <t>H/II/1 Költségvetési évet követően esedékes kötelezettségek személyi juttatásokra</t>
  </si>
  <si>
    <t>H/II/2 Költségvetési évet követően esedékes kötelezettségek munkaadókat terhelő járulékokra és szociális hozzájárulási adóra</t>
  </si>
  <si>
    <t>H/II/3 Költségvetési évet követően esedékes kötelezettségek dologi kiadásokra</t>
  </si>
  <si>
    <t>H/II/4 Költségvetési évet követően esedékes kötelezettségek ellátottak pénzbeli juttatásaira</t>
  </si>
  <si>
    <t>H/II/5 Költségvetési évet követően esedékes kötelezettségek egyéb működési célú kiadásokra (&gt;=H/II/5a+H/II/5b)</t>
  </si>
  <si>
    <t>H/II/5b - ebből: költségvetési évet követően esedékes kötelezettségek működési célú támogatásokra az Európai Uniónak</t>
  </si>
  <si>
    <t>H/II/6 Költségvetési évet követően esedékes kötelezettségek beruházásokra</t>
  </si>
  <si>
    <t>H/II/7 Költségvetési évet követően esedékes kötelezettségek felújításokra</t>
  </si>
  <si>
    <t>H/II/8 Költségvetési évet követően esedékes kötelezettségek egyéb felhalmozási célú kiadásokra (&gt;=H/II/8a+H/II/8b)</t>
  </si>
  <si>
    <t>H/II/8b - ebből: költségvetési évet követően esedékes kötelezettségek felhalmozási célú támogatásokra az Európai Uniónak</t>
  </si>
  <si>
    <t>H/II/9 Költségvetési évet követően esedékes kötelezettségek finanszírozási kiadásokra (&gt;=H/II/9a+…+H/II/9j)</t>
  </si>
  <si>
    <t>H/II/9a - ebből: költségvetési évet követően esedékes kötelezettségek hosszú lejáratú hitelek, kölcsönök törlesztésére pénzügyi vállalkozásnak</t>
  </si>
  <si>
    <t>H/II/9b - ebből: költségvetési évet követően esedékes kötelezettségek kincstárjegyek beváltására</t>
  </si>
  <si>
    <t>H/II/9c - ebből: költségvetési évet követően esedékes kötelezettségek belföldi kötvények beváltására</t>
  </si>
  <si>
    <t>H/II/9d - ebből: költségvetési évet követően esedékes kötelezettségek éven túli lejáratú belföldi értékpapírok beváltására</t>
  </si>
  <si>
    <t>H/II/9e - ebből: költségvetési évet követően esedékes kötelezettségek államháztartáson belüli megelőlegezések visszafizetésére</t>
  </si>
  <si>
    <t>H/II/9f - ebből: költségvetési évet követően esedékes kötelezettségek pénzügyi lízing kiadásaira</t>
  </si>
  <si>
    <t>H/II/9g - ebből: költségvetési évet követően esedékes kötelezettségek külföldi értékpapírok beváltására</t>
  </si>
  <si>
    <t>H/II/9i - ebből: költségvetési évet követően esedékes kötelezettségek külföldi hitelek, kölcsönök törlesztésére külföldi pénzintézeteknek</t>
  </si>
  <si>
    <t>H/II/9j - ebből: költségvetési évet követően esedékes kötelezettségek váltókiadásokra</t>
  </si>
  <si>
    <t>H/II Költségvetési évet követően esedékes kötelezettségek (=H/II/1+…+H/II/9)</t>
  </si>
  <si>
    <t>H/III/1 Kapott előlegek</t>
  </si>
  <si>
    <t>H/III/2 Továbbadási célból folyósított támogatások, ellátások elszámolása</t>
  </si>
  <si>
    <t>H/III/3 Más szervezetet megillető bevételek elszámolása</t>
  </si>
  <si>
    <t>H/III/4 Forgótőke elszámolása (Kincstár)</t>
  </si>
  <si>
    <t>H/III/5 Nemzeti vagyonba tartozó befektetett eszközökkel kapcsolatos egyes kötelezettség jellegű sajátos elszámolások</t>
  </si>
  <si>
    <t>H/III/6 Nem társadalombiztosítás pénzügyi alapjait terhelő kifizetett ellátások megtérítésének elszámolása</t>
  </si>
  <si>
    <t>H/III/8 Letétre, megőrzésre, fedezetkezelésre átvett pénzeszközök, biztosítékok</t>
  </si>
  <si>
    <t>H/III/9 Nemzetközi támogatási programok pénzeszközei</t>
  </si>
  <si>
    <t>H/III/10 Államadósság Kezelő Központ Zrt.-nél elhelyezett fedezeti betétek</t>
  </si>
  <si>
    <t>H/III Kötelezettség jellegű sajátos elszámolások (=H/III/1+…+H/III/10)</t>
  </si>
  <si>
    <t>H) KÖTELEZETTSÉGEK (=H/I+H/II+H/III)</t>
  </si>
  <si>
    <t>I) KINCSTÁRI SZÁMLAVEZETÉSSEL KAPCSOLATOS ELSZÁMOLÁSOK</t>
  </si>
  <si>
    <t>J/1 Eredményszemléletű bevételek passzív időbeli elhatárolása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</si>
  <si>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</si>
  <si>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</si>
  <si>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</si>
  <si>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</si>
  <si>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01 Közhatalmi eredményszemléletű bevételek</t>
  </si>
  <si>
    <t>03 Tevékenység egyéb nettó eredményszemléletű bevételei</t>
  </si>
  <si>
    <t>I Tevékenység nettó eredményszemléletű bevétele (=01+02+03)</t>
  </si>
  <si>
    <t>04 Saját termelésű készletek állományváltozása</t>
  </si>
  <si>
    <t>05 Saját előállítású eszközök aktivált értéke</t>
  </si>
  <si>
    <t>II Aktivált saját teljesítmények értéke (=±04+05)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</si>
  <si>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</si>
  <si>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</si>
  <si>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</si>
  <si>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</si>
  <si>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</si>
  <si>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</si>
  <si>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</si>
  <si>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</si>
  <si>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</si>
  <si>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</si>
  <si>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</si>
  <si>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</si>
  <si>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</si>
  <si>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</si>
  <si>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</si>
  <si>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</si>
  <si>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</si>
  <si>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</si>
  <si>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18 Részesedésekből származó eredményszemléletű bevételek, árfolyamnyereségek</t>
  </si>
  <si>
    <t>19 Befektetett pénzügyi eszközökből származó eredményszemléletű bevételek, árfolyamnyereségek</t>
  </si>
  <si>
    <t>20 Egyéb kapott (járó) kamatok és kamatjellegű eredményszemléletű bevételek</t>
  </si>
  <si>
    <t>21 Pénzügyi műveletek egyéb eredményszemléletű bevételei (&gt;=21a+21b)</t>
  </si>
  <si>
    <t>21a - ebből: lekötött bankbetétek mérlegfordulónapi értékelése során megállapított (nem realizált) árfolyamnyeresége</t>
  </si>
  <si>
    <t>VIII Pénzügyi műveletek eredményszemléletű bevételei (=17+18+19+20+21)</t>
  </si>
  <si>
    <t>22 Részesedésekből származó ráfordítások, árfolyamveszteségek</t>
  </si>
  <si>
    <t>23 Befektetett pénzügyi eszközökből (értékpapírokból, kölcsönökből) származó ráfordítások, árfolyamveszteségek</t>
  </si>
  <si>
    <t>24 Fizetendő kamatok és kamatjellegű ráfordítások</t>
  </si>
  <si>
    <t>25 Részesedések, értékpapírok, pénzeszközök értékvesztése (&gt;=25a+25b)</t>
  </si>
  <si>
    <t>25a - ebből: lekötött bankbetétek értékvesztése</t>
  </si>
  <si>
    <t>25b - ebből: Kincstáron kívüli forint- és devizaszámlák értékvesztése</t>
  </si>
  <si>
    <t>26 Pénzügyi műveletek egyéb ráfordításai (&gt;=26a+26b)</t>
  </si>
  <si>
    <t>26a - ebből: lekötött bankbetétek mérlegfordulónapi értékelése során megállapított (nem realizált) árfolyamvesztesége</t>
  </si>
  <si>
    <t>26b - ebből: egyéb pénzeszközök és sajátos elszámolások  mérlegfordulónapi értékelése során megállapított (nem realizált) árfolyamvesztesége</t>
  </si>
  <si>
    <t>IX Pénzügyi műveletek ráfordításai (=22+23+24+25+26)</t>
  </si>
  <si>
    <t>B)  PÉNZÜGYI MŰVELETEK EREDMÉNYE (=VIII-IX)</t>
  </si>
  <si>
    <t>C)  MÉRLEG SZERINTI EREDMÉNY (=±A±B)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</si>
  <si>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</si>
  <si>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</si>
  <si>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</si>
  <si>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</si>
  <si>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</si>
  <si>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</si>
  <si>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</si>
  <si>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</si>
  <si>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</si>
  <si>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</si>
  <si>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Térítésmentes átvétel</t>
  </si>
  <si>
    <t>Alapításkori átvétel, vagyonkezelésbe vétel miatti átvétel, vagyonkezelői jog visszavétele</t>
  </si>
  <si>
    <t>Egyéb növekedés</t>
  </si>
  <si>
    <t>Összes növekedés  (=02+…+07)</t>
  </si>
  <si>
    <t>Értékesítés</t>
  </si>
  <si>
    <t>Hiány, selejtezés, megsemmisülés</t>
  </si>
  <si>
    <t>Térítésmentes átadás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</si>
  <si>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</si>
  <si>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</si>
  <si>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</si>
  <si>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</si>
  <si>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</si>
  <si>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csökkenése</t>
  </si>
  <si>
    <t>Terv szerinti értékcsökkenés záró állománya  (=16+17-18)</t>
  </si>
  <si>
    <t>Terven felüli értékcsökkenés nyitó állománya</t>
  </si>
  <si>
    <t>Terven felüli értékcsökkenés növekedés</t>
  </si>
  <si>
    <t>Terven felüli értékcsökkenés visszaírás, kivezetés</t>
  </si>
  <si>
    <t>Terven felüli értékcsökkenés záró állománya (=20+21-22)</t>
  </si>
  <si>
    <t>Értékcsökkenés összesen (=19+23)</t>
  </si>
  <si>
    <t>Eszközök nettó értéke (=15-24)</t>
  </si>
  <si>
    <t>Teljesen (0-ig) leírt eszközök bruttó értéke</t>
  </si>
  <si>
    <t>MEGNEVEZÉS</t>
  </si>
  <si>
    <t>összeg</t>
  </si>
  <si>
    <t>B</t>
  </si>
  <si>
    <t>forint</t>
  </si>
  <si>
    <t>Pusztamiske Község Önkormányzata 2020. évi maradványkimutatása</t>
  </si>
  <si>
    <t>Pusztamiske Község Önkormányzata által foglalkoztatottak</t>
  </si>
  <si>
    <t>2020. évi tényleges és munkajogi nyitólétszáma, valamint az év utolsó napján</t>
  </si>
  <si>
    <t>nyilvántartott tényleges és munkajogi zárólétszám</t>
  </si>
  <si>
    <t>adatok: főben</t>
  </si>
  <si>
    <t>A</t>
  </si>
  <si>
    <t>C</t>
  </si>
  <si>
    <t>D</t>
  </si>
  <si>
    <t>E</t>
  </si>
  <si>
    <t>(besorolási osztály,</t>
  </si>
  <si>
    <t>tényleges</t>
  </si>
  <si>
    <t>munkajogi</t>
  </si>
  <si>
    <t>fizetési fokozat)</t>
  </si>
  <si>
    <t>Nyitólétszám</t>
  </si>
  <si>
    <t>Zárólétszám</t>
  </si>
  <si>
    <t xml:space="preserve"> 1. közalkalmazottak:</t>
  </si>
  <si>
    <t xml:space="preserve">     a)  A 13</t>
  </si>
  <si>
    <t xml:space="preserve"> 2. Egyéb bérrendszer</t>
  </si>
  <si>
    <t xml:space="preserve">     hatálya alá tartozók</t>
  </si>
  <si>
    <t xml:space="preserve"> 3. Közfoglalkoztatottak</t>
  </si>
  <si>
    <t xml:space="preserve"> 4. Választott tisztségviselők</t>
  </si>
  <si>
    <t xml:space="preserve"> 5. Összesen:</t>
  </si>
  <si>
    <t>2020. január 1.</t>
  </si>
  <si>
    <t>2020. december 31.</t>
  </si>
  <si>
    <t>előző id.</t>
  </si>
  <si>
    <t>módos.</t>
  </si>
  <si>
    <t>tárgyi id.</t>
  </si>
  <si>
    <t>D/I/1a - ebből: költségvetési évben esedékes követelések működési célú visszatérítendő támogatások, kölcsönök visszatérülésére áh.belülről</t>
  </si>
  <si>
    <t>D/I/2a - ebből: költségvetési évben esedékes követelések felhalmozási célú visszatérítendő támogatások, kölcsönök visszatérülésére áh. belülről</t>
  </si>
  <si>
    <t>D/I/4a - ebből: költségvetési évben esedékes követelések készletértékesítés ellenértékére, szolgáltatások ellenértékére, közvetített szolg. ellenértékére</t>
  </si>
  <si>
    <t>D/I/6c - ebből: költségvetési évben esedékes követelések működési célú visszatérítendő támogatások, kölcsönök visszatérülésére áh. kívülről</t>
  </si>
  <si>
    <t>D/I/7c - ebből: költségvetési évben esedékes követelések felhalmozási célú visszatérítendő támogatások, kölcsönök visszatérülésére áh. kívülről</t>
  </si>
  <si>
    <t>D/II/6a - ebből: költségvetési évet követően esedékes követelések működési célú visszatérítendő tám., kölcsönök visszatérülése az Európai Uniótól</t>
  </si>
  <si>
    <t>D/II/6c - ebből: költségvetési évet követően esedékes követelések működési célú visszatérítendő támogatások, kölcsönök visszatérülésére áh. kívülről</t>
  </si>
  <si>
    <t>D/II/7a - ebből: költségvetési évet követően esedékes követelések felhalmozási célú visszatérítendő tám., kölcsönök visszatérülése az Európai Uniótól</t>
  </si>
  <si>
    <t>H/I/5a - ebből: költségvetési évben esedékes kötelezettségek működési célú visszatérítendő támogatások, kölcsönök törlesztésére áh. belülre</t>
  </si>
  <si>
    <t>H/I/8a - ebből: költségvetési évben esedékes kötelezettségek felhalmozási célú visszatérítendő támogatások, kölcsönök törlesztésére áh. belülre</t>
  </si>
  <si>
    <t>H/I/9j - ebből: költségvetési évben esedékes köt. hitelek, kölcsönök törlesztésére külföldi kormányoknak és nemzetközi szervezeteknek</t>
  </si>
  <si>
    <t>H/II/5a - ebből: költségvetési évet követően esedékes kötelezettségek működési célú visszatérítendő tám., kölcsönök törlesztésére áh. belülre</t>
  </si>
  <si>
    <t>H/II/8a - ebből: költségvetési évet követően esedékes kötelezettségek felhalmozási célú visszatérítendő tám., kölcsönök törlesztésére áh. belülre</t>
  </si>
  <si>
    <t>H/II/9h - ebből: költségvetési évet követően esedékes köt. hitelek, kölcsönök törlesztésére külföldi kormányoknak és nemzetközi szervezeteknek</t>
  </si>
  <si>
    <t>B/II/2 Forgatási célú hitelviszonyt megtest. értékpapírok (&gt;=B/II/2a+…+B/II/2e)</t>
  </si>
  <si>
    <t>D/I/6b - ebből: költségvetési évben esedékes követelések működési célú visszatér. tám., kölcsönök visszatér. kormányoktól és más nemzetközi szervezetektől</t>
  </si>
  <si>
    <t>D/I/7b - ebből: költségvetési évben esedékes követelések felhalmozási célú visszatér. tám., kölcsönök visszatérülése kormányoktól és más nemzetközi szervezetektől</t>
  </si>
  <si>
    <t>D/II/6b - ebből: költségvetési évet követően esedékes követelések működési célú visszatér. tám., kölcsönök visszatér. kormányoktól és más nemzetközi szervezetektől</t>
  </si>
  <si>
    <t>D/II/7b - ebből: költségvetési évet követően esedékes követelések felhalmozási célú visszatér. tám., kölcsönök visszatér. kormányoktól és más nemzetközi szervezetektől</t>
  </si>
  <si>
    <t>E/I/1 Adott előleghez kapcsolódó előzetesen felszám. levonható általános forgalmi adó</t>
  </si>
  <si>
    <t>Kimutatás Pusztamiske Község Önkormányzata 2020. évi vagyonáról</t>
  </si>
  <si>
    <t>Pusztamiske Község Önkormányzata 2020. évi eredménykimutatása</t>
  </si>
  <si>
    <t>módosítások</t>
  </si>
  <si>
    <t>tárgyi időszak</t>
  </si>
  <si>
    <t>02 Eszközök és szolgáltatások értékesítése nettó eredményszeml. bevételei</t>
  </si>
  <si>
    <t>21b - ebből: egyéb pénzeszközök és sajátos elsz. mérlegfordulónapi értékelése során megállapított (nem realizált) árfolyamnyeresége</t>
  </si>
  <si>
    <t>előző    időszak</t>
  </si>
  <si>
    <t>Pusztamiske Község Önkormányzata immateriális javainak</t>
  </si>
  <si>
    <t>és tárgyi eszköz állományának 2020. évi alakulása</t>
  </si>
  <si>
    <t>F</t>
  </si>
  <si>
    <t>G</t>
  </si>
  <si>
    <t>H</t>
  </si>
  <si>
    <t>Összesen</t>
  </si>
  <si>
    <t>Költségvetési szerv, társulás alapításkori átadás, vagyonkez. adás miatti átadás, vagyonkezelői jog visszaadása</t>
  </si>
  <si>
    <t>A </t>
  </si>
  <si>
    <t>M E G N E V E Z É S</t>
  </si>
  <si>
    <t>2019. évi</t>
  </si>
  <si>
    <t>teljesítés</t>
  </si>
  <si>
    <t>eredeti ei.</t>
  </si>
  <si>
    <t>módosított ei.</t>
  </si>
  <si>
    <t xml:space="preserve">  1.</t>
  </si>
  <si>
    <t>Működési célú bevételek:</t>
  </si>
  <si>
    <t xml:space="preserve">  2.</t>
  </si>
  <si>
    <t>Önkormányzatok működési támogatásai</t>
  </si>
  <si>
    <t xml:space="preserve">  3.</t>
  </si>
  <si>
    <t>Egyéb működési célú tám. bevételei áh. belülről</t>
  </si>
  <si>
    <t xml:space="preserve">  4.</t>
  </si>
  <si>
    <t>Működési célú támogatások áh. belülről</t>
  </si>
  <si>
    <t xml:space="preserve">  5.</t>
  </si>
  <si>
    <t>-</t>
  </si>
  <si>
    <t xml:space="preserve">  6.</t>
  </si>
  <si>
    <t>Értékesítési és forgalmi adók</t>
  </si>
  <si>
    <t xml:space="preserve">  7.</t>
  </si>
  <si>
    <t>Gépjárműadók</t>
  </si>
  <si>
    <t xml:space="preserve">  8.</t>
  </si>
  <si>
    <t>Egyéb közhatalmi bevételek</t>
  </si>
  <si>
    <t>Közhatalmi bevételek</t>
  </si>
  <si>
    <t>10.</t>
  </si>
  <si>
    <t>Szolgáltatások ellenértéke</t>
  </si>
  <si>
    <t>11.</t>
  </si>
  <si>
    <t>Közvetített szolgáltatások ellenértéke</t>
  </si>
  <si>
    <t>12.</t>
  </si>
  <si>
    <t>Ellátási díjak</t>
  </si>
  <si>
    <t>13.</t>
  </si>
  <si>
    <t>Kiszámlázott általános forgalmi adó</t>
  </si>
  <si>
    <t>14.</t>
  </si>
  <si>
    <t>Kamatbevételek</t>
  </si>
  <si>
    <t>15.</t>
  </si>
  <si>
    <t>Egyéb működési bevételek</t>
  </si>
  <si>
    <t>16.</t>
  </si>
  <si>
    <t>Működési bevételek</t>
  </si>
  <si>
    <t>17.</t>
  </si>
  <si>
    <t>Finanszírozási bevételek</t>
  </si>
  <si>
    <t>18.</t>
  </si>
  <si>
    <t>Működési célú bevételek összesen:</t>
  </si>
  <si>
    <t>19.</t>
  </si>
  <si>
    <t>Működési célú kiadások:</t>
  </si>
  <si>
    <t>20.</t>
  </si>
  <si>
    <t>Személyi juttatások</t>
  </si>
  <si>
    <t>21.</t>
  </si>
  <si>
    <t>Munkaadót terh. járulékok és szoc. hozzájár. adó</t>
  </si>
  <si>
    <t>22.</t>
  </si>
  <si>
    <t>Dologi kiadások</t>
  </si>
  <si>
    <t>23.</t>
  </si>
  <si>
    <t>Ellátottak pénzbeli juttatásai</t>
  </si>
  <si>
    <t>24.</t>
  </si>
  <si>
    <t>Egyéb működési célú támogatások áh. belülre</t>
  </si>
  <si>
    <t>25.</t>
  </si>
  <si>
    <t>Egyéb működési célú támogatások áh. kívülre</t>
  </si>
  <si>
    <t>26.</t>
  </si>
  <si>
    <t>Tartalékok</t>
  </si>
  <si>
    <t>27.</t>
  </si>
  <si>
    <t>Egyéb működési célú kiadások</t>
  </si>
  <si>
    <t>28.</t>
  </si>
  <si>
    <t>Finanszírozási kiadások</t>
  </si>
  <si>
    <t>29.</t>
  </si>
  <si>
    <t>Átlagos statisztikai állományi létszám</t>
  </si>
  <si>
    <t>14 fő</t>
  </si>
  <si>
    <t>30.</t>
  </si>
  <si>
    <t>Működési célú kiadások összesen:</t>
  </si>
  <si>
    <t>31.</t>
  </si>
  <si>
    <t>Felhalmozási célú bevételek:</t>
  </si>
  <si>
    <t>32.</t>
  </si>
  <si>
    <t>Felhalmozási célú önkormányzati támogatások</t>
  </si>
  <si>
    <t>33.</t>
  </si>
  <si>
    <t>Egyéb felhalmozási célú tám. bevételei áh. belülről</t>
  </si>
  <si>
    <t>34.</t>
  </si>
  <si>
    <t>Felhalmozási célú támogatások áh. belülről</t>
  </si>
  <si>
    <t>35.</t>
  </si>
  <si>
    <t>Felhalmozási célú bevételek összesen:</t>
  </si>
  <si>
    <t>36.</t>
  </si>
  <si>
    <t>Felhalmozási célú kiadások:</t>
  </si>
  <si>
    <t>37.</t>
  </si>
  <si>
    <t>Beruházások</t>
  </si>
  <si>
    <t>38.</t>
  </si>
  <si>
    <t>Felújítások</t>
  </si>
  <si>
    <t>39.</t>
  </si>
  <si>
    <t>Egyéb felhalmozási célú kiadások</t>
  </si>
  <si>
    <t>40.</t>
  </si>
  <si>
    <t>Felhalmozási célú kiadások összesen:</t>
  </si>
  <si>
    <t>41.</t>
  </si>
  <si>
    <t>BEVÉTELEK MINDÖSSZESEN:</t>
  </si>
  <si>
    <t>42.</t>
  </si>
  <si>
    <t>KIADÁSOK MINDÖSSZESEN:</t>
  </si>
  <si>
    <t>2020. évi</t>
  </si>
  <si>
    <t>Pusztamiske Község Önkormányzata működési és felhalmozási célú</t>
  </si>
  <si>
    <t>bevételeinek és kiadásainak 2019-2020. évi teljesítése</t>
  </si>
  <si>
    <t>Pusztamiske Község Önkormányzata 2020. évi vagyonleltára</t>
  </si>
  <si>
    <t>Hrsz.</t>
  </si>
  <si>
    <t>Bruttó érték</t>
  </si>
  <si>
    <t>Mérleg szerinti érték</t>
  </si>
  <si>
    <t>1.</t>
  </si>
  <si>
    <r>
      <t>A./</t>
    </r>
    <r>
      <rPr>
        <b/>
        <sz val="10"/>
        <rFont val="Times New Roman"/>
        <family val="1"/>
        <charset val="238"/>
      </rPr>
      <t xml:space="preserve"> </t>
    </r>
    <r>
      <rPr>
        <b/>
        <u/>
        <sz val="10"/>
        <rFont val="Times New Roman"/>
        <family val="1"/>
        <charset val="238"/>
      </rPr>
      <t>TÖRZSVAGYON:</t>
    </r>
  </si>
  <si>
    <t>2.</t>
  </si>
  <si>
    <t>I. Forgalomképtelen törzsvagyon körébe tartozó az önkormányzat kizárólagos tulajdonát képező nemzeti vagyon:</t>
  </si>
  <si>
    <t>3.</t>
  </si>
  <si>
    <t xml:space="preserve">  1. Földterületek</t>
  </si>
  <si>
    <t xml:space="preserve"> </t>
  </si>
  <si>
    <t>4.</t>
  </si>
  <si>
    <t xml:space="preserve">  2. Utak</t>
  </si>
  <si>
    <t>5.</t>
  </si>
  <si>
    <t xml:space="preserve">  3. Járdák</t>
  </si>
  <si>
    <t>6.</t>
  </si>
  <si>
    <t xml:space="preserve">  4. Árkok</t>
  </si>
  <si>
    <t>7.</t>
  </si>
  <si>
    <t xml:space="preserve">  5. Béke u. kút</t>
  </si>
  <si>
    <t>8.</t>
  </si>
  <si>
    <t xml:space="preserve">  6. Autóbuszváró Dózsa Gy. u.</t>
  </si>
  <si>
    <t>9.</t>
  </si>
  <si>
    <t xml:space="preserve">  7. Térburkolat (autóbuszváró Dózsa Gy. u.)</t>
  </si>
  <si>
    <t xml:space="preserve">  8. Világháborús emlékmű Dózsa Gy. u. </t>
  </si>
  <si>
    <t xml:space="preserve">  9. 1956-os emlékmű</t>
  </si>
  <si>
    <t>10. Hősi emlékmű környezetének térburkolata</t>
  </si>
  <si>
    <t>11. Autóbuszváró környezetének térburkolata</t>
  </si>
  <si>
    <t>12. Kopjafás emlékmű</t>
  </si>
  <si>
    <t>13. Közvilágítás bővítés</t>
  </si>
  <si>
    <t xml:space="preserve">14. Ravatalozó </t>
  </si>
  <si>
    <t>15. Temető kerítés és kapu</t>
  </si>
  <si>
    <t>16. Temető térburkolat</t>
  </si>
  <si>
    <t>17. Temető</t>
  </si>
  <si>
    <t>18. Dózsa Gy. u. 16. előtti kút</t>
  </si>
  <si>
    <t>19. Dózsa Gy. u. 24. előtti kút</t>
  </si>
  <si>
    <t>20. Autóbuszváró Dózsa Gy. u.</t>
  </si>
  <si>
    <t>176/14</t>
  </si>
  <si>
    <t>21. Játszótéri kút</t>
  </si>
  <si>
    <t>22. H-3 hintaállvány, hintalap, bölcsőhinta, 2 fa védőkorlát</t>
  </si>
  <si>
    <t>23. Csúszdaház mászóhálóval</t>
  </si>
  <si>
    <t>24. Nyújtó mászóhálóval</t>
  </si>
  <si>
    <t>25. Homokozó</t>
  </si>
  <si>
    <t>26. Libikóka</t>
  </si>
  <si>
    <t>27. Lóhere 4 személyes rugós játék</t>
  </si>
  <si>
    <t>28. Dínó 1 személyes rugós játék</t>
  </si>
  <si>
    <t>29. Játszótér kerítés, 1 kétszárnyú kapu, 2 egyszárnyú kapu</t>
  </si>
  <si>
    <t>30. Térkő burkolat</t>
  </si>
  <si>
    <t>31. Autóbuszváró Erzsébetpuszta</t>
  </si>
  <si>
    <t>32. Bolt előtti parkoló</t>
  </si>
  <si>
    <t>Ingatlanok (1 + … + 32):</t>
  </si>
  <si>
    <t>I. Forgalomképtelen törzsvagyon körébe tartozó az önkormányzat kizárólagos tulajdonát képező nemzeti vagyon összesen (1 +…+ 32):</t>
  </si>
  <si>
    <r>
      <t xml:space="preserve"> </t>
    </r>
    <r>
      <rPr>
        <b/>
        <u/>
        <sz val="10"/>
        <rFont val="Times New Roman"/>
        <family val="1"/>
        <charset val="238"/>
      </rPr>
      <t>II.</t>
    </r>
    <r>
      <rPr>
        <b/>
        <sz val="10"/>
        <rFont val="Times New Roman"/>
        <family val="1"/>
        <charset val="238"/>
      </rPr>
      <t xml:space="preserve"> </t>
    </r>
    <r>
      <rPr>
        <b/>
        <u/>
        <sz val="10"/>
        <rFont val="Times New Roman"/>
        <family val="1"/>
        <charset val="238"/>
      </rPr>
      <t>Korlátozottan forgalomképes törzsvagyon:</t>
    </r>
  </si>
  <si>
    <t xml:space="preserve"> 1. Földterületek</t>
  </si>
  <si>
    <t xml:space="preserve"> 2. Szolgáltatóház (orvosi rendelő) Dózsa Gy. u. 23.</t>
  </si>
  <si>
    <t xml:space="preserve"> 3. Orvosi rendelő környezetének térburkolata</t>
  </si>
  <si>
    <t xml:space="preserve"> 5. Kerítés Dózsa Gy. u. 13.</t>
  </si>
  <si>
    <t>43.</t>
  </si>
  <si>
    <t xml:space="preserve"> 6. Volt gázpalack lerakó Dózsa Gy. u. 13.</t>
  </si>
  <si>
    <t>44.</t>
  </si>
  <si>
    <t xml:space="preserve"> 7. Akadálymentesítés, járda Dózsa Gy. u. 13.</t>
  </si>
  <si>
    <t>45.</t>
  </si>
  <si>
    <t xml:space="preserve"> 8. Mobil garázs</t>
  </si>
  <si>
    <t>46.</t>
  </si>
  <si>
    <t xml:space="preserve"> 9. Mobil garázs</t>
  </si>
  <si>
    <t>47.</t>
  </si>
  <si>
    <t>10. Futballpálya</t>
  </si>
  <si>
    <t>48.</t>
  </si>
  <si>
    <t>49.</t>
  </si>
  <si>
    <t>50.</t>
  </si>
  <si>
    <t>51.</t>
  </si>
  <si>
    <t>52.</t>
  </si>
  <si>
    <t>53.</t>
  </si>
  <si>
    <t>54.</t>
  </si>
  <si>
    <t>I</t>
  </si>
  <si>
    <t>J</t>
  </si>
  <si>
    <t>K</t>
  </si>
  <si>
    <t>L</t>
  </si>
  <si>
    <t>M</t>
  </si>
  <si>
    <t>N</t>
  </si>
  <si>
    <t>O</t>
  </si>
  <si>
    <t>P</t>
  </si>
  <si>
    <t>Q</t>
  </si>
  <si>
    <t>K I A D Á S</t>
  </si>
  <si>
    <t>KIADÁSBÓL: személyi juttatások</t>
  </si>
  <si>
    <t>KIADÁSBÓL: ma. terhelő járulékok és szoc. hjár. adó</t>
  </si>
  <si>
    <t>Eredeti</t>
  </si>
  <si>
    <t>%</t>
  </si>
  <si>
    <t>Finanszírozási kiadások összesen:</t>
  </si>
  <si>
    <t>KIADÁSOK ÖSSZESEN:</t>
  </si>
  <si>
    <t>Pusztamiske Község Önkormányzata kiadásainak 2020. évi teljesítése</t>
  </si>
  <si>
    <t> forint</t>
  </si>
  <si>
    <t>BEVÉTEL MEGNEVEZÉSE</t>
  </si>
  <si>
    <t xml:space="preserve"> a) közvetített szolgáltatások értéke</t>
  </si>
  <si>
    <t xml:space="preserve"> b) kiszámlázott ÁFA</t>
  </si>
  <si>
    <t xml:space="preserve"> c) kamatbevételek</t>
  </si>
  <si>
    <t xml:space="preserve"> d) egyéb működési bevételek</t>
  </si>
  <si>
    <t>Önk. és önk. hivatalok jogalkotó és ált. igazgatási tev. összesen:</t>
  </si>
  <si>
    <t xml:space="preserve"> a) szolgáltatások ellenértéke - földbér, bérleti díj</t>
  </si>
  <si>
    <t>Az önk. vagyonnal való gazdálk. kapcsolatos feladatok összesen:</t>
  </si>
  <si>
    <t>Működési célú támogatások államháztartáson belülről</t>
  </si>
  <si>
    <t xml:space="preserve"> a) Önkormányzatok működési támogatásai</t>
  </si>
  <si>
    <t xml:space="preserve"> a) Egyéb működési célú tám. bevételei államházt. belülről</t>
  </si>
  <si>
    <t>Felhalmozási célú támogatások államháztartáson belülről</t>
  </si>
  <si>
    <t xml:space="preserve"> a) Egyéb felhalmozási célú tám. bevételei államházt. belülről</t>
  </si>
  <si>
    <t>Közfoglalkoztatási mintaprogram összesen:</t>
  </si>
  <si>
    <t xml:space="preserve"> a) ellátási díjak - térítési díj</t>
  </si>
  <si>
    <t>Szociális étkeztetés szociális konyhán összesen:</t>
  </si>
  <si>
    <t xml:space="preserve"> a) értékesítési és forgalmi adók - iparűzési adó</t>
  </si>
  <si>
    <t xml:space="preserve"> b) gépjárműadók</t>
  </si>
  <si>
    <t xml:space="preserve"> c) egyéb közhatalmi bevételek</t>
  </si>
  <si>
    <t>Önk. funkcióra nem sorolható bevételei áh. kívülről összesen:</t>
  </si>
  <si>
    <t>Tárgyévi költségvetési bevételek összesen:</t>
  </si>
  <si>
    <t>Előző év költségvetési maradványának igénybevétele</t>
  </si>
  <si>
    <t xml:space="preserve">Államháztartáson belüli megelőlegezések </t>
  </si>
  <si>
    <t>Finanszírozási bevételek összesen:</t>
  </si>
  <si>
    <t>BEVÉTELEK ÖSSZESEN:</t>
  </si>
  <si>
    <r>
      <t xml:space="preserve">Önkormányzatok elszámolásai a központi költségvetéssel </t>
    </r>
    <r>
      <rPr>
        <sz val="10"/>
        <rFont val="Times New Roman"/>
        <family val="1"/>
        <charset val="238"/>
      </rPr>
      <t>018010</t>
    </r>
  </si>
  <si>
    <r>
      <t xml:space="preserve">Hosszabb időtartamú közfoglalkoztatás </t>
    </r>
    <r>
      <rPr>
        <sz val="10"/>
        <rFont val="Times New Roman"/>
        <family val="1"/>
        <charset val="238"/>
      </rPr>
      <t>041233</t>
    </r>
  </si>
  <si>
    <r>
      <t xml:space="preserve">Közfoglalkoztatási mintaprogram </t>
    </r>
    <r>
      <rPr>
        <sz val="10"/>
        <rFont val="Times New Roman"/>
        <family val="1"/>
        <charset val="238"/>
      </rPr>
      <t>041237</t>
    </r>
  </si>
  <si>
    <r>
      <t>Szociális étkeztetés szociális konyhán</t>
    </r>
    <r>
      <rPr>
        <sz val="10"/>
        <rFont val="Times New Roman"/>
        <family val="1"/>
        <charset val="238"/>
      </rPr>
      <t>107051</t>
    </r>
  </si>
  <si>
    <r>
      <t>Önkorm. funkcióra nem sorolható bevételei áh. kívülről</t>
    </r>
    <r>
      <rPr>
        <sz val="10"/>
        <rFont val="Times New Roman"/>
        <family val="1"/>
        <charset val="238"/>
      </rPr>
      <t xml:space="preserve"> 900020</t>
    </r>
  </si>
  <si>
    <r>
      <t xml:space="preserve">Településfejlesztési projektek és támogatásuk </t>
    </r>
    <r>
      <rPr>
        <sz val="10"/>
        <rFont val="Times New Roman"/>
        <family val="1"/>
        <charset val="238"/>
      </rPr>
      <t>062020</t>
    </r>
  </si>
  <si>
    <t>Pusztamiske Község Önkormányzata bevételeinek 2020. évi teljesítése</t>
  </si>
  <si>
    <t>Közművelődés - közösségi és társadalmi részvétel fejl. összesen:</t>
  </si>
  <si>
    <r>
      <t xml:space="preserve">Önk. és önk. hivatalok jogalkotó és ált. igazgatási tev. </t>
    </r>
    <r>
      <rPr>
        <sz val="10"/>
        <rFont val="Times New Roman"/>
        <family val="1"/>
        <charset val="238"/>
      </rPr>
      <t>011130</t>
    </r>
  </si>
  <si>
    <r>
      <t xml:space="preserve">Közművelődés - közösségi és társadalmi részvétel fejl. </t>
    </r>
    <r>
      <rPr>
        <sz val="10"/>
        <rFont val="Times New Roman"/>
        <family val="1"/>
        <charset val="238"/>
      </rPr>
      <t>082091</t>
    </r>
  </si>
  <si>
    <r>
      <t xml:space="preserve">Az önk. vagyonnal való gazdálkodással kapcsolatos felad. </t>
    </r>
    <r>
      <rPr>
        <sz val="10"/>
        <rFont val="Times New Roman"/>
        <family val="1"/>
        <charset val="238"/>
      </rPr>
      <t>013350</t>
    </r>
  </si>
  <si>
    <t>55.</t>
  </si>
  <si>
    <t>0178/1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</si>
  <si>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</si>
  <si>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</si>
  <si>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</si>
  <si>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</si>
  <si>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</si>
  <si>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</si>
  <si>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</si>
  <si>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</si>
  <si>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</si>
  <si>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</si>
  <si>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A./ TÖRZSVAGYON ÖSSZESEN (I + II):</t>
  </si>
  <si>
    <t>66.</t>
  </si>
  <si>
    <r>
      <t>B./</t>
    </r>
    <r>
      <rPr>
        <b/>
        <sz val="10"/>
        <rFont val="Times New Roman"/>
        <family val="1"/>
        <charset val="238"/>
      </rPr>
      <t xml:space="preserve"> </t>
    </r>
    <r>
      <rPr>
        <b/>
        <u/>
        <sz val="10"/>
        <rFont val="Times New Roman"/>
        <family val="1"/>
        <charset val="238"/>
      </rPr>
      <t>ÜZLETI VAGYON:</t>
    </r>
  </si>
  <si>
    <t>67.</t>
  </si>
  <si>
    <t>68.</t>
  </si>
  <si>
    <t xml:space="preserve">  2. Lakóház, udvar, gazdasági épület Dózsa Gy. u. 69.</t>
  </si>
  <si>
    <t>69.</t>
  </si>
  <si>
    <t xml:space="preserve">  3. Melléképület Dózsa Gy. u. 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</si>
  <si>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</si>
  <si>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</si>
  <si>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</si>
  <si>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</si>
  <si>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</si>
  <si>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</si>
  <si>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</si>
  <si>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</si>
  <si>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</si>
  <si>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</si>
  <si>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</si>
  <si>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JOGOSULTSÁGOK ÖSSZESEN (A + B):</t>
  </si>
  <si>
    <t>81.</t>
  </si>
  <si>
    <r>
      <t>C./</t>
    </r>
    <r>
      <rPr>
        <b/>
        <sz val="10"/>
        <rFont val="Times New Roman"/>
        <family val="1"/>
        <charset val="238"/>
      </rPr>
      <t xml:space="preserve"> </t>
    </r>
    <r>
      <rPr>
        <b/>
        <u/>
        <sz val="10"/>
        <rFont val="Times New Roman"/>
        <family val="1"/>
        <charset val="238"/>
      </rPr>
      <t>KÖTELEZETTSÉGEK:</t>
    </r>
  </si>
  <si>
    <t>82.</t>
  </si>
  <si>
    <t>Pénzügyi kötelezettségek:</t>
  </si>
  <si>
    <t>83.</t>
  </si>
  <si>
    <t>1. Kötelezettségek dologi kiadásokra</t>
  </si>
  <si>
    <t>84.</t>
  </si>
  <si>
    <t>2. Kötelezettségek államháztartáson belüli megelőlegezések visszafizetésére</t>
  </si>
  <si>
    <t>85.</t>
  </si>
  <si>
    <t>3. Iparűzési adó túlfizetés</t>
  </si>
  <si>
    <t>86.</t>
  </si>
  <si>
    <t>4. Gépjárműadó túlfizetés</t>
  </si>
  <si>
    <t>87.</t>
  </si>
  <si>
    <t>88.</t>
  </si>
  <si>
    <t>6. Mezőőri járulék túlfizetés</t>
  </si>
  <si>
    <t>89.</t>
  </si>
  <si>
    <t>90.</t>
  </si>
  <si>
    <t>91.</t>
  </si>
  <si>
    <t>92.</t>
  </si>
  <si>
    <t>7. Nemzeti vagyonba tartozó befektetett eszközökkel kapcsolatos egyes kötelezettség jellegű sajátos elszámolások</t>
  </si>
  <si>
    <r>
      <t xml:space="preserve">Közutak, hidak, alagutak üzemeltetése, fenntartása </t>
    </r>
    <r>
      <rPr>
        <sz val="10"/>
        <rFont val="Times New Roman"/>
        <family val="1"/>
        <charset val="238"/>
      </rPr>
      <t>045160</t>
    </r>
  </si>
  <si>
    <t xml:space="preserve"> b) tulajdonosi bevételek – vagyonkezelési díj</t>
  </si>
  <si>
    <t xml:space="preserve"> c) kiszámlázott ÁFA</t>
  </si>
  <si>
    <r>
      <t>Támogatási célú finanszírozási műveletek</t>
    </r>
    <r>
      <rPr>
        <sz val="10"/>
        <rFont val="Times New Roman"/>
        <family val="1"/>
        <charset val="238"/>
      </rPr>
      <t xml:space="preserve"> 018030</t>
    </r>
  </si>
  <si>
    <t xml:space="preserve"> a) szolgáltatások ellenértéke - bérleti díj</t>
  </si>
  <si>
    <t xml:space="preserve">2020. évi </t>
  </si>
  <si>
    <t xml:space="preserve"> d) magánszemélyek jövedelemadói - termőföld bérbeadás szja</t>
  </si>
  <si>
    <t>KIADÁSBÓL: dologi</t>
  </si>
  <si>
    <t>kiadások</t>
  </si>
  <si>
    <t>Kormányzati funkció</t>
  </si>
  <si>
    <t>Módo-</t>
  </si>
  <si>
    <t>Telje-</t>
  </si>
  <si>
    <t>megnevezése</t>
  </si>
  <si>
    <t>sított</t>
  </si>
  <si>
    <t>sítés</t>
  </si>
  <si>
    <t>011130 Önk. és önk. hivatalok ált. igazgatási tev.</t>
  </si>
  <si>
    <t>013320 Köztemető fenntartás és működtetés</t>
  </si>
  <si>
    <t>013350 Az önk. vagyonnal való gazdálk. felad.</t>
  </si>
  <si>
    <t>041233 Hosszabb időtartamú közfoglalkoztatás</t>
  </si>
  <si>
    <t>041237 Közfoglalkoztatási mintaprogram</t>
  </si>
  <si>
    <t>045160 Közutak, hidak, alagutak üzemelt., fenntartása</t>
  </si>
  <si>
    <t>052020 Szennyvíz gyűjtése, tisztítása, elhelyezése</t>
  </si>
  <si>
    <t>064010 Közvilágítás</t>
  </si>
  <si>
    <t>066010 Zöldterület-kezelés</t>
  </si>
  <si>
    <t>066020 Város-, községgazdálkodási egyéb szolg.</t>
  </si>
  <si>
    <t>074040 Fertőző megbetegedések megelőzése, járványü. ell.</t>
  </si>
  <si>
    <t>082042 Könyvtári állomány gyarap., nyilvántartása</t>
  </si>
  <si>
    <t>082091 Közművelődés – közösségi és társ. részv. fejl.</t>
  </si>
  <si>
    <t>104037 Intézményen kívüli gyermekétkeztetés</t>
  </si>
  <si>
    <t>107051 Szociális étkeztetés szociális konyhán</t>
  </si>
  <si>
    <t>107055 Falugondnoki, tanyagondnoki szolgáltatás</t>
  </si>
  <si>
    <t>107060 Egyéb szociális pénzbeli és term. ellát., tám.</t>
  </si>
  <si>
    <t>Kormányzati funkciók kiadása összesen:</t>
  </si>
  <si>
    <t>Egyéb működési célú kiadások:</t>
  </si>
  <si>
    <t>a) Elvonások és befizetések</t>
  </si>
  <si>
    <t>b) Somló-környéki TKT tagdíj</t>
  </si>
  <si>
    <t>c) Devecseri Központi Háziorvosi Ügyeletet Fenntartó Társ.</t>
  </si>
  <si>
    <t>f) Civil szervezetek</t>
  </si>
  <si>
    <t>Egyéb működési célú kiadások összesen:</t>
  </si>
  <si>
    <t>Beruházások:</t>
  </si>
  <si>
    <t>Beruházások összesen:</t>
  </si>
  <si>
    <t>Felújítások összesen:</t>
  </si>
  <si>
    <t>Tárgyévi költségvetési kiadások összesen:</t>
  </si>
  <si>
    <t>Magánszemélyek jövedelemadói</t>
  </si>
  <si>
    <t xml:space="preserve">  9.</t>
  </si>
  <si>
    <t xml:space="preserve">  10.</t>
  </si>
  <si>
    <t xml:space="preserve">  11.</t>
  </si>
  <si>
    <t xml:space="preserve">  12.</t>
  </si>
  <si>
    <t xml:space="preserve">  13.</t>
  </si>
  <si>
    <t xml:space="preserve">  14.</t>
  </si>
  <si>
    <t xml:space="preserve">  15.</t>
  </si>
  <si>
    <t xml:space="preserve">  16.</t>
  </si>
  <si>
    <t xml:space="preserve">  17.</t>
  </si>
  <si>
    <t xml:space="preserve">  18.</t>
  </si>
  <si>
    <t xml:space="preserve">  19.</t>
  </si>
  <si>
    <t xml:space="preserve">  20.</t>
  </si>
  <si>
    <t xml:space="preserve">  21.</t>
  </si>
  <si>
    <t xml:space="preserve">  22.</t>
  </si>
  <si>
    <t xml:space="preserve">  23.</t>
  </si>
  <si>
    <t xml:space="preserve">  24.</t>
  </si>
  <si>
    <t xml:space="preserve">  25.</t>
  </si>
  <si>
    <t xml:space="preserve">  26.</t>
  </si>
  <si>
    <t xml:space="preserve">  27.</t>
  </si>
  <si>
    <t xml:space="preserve">  28.</t>
  </si>
  <si>
    <t xml:space="preserve">  29.</t>
  </si>
  <si>
    <t xml:space="preserve">  30.</t>
  </si>
  <si>
    <t xml:space="preserve">  31.</t>
  </si>
  <si>
    <t xml:space="preserve">  32.</t>
  </si>
  <si>
    <t xml:space="preserve">  33.</t>
  </si>
  <si>
    <t xml:space="preserve">  34.</t>
  </si>
  <si>
    <t xml:space="preserve">  35.</t>
  </si>
  <si>
    <t xml:space="preserve">  36.</t>
  </si>
  <si>
    <t xml:space="preserve">  37.</t>
  </si>
  <si>
    <t xml:space="preserve">  38.</t>
  </si>
  <si>
    <t xml:space="preserve">  39.</t>
  </si>
  <si>
    <t xml:space="preserve">  40.</t>
  </si>
  <si>
    <t xml:space="preserve">  41.</t>
  </si>
  <si>
    <t xml:space="preserve">  42.</t>
  </si>
  <si>
    <t xml:space="preserve">  43.</t>
  </si>
  <si>
    <t>Elvonások és befizetések</t>
  </si>
  <si>
    <t>15 fő</t>
  </si>
  <si>
    <t>Tulajdonosi bevételek</t>
  </si>
  <si>
    <t xml:space="preserve">  44.</t>
  </si>
  <si>
    <t>d) Kolontár Község Önk. - mezőőri járulék</t>
  </si>
  <si>
    <t>e) BURSA ösztöndíj</t>
  </si>
  <si>
    <t>g) Tartalékok</t>
  </si>
  <si>
    <t>a) Faluház felújítása</t>
  </si>
  <si>
    <t>b) árokásó</t>
  </si>
  <si>
    <t>a) gyalogátkelőhely</t>
  </si>
  <si>
    <t>c) szennyvízcsatorna hálózat tervkészítés</t>
  </si>
  <si>
    <t>d) kapálógép</t>
  </si>
  <si>
    <t>e) fűnyíró</t>
  </si>
  <si>
    <t>f) sövényvágó</t>
  </si>
  <si>
    <t>g) településrendezési terv</t>
  </si>
  <si>
    <t>h) utánfutó</t>
  </si>
  <si>
    <t>i) orvosi eszköz tároló szekrény</t>
  </si>
  <si>
    <t>j) sarokcsiszoló</t>
  </si>
  <si>
    <t>k) könyvtári berendezések</t>
  </si>
  <si>
    <t>l) 10 db sörpad szett</t>
  </si>
  <si>
    <t>m) utánfutó</t>
  </si>
  <si>
    <t>n) falugondnoki szolgálat eszközbeszerzések</t>
  </si>
  <si>
    <t>1. melléklet</t>
  </si>
  <si>
    <t>2. melléklet</t>
  </si>
  <si>
    <t>3. melléklet</t>
  </si>
  <si>
    <t>4. melléklet</t>
  </si>
  <si>
    <t>5. melléklet</t>
  </si>
  <si>
    <t>6. melléklet</t>
  </si>
  <si>
    <t>7. melléklet</t>
  </si>
  <si>
    <t>8. melléklet</t>
  </si>
  <si>
    <t>9. melléklet</t>
  </si>
  <si>
    <t xml:space="preserve">  4. Üzlet Rózsa u.</t>
  </si>
  <si>
    <t xml:space="preserve">  5. Üzlet előtti kút</t>
  </si>
  <si>
    <t>Ingatlanok (1 + … + 5):</t>
  </si>
  <si>
    <t xml:space="preserve">  6. BAKONYKARSZT Zrt. részvény</t>
  </si>
  <si>
    <t>Részesedések (6):</t>
  </si>
  <si>
    <t>Befektetett pénzügyi eszközök (6):</t>
  </si>
  <si>
    <t xml:space="preserve"> 7. Pénzeszközök</t>
  </si>
  <si>
    <t xml:space="preserve"> 8. Követelések</t>
  </si>
  <si>
    <t xml:space="preserve"> 9. Követelés jellegű sajátos elszámolások</t>
  </si>
  <si>
    <t>10. Előzetesen felszámított általános forgalmi adó elszámolása</t>
  </si>
  <si>
    <t>11. Fizetendő általános forgalmi adó elszámolása</t>
  </si>
  <si>
    <t>Egyéb eszközök (7 + … + 11):</t>
  </si>
  <si>
    <r>
      <t>B./ ÜZLETI VAGYON ÖSSZESEN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(1 + … + 11):</t>
    </r>
  </si>
  <si>
    <t>5. Pótlék túlfizetés</t>
  </si>
  <si>
    <t>Pénzügyi kötelezettségek összesen (1 + … + 7):</t>
  </si>
  <si>
    <t>C./ KÖTELEZETTSÉGEK ÖSSZESEN (1 +… + 7):</t>
  </si>
  <si>
    <t>11. Kultúrház Dózsa Gy. u. 26.</t>
  </si>
  <si>
    <t>12. Térburkolat, járda Dózsa Gy. u. 26.</t>
  </si>
  <si>
    <t>13. Ivóvízvezeték Szabó G. u.</t>
  </si>
  <si>
    <t>14. Villanyhálózat Szabó G. u.</t>
  </si>
  <si>
    <t>Ingatlanok (1 + … + 14):</t>
  </si>
  <si>
    <t>15. Víziközmű földterület</t>
  </si>
  <si>
    <t>16. Víziközmű egyéb vezetékek</t>
  </si>
  <si>
    <t>17. Víziközmű egyéb építmények</t>
  </si>
  <si>
    <t>18. Víziközmű egyéb gépek, berendezések</t>
  </si>
  <si>
    <t>Vagyonkezelésbe adott eszközök (15 + … + 18):</t>
  </si>
  <si>
    <t>19. Immateriális javak</t>
  </si>
  <si>
    <t>20. Gépek, berendezések, felszerelések, járművek</t>
  </si>
  <si>
    <t>21. Beruházások</t>
  </si>
  <si>
    <t>Immat. javak, tárgyi eszközök – ingatlanok nélkül (19 + … + 21):</t>
  </si>
  <si>
    <t>II. Korlátozottan forgalomképes törzsvagyon összesen (1 + … + 21):</t>
  </si>
  <si>
    <t>76/5</t>
  </si>
  <si>
    <t>76/1</t>
  </si>
  <si>
    <t>76/4</t>
  </si>
  <si>
    <t>76/8</t>
  </si>
  <si>
    <t xml:space="preserve"> 4. Polgármesteri Hivatal (önkormányzati hivatali épület) Dózsa Gy. u.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</si>
</sst>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MS Sans Serif"/>
      <charset val="238"/>
    </font>
    <font>
      <sz val="11"/>
      <color indexed="8"/>
      <name val="Calibri"/>
      <family val="2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Arial CE"/>
      <charset val="238"/>
    </font>
    <font>
      <sz val="11"/>
      <name val="Arial"/>
      <family val="2"/>
      <charset val="238"/>
    </font>
    <font>
      <b/>
      <u/>
      <sz val="11"/>
      <name val="Times New Roman"/>
      <family val="1"/>
      <charset val="238"/>
    </font>
    <font>
      <sz val="10"/>
      <name val="Arial"/>
      <charset val="238"/>
    </font>
    <font>
      <b/>
      <u/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u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8"/>
      </right>
      <top style="double">
        <color indexed="64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/>
      <diagonal/>
    </border>
    <border>
      <left style="double">
        <color rgb="FF000000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/>
    <xf numFmtId="0" fontId="1" fillId="0" borderId="0"/>
    <xf numFmtId="9" fontId="12" fillId="0" borderId="0" applyFont="0" applyFill="0" applyBorder="0" applyAlignment="0" applyProtection="0"/>
  </cellStyleXfs>
  <cellXfs count="27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/>
    <xf numFmtId="0" fontId="8" fillId="0" borderId="0" xfId="0" applyFont="1" applyAlignment="1"/>
    <xf numFmtId="0" fontId="1" fillId="0" borderId="0" xfId="3"/>
    <xf numFmtId="0" fontId="7" fillId="0" borderId="0" xfId="3" applyFont="1" applyAlignment="1">
      <alignment horizontal="justify"/>
    </xf>
    <xf numFmtId="0" fontId="4" fillId="0" borderId="0" xfId="3" applyFont="1" applyAlignment="1">
      <alignment horizontal="center"/>
    </xf>
    <xf numFmtId="0" fontId="4" fillId="0" borderId="0" xfId="3" applyFont="1"/>
    <xf numFmtId="0" fontId="10" fillId="0" borderId="0" xfId="3" applyFont="1" applyAlignment="1">
      <alignment horizontal="center" vertical="center"/>
    </xf>
    <xf numFmtId="0" fontId="1" fillId="0" borderId="0" xfId="3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3" fontId="0" fillId="0" borderId="0" xfId="0" applyNumberForma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/>
    <xf numFmtId="0" fontId="13" fillId="0" borderId="0" xfId="0" applyFont="1" applyAlignment="1">
      <alignment vertical="center" wrapText="1"/>
    </xf>
    <xf numFmtId="0" fontId="14" fillId="0" borderId="26" xfId="0" applyFont="1" applyBorder="1" applyAlignment="1">
      <alignment horizontal="right" vertical="center" wrapText="1"/>
    </xf>
    <xf numFmtId="0" fontId="14" fillId="0" borderId="27" xfId="0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164" fontId="6" fillId="0" borderId="3" xfId="1" applyNumberFormat="1" applyFont="1" applyBorder="1" applyAlignment="1">
      <alignment horizontal="right" vertical="center" wrapText="1"/>
    </xf>
    <xf numFmtId="164" fontId="5" fillId="0" borderId="4" xfId="1" applyNumberFormat="1" applyFont="1" applyBorder="1" applyAlignment="1">
      <alignment horizontal="right" vertical="center" wrapText="1"/>
    </xf>
    <xf numFmtId="164" fontId="5" fillId="0" borderId="5" xfId="1" applyNumberFormat="1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5" fillId="0" borderId="0" xfId="3" applyFont="1"/>
    <xf numFmtId="0" fontId="5" fillId="0" borderId="0" xfId="3" applyFont="1" applyAlignment="1">
      <alignment horizontal="justify"/>
    </xf>
    <xf numFmtId="0" fontId="5" fillId="0" borderId="7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top" wrapText="1"/>
    </xf>
    <xf numFmtId="0" fontId="6" fillId="0" borderId="4" xfId="3" applyFont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top" wrapText="1"/>
    </xf>
    <xf numFmtId="0" fontId="6" fillId="0" borderId="6" xfId="3" applyFont="1" applyBorder="1" applyAlignment="1">
      <alignment horizontal="center" vertical="top" wrapText="1"/>
    </xf>
    <xf numFmtId="0" fontId="6" fillId="0" borderId="12" xfId="3" applyFont="1" applyBorder="1" applyAlignment="1">
      <alignment horizontal="center" vertical="top" wrapText="1"/>
    </xf>
    <xf numFmtId="0" fontId="5" fillId="0" borderId="11" xfId="3" applyFont="1" applyBorder="1" applyAlignment="1">
      <alignment wrapText="1"/>
    </xf>
    <xf numFmtId="1" fontId="5" fillId="0" borderId="4" xfId="3" applyNumberFormat="1" applyFont="1" applyBorder="1" applyAlignment="1">
      <alignment horizontal="right" vertical="center" wrapText="1" indent="1"/>
    </xf>
    <xf numFmtId="0" fontId="5" fillId="0" borderId="4" xfId="3" applyFont="1" applyBorder="1" applyAlignment="1">
      <alignment horizontal="right" wrapText="1"/>
    </xf>
    <xf numFmtId="1" fontId="5" fillId="0" borderId="6" xfId="3" applyNumberFormat="1" applyFont="1" applyBorder="1" applyAlignment="1">
      <alignment horizontal="right" wrapText="1"/>
    </xf>
    <xf numFmtId="1" fontId="5" fillId="0" borderId="6" xfId="3" applyNumberFormat="1" applyFont="1" applyBorder="1" applyAlignment="1">
      <alignment horizontal="right" wrapText="1" indent="1"/>
    </xf>
    <xf numFmtId="0" fontId="5" fillId="0" borderId="12" xfId="3" applyFont="1" applyBorder="1" applyAlignment="1">
      <alignment wrapText="1"/>
    </xf>
    <xf numFmtId="1" fontId="5" fillId="0" borderId="5" xfId="3" applyNumberFormat="1" applyFont="1" applyBorder="1" applyAlignment="1">
      <alignment horizontal="right" vertical="center" wrapText="1" indent="1"/>
    </xf>
    <xf numFmtId="0" fontId="6" fillId="0" borderId="13" xfId="3" applyFont="1" applyBorder="1" applyAlignment="1">
      <alignment vertical="center" wrapText="1"/>
    </xf>
    <xf numFmtId="1" fontId="6" fillId="0" borderId="14" xfId="3" applyNumberFormat="1" applyFont="1" applyBorder="1" applyAlignment="1">
      <alignment horizontal="right" vertical="center" wrapText="1" indent="1"/>
    </xf>
    <xf numFmtId="1" fontId="6" fillId="0" borderId="15" xfId="3" applyNumberFormat="1" applyFont="1" applyBorder="1" applyAlignment="1">
      <alignment horizontal="right" vertical="center" wrapText="1" indent="1"/>
    </xf>
    <xf numFmtId="0" fontId="1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0" xfId="0" applyFont="1"/>
    <xf numFmtId="0" fontId="13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 wrapText="1"/>
    </xf>
    <xf numFmtId="164" fontId="6" fillId="0" borderId="20" xfId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/>
    </xf>
    <xf numFmtId="164" fontId="6" fillId="0" borderId="18" xfId="1" applyNumberFormat="1" applyFont="1" applyBorder="1" applyAlignment="1">
      <alignment horizontal="right" vertical="center" wrapText="1"/>
    </xf>
    <xf numFmtId="164" fontId="5" fillId="0" borderId="18" xfId="1" applyNumberFormat="1" applyFont="1" applyBorder="1" applyAlignment="1">
      <alignment horizontal="right" vertical="center" wrapText="1"/>
    </xf>
    <xf numFmtId="164" fontId="5" fillId="0" borderId="17" xfId="1" applyNumberFormat="1" applyFont="1" applyBorder="1" applyAlignment="1">
      <alignment horizontal="right" vertical="center" wrapText="1"/>
    </xf>
    <xf numFmtId="164" fontId="6" fillId="0" borderId="19" xfId="1" applyNumberFormat="1" applyFont="1" applyBorder="1" applyAlignment="1">
      <alignment horizontal="right" vertical="center" wrapText="1"/>
    </xf>
    <xf numFmtId="164" fontId="5" fillId="0" borderId="17" xfId="1" applyNumberFormat="1" applyFont="1" applyBorder="1" applyAlignment="1">
      <alignment horizontal="center" vertical="center" wrapText="1"/>
    </xf>
    <xf numFmtId="164" fontId="5" fillId="0" borderId="18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6" fillId="0" borderId="17" xfId="1" applyNumberFormat="1" applyFont="1" applyBorder="1" applyAlignment="1">
      <alignment horizontal="right" vertical="center" wrapText="1"/>
    </xf>
    <xf numFmtId="164" fontId="6" fillId="0" borderId="4" xfId="1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19" xfId="1" applyNumberFormat="1" applyFont="1" applyBorder="1" applyAlignment="1">
      <alignment horizontal="right" vertical="center" wrapText="1"/>
    </xf>
    <xf numFmtId="0" fontId="8" fillId="0" borderId="0" xfId="4" applyFont="1" applyAlignment="1"/>
    <xf numFmtId="0" fontId="17" fillId="0" borderId="26" xfId="0" applyFont="1" applyBorder="1" applyAlignment="1">
      <alignment horizontal="right" vertical="center" wrapText="1"/>
    </xf>
    <xf numFmtId="0" fontId="17" fillId="0" borderId="27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1" fillId="0" borderId="0" xfId="5"/>
    <xf numFmtId="0" fontId="17" fillId="0" borderId="0" xfId="0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wrapText="1"/>
    </xf>
    <xf numFmtId="0" fontId="14" fillId="0" borderId="1" xfId="0" applyFont="1" applyBorder="1" applyAlignment="1">
      <alignment wrapText="1"/>
    </xf>
    <xf numFmtId="3" fontId="14" fillId="0" borderId="1" xfId="0" applyNumberFormat="1" applyFont="1" applyBorder="1" applyAlignment="1">
      <alignment horizontal="right" wrapText="1"/>
    </xf>
    <xf numFmtId="3" fontId="14" fillId="0" borderId="20" xfId="0" applyNumberFormat="1" applyFont="1" applyBorder="1" applyAlignment="1">
      <alignment horizontal="right" wrapText="1"/>
    </xf>
    <xf numFmtId="0" fontId="19" fillId="0" borderId="0" xfId="5" applyFont="1"/>
    <xf numFmtId="0" fontId="14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0" borderId="1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0" fontId="20" fillId="0" borderId="17" xfId="0" applyFont="1" applyBorder="1" applyAlignment="1">
      <alignment wrapText="1"/>
    </xf>
    <xf numFmtId="3" fontId="14" fillId="0" borderId="4" xfId="0" applyNumberFormat="1" applyFont="1" applyBorder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14" fillId="0" borderId="18" xfId="0" applyFont="1" applyBorder="1" applyAlignment="1">
      <alignment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0" fontId="17" fillId="0" borderId="20" xfId="0" applyFont="1" applyBorder="1" applyAlignment="1">
      <alignment vertical="center" wrapText="1"/>
    </xf>
    <xf numFmtId="3" fontId="14" fillId="0" borderId="3" xfId="0" applyNumberFormat="1" applyFont="1" applyBorder="1" applyAlignment="1">
      <alignment horizontal="right" vertical="center" wrapText="1"/>
    </xf>
    <xf numFmtId="0" fontId="20" fillId="0" borderId="18" xfId="0" applyFont="1" applyBorder="1" applyAlignment="1">
      <alignment vertical="center" wrapText="1"/>
    </xf>
    <xf numFmtId="3" fontId="17" fillId="0" borderId="4" xfId="0" applyNumberFormat="1" applyFont="1" applyBorder="1" applyAlignment="1">
      <alignment horizontal="right" vertical="center" wrapText="1"/>
    </xf>
    <xf numFmtId="3" fontId="14" fillId="0" borderId="5" xfId="0" applyNumberFormat="1" applyFont="1" applyBorder="1" applyAlignment="1">
      <alignment horizontal="right" vertical="center" wrapText="1"/>
    </xf>
    <xf numFmtId="3" fontId="17" fillId="0" borderId="20" xfId="0" applyNumberFormat="1" applyFont="1" applyBorder="1" applyAlignment="1">
      <alignment horizontal="right" vertical="center" wrapText="1"/>
    </xf>
    <xf numFmtId="0" fontId="14" fillId="0" borderId="21" xfId="5" applyFont="1" applyBorder="1" applyAlignment="1">
      <alignment horizontal="center"/>
    </xf>
    <xf numFmtId="0" fontId="1" fillId="0" borderId="21" xfId="5" applyBorder="1"/>
    <xf numFmtId="1" fontId="5" fillId="0" borderId="22" xfId="3" applyNumberFormat="1" applyFont="1" applyBorder="1" applyAlignment="1">
      <alignment horizontal="right" vertical="center" wrapText="1" indent="1"/>
    </xf>
    <xf numFmtId="1" fontId="5" fillId="0" borderId="6" xfId="3" applyNumberFormat="1" applyFont="1" applyBorder="1" applyAlignment="1">
      <alignment horizontal="right" vertical="center" wrapText="1" indent="1"/>
    </xf>
    <xf numFmtId="0" fontId="5" fillId="0" borderId="4" xfId="3" applyFont="1" applyBorder="1" applyAlignment="1">
      <alignment horizontal="right" vertical="center" wrapText="1" indent="1"/>
    </xf>
    <xf numFmtId="3" fontId="14" fillId="0" borderId="27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14" fillId="0" borderId="26" xfId="0" applyFont="1" applyBorder="1" applyAlignment="1">
      <alignment horizontal="right" wrapText="1"/>
    </xf>
    <xf numFmtId="0" fontId="14" fillId="0" borderId="27" xfId="0" applyFont="1" applyBorder="1" applyAlignment="1">
      <alignment horizontal="right" wrapText="1"/>
    </xf>
    <xf numFmtId="0" fontId="0" fillId="0" borderId="0" xfId="0" applyAlignment="1"/>
    <xf numFmtId="0" fontId="14" fillId="0" borderId="5" xfId="0" applyFont="1" applyBorder="1" applyAlignment="1">
      <alignment horizontal="right" vertical="center" wrapText="1"/>
    </xf>
    <xf numFmtId="0" fontId="14" fillId="0" borderId="19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49" fontId="14" fillId="0" borderId="26" xfId="0" applyNumberFormat="1" applyFont="1" applyBorder="1" applyAlignment="1">
      <alignment horizontal="right" vertical="center" wrapText="1"/>
    </xf>
    <xf numFmtId="3" fontId="16" fillId="0" borderId="0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8" fillId="0" borderId="0" xfId="4" applyFont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8" fillId="0" borderId="0" xfId="5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24" xfId="3" applyFont="1" applyBorder="1" applyAlignment="1">
      <alignment horizontal="center" vertical="top" wrapText="1"/>
    </xf>
    <xf numFmtId="0" fontId="6" fillId="0" borderId="19" xfId="3" applyFont="1" applyBorder="1" applyAlignment="1">
      <alignment horizontal="center" vertical="top" wrapText="1"/>
    </xf>
    <xf numFmtId="0" fontId="6" fillId="0" borderId="25" xfId="3" applyFont="1" applyBorder="1" applyAlignment="1">
      <alignment horizontal="center" vertical="top" wrapText="1"/>
    </xf>
    <xf numFmtId="0" fontId="6" fillId="0" borderId="16" xfId="3" applyFont="1" applyBorder="1" applyAlignment="1">
      <alignment horizontal="center" vertical="top" wrapText="1"/>
    </xf>
    <xf numFmtId="0" fontId="5" fillId="0" borderId="0" xfId="3" applyFont="1" applyAlignment="1">
      <alignment horizontal="center"/>
    </xf>
    <xf numFmtId="0" fontId="11" fillId="0" borderId="0" xfId="0" applyFont="1" applyAlignment="1">
      <alignment horizontal="center" vertical="top"/>
    </xf>
    <xf numFmtId="0" fontId="8" fillId="0" borderId="0" xfId="0" applyFont="1" applyBorder="1" applyAlignment="1">
      <alignment horizontal="center"/>
    </xf>
    <xf numFmtId="0" fontId="0" fillId="0" borderId="16" xfId="0" applyBorder="1"/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3" fillId="0" borderId="27" xfId="0" applyFont="1" applyBorder="1" applyAlignment="1">
      <alignment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15" fillId="0" borderId="29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49" fontId="14" fillId="0" borderId="32" xfId="0" applyNumberFormat="1" applyFont="1" applyBorder="1" applyAlignment="1">
      <alignment horizontal="right" vertical="center" wrapText="1"/>
    </xf>
    <xf numFmtId="49" fontId="16" fillId="0" borderId="28" xfId="0" applyNumberFormat="1" applyFont="1" applyBorder="1" applyAlignment="1">
      <alignment horizontal="right" vertical="center" wrapText="1"/>
    </xf>
    <xf numFmtId="49" fontId="14" fillId="0" borderId="28" xfId="0" applyNumberFormat="1" applyFont="1" applyBorder="1" applyAlignment="1">
      <alignment horizontal="right" vertical="center" wrapText="1"/>
    </xf>
    <xf numFmtId="3" fontId="16" fillId="0" borderId="33" xfId="0" applyNumberFormat="1" applyFont="1" applyBorder="1" applyAlignment="1">
      <alignment horizontal="right" vertical="center" wrapText="1"/>
    </xf>
    <xf numFmtId="3" fontId="17" fillId="0" borderId="33" xfId="0" applyNumberFormat="1" applyFont="1" applyBorder="1" applyAlignment="1">
      <alignment horizontal="right" vertical="center" wrapText="1"/>
    </xf>
    <xf numFmtId="3" fontId="14" fillId="0" borderId="33" xfId="0" applyNumberFormat="1" applyFont="1" applyBorder="1" applyAlignment="1">
      <alignment horizontal="right" vertical="center" wrapText="1"/>
    </xf>
    <xf numFmtId="0" fontId="15" fillId="0" borderId="21" xfId="0" applyFont="1" applyBorder="1" applyAlignment="1">
      <alignment vertical="center" wrapText="1"/>
    </xf>
    <xf numFmtId="3" fontId="14" fillId="0" borderId="30" xfId="0" applyNumberFormat="1" applyFont="1" applyBorder="1" applyAlignment="1">
      <alignment horizontal="right" vertical="center" wrapText="1"/>
    </xf>
    <xf numFmtId="0" fontId="16" fillId="0" borderId="28" xfId="0" applyFont="1" applyBorder="1" applyAlignment="1">
      <alignment horizontal="right" vertical="center" wrapText="1"/>
    </xf>
    <xf numFmtId="3" fontId="16" fillId="0" borderId="29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wrapText="1"/>
    </xf>
    <xf numFmtId="3" fontId="14" fillId="0" borderId="27" xfId="0" applyNumberFormat="1" applyFont="1" applyBorder="1" applyAlignment="1">
      <alignment horizontal="right" wrapText="1"/>
    </xf>
    <xf numFmtId="0" fontId="6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14" fillId="0" borderId="32" xfId="0" applyFont="1" applyBorder="1" applyAlignment="1">
      <alignment horizontal="right" vertical="center" wrapText="1"/>
    </xf>
    <xf numFmtId="0" fontId="15" fillId="0" borderId="23" xfId="0" applyFont="1" applyBorder="1" applyAlignment="1">
      <alignment vertical="center" wrapText="1"/>
    </xf>
    <xf numFmtId="0" fontId="14" fillId="0" borderId="28" xfId="0" applyFont="1" applyBorder="1" applyAlignment="1">
      <alignment horizontal="right" vertical="center" wrapText="1"/>
    </xf>
    <xf numFmtId="0" fontId="15" fillId="0" borderId="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3" fontId="17" fillId="0" borderId="29" xfId="0" applyNumberFormat="1" applyFont="1" applyBorder="1" applyAlignment="1">
      <alignment horizontal="right" vertical="center" wrapText="1"/>
    </xf>
    <xf numFmtId="0" fontId="17" fillId="0" borderId="28" xfId="0" applyFont="1" applyBorder="1" applyAlignment="1">
      <alignment horizontal="right" vertical="center" wrapText="1"/>
    </xf>
    <xf numFmtId="0" fontId="6" fillId="0" borderId="23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3" fontId="14" fillId="0" borderId="29" xfId="0" applyNumberFormat="1" applyFont="1" applyBorder="1" applyAlignment="1">
      <alignment horizontal="right" vertical="center" wrapText="1"/>
    </xf>
    <xf numFmtId="0" fontId="0" fillId="0" borderId="21" xfId="0" applyBorder="1"/>
    <xf numFmtId="0" fontId="14" fillId="0" borderId="30" xfId="0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14" fillId="0" borderId="2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wrapText="1"/>
    </xf>
    <xf numFmtId="0" fontId="5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3" fontId="14" fillId="0" borderId="35" xfId="0" applyNumberFormat="1" applyFont="1" applyBorder="1" applyAlignment="1">
      <alignment horizontal="right" vertical="center" wrapText="1"/>
    </xf>
    <xf numFmtId="3" fontId="14" fillId="0" borderId="36" xfId="0" applyNumberFormat="1" applyFont="1" applyBorder="1" applyAlignment="1">
      <alignment horizontal="right" vertical="center" wrapText="1"/>
    </xf>
    <xf numFmtId="3" fontId="16" fillId="0" borderId="34" xfId="0" applyNumberFormat="1" applyFont="1" applyBorder="1" applyAlignment="1">
      <alignment horizontal="right" vertical="center" wrapText="1"/>
    </xf>
    <xf numFmtId="3" fontId="17" fillId="0" borderId="35" xfId="0" applyNumberFormat="1" applyFont="1" applyBorder="1" applyAlignment="1">
      <alignment horizontal="right" vertical="center" wrapText="1"/>
    </xf>
    <xf numFmtId="3" fontId="14" fillId="0" borderId="37" xfId="0" applyNumberFormat="1" applyFont="1" applyBorder="1" applyAlignment="1">
      <alignment horizontal="right" vertical="center" wrapText="1"/>
    </xf>
    <xf numFmtId="3" fontId="14" fillId="0" borderId="35" xfId="0" applyNumberFormat="1" applyFont="1" applyBorder="1" applyAlignment="1">
      <alignment horizontal="right" wrapText="1"/>
    </xf>
    <xf numFmtId="3" fontId="17" fillId="0" borderId="34" xfId="0" applyNumberFormat="1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3" fontId="14" fillId="0" borderId="34" xfId="0" applyNumberFormat="1" applyFont="1" applyBorder="1" applyAlignment="1">
      <alignment horizontal="right" vertical="center" wrapText="1"/>
    </xf>
  </cellXfs>
  <cellStyles count="7">
    <cellStyle name="Ezres" xfId="1" builtinId="3"/>
    <cellStyle name="Normál" xfId="0" builtinId="0"/>
    <cellStyle name="Normál 2" xfId="2" xr:uid="{00000000-0005-0000-0000-000002000000}"/>
    <cellStyle name="Normál 3" xfId="3" xr:uid="{00000000-0005-0000-0000-000003000000}"/>
    <cellStyle name="Normál 4" xfId="4" xr:uid="{00000000-0005-0000-0000-000004000000}"/>
    <cellStyle name="Normál 4 2" xfId="5" xr:uid="{00000000-0005-0000-0000-000005000000}"/>
    <cellStyle name="Százalék 2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C0C0C0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zoomScale="110" zoomScaleNormal="110" workbookViewId="0">
      <selection sqref="A1:F1"/>
    </sheetView>
  </sheetViews>
  <sheetFormatPr defaultRowHeight="12.75" x14ac:dyDescent="0.2"/>
  <cols>
    <col min="1" max="1" width="4.42578125" customWidth="1"/>
    <col min="2" max="2" width="52.140625" customWidth="1"/>
    <col min="3" max="3" width="11" customWidth="1"/>
    <col min="4" max="4" width="11.5703125" customWidth="1"/>
    <col min="5" max="5" width="12.140625" customWidth="1"/>
    <col min="6" max="6" width="4.7109375" customWidth="1"/>
  </cols>
  <sheetData>
    <row r="1" spans="1:17" ht="15.75" x14ac:dyDescent="0.25">
      <c r="A1" s="190" t="s">
        <v>1011</v>
      </c>
      <c r="B1" s="190"/>
      <c r="C1" s="190"/>
      <c r="D1" s="190"/>
      <c r="E1" s="190"/>
      <c r="F1" s="190"/>
    </row>
    <row r="2" spans="1:17" ht="11.25" customHeight="1" x14ac:dyDescent="0.2"/>
    <row r="3" spans="1:17" ht="15.75" x14ac:dyDescent="0.25">
      <c r="A3" s="195" t="s">
        <v>853</v>
      </c>
      <c r="B3" s="195"/>
      <c r="C3" s="195"/>
      <c r="D3" s="195"/>
      <c r="E3" s="195"/>
      <c r="F3" s="195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</row>
    <row r="4" spans="1:17" ht="8.25" customHeight="1" x14ac:dyDescent="0.2"/>
    <row r="5" spans="1:17" x14ac:dyDescent="0.2">
      <c r="A5" s="42"/>
      <c r="B5" s="53"/>
      <c r="C5" s="106"/>
      <c r="D5" s="106"/>
      <c r="E5" s="191" t="s">
        <v>821</v>
      </c>
      <c r="F5" s="191"/>
    </row>
    <row r="6" spans="1:17" x14ac:dyDescent="0.2">
      <c r="A6" s="35"/>
      <c r="B6" s="33" t="s">
        <v>582</v>
      </c>
      <c r="C6" s="33" t="s">
        <v>575</v>
      </c>
      <c r="D6" s="33" t="s">
        <v>583</v>
      </c>
      <c r="E6" s="33" t="s">
        <v>584</v>
      </c>
      <c r="F6" s="33" t="s">
        <v>585</v>
      </c>
    </row>
    <row r="7" spans="1:17" x14ac:dyDescent="0.2">
      <c r="A7" s="108"/>
      <c r="B7" s="107" t="s">
        <v>822</v>
      </c>
      <c r="C7" s="192" t="s">
        <v>915</v>
      </c>
      <c r="D7" s="193"/>
      <c r="E7" s="194"/>
      <c r="F7" s="44"/>
    </row>
    <row r="8" spans="1:17" x14ac:dyDescent="0.2">
      <c r="A8" s="109"/>
      <c r="B8" s="58"/>
      <c r="C8" s="35" t="s">
        <v>642</v>
      </c>
      <c r="D8" s="35" t="s">
        <v>643</v>
      </c>
      <c r="E8" s="36" t="s">
        <v>641</v>
      </c>
      <c r="F8" s="46" t="s">
        <v>817</v>
      </c>
    </row>
    <row r="9" spans="1:17" x14ac:dyDescent="0.2">
      <c r="A9" s="49" t="s">
        <v>735</v>
      </c>
      <c r="B9" s="111" t="s">
        <v>855</v>
      </c>
      <c r="C9" s="115"/>
      <c r="D9" s="115"/>
      <c r="E9" s="115"/>
      <c r="F9" s="115"/>
    </row>
    <row r="10" spans="1:17" x14ac:dyDescent="0.2">
      <c r="A10" s="39" t="s">
        <v>737</v>
      </c>
      <c r="B10" s="112" t="s">
        <v>674</v>
      </c>
      <c r="C10" s="75"/>
      <c r="D10" s="75"/>
      <c r="E10" s="75"/>
      <c r="F10" s="75"/>
    </row>
    <row r="11" spans="1:17" x14ac:dyDescent="0.2">
      <c r="A11" s="39" t="s">
        <v>739</v>
      </c>
      <c r="B11" s="112" t="s">
        <v>823</v>
      </c>
      <c r="C11" s="75">
        <v>120000</v>
      </c>
      <c r="D11" s="75">
        <v>120000</v>
      </c>
      <c r="E11" s="75">
        <v>75264</v>
      </c>
      <c r="F11" s="75">
        <f>ROUND(100*E11/D11,2)</f>
        <v>62.72</v>
      </c>
    </row>
    <row r="12" spans="1:17" x14ac:dyDescent="0.2">
      <c r="A12" s="39" t="s">
        <v>742</v>
      </c>
      <c r="B12" s="112" t="s">
        <v>824</v>
      </c>
      <c r="C12" s="75">
        <v>20000</v>
      </c>
      <c r="D12" s="75">
        <v>20000</v>
      </c>
      <c r="E12" s="75">
        <v>15262</v>
      </c>
      <c r="F12" s="75">
        <f>ROUND(100*E12/D12,2)</f>
        <v>76.31</v>
      </c>
    </row>
    <row r="13" spans="1:17" x14ac:dyDescent="0.2">
      <c r="A13" s="39" t="s">
        <v>744</v>
      </c>
      <c r="B13" s="112" t="s">
        <v>825</v>
      </c>
      <c r="C13" s="75">
        <v>100</v>
      </c>
      <c r="D13" s="75">
        <v>100</v>
      </c>
      <c r="E13" s="75">
        <v>30</v>
      </c>
      <c r="F13" s="75">
        <f>ROUND(100*E13/D13,2)</f>
        <v>30</v>
      </c>
    </row>
    <row r="14" spans="1:17" ht="12.75" customHeight="1" x14ac:dyDescent="0.2">
      <c r="A14" s="39" t="s">
        <v>746</v>
      </c>
      <c r="B14" s="113" t="s">
        <v>826</v>
      </c>
      <c r="C14" s="76" t="s">
        <v>653</v>
      </c>
      <c r="D14" s="76" t="s">
        <v>653</v>
      </c>
      <c r="E14" s="76">
        <v>6432</v>
      </c>
      <c r="F14" s="76" t="s">
        <v>653</v>
      </c>
    </row>
    <row r="15" spans="1:17" ht="12.75" customHeight="1" x14ac:dyDescent="0.2">
      <c r="A15" s="39" t="s">
        <v>748</v>
      </c>
      <c r="B15" s="58" t="s">
        <v>827</v>
      </c>
      <c r="C15" s="78">
        <f>SUM(C11:C14)</f>
        <v>140100</v>
      </c>
      <c r="D15" s="78">
        <f>SUM(D11:D14)</f>
        <v>140100</v>
      </c>
      <c r="E15" s="78">
        <f>SUM(E11:E14)</f>
        <v>96988</v>
      </c>
      <c r="F15" s="77">
        <f>ROUND(100*E15/D15,2)</f>
        <v>69.23</v>
      </c>
    </row>
    <row r="16" spans="1:17" ht="12.75" customHeight="1" x14ac:dyDescent="0.2">
      <c r="A16" s="39" t="s">
        <v>750</v>
      </c>
      <c r="B16" s="110" t="s">
        <v>857</v>
      </c>
      <c r="C16" s="115"/>
      <c r="D16" s="115"/>
      <c r="E16" s="115"/>
      <c r="F16" s="75"/>
    </row>
    <row r="17" spans="1:6" x14ac:dyDescent="0.2">
      <c r="A17" s="39" t="s">
        <v>752</v>
      </c>
      <c r="B17" s="56" t="s">
        <v>674</v>
      </c>
      <c r="C17" s="75"/>
      <c r="D17" s="75"/>
      <c r="E17" s="75"/>
      <c r="F17" s="75"/>
    </row>
    <row r="18" spans="1:6" x14ac:dyDescent="0.2">
      <c r="A18" s="39" t="s">
        <v>661</v>
      </c>
      <c r="B18" s="56" t="s">
        <v>828</v>
      </c>
      <c r="C18" s="75">
        <v>400000</v>
      </c>
      <c r="D18" s="75">
        <v>400000</v>
      </c>
      <c r="E18" s="75">
        <v>513909</v>
      </c>
      <c r="F18" s="75">
        <f>ROUND(100*E18/D18,2)</f>
        <v>128.47999999999999</v>
      </c>
    </row>
    <row r="19" spans="1:6" x14ac:dyDescent="0.2">
      <c r="A19" s="39" t="s">
        <v>663</v>
      </c>
      <c r="B19" s="56" t="s">
        <v>911</v>
      </c>
      <c r="C19" s="75" t="s">
        <v>653</v>
      </c>
      <c r="D19" s="75" t="s">
        <v>653</v>
      </c>
      <c r="E19" s="75">
        <v>210292</v>
      </c>
      <c r="F19" s="75" t="s">
        <v>653</v>
      </c>
    </row>
    <row r="20" spans="1:6" x14ac:dyDescent="0.2">
      <c r="A20" s="39" t="s">
        <v>665</v>
      </c>
      <c r="B20" s="56" t="s">
        <v>912</v>
      </c>
      <c r="C20" s="75">
        <v>30000</v>
      </c>
      <c r="D20" s="75">
        <v>30000</v>
      </c>
      <c r="E20" s="75">
        <v>36980</v>
      </c>
      <c r="F20" s="76">
        <f>ROUND(100*E20/D20,2)</f>
        <v>123.27</v>
      </c>
    </row>
    <row r="21" spans="1:6" ht="12.75" customHeight="1" x14ac:dyDescent="0.2">
      <c r="A21" s="39" t="s">
        <v>667</v>
      </c>
      <c r="B21" s="54" t="s">
        <v>829</v>
      </c>
      <c r="C21" s="78">
        <f>SUM(C18:C20)</f>
        <v>430000</v>
      </c>
      <c r="D21" s="78">
        <f>SUM(D18:D20)</f>
        <v>430000</v>
      </c>
      <c r="E21" s="78">
        <f>SUM(E18:E20)</f>
        <v>761181</v>
      </c>
      <c r="F21" s="77">
        <f>ROUND(100*E21/D21,2)</f>
        <v>177.02</v>
      </c>
    </row>
    <row r="22" spans="1:6" ht="12.75" customHeight="1" x14ac:dyDescent="0.2">
      <c r="A22" s="39" t="s">
        <v>669</v>
      </c>
      <c r="B22" s="130" t="s">
        <v>847</v>
      </c>
      <c r="C22" s="75"/>
      <c r="D22" s="75"/>
      <c r="E22" s="75"/>
      <c r="F22" s="75"/>
    </row>
    <row r="23" spans="1:6" x14ac:dyDescent="0.2">
      <c r="A23" s="39" t="s">
        <v>671</v>
      </c>
      <c r="B23" s="56" t="s">
        <v>830</v>
      </c>
      <c r="C23" s="127"/>
      <c r="D23" s="127"/>
      <c r="E23" s="127"/>
      <c r="F23" s="75"/>
    </row>
    <row r="24" spans="1:6" x14ac:dyDescent="0.2">
      <c r="A24" s="39" t="s">
        <v>673</v>
      </c>
      <c r="B24" s="56" t="s">
        <v>831</v>
      </c>
      <c r="C24" s="125">
        <v>24360754</v>
      </c>
      <c r="D24" s="125">
        <v>27106787</v>
      </c>
      <c r="E24" s="125">
        <v>27106787</v>
      </c>
      <c r="F24" s="76">
        <f>ROUND(100*E24/D24,2)</f>
        <v>100</v>
      </c>
    </row>
    <row r="25" spans="1:6" x14ac:dyDescent="0.2">
      <c r="A25" s="39" t="s">
        <v>675</v>
      </c>
      <c r="B25" s="110" t="s">
        <v>848</v>
      </c>
      <c r="C25" s="75"/>
      <c r="D25" s="75"/>
      <c r="E25" s="75"/>
      <c r="F25" s="75"/>
    </row>
    <row r="26" spans="1:6" x14ac:dyDescent="0.2">
      <c r="A26" s="39" t="s">
        <v>677</v>
      </c>
      <c r="B26" s="56" t="s">
        <v>830</v>
      </c>
      <c r="C26" s="127"/>
      <c r="D26" s="127"/>
      <c r="E26" s="127"/>
      <c r="F26" s="75"/>
    </row>
    <row r="27" spans="1:6" x14ac:dyDescent="0.2">
      <c r="A27" s="39" t="s">
        <v>679</v>
      </c>
      <c r="B27" s="128" t="s">
        <v>832</v>
      </c>
      <c r="C27" s="125">
        <v>3900000</v>
      </c>
      <c r="D27" s="125">
        <v>4400000</v>
      </c>
      <c r="E27" s="125">
        <v>4864416</v>
      </c>
      <c r="F27" s="76">
        <f>ROUND(100*E27/D27,2)</f>
        <v>110.55</v>
      </c>
    </row>
    <row r="28" spans="1:6" x14ac:dyDescent="0.2">
      <c r="A28" s="39" t="s">
        <v>681</v>
      </c>
      <c r="B28" s="130" t="s">
        <v>849</v>
      </c>
      <c r="C28" s="131"/>
      <c r="D28" s="75"/>
      <c r="E28" s="75"/>
      <c r="F28" s="75"/>
    </row>
    <row r="29" spans="1:6" x14ac:dyDescent="0.2">
      <c r="A29" s="39" t="s">
        <v>683</v>
      </c>
      <c r="B29" s="56" t="s">
        <v>830</v>
      </c>
      <c r="C29" s="127"/>
      <c r="D29" s="127"/>
      <c r="E29" s="127"/>
      <c r="F29" s="75"/>
    </row>
    <row r="30" spans="1:6" x14ac:dyDescent="0.2">
      <c r="A30" s="39" t="s">
        <v>685</v>
      </c>
      <c r="B30" s="124" t="s">
        <v>832</v>
      </c>
      <c r="C30" s="75">
        <v>8620000</v>
      </c>
      <c r="D30" s="75">
        <v>8620000</v>
      </c>
      <c r="E30" s="75">
        <v>8572231</v>
      </c>
      <c r="F30" s="75">
        <f>ROUND(100*E30/D30,2)</f>
        <v>99.45</v>
      </c>
    </row>
    <row r="31" spans="1:6" x14ac:dyDescent="0.2">
      <c r="A31" s="39" t="s">
        <v>687</v>
      </c>
      <c r="B31" s="124" t="s">
        <v>833</v>
      </c>
      <c r="C31" s="75"/>
      <c r="D31" s="75"/>
      <c r="E31" s="75"/>
      <c r="F31" s="75"/>
    </row>
    <row r="32" spans="1:6" x14ac:dyDescent="0.2">
      <c r="A32" s="39" t="s">
        <v>689</v>
      </c>
      <c r="B32" s="124" t="s">
        <v>834</v>
      </c>
      <c r="C32" s="75">
        <v>425000</v>
      </c>
      <c r="D32" s="75">
        <v>425000</v>
      </c>
      <c r="E32" s="75">
        <v>424319</v>
      </c>
      <c r="F32" s="76">
        <f>ROUND(100*E32/D32,2)</f>
        <v>99.84</v>
      </c>
    </row>
    <row r="33" spans="1:6" x14ac:dyDescent="0.2">
      <c r="A33" s="39" t="s">
        <v>691</v>
      </c>
      <c r="B33" s="114" t="s">
        <v>835</v>
      </c>
      <c r="C33" s="78">
        <f>SUM(C29:C32)</f>
        <v>9045000</v>
      </c>
      <c r="D33" s="78">
        <f>SUM(D29:D32)</f>
        <v>9045000</v>
      </c>
      <c r="E33" s="78">
        <f>SUM(E29:E32)</f>
        <v>8996550</v>
      </c>
      <c r="F33" s="77">
        <f>ROUND(100*E33/D33,2)</f>
        <v>99.46</v>
      </c>
    </row>
    <row r="34" spans="1:6" x14ac:dyDescent="0.2">
      <c r="A34" s="39" t="s">
        <v>693</v>
      </c>
      <c r="B34" s="129" t="s">
        <v>910</v>
      </c>
      <c r="C34" s="127"/>
      <c r="D34" s="127"/>
      <c r="E34" s="127"/>
      <c r="F34" s="75"/>
    </row>
    <row r="35" spans="1:6" x14ac:dyDescent="0.2">
      <c r="A35" s="39" t="s">
        <v>695</v>
      </c>
      <c r="B35" s="124" t="s">
        <v>833</v>
      </c>
      <c r="C35" s="127"/>
      <c r="D35" s="127"/>
      <c r="E35" s="127"/>
      <c r="F35" s="75"/>
    </row>
    <row r="36" spans="1:6" x14ac:dyDescent="0.2">
      <c r="A36" s="39" t="s">
        <v>697</v>
      </c>
      <c r="B36" s="128" t="s">
        <v>834</v>
      </c>
      <c r="C36" s="125">
        <v>2352675</v>
      </c>
      <c r="D36" s="125">
        <v>2352675</v>
      </c>
      <c r="E36" s="125" t="s">
        <v>653</v>
      </c>
      <c r="F36" s="76" t="s">
        <v>653</v>
      </c>
    </row>
    <row r="37" spans="1:6" x14ac:dyDescent="0.2">
      <c r="A37" s="39" t="s">
        <v>699</v>
      </c>
      <c r="B37" s="129" t="s">
        <v>850</v>
      </c>
      <c r="C37" s="75"/>
      <c r="D37" s="75"/>
      <c r="E37" s="75"/>
      <c r="F37" s="75"/>
    </row>
    <row r="38" spans="1:6" x14ac:dyDescent="0.2">
      <c r="A38" s="39" t="s">
        <v>702</v>
      </c>
      <c r="B38" s="56" t="s">
        <v>674</v>
      </c>
      <c r="C38" s="75"/>
      <c r="D38" s="75"/>
      <c r="E38" s="75"/>
      <c r="F38" s="75"/>
    </row>
    <row r="39" spans="1:6" x14ac:dyDescent="0.2">
      <c r="A39" s="39" t="s">
        <v>704</v>
      </c>
      <c r="B39" s="56" t="s">
        <v>836</v>
      </c>
      <c r="C39" s="75">
        <v>960000</v>
      </c>
      <c r="D39" s="75">
        <v>960000</v>
      </c>
      <c r="E39" s="75">
        <v>999365</v>
      </c>
      <c r="F39" s="75">
        <f>ROUND(100*E39/D39,2)</f>
        <v>104.1</v>
      </c>
    </row>
    <row r="40" spans="1:6" x14ac:dyDescent="0.2">
      <c r="A40" s="39" t="s">
        <v>706</v>
      </c>
      <c r="B40" s="52" t="s">
        <v>824</v>
      </c>
      <c r="C40" s="76">
        <v>260000</v>
      </c>
      <c r="D40" s="76">
        <v>260000</v>
      </c>
      <c r="E40" s="76">
        <v>269840</v>
      </c>
      <c r="F40" s="76">
        <f>ROUND(100*E40/D40,2)</f>
        <v>103.78</v>
      </c>
    </row>
    <row r="41" spans="1:6" x14ac:dyDescent="0.2">
      <c r="A41" s="39" t="s">
        <v>708</v>
      </c>
      <c r="B41" s="54" t="s">
        <v>837</v>
      </c>
      <c r="C41" s="78">
        <f>SUM(C38:C40)</f>
        <v>1220000</v>
      </c>
      <c r="D41" s="78">
        <f>SUM(D38:D40)</f>
        <v>1220000</v>
      </c>
      <c r="E41" s="78">
        <f>SUM(E38:E40)</f>
        <v>1269205</v>
      </c>
      <c r="F41" s="77">
        <f>ROUND(100*E41/D41,2)</f>
        <v>104.03</v>
      </c>
    </row>
    <row r="42" spans="1:6" ht="12.75" customHeight="1" x14ac:dyDescent="0.2">
      <c r="A42" s="39" t="s">
        <v>710</v>
      </c>
      <c r="B42" s="110" t="s">
        <v>851</v>
      </c>
      <c r="C42" s="74"/>
      <c r="D42" s="74"/>
      <c r="E42" s="127"/>
      <c r="F42" s="75"/>
    </row>
    <row r="43" spans="1:6" x14ac:dyDescent="0.2">
      <c r="A43" s="39" t="s">
        <v>712</v>
      </c>
      <c r="B43" s="56" t="s">
        <v>660</v>
      </c>
      <c r="C43" s="75"/>
      <c r="D43" s="75"/>
      <c r="E43" s="75"/>
      <c r="F43" s="75"/>
    </row>
    <row r="44" spans="1:6" x14ac:dyDescent="0.2">
      <c r="A44" s="39" t="s">
        <v>714</v>
      </c>
      <c r="B44" s="56" t="s">
        <v>838</v>
      </c>
      <c r="C44" s="75">
        <v>10000000</v>
      </c>
      <c r="D44" s="75">
        <v>20000000</v>
      </c>
      <c r="E44" s="75">
        <v>22008936</v>
      </c>
      <c r="F44" s="75">
        <f>ROUND(100*E44/D44,2)</f>
        <v>110.04</v>
      </c>
    </row>
    <row r="45" spans="1:6" x14ac:dyDescent="0.2">
      <c r="A45" s="39" t="s">
        <v>716</v>
      </c>
      <c r="B45" s="56" t="s">
        <v>839</v>
      </c>
      <c r="C45" s="75">
        <v>500000</v>
      </c>
      <c r="D45" s="75" t="s">
        <v>653</v>
      </c>
      <c r="E45" s="75" t="s">
        <v>653</v>
      </c>
      <c r="F45" s="75" t="s">
        <v>653</v>
      </c>
    </row>
    <row r="46" spans="1:6" x14ac:dyDescent="0.2">
      <c r="A46" s="39" t="s">
        <v>718</v>
      </c>
      <c r="B46" s="56" t="s">
        <v>840</v>
      </c>
      <c r="C46" s="75">
        <v>1300000</v>
      </c>
      <c r="D46" s="75">
        <v>1300000</v>
      </c>
      <c r="E46" s="75">
        <v>1352519</v>
      </c>
      <c r="F46" s="75">
        <f>ROUND(100*E46/D46,2)</f>
        <v>104.04</v>
      </c>
    </row>
    <row r="47" spans="1:6" x14ac:dyDescent="0.2">
      <c r="A47" s="39" t="s">
        <v>720</v>
      </c>
      <c r="B47" s="52" t="s">
        <v>916</v>
      </c>
      <c r="C47" s="75" t="s">
        <v>653</v>
      </c>
      <c r="D47" s="75" t="s">
        <v>653</v>
      </c>
      <c r="E47" s="76">
        <v>1038</v>
      </c>
      <c r="F47" s="76" t="s">
        <v>653</v>
      </c>
    </row>
    <row r="48" spans="1:6" ht="12.75" customHeight="1" x14ac:dyDescent="0.2">
      <c r="A48" s="39" t="s">
        <v>722</v>
      </c>
      <c r="B48" s="54" t="s">
        <v>841</v>
      </c>
      <c r="C48" s="78">
        <f>SUM(C44:C47)</f>
        <v>11800000</v>
      </c>
      <c r="D48" s="78">
        <f>SUM(D44:D47)</f>
        <v>21300000</v>
      </c>
      <c r="E48" s="78">
        <f>SUM(E44:E47)</f>
        <v>23362493</v>
      </c>
      <c r="F48" s="77">
        <f>ROUND(100*E48/D48,2)</f>
        <v>109.68</v>
      </c>
    </row>
    <row r="49" spans="1:6" x14ac:dyDescent="0.2">
      <c r="A49" s="39" t="s">
        <v>724</v>
      </c>
      <c r="B49" s="110" t="s">
        <v>856</v>
      </c>
      <c r="C49" s="126"/>
      <c r="D49" s="74"/>
      <c r="E49" s="74"/>
      <c r="F49" s="75"/>
    </row>
    <row r="50" spans="1:6" x14ac:dyDescent="0.2">
      <c r="A50" s="39" t="s">
        <v>726</v>
      </c>
      <c r="B50" s="56" t="s">
        <v>674</v>
      </c>
      <c r="C50" s="75"/>
      <c r="D50" s="75"/>
      <c r="E50" s="75"/>
      <c r="F50" s="75"/>
    </row>
    <row r="51" spans="1:6" x14ac:dyDescent="0.2">
      <c r="A51" s="39" t="s">
        <v>787</v>
      </c>
      <c r="B51" s="56" t="s">
        <v>914</v>
      </c>
      <c r="C51" s="75" t="s">
        <v>653</v>
      </c>
      <c r="D51" s="75" t="s">
        <v>653</v>
      </c>
      <c r="E51" s="75">
        <v>50000</v>
      </c>
      <c r="F51" s="75" t="s">
        <v>653</v>
      </c>
    </row>
    <row r="52" spans="1:6" x14ac:dyDescent="0.2">
      <c r="A52" s="39" t="s">
        <v>789</v>
      </c>
      <c r="B52" s="56" t="s">
        <v>830</v>
      </c>
      <c r="C52" s="119"/>
      <c r="D52" s="75"/>
      <c r="E52" s="75"/>
      <c r="F52" s="75"/>
    </row>
    <row r="53" spans="1:6" x14ac:dyDescent="0.2">
      <c r="A53" s="39" t="s">
        <v>791</v>
      </c>
      <c r="B53" s="52" t="s">
        <v>832</v>
      </c>
      <c r="C53" s="132" t="s">
        <v>653</v>
      </c>
      <c r="D53" s="76">
        <v>837000</v>
      </c>
      <c r="E53" s="76">
        <v>1586695</v>
      </c>
      <c r="F53" s="76">
        <f>ROUND(100*E53/D53,2)</f>
        <v>189.57</v>
      </c>
    </row>
    <row r="54" spans="1:6" ht="13.5" customHeight="1" x14ac:dyDescent="0.2">
      <c r="A54" s="39" t="s">
        <v>793</v>
      </c>
      <c r="B54" s="110" t="s">
        <v>854</v>
      </c>
      <c r="C54" s="118" t="s">
        <v>653</v>
      </c>
      <c r="D54" s="118">
        <f>SUM(D50:D53)</f>
        <v>837000</v>
      </c>
      <c r="E54" s="118">
        <f>SUM(E50:E53)</f>
        <v>1636695</v>
      </c>
      <c r="F54" s="78">
        <f>ROUND(100*E54/D54,2)</f>
        <v>195.54</v>
      </c>
    </row>
    <row r="55" spans="1:6" x14ac:dyDescent="0.2">
      <c r="A55" s="39" t="s">
        <v>795</v>
      </c>
      <c r="B55" s="110" t="s">
        <v>852</v>
      </c>
      <c r="C55" s="122"/>
      <c r="D55" s="120"/>
      <c r="E55" s="120"/>
      <c r="F55" s="75"/>
    </row>
    <row r="56" spans="1:6" x14ac:dyDescent="0.2">
      <c r="A56" s="39" t="s">
        <v>797</v>
      </c>
      <c r="B56" s="56" t="s">
        <v>833</v>
      </c>
      <c r="C56" s="118"/>
      <c r="D56" s="118"/>
      <c r="E56" s="118"/>
      <c r="F56" s="75"/>
    </row>
    <row r="57" spans="1:6" x14ac:dyDescent="0.2">
      <c r="A57" s="39" t="s">
        <v>798</v>
      </c>
      <c r="B57" s="124" t="s">
        <v>834</v>
      </c>
      <c r="C57" s="125" t="s">
        <v>653</v>
      </c>
      <c r="D57" s="121">
        <v>6999999</v>
      </c>
      <c r="E57" s="121">
        <v>8176336</v>
      </c>
      <c r="F57" s="76">
        <f>ROUND(100*E57/D57,2)</f>
        <v>116.8</v>
      </c>
    </row>
    <row r="58" spans="1:6" x14ac:dyDescent="0.2">
      <c r="A58" s="39" t="s">
        <v>799</v>
      </c>
      <c r="B58" s="110" t="s">
        <v>913</v>
      </c>
      <c r="C58" s="123"/>
      <c r="D58" s="119"/>
      <c r="E58" s="119"/>
      <c r="F58" s="75"/>
    </row>
    <row r="59" spans="1:6" x14ac:dyDescent="0.2">
      <c r="A59" s="39" t="s">
        <v>800</v>
      </c>
      <c r="B59" s="56" t="s">
        <v>830</v>
      </c>
      <c r="C59" s="118"/>
      <c r="D59" s="118"/>
      <c r="E59" s="118"/>
      <c r="F59" s="75"/>
    </row>
    <row r="60" spans="1:6" x14ac:dyDescent="0.2">
      <c r="A60" s="40" t="s">
        <v>801</v>
      </c>
      <c r="B60" s="56" t="s">
        <v>832</v>
      </c>
      <c r="C60" s="118" t="s">
        <v>653</v>
      </c>
      <c r="D60" s="118" t="s">
        <v>653</v>
      </c>
      <c r="E60" s="121">
        <v>667459</v>
      </c>
      <c r="F60" s="76" t="s">
        <v>653</v>
      </c>
    </row>
    <row r="61" spans="1:6" ht="13.5" customHeight="1" x14ac:dyDescent="0.2">
      <c r="A61" s="48" t="s">
        <v>802</v>
      </c>
      <c r="B61" s="54" t="s">
        <v>842</v>
      </c>
      <c r="C61" s="116">
        <f>SUM(C15,C21,C24,C27,C33,C36,C41,C48,C54,C57,C60)</f>
        <v>53248529</v>
      </c>
      <c r="D61" s="116">
        <f>SUM(D15,D21,D24,D27,D33,D36,D41,D48,D54,D57,D60)</f>
        <v>73831561</v>
      </c>
      <c r="E61" s="116">
        <f>SUM(E15,E21,E24,E27,E33,E36,E41,E48,E54,E57,E60)</f>
        <v>76938110</v>
      </c>
      <c r="F61" s="77">
        <f>ROUND(100*E61/D61,2)</f>
        <v>104.21</v>
      </c>
    </row>
    <row r="62" spans="1:6" x14ac:dyDescent="0.2">
      <c r="A62" s="49" t="s">
        <v>803</v>
      </c>
      <c r="B62" s="117" t="s">
        <v>843</v>
      </c>
      <c r="C62" s="115">
        <v>22959664</v>
      </c>
      <c r="D62" s="115">
        <v>22959664</v>
      </c>
      <c r="E62" s="115">
        <v>22959664</v>
      </c>
      <c r="F62" s="75">
        <f>ROUND(100*E62/D62,2)</f>
        <v>100</v>
      </c>
    </row>
    <row r="63" spans="1:6" x14ac:dyDescent="0.2">
      <c r="A63" s="40" t="s">
        <v>858</v>
      </c>
      <c r="B63" s="52" t="s">
        <v>844</v>
      </c>
      <c r="C63" s="76">
        <v>3200000</v>
      </c>
      <c r="D63" s="75">
        <v>4236608</v>
      </c>
      <c r="E63" s="76">
        <v>4236608</v>
      </c>
      <c r="F63" s="76">
        <f>ROUND(100*E63/D63,2)</f>
        <v>100</v>
      </c>
    </row>
    <row r="64" spans="1:6" ht="13.5" customHeight="1" x14ac:dyDescent="0.2">
      <c r="A64" s="40" t="s">
        <v>860</v>
      </c>
      <c r="B64" s="114" t="s">
        <v>845</v>
      </c>
      <c r="C64" s="78">
        <f>SUM(C62:C63)</f>
        <v>26159664</v>
      </c>
      <c r="D64" s="78">
        <f>SUM(D62:D63)</f>
        <v>27196272</v>
      </c>
      <c r="E64" s="78">
        <f>SUM(E62:E63)</f>
        <v>27196272</v>
      </c>
      <c r="F64" s="77">
        <f>ROUND(100*E64/D64,2)</f>
        <v>100</v>
      </c>
    </row>
    <row r="65" spans="1:6" ht="15" customHeight="1" x14ac:dyDescent="0.2">
      <c r="A65" s="48" t="s">
        <v>861</v>
      </c>
      <c r="B65" s="114" t="s">
        <v>846</v>
      </c>
      <c r="C65" s="78">
        <f>C61+C64</f>
        <v>79408193</v>
      </c>
      <c r="D65" s="78">
        <f>D61+D64</f>
        <v>101027833</v>
      </c>
      <c r="E65" s="78">
        <f>E61+E64</f>
        <v>104134382</v>
      </c>
      <c r="F65" s="77">
        <f>ROUND(100*E65/D65,2)</f>
        <v>103.07</v>
      </c>
    </row>
  </sheetData>
  <mergeCells count="4">
    <mergeCell ref="A1:F1"/>
    <mergeCell ref="E5:F5"/>
    <mergeCell ref="C7:E7"/>
    <mergeCell ref="A3:F3"/>
  </mergeCells>
  <phoneticPr fontId="18" type="noConversion"/>
  <pageMargins left="0.52" right="0.51181102362204722" top="0.27559055118110237" bottom="0.23622047244094491" header="0.19685039370078741" footer="0.19685039370078741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0"/>
  <sheetViews>
    <sheetView zoomScale="120" zoomScaleNormal="120" workbookViewId="0">
      <selection activeCell="B50" sqref="B50"/>
    </sheetView>
  </sheetViews>
  <sheetFormatPr defaultRowHeight="12.75" x14ac:dyDescent="0.2"/>
  <cols>
    <col min="1" max="1" width="2.7109375" style="140" customWidth="1"/>
    <col min="2" max="2" width="39.85546875" style="138" customWidth="1"/>
    <col min="3" max="3" width="9.28515625" style="138" customWidth="1"/>
    <col min="4" max="4" width="9" style="138" customWidth="1"/>
    <col min="5" max="5" width="8.28515625" style="138" customWidth="1"/>
    <col min="6" max="6" width="3.42578125" style="138" customWidth="1"/>
    <col min="7" max="7" width="8" style="138" customWidth="1"/>
    <col min="8" max="8" width="8.140625" style="138" customWidth="1"/>
    <col min="9" max="9" width="8.28515625" style="138" customWidth="1"/>
    <col min="10" max="10" width="3.5703125" style="138" customWidth="1"/>
    <col min="11" max="12" width="7.28515625" style="138" customWidth="1"/>
    <col min="13" max="13" width="7.42578125" style="138" customWidth="1"/>
    <col min="14" max="14" width="3.28515625" style="138" customWidth="1"/>
    <col min="15" max="15" width="8.140625" style="138" customWidth="1"/>
    <col min="16" max="17" width="8" style="138" customWidth="1"/>
    <col min="18" max="18" width="3.42578125" style="138" customWidth="1"/>
    <col min="19" max="16384" width="9.140625" style="138"/>
  </cols>
  <sheetData>
    <row r="1" spans="1:18" ht="21.75" customHeight="1" x14ac:dyDescent="0.25">
      <c r="A1" s="190" t="s">
        <v>1012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</row>
    <row r="2" spans="1:18" ht="10.5" customHeight="1" x14ac:dyDescent="0.25">
      <c r="A2" s="139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15.75" x14ac:dyDescent="0.25">
      <c r="B3" s="205" t="s">
        <v>820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18" ht="9.75" customHeight="1" x14ac:dyDescent="0.25"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</row>
    <row r="5" spans="1:18" x14ac:dyDescent="0.2">
      <c r="A5" s="141"/>
      <c r="B5" s="32"/>
      <c r="C5" s="206"/>
      <c r="D5" s="206"/>
      <c r="E5" s="206"/>
      <c r="F5" s="206"/>
      <c r="G5" s="198"/>
      <c r="H5" s="198"/>
      <c r="I5" s="198"/>
      <c r="J5" s="198"/>
      <c r="K5" s="198"/>
      <c r="L5" s="198"/>
      <c r="M5" s="198"/>
      <c r="N5" s="198"/>
      <c r="O5" s="207" t="s">
        <v>576</v>
      </c>
      <c r="P5" s="207"/>
      <c r="Q5" s="207"/>
      <c r="R5" s="207"/>
    </row>
    <row r="6" spans="1:18" x14ac:dyDescent="0.2">
      <c r="A6" s="142"/>
      <c r="B6" s="35" t="s">
        <v>582</v>
      </c>
      <c r="C6" s="35" t="s">
        <v>575</v>
      </c>
      <c r="D6" s="35" t="s">
        <v>583</v>
      </c>
      <c r="E6" s="35" t="s">
        <v>584</v>
      </c>
      <c r="F6" s="35" t="s">
        <v>585</v>
      </c>
      <c r="G6" s="35" t="s">
        <v>633</v>
      </c>
      <c r="H6" s="35" t="s">
        <v>634</v>
      </c>
      <c r="I6" s="35" t="s">
        <v>635</v>
      </c>
      <c r="J6" s="35" t="s">
        <v>804</v>
      </c>
      <c r="K6" s="35" t="s">
        <v>805</v>
      </c>
      <c r="L6" s="35" t="s">
        <v>806</v>
      </c>
      <c r="M6" s="35" t="s">
        <v>807</v>
      </c>
      <c r="N6" s="35" t="s">
        <v>808</v>
      </c>
      <c r="O6" s="35" t="s">
        <v>809</v>
      </c>
      <c r="P6" s="35" t="s">
        <v>810</v>
      </c>
      <c r="Q6" s="35" t="s">
        <v>811</v>
      </c>
      <c r="R6" s="35" t="s">
        <v>812</v>
      </c>
    </row>
    <row r="7" spans="1:18" ht="12.75" customHeight="1" x14ac:dyDescent="0.2">
      <c r="A7" s="208"/>
      <c r="B7" s="209"/>
      <c r="C7" s="210" t="s">
        <v>813</v>
      </c>
      <c r="D7" s="210"/>
      <c r="E7" s="210"/>
      <c r="F7" s="211"/>
      <c r="G7" s="204" t="s">
        <v>814</v>
      </c>
      <c r="H7" s="204"/>
      <c r="I7" s="204"/>
      <c r="J7" s="196"/>
      <c r="K7" s="204" t="s">
        <v>815</v>
      </c>
      <c r="L7" s="204"/>
      <c r="M7" s="204"/>
      <c r="N7" s="196"/>
      <c r="O7" s="204" t="s">
        <v>917</v>
      </c>
      <c r="P7" s="204"/>
      <c r="Q7" s="204"/>
      <c r="R7" s="196"/>
    </row>
    <row r="8" spans="1:18" x14ac:dyDescent="0.2">
      <c r="A8" s="200"/>
      <c r="B8" s="209"/>
      <c r="C8" s="212"/>
      <c r="D8" s="212"/>
      <c r="E8" s="212"/>
      <c r="F8" s="213"/>
      <c r="G8" s="199"/>
      <c r="H8" s="199"/>
      <c r="I8" s="199"/>
      <c r="J8" s="197"/>
      <c r="K8" s="199"/>
      <c r="L8" s="199"/>
      <c r="M8" s="199"/>
      <c r="N8" s="197"/>
      <c r="O8" s="199" t="s">
        <v>918</v>
      </c>
      <c r="P8" s="199"/>
      <c r="Q8" s="199"/>
      <c r="R8" s="197"/>
    </row>
    <row r="9" spans="1:18" x14ac:dyDescent="0.2">
      <c r="A9" s="200"/>
      <c r="B9" s="144" t="s">
        <v>919</v>
      </c>
      <c r="C9" s="202" t="s">
        <v>816</v>
      </c>
      <c r="D9" s="145" t="s">
        <v>920</v>
      </c>
      <c r="E9" s="145" t="s">
        <v>921</v>
      </c>
      <c r="F9" s="196" t="s">
        <v>817</v>
      </c>
      <c r="G9" s="196" t="s">
        <v>816</v>
      </c>
      <c r="H9" s="145" t="s">
        <v>920</v>
      </c>
      <c r="I9" s="145" t="s">
        <v>921</v>
      </c>
      <c r="J9" s="196" t="s">
        <v>817</v>
      </c>
      <c r="K9" s="196" t="s">
        <v>816</v>
      </c>
      <c r="L9" s="145" t="s">
        <v>920</v>
      </c>
      <c r="M9" s="145" t="s">
        <v>921</v>
      </c>
      <c r="N9" s="196" t="s">
        <v>817</v>
      </c>
      <c r="O9" s="198" t="s">
        <v>816</v>
      </c>
      <c r="P9" s="44" t="s">
        <v>920</v>
      </c>
      <c r="Q9" s="145" t="s">
        <v>921</v>
      </c>
      <c r="R9" s="196" t="s">
        <v>817</v>
      </c>
    </row>
    <row r="10" spans="1:18" x14ac:dyDescent="0.2">
      <c r="A10" s="201"/>
      <c r="B10" s="147" t="s">
        <v>922</v>
      </c>
      <c r="C10" s="203"/>
      <c r="D10" s="147" t="s">
        <v>923</v>
      </c>
      <c r="E10" s="147" t="s">
        <v>924</v>
      </c>
      <c r="F10" s="197"/>
      <c r="G10" s="197"/>
      <c r="H10" s="147" t="s">
        <v>923</v>
      </c>
      <c r="I10" s="147" t="s">
        <v>924</v>
      </c>
      <c r="J10" s="197"/>
      <c r="K10" s="197"/>
      <c r="L10" s="147" t="s">
        <v>923</v>
      </c>
      <c r="M10" s="147" t="s">
        <v>924</v>
      </c>
      <c r="N10" s="197"/>
      <c r="O10" s="199"/>
      <c r="P10" s="46" t="s">
        <v>923</v>
      </c>
      <c r="Q10" s="147" t="s">
        <v>924</v>
      </c>
      <c r="R10" s="197"/>
    </row>
    <row r="11" spans="1:18" s="153" customFormat="1" ht="14.25" customHeight="1" x14ac:dyDescent="0.2">
      <c r="A11" s="149" t="s">
        <v>735</v>
      </c>
      <c r="B11" s="150" t="s">
        <v>925</v>
      </c>
      <c r="C11" s="151">
        <f>G11+K11+O11</f>
        <v>9330000</v>
      </c>
      <c r="D11" s="151">
        <f>H11+L11+P11</f>
        <v>9330000</v>
      </c>
      <c r="E11" s="151">
        <f>I11+M11+Q11</f>
        <v>9205390</v>
      </c>
      <c r="F11" s="151">
        <f t="shared" ref="F11:F59" si="0">ROUND(100*E11/D11,2)</f>
        <v>98.66</v>
      </c>
      <c r="G11" s="151">
        <v>6100000</v>
      </c>
      <c r="H11" s="152">
        <v>6130000</v>
      </c>
      <c r="I11" s="151">
        <v>6118108</v>
      </c>
      <c r="J11" s="151">
        <f>ROUND(100*I11/H11,2)</f>
        <v>99.81</v>
      </c>
      <c r="K11" s="152">
        <v>1095000</v>
      </c>
      <c r="L11" s="151">
        <v>1065000</v>
      </c>
      <c r="M11" s="151">
        <v>979250</v>
      </c>
      <c r="N11" s="152">
        <f>ROUND(100*M11/L11,2)</f>
        <v>91.95</v>
      </c>
      <c r="O11" s="151">
        <v>2135000</v>
      </c>
      <c r="P11" s="151">
        <v>2135000</v>
      </c>
      <c r="Q11" s="151">
        <v>2108032</v>
      </c>
      <c r="R11" s="152">
        <f t="shared" ref="R11:R28" si="1">ROUND(100*Q11/P11,2)</f>
        <v>98.74</v>
      </c>
    </row>
    <row r="12" spans="1:18" s="153" customFormat="1" ht="13.5" customHeight="1" x14ac:dyDescent="0.2">
      <c r="A12" s="142" t="s">
        <v>737</v>
      </c>
      <c r="B12" s="154" t="s">
        <v>926</v>
      </c>
      <c r="C12" s="155">
        <f t="shared" ref="C12:E13" si="2">O12</f>
        <v>280000</v>
      </c>
      <c r="D12" s="155">
        <f t="shared" si="2"/>
        <v>280000</v>
      </c>
      <c r="E12" s="155">
        <f t="shared" si="2"/>
        <v>144119</v>
      </c>
      <c r="F12" s="155">
        <f t="shared" si="0"/>
        <v>51.47</v>
      </c>
      <c r="G12" s="155" t="s">
        <v>653</v>
      </c>
      <c r="H12" s="155" t="s">
        <v>653</v>
      </c>
      <c r="I12" s="155" t="s">
        <v>653</v>
      </c>
      <c r="J12" s="155" t="s">
        <v>653</v>
      </c>
      <c r="K12" s="155" t="s">
        <v>653</v>
      </c>
      <c r="L12" s="155" t="s">
        <v>653</v>
      </c>
      <c r="M12" s="155" t="s">
        <v>653</v>
      </c>
      <c r="N12" s="155" t="s">
        <v>653</v>
      </c>
      <c r="O12" s="155">
        <v>280000</v>
      </c>
      <c r="P12" s="155">
        <v>280000</v>
      </c>
      <c r="Q12" s="155">
        <v>144119</v>
      </c>
      <c r="R12" s="156">
        <f t="shared" si="1"/>
        <v>51.47</v>
      </c>
    </row>
    <row r="13" spans="1:18" s="153" customFormat="1" ht="13.5" customHeight="1" x14ac:dyDescent="0.2">
      <c r="A13" s="142" t="s">
        <v>739</v>
      </c>
      <c r="B13" s="157" t="s">
        <v>927</v>
      </c>
      <c r="C13" s="155">
        <f t="shared" si="2"/>
        <v>530000</v>
      </c>
      <c r="D13" s="155">
        <f t="shared" si="2"/>
        <v>530000</v>
      </c>
      <c r="E13" s="155">
        <f t="shared" si="2"/>
        <v>117960</v>
      </c>
      <c r="F13" s="155">
        <f t="shared" si="0"/>
        <v>22.26</v>
      </c>
      <c r="G13" s="155" t="s">
        <v>653</v>
      </c>
      <c r="H13" s="155" t="s">
        <v>653</v>
      </c>
      <c r="I13" s="155" t="s">
        <v>653</v>
      </c>
      <c r="J13" s="155" t="s">
        <v>653</v>
      </c>
      <c r="K13" s="155" t="s">
        <v>653</v>
      </c>
      <c r="L13" s="155" t="s">
        <v>653</v>
      </c>
      <c r="M13" s="155" t="s">
        <v>653</v>
      </c>
      <c r="N13" s="155" t="s">
        <v>653</v>
      </c>
      <c r="O13" s="155">
        <v>530000</v>
      </c>
      <c r="P13" s="155">
        <v>530000</v>
      </c>
      <c r="Q13" s="155">
        <v>117960</v>
      </c>
      <c r="R13" s="156">
        <f t="shared" si="1"/>
        <v>22.26</v>
      </c>
    </row>
    <row r="14" spans="1:18" s="153" customFormat="1" ht="13.5" customHeight="1" x14ac:dyDescent="0.2">
      <c r="A14" s="142" t="s">
        <v>742</v>
      </c>
      <c r="B14" s="157" t="s">
        <v>928</v>
      </c>
      <c r="C14" s="155">
        <f>G14+K14</f>
        <v>4395000</v>
      </c>
      <c r="D14" s="155">
        <f>H14+L14</f>
        <v>4895000</v>
      </c>
      <c r="E14" s="155">
        <f>I14+M14</f>
        <v>4610281</v>
      </c>
      <c r="F14" s="155">
        <f t="shared" si="0"/>
        <v>94.18</v>
      </c>
      <c r="G14" s="155">
        <v>4015000</v>
      </c>
      <c r="H14" s="155">
        <v>4415000</v>
      </c>
      <c r="I14" s="155">
        <v>4253394</v>
      </c>
      <c r="J14" s="155">
        <f>ROUND(100*I14/H14,2)</f>
        <v>96.34</v>
      </c>
      <c r="K14" s="155">
        <v>380000</v>
      </c>
      <c r="L14" s="155">
        <v>480000</v>
      </c>
      <c r="M14" s="155">
        <v>356887</v>
      </c>
      <c r="N14" s="155">
        <f>ROUND(100*M14/L14,2)</f>
        <v>74.349999999999994</v>
      </c>
      <c r="O14" s="155" t="s">
        <v>653</v>
      </c>
      <c r="P14" s="155" t="s">
        <v>653</v>
      </c>
      <c r="Q14" s="155" t="s">
        <v>653</v>
      </c>
      <c r="R14" s="156" t="s">
        <v>653</v>
      </c>
    </row>
    <row r="15" spans="1:18" s="153" customFormat="1" ht="13.5" customHeight="1" x14ac:dyDescent="0.2">
      <c r="A15" s="142" t="s">
        <v>744</v>
      </c>
      <c r="B15" s="157" t="s">
        <v>929</v>
      </c>
      <c r="C15" s="155">
        <f>G15+K15+O15</f>
        <v>9515624</v>
      </c>
      <c r="D15" s="155">
        <f>H15+L15+P15</f>
        <v>9515624</v>
      </c>
      <c r="E15" s="155">
        <f>I15+M15+Q15</f>
        <v>9076555</v>
      </c>
      <c r="F15" s="155">
        <f t="shared" si="0"/>
        <v>95.39</v>
      </c>
      <c r="G15" s="155">
        <v>7095000</v>
      </c>
      <c r="H15" s="155">
        <v>7095000</v>
      </c>
      <c r="I15" s="155">
        <v>6745388</v>
      </c>
      <c r="J15" s="155">
        <f>ROUND(100*I15/H15,2)</f>
        <v>95.07</v>
      </c>
      <c r="K15" s="155">
        <v>670000</v>
      </c>
      <c r="L15" s="155">
        <v>670000</v>
      </c>
      <c r="M15" s="155">
        <v>588732</v>
      </c>
      <c r="N15" s="155">
        <f>ROUND(100*M15/L15,2)</f>
        <v>87.87</v>
      </c>
      <c r="O15" s="155">
        <v>1750624</v>
      </c>
      <c r="P15" s="155">
        <v>1750624</v>
      </c>
      <c r="Q15" s="155">
        <v>1742435</v>
      </c>
      <c r="R15" s="156">
        <f t="shared" si="1"/>
        <v>99.53</v>
      </c>
    </row>
    <row r="16" spans="1:18" s="153" customFormat="1" ht="13.5" customHeight="1" x14ac:dyDescent="0.2">
      <c r="A16" s="142" t="s">
        <v>746</v>
      </c>
      <c r="B16" s="154" t="s">
        <v>930</v>
      </c>
      <c r="C16" s="155">
        <f t="shared" ref="C16:E19" si="3">O16</f>
        <v>880000</v>
      </c>
      <c r="D16" s="155">
        <f t="shared" si="3"/>
        <v>880000</v>
      </c>
      <c r="E16" s="155">
        <f t="shared" si="3"/>
        <v>119060</v>
      </c>
      <c r="F16" s="155">
        <f t="shared" si="0"/>
        <v>13.53</v>
      </c>
      <c r="G16" s="155" t="s">
        <v>653</v>
      </c>
      <c r="H16" s="155" t="s">
        <v>653</v>
      </c>
      <c r="I16" s="155" t="s">
        <v>653</v>
      </c>
      <c r="J16" s="155" t="s">
        <v>653</v>
      </c>
      <c r="K16" s="155" t="s">
        <v>653</v>
      </c>
      <c r="L16" s="155" t="s">
        <v>653</v>
      </c>
      <c r="M16" s="155" t="s">
        <v>653</v>
      </c>
      <c r="N16" s="155" t="s">
        <v>653</v>
      </c>
      <c r="O16" s="155">
        <v>880000</v>
      </c>
      <c r="P16" s="155">
        <v>880000</v>
      </c>
      <c r="Q16" s="155">
        <v>119060</v>
      </c>
      <c r="R16" s="156">
        <f t="shared" si="1"/>
        <v>13.53</v>
      </c>
    </row>
    <row r="17" spans="1:18" s="153" customFormat="1" ht="13.5" customHeight="1" x14ac:dyDescent="0.2">
      <c r="A17" s="142" t="s">
        <v>748</v>
      </c>
      <c r="B17" s="154" t="s">
        <v>931</v>
      </c>
      <c r="C17" s="155">
        <f t="shared" si="3"/>
        <v>700000</v>
      </c>
      <c r="D17" s="155">
        <f t="shared" si="3"/>
        <v>700000</v>
      </c>
      <c r="E17" s="155">
        <f t="shared" si="3"/>
        <v>627300</v>
      </c>
      <c r="F17" s="155">
        <f t="shared" si="0"/>
        <v>89.61</v>
      </c>
      <c r="G17" s="155" t="s">
        <v>653</v>
      </c>
      <c r="H17" s="155" t="s">
        <v>653</v>
      </c>
      <c r="I17" s="155" t="s">
        <v>653</v>
      </c>
      <c r="J17" s="155" t="s">
        <v>653</v>
      </c>
      <c r="K17" s="155" t="s">
        <v>653</v>
      </c>
      <c r="L17" s="155" t="s">
        <v>653</v>
      </c>
      <c r="M17" s="155" t="s">
        <v>653</v>
      </c>
      <c r="N17" s="155" t="s">
        <v>653</v>
      </c>
      <c r="O17" s="155">
        <v>700000</v>
      </c>
      <c r="P17" s="155">
        <v>700000</v>
      </c>
      <c r="Q17" s="155">
        <v>627300</v>
      </c>
      <c r="R17" s="156">
        <f t="shared" si="1"/>
        <v>89.61</v>
      </c>
    </row>
    <row r="18" spans="1:18" s="153" customFormat="1" ht="13.5" customHeight="1" x14ac:dyDescent="0.2">
      <c r="A18" s="142" t="s">
        <v>750</v>
      </c>
      <c r="B18" s="154" t="s">
        <v>932</v>
      </c>
      <c r="C18" s="155">
        <f t="shared" si="3"/>
        <v>1015000</v>
      </c>
      <c r="D18" s="155">
        <f t="shared" si="3"/>
        <v>1215000</v>
      </c>
      <c r="E18" s="155">
        <f t="shared" si="3"/>
        <v>1203227</v>
      </c>
      <c r="F18" s="155">
        <f t="shared" si="0"/>
        <v>99.03</v>
      </c>
      <c r="G18" s="155" t="s">
        <v>653</v>
      </c>
      <c r="H18" s="155" t="s">
        <v>653</v>
      </c>
      <c r="I18" s="155" t="s">
        <v>653</v>
      </c>
      <c r="J18" s="155" t="s">
        <v>653</v>
      </c>
      <c r="K18" s="155" t="s">
        <v>653</v>
      </c>
      <c r="L18" s="155" t="s">
        <v>653</v>
      </c>
      <c r="M18" s="155" t="s">
        <v>653</v>
      </c>
      <c r="N18" s="155" t="s">
        <v>653</v>
      </c>
      <c r="O18" s="155">
        <v>1015000</v>
      </c>
      <c r="P18" s="155">
        <v>1215000</v>
      </c>
      <c r="Q18" s="155">
        <v>1203227</v>
      </c>
      <c r="R18" s="156">
        <f t="shared" si="1"/>
        <v>99.03</v>
      </c>
    </row>
    <row r="19" spans="1:18" s="153" customFormat="1" ht="13.5" customHeight="1" x14ac:dyDescent="0.2">
      <c r="A19" s="142" t="s">
        <v>752</v>
      </c>
      <c r="B19" s="154" t="s">
        <v>933</v>
      </c>
      <c r="C19" s="155">
        <f t="shared" si="3"/>
        <v>405000</v>
      </c>
      <c r="D19" s="155">
        <f t="shared" si="3"/>
        <v>405000</v>
      </c>
      <c r="E19" s="155">
        <f t="shared" si="3"/>
        <v>151220</v>
      </c>
      <c r="F19" s="155">
        <f t="shared" si="0"/>
        <v>37.340000000000003</v>
      </c>
      <c r="G19" s="155" t="s">
        <v>653</v>
      </c>
      <c r="H19" s="155" t="s">
        <v>653</v>
      </c>
      <c r="I19" s="155" t="s">
        <v>653</v>
      </c>
      <c r="J19" s="155" t="s">
        <v>653</v>
      </c>
      <c r="K19" s="155" t="s">
        <v>653</v>
      </c>
      <c r="L19" s="155" t="s">
        <v>653</v>
      </c>
      <c r="M19" s="155" t="s">
        <v>653</v>
      </c>
      <c r="N19" s="155" t="s">
        <v>653</v>
      </c>
      <c r="O19" s="155">
        <v>405000</v>
      </c>
      <c r="P19" s="155">
        <v>405000</v>
      </c>
      <c r="Q19" s="155">
        <v>151220</v>
      </c>
      <c r="R19" s="156">
        <f t="shared" si="1"/>
        <v>37.340000000000003</v>
      </c>
    </row>
    <row r="20" spans="1:18" s="153" customFormat="1" ht="13.5" customHeight="1" x14ac:dyDescent="0.2">
      <c r="A20" s="142" t="s">
        <v>661</v>
      </c>
      <c r="B20" s="154" t="s">
        <v>934</v>
      </c>
      <c r="C20" s="155">
        <f>G20+K20+O20</f>
        <v>2075000</v>
      </c>
      <c r="D20" s="155">
        <f>H20+L20+P20</f>
        <v>2075000</v>
      </c>
      <c r="E20" s="155">
        <f>I20+M20+Q20</f>
        <v>892698</v>
      </c>
      <c r="F20" s="155">
        <f t="shared" si="0"/>
        <v>43.02</v>
      </c>
      <c r="G20" s="155">
        <v>360000</v>
      </c>
      <c r="H20" s="155">
        <v>360000</v>
      </c>
      <c r="I20" s="155">
        <v>175000</v>
      </c>
      <c r="J20" s="155">
        <f>ROUND(100*I20/H20,2)</f>
        <v>48.61</v>
      </c>
      <c r="K20" s="155">
        <v>60000</v>
      </c>
      <c r="L20" s="155">
        <v>60000</v>
      </c>
      <c r="M20" s="155">
        <v>24415</v>
      </c>
      <c r="N20" s="155">
        <v>0</v>
      </c>
      <c r="O20" s="155">
        <v>1655000</v>
      </c>
      <c r="P20" s="155">
        <v>1655000</v>
      </c>
      <c r="Q20" s="155">
        <v>693283</v>
      </c>
      <c r="R20" s="156">
        <f t="shared" si="1"/>
        <v>41.89</v>
      </c>
    </row>
    <row r="21" spans="1:18" s="153" customFormat="1" ht="13.5" customHeight="1" x14ac:dyDescent="0.2">
      <c r="A21" s="142" t="s">
        <v>663</v>
      </c>
      <c r="B21" s="154" t="s">
        <v>935</v>
      </c>
      <c r="C21" s="155" t="s">
        <v>653</v>
      </c>
      <c r="D21" s="155" t="s">
        <v>653</v>
      </c>
      <c r="E21" s="155">
        <f>Q21</f>
        <v>40799</v>
      </c>
      <c r="F21" s="155" t="s">
        <v>653</v>
      </c>
      <c r="G21" s="155" t="s">
        <v>653</v>
      </c>
      <c r="H21" s="155" t="s">
        <v>653</v>
      </c>
      <c r="I21" s="155" t="s">
        <v>653</v>
      </c>
      <c r="J21" s="155" t="s">
        <v>653</v>
      </c>
      <c r="K21" s="155" t="s">
        <v>653</v>
      </c>
      <c r="L21" s="155" t="s">
        <v>653</v>
      </c>
      <c r="M21" s="155" t="s">
        <v>653</v>
      </c>
      <c r="N21" s="155" t="s">
        <v>653</v>
      </c>
      <c r="O21" s="155" t="s">
        <v>653</v>
      </c>
      <c r="P21" s="155" t="s">
        <v>653</v>
      </c>
      <c r="Q21" s="155">
        <v>40799</v>
      </c>
      <c r="R21" s="156" t="s">
        <v>653</v>
      </c>
    </row>
    <row r="22" spans="1:18" s="153" customFormat="1" ht="13.5" customHeight="1" x14ac:dyDescent="0.2">
      <c r="A22" s="142" t="s">
        <v>665</v>
      </c>
      <c r="B22" s="154" t="s">
        <v>936</v>
      </c>
      <c r="C22" s="155">
        <f t="shared" ref="C22:E23" si="4">G22+K22+O22</f>
        <v>3625000</v>
      </c>
      <c r="D22" s="155">
        <f t="shared" si="4"/>
        <v>3625000</v>
      </c>
      <c r="E22" s="155">
        <f t="shared" si="4"/>
        <v>3314897</v>
      </c>
      <c r="F22" s="155">
        <f t="shared" si="0"/>
        <v>91.45</v>
      </c>
      <c r="G22" s="155">
        <v>2665000</v>
      </c>
      <c r="H22" s="155">
        <v>2690000</v>
      </c>
      <c r="I22" s="155">
        <v>2675375</v>
      </c>
      <c r="J22" s="155" t="s">
        <v>653</v>
      </c>
      <c r="K22" s="155">
        <v>480000</v>
      </c>
      <c r="L22" s="155">
        <v>455000</v>
      </c>
      <c r="M22" s="155">
        <v>395344</v>
      </c>
      <c r="N22" s="155" t="s">
        <v>653</v>
      </c>
      <c r="O22" s="155">
        <v>480000</v>
      </c>
      <c r="P22" s="155">
        <v>480000</v>
      </c>
      <c r="Q22" s="155">
        <v>244178</v>
      </c>
      <c r="R22" s="156">
        <f t="shared" si="1"/>
        <v>50.87</v>
      </c>
    </row>
    <row r="23" spans="1:18" s="153" customFormat="1" ht="13.5" customHeight="1" x14ac:dyDescent="0.2">
      <c r="A23" s="142" t="s">
        <v>667</v>
      </c>
      <c r="B23" s="154" t="s">
        <v>937</v>
      </c>
      <c r="C23" s="155">
        <f t="shared" si="4"/>
        <v>3940000</v>
      </c>
      <c r="D23" s="155">
        <f t="shared" si="4"/>
        <v>4327000</v>
      </c>
      <c r="E23" s="155">
        <f t="shared" si="4"/>
        <v>1921522</v>
      </c>
      <c r="F23" s="155">
        <f t="shared" si="0"/>
        <v>44.41</v>
      </c>
      <c r="G23" s="155">
        <v>50000</v>
      </c>
      <c r="H23" s="155">
        <v>774500</v>
      </c>
      <c r="I23" s="155">
        <v>724501</v>
      </c>
      <c r="J23" s="155">
        <f>ROUND(100*I23/H23,2)</f>
        <v>93.54</v>
      </c>
      <c r="K23" s="155">
        <v>10000</v>
      </c>
      <c r="L23" s="155">
        <v>122500</v>
      </c>
      <c r="M23" s="155">
        <v>112296</v>
      </c>
      <c r="N23" s="155">
        <f>ROUND(100*M23/L23,2)</f>
        <v>91.67</v>
      </c>
      <c r="O23" s="155">
        <v>3880000</v>
      </c>
      <c r="P23" s="155">
        <v>3430000</v>
      </c>
      <c r="Q23" s="155">
        <v>1084725</v>
      </c>
      <c r="R23" s="156">
        <f t="shared" si="1"/>
        <v>31.62</v>
      </c>
    </row>
    <row r="24" spans="1:18" s="153" customFormat="1" ht="13.5" customHeight="1" x14ac:dyDescent="0.2">
      <c r="A24" s="142" t="s">
        <v>669</v>
      </c>
      <c r="B24" s="154" t="s">
        <v>938</v>
      </c>
      <c r="C24" s="155">
        <f t="shared" ref="C24:E25" si="5">O24</f>
        <v>350000</v>
      </c>
      <c r="D24" s="155">
        <f t="shared" si="5"/>
        <v>717748</v>
      </c>
      <c r="E24" s="155">
        <f t="shared" si="5"/>
        <v>691260</v>
      </c>
      <c r="F24" s="155">
        <f t="shared" si="0"/>
        <v>96.31</v>
      </c>
      <c r="G24" s="155" t="s">
        <v>653</v>
      </c>
      <c r="H24" s="155" t="s">
        <v>653</v>
      </c>
      <c r="I24" s="155" t="s">
        <v>653</v>
      </c>
      <c r="J24" s="155" t="s">
        <v>653</v>
      </c>
      <c r="K24" s="155" t="s">
        <v>653</v>
      </c>
      <c r="L24" s="155" t="s">
        <v>653</v>
      </c>
      <c r="M24" s="155" t="s">
        <v>653</v>
      </c>
      <c r="N24" s="155" t="s">
        <v>653</v>
      </c>
      <c r="O24" s="155">
        <v>350000</v>
      </c>
      <c r="P24" s="155">
        <v>717748</v>
      </c>
      <c r="Q24" s="155">
        <v>691260</v>
      </c>
      <c r="R24" s="156">
        <f t="shared" si="1"/>
        <v>96.31</v>
      </c>
    </row>
    <row r="25" spans="1:18" s="153" customFormat="1" ht="13.5" customHeight="1" x14ac:dyDescent="0.2">
      <c r="A25" s="142" t="s">
        <v>671</v>
      </c>
      <c r="B25" s="154" t="s">
        <v>939</v>
      </c>
      <c r="C25" s="155">
        <f t="shared" si="5"/>
        <v>2030000</v>
      </c>
      <c r="D25" s="155">
        <f t="shared" si="5"/>
        <v>2030000</v>
      </c>
      <c r="E25" s="155">
        <f t="shared" si="5"/>
        <v>1894763</v>
      </c>
      <c r="F25" s="155">
        <f t="shared" si="0"/>
        <v>93.34</v>
      </c>
      <c r="G25" s="155" t="s">
        <v>653</v>
      </c>
      <c r="H25" s="155" t="s">
        <v>653</v>
      </c>
      <c r="I25" s="155" t="s">
        <v>653</v>
      </c>
      <c r="J25" s="155" t="s">
        <v>653</v>
      </c>
      <c r="K25" s="155" t="s">
        <v>653</v>
      </c>
      <c r="L25" s="155" t="s">
        <v>653</v>
      </c>
      <c r="M25" s="155" t="s">
        <v>653</v>
      </c>
      <c r="N25" s="155" t="s">
        <v>653</v>
      </c>
      <c r="O25" s="155">
        <v>2030000</v>
      </c>
      <c r="P25" s="155">
        <v>2030000</v>
      </c>
      <c r="Q25" s="155">
        <v>1894763</v>
      </c>
      <c r="R25" s="156">
        <f t="shared" si="1"/>
        <v>93.34</v>
      </c>
    </row>
    <row r="26" spans="1:18" s="153" customFormat="1" ht="13.5" customHeight="1" x14ac:dyDescent="0.2">
      <c r="A26" s="142" t="s">
        <v>673</v>
      </c>
      <c r="B26" s="154" t="s">
        <v>940</v>
      </c>
      <c r="C26" s="155">
        <f>G26+K26+O26</f>
        <v>4250000</v>
      </c>
      <c r="D26" s="155">
        <f>H26+L26+P26</f>
        <v>4360000</v>
      </c>
      <c r="E26" s="155">
        <f>I26+M26+Q26</f>
        <v>4223686</v>
      </c>
      <c r="F26" s="155">
        <f t="shared" si="0"/>
        <v>96.87</v>
      </c>
      <c r="G26" s="156">
        <v>2460000</v>
      </c>
      <c r="H26" s="155">
        <v>2570000</v>
      </c>
      <c r="I26" s="155">
        <v>2572868</v>
      </c>
      <c r="J26" s="155">
        <f>ROUND(100*I26/H26,2)</f>
        <v>100.11</v>
      </c>
      <c r="K26" s="156">
        <v>450000</v>
      </c>
      <c r="L26" s="155">
        <v>450000</v>
      </c>
      <c r="M26" s="155">
        <v>433448</v>
      </c>
      <c r="N26" s="155">
        <f>ROUND(100*M26/L26,2)</f>
        <v>96.32</v>
      </c>
      <c r="O26" s="155">
        <v>1340000</v>
      </c>
      <c r="P26" s="155">
        <v>1340000</v>
      </c>
      <c r="Q26" s="155">
        <v>1217370</v>
      </c>
      <c r="R26" s="156">
        <f t="shared" si="1"/>
        <v>90.85</v>
      </c>
    </row>
    <row r="27" spans="1:18" s="153" customFormat="1" ht="13.5" customHeight="1" x14ac:dyDescent="0.2">
      <c r="A27" s="142" t="s">
        <v>675</v>
      </c>
      <c r="B27" s="154" t="s">
        <v>941</v>
      </c>
      <c r="C27" s="155">
        <v>8600000</v>
      </c>
      <c r="D27" s="155">
        <v>10024000</v>
      </c>
      <c r="E27" s="155">
        <v>8217653</v>
      </c>
      <c r="F27" s="155">
        <f t="shared" si="0"/>
        <v>81.98</v>
      </c>
      <c r="G27" s="156" t="s">
        <v>653</v>
      </c>
      <c r="H27" s="155" t="s">
        <v>653</v>
      </c>
      <c r="I27" s="155" t="s">
        <v>653</v>
      </c>
      <c r="J27" s="155" t="s">
        <v>653</v>
      </c>
      <c r="K27" s="156" t="s">
        <v>653</v>
      </c>
      <c r="L27" s="155" t="s">
        <v>653</v>
      </c>
      <c r="M27" s="155" t="s">
        <v>653</v>
      </c>
      <c r="N27" s="155" t="s">
        <v>653</v>
      </c>
      <c r="O27" s="155">
        <v>3070000</v>
      </c>
      <c r="P27" s="155">
        <v>4694000</v>
      </c>
      <c r="Q27" s="155">
        <v>3019953</v>
      </c>
      <c r="R27" s="156">
        <f t="shared" si="1"/>
        <v>64.34</v>
      </c>
    </row>
    <row r="28" spans="1:18" s="153" customFormat="1" ht="14.1" customHeight="1" x14ac:dyDescent="0.2">
      <c r="A28" s="142" t="s">
        <v>677</v>
      </c>
      <c r="B28" s="158" t="s">
        <v>942</v>
      </c>
      <c r="C28" s="159">
        <f>SUM(C11:C27)</f>
        <v>51920624</v>
      </c>
      <c r="D28" s="159">
        <f>SUM(D11:D27)</f>
        <v>54909372</v>
      </c>
      <c r="E28" s="159">
        <f>SUM(E11:E27)</f>
        <v>46452390</v>
      </c>
      <c r="F28" s="155">
        <f t="shared" si="0"/>
        <v>84.6</v>
      </c>
      <c r="G28" s="159">
        <f>SUM(G11:G27)</f>
        <v>22745000</v>
      </c>
      <c r="H28" s="159">
        <f>SUM(H11:H27)</f>
        <v>24034500</v>
      </c>
      <c r="I28" s="159">
        <f>SUM(I11:I27)</f>
        <v>23264634</v>
      </c>
      <c r="J28" s="159">
        <f>ROUND(100*I28/H28,2)</f>
        <v>96.8</v>
      </c>
      <c r="K28" s="159">
        <f>SUM(K11:K27)</f>
        <v>3145000</v>
      </c>
      <c r="L28" s="159">
        <f>SUM(L11:L27)</f>
        <v>3302500</v>
      </c>
      <c r="M28" s="159">
        <f>SUM(M11:M27)</f>
        <v>2890372</v>
      </c>
      <c r="N28" s="159">
        <f>ROUND(100*M28/L28,2)</f>
        <v>87.52</v>
      </c>
      <c r="O28" s="159">
        <f>SUM(O11:O27)</f>
        <v>20500624</v>
      </c>
      <c r="P28" s="159">
        <f>SUM(P11:P27)</f>
        <v>22242372</v>
      </c>
      <c r="Q28" s="159">
        <f>SUM(Q11:Q27)</f>
        <v>15099684</v>
      </c>
      <c r="R28" s="156">
        <f t="shared" si="1"/>
        <v>67.89</v>
      </c>
    </row>
    <row r="29" spans="1:18" s="153" customFormat="1" ht="14.25" customHeight="1" x14ac:dyDescent="0.2">
      <c r="A29" s="160" t="s">
        <v>679</v>
      </c>
      <c r="B29" s="161" t="s">
        <v>943</v>
      </c>
      <c r="C29" s="162"/>
      <c r="D29" s="162"/>
      <c r="E29" s="162"/>
      <c r="F29" s="162"/>
      <c r="G29" s="162"/>
      <c r="H29" s="163"/>
      <c r="I29" s="162"/>
      <c r="J29" s="162"/>
      <c r="K29" s="162"/>
      <c r="L29" s="163"/>
      <c r="M29" s="164"/>
      <c r="N29" s="163"/>
      <c r="O29" s="162"/>
      <c r="P29" s="163"/>
      <c r="Q29" s="162"/>
      <c r="R29" s="162"/>
    </row>
    <row r="30" spans="1:18" s="153" customFormat="1" ht="12.95" customHeight="1" x14ac:dyDescent="0.2">
      <c r="A30" s="146" t="s">
        <v>681</v>
      </c>
      <c r="B30" s="165" t="s">
        <v>944</v>
      </c>
      <c r="C30" s="166">
        <v>24000</v>
      </c>
      <c r="D30" s="166">
        <v>24000</v>
      </c>
      <c r="E30" s="166">
        <v>24000</v>
      </c>
      <c r="F30" s="166">
        <f t="shared" si="0"/>
        <v>100</v>
      </c>
      <c r="G30" s="166"/>
      <c r="H30" s="166"/>
      <c r="I30" s="166"/>
      <c r="J30" s="166"/>
      <c r="K30" s="166"/>
      <c r="L30" s="166"/>
      <c r="M30" s="167"/>
      <c r="N30" s="166"/>
      <c r="O30" s="166"/>
      <c r="P30" s="166"/>
      <c r="Q30" s="166"/>
      <c r="R30" s="166"/>
    </row>
    <row r="31" spans="1:18" s="153" customFormat="1" ht="12.95" customHeight="1" x14ac:dyDescent="0.2">
      <c r="A31" s="146" t="s">
        <v>683</v>
      </c>
      <c r="B31" s="165" t="s">
        <v>945</v>
      </c>
      <c r="C31" s="166">
        <v>300000</v>
      </c>
      <c r="D31" s="166">
        <v>300000</v>
      </c>
      <c r="E31" s="166">
        <v>333400</v>
      </c>
      <c r="F31" s="166">
        <f t="shared" si="0"/>
        <v>111.13</v>
      </c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</row>
    <row r="32" spans="1:18" s="153" customFormat="1" ht="12.95" customHeight="1" x14ac:dyDescent="0.2">
      <c r="A32" s="146" t="s">
        <v>685</v>
      </c>
      <c r="B32" s="165" t="s">
        <v>946</v>
      </c>
      <c r="C32" s="166">
        <v>850000</v>
      </c>
      <c r="D32" s="166">
        <v>850000</v>
      </c>
      <c r="E32" s="166">
        <v>692926</v>
      </c>
      <c r="F32" s="166">
        <f t="shared" si="0"/>
        <v>81.52</v>
      </c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</row>
    <row r="33" spans="1:18" s="153" customFormat="1" ht="12.95" customHeight="1" x14ac:dyDescent="0.2">
      <c r="A33" s="146" t="s">
        <v>687</v>
      </c>
      <c r="B33" s="165" t="s">
        <v>993</v>
      </c>
      <c r="C33" s="166">
        <v>1450000</v>
      </c>
      <c r="D33" s="166">
        <v>1450000</v>
      </c>
      <c r="E33" s="166">
        <v>1349929</v>
      </c>
      <c r="F33" s="166">
        <f t="shared" si="0"/>
        <v>93.1</v>
      </c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</row>
    <row r="34" spans="1:18" s="153" customFormat="1" ht="12.95" customHeight="1" x14ac:dyDescent="0.2">
      <c r="A34" s="146" t="s">
        <v>689</v>
      </c>
      <c r="B34" s="165" t="s">
        <v>994</v>
      </c>
      <c r="C34" s="166" t="s">
        <v>653</v>
      </c>
      <c r="D34" s="166">
        <v>100000</v>
      </c>
      <c r="E34" s="166">
        <v>100000</v>
      </c>
      <c r="F34" s="166">
        <f t="shared" si="0"/>
        <v>100</v>
      </c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</row>
    <row r="35" spans="1:18" s="153" customFormat="1" ht="12.95" customHeight="1" x14ac:dyDescent="0.2">
      <c r="A35" s="146" t="s">
        <v>691</v>
      </c>
      <c r="B35" s="165" t="s">
        <v>947</v>
      </c>
      <c r="C35" s="166">
        <v>530000</v>
      </c>
      <c r="D35" s="166">
        <v>530000</v>
      </c>
      <c r="E35" s="166">
        <v>500000</v>
      </c>
      <c r="F35" s="166">
        <f t="shared" si="0"/>
        <v>94.34</v>
      </c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</row>
    <row r="36" spans="1:18" s="153" customFormat="1" ht="12.95" customHeight="1" x14ac:dyDescent="0.2">
      <c r="A36" s="146" t="s">
        <v>693</v>
      </c>
      <c r="B36" s="165" t="s">
        <v>995</v>
      </c>
      <c r="C36" s="166">
        <v>7757639</v>
      </c>
      <c r="D36" s="166">
        <v>16227639</v>
      </c>
      <c r="E36" s="166" t="s">
        <v>653</v>
      </c>
      <c r="F36" s="166" t="s">
        <v>653</v>
      </c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</row>
    <row r="37" spans="1:18" s="153" customFormat="1" ht="13.5" customHeight="1" x14ac:dyDescent="0.2">
      <c r="A37" s="142" t="s">
        <v>695</v>
      </c>
      <c r="B37" s="168" t="s">
        <v>948</v>
      </c>
      <c r="C37" s="159">
        <f>SUM(C30:C36)</f>
        <v>10911639</v>
      </c>
      <c r="D37" s="159">
        <f>SUM(D30:D36)</f>
        <v>19481639</v>
      </c>
      <c r="E37" s="159">
        <f>SUM(E30:E36)</f>
        <v>3000255</v>
      </c>
      <c r="F37" s="155">
        <f t="shared" si="0"/>
        <v>15.4</v>
      </c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</row>
    <row r="38" spans="1:18" ht="13.5" customHeight="1" x14ac:dyDescent="0.2">
      <c r="A38" s="146" t="s">
        <v>697</v>
      </c>
      <c r="B38" s="170" t="s">
        <v>949</v>
      </c>
      <c r="C38" s="171"/>
      <c r="D38" s="171"/>
      <c r="E38" s="171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</row>
    <row r="39" spans="1:18" ht="12.75" customHeight="1" x14ac:dyDescent="0.2">
      <c r="A39" s="146" t="s">
        <v>699</v>
      </c>
      <c r="B39" s="165" t="s">
        <v>998</v>
      </c>
      <c r="C39" s="166">
        <v>1525000</v>
      </c>
      <c r="D39" s="166">
        <v>1525000</v>
      </c>
      <c r="E39" s="166" t="s">
        <v>653</v>
      </c>
      <c r="F39" s="166" t="s">
        <v>653</v>
      </c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</row>
    <row r="40" spans="1:18" ht="12" customHeight="1" x14ac:dyDescent="0.2">
      <c r="A40" s="146" t="s">
        <v>702</v>
      </c>
      <c r="B40" s="165" t="s">
        <v>997</v>
      </c>
      <c r="C40" s="166">
        <v>2476500</v>
      </c>
      <c r="D40" s="166">
        <v>2476500</v>
      </c>
      <c r="E40" s="166">
        <v>2476500</v>
      </c>
      <c r="F40" s="166">
        <f t="shared" ref="F40:F53" si="6">ROUND(100*E40/D40,2)</f>
        <v>100</v>
      </c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</row>
    <row r="41" spans="1:18" ht="12" customHeight="1" x14ac:dyDescent="0.2">
      <c r="A41" s="146" t="s">
        <v>704</v>
      </c>
      <c r="B41" s="165" t="s">
        <v>999</v>
      </c>
      <c r="C41" s="166">
        <v>5335000</v>
      </c>
      <c r="D41" s="166">
        <v>5855000</v>
      </c>
      <c r="E41" s="166">
        <v>5854065</v>
      </c>
      <c r="F41" s="166">
        <f t="shared" si="6"/>
        <v>99.98</v>
      </c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</row>
    <row r="42" spans="1:18" ht="12" customHeight="1" x14ac:dyDescent="0.2">
      <c r="A42" s="146" t="s">
        <v>706</v>
      </c>
      <c r="B42" s="165" t="s">
        <v>1000</v>
      </c>
      <c r="C42" s="166">
        <v>305000</v>
      </c>
      <c r="D42" s="166">
        <v>305000</v>
      </c>
      <c r="E42" s="166" t="s">
        <v>653</v>
      </c>
      <c r="F42" s="166" t="s">
        <v>653</v>
      </c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</row>
    <row r="43" spans="1:18" ht="12" customHeight="1" x14ac:dyDescent="0.2">
      <c r="A43" s="184" t="s">
        <v>708</v>
      </c>
      <c r="B43" s="185" t="s">
        <v>1001</v>
      </c>
      <c r="C43" s="172">
        <v>155000</v>
      </c>
      <c r="D43" s="172">
        <v>155000</v>
      </c>
      <c r="E43" s="172">
        <v>120000</v>
      </c>
      <c r="F43" s="172">
        <f t="shared" si="6"/>
        <v>77.42</v>
      </c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</row>
    <row r="44" spans="1:18" ht="12" customHeight="1" x14ac:dyDescent="0.2">
      <c r="A44" s="146" t="s">
        <v>710</v>
      </c>
      <c r="B44" s="165" t="s">
        <v>1002</v>
      </c>
      <c r="C44" s="166" t="s">
        <v>653</v>
      </c>
      <c r="D44" s="166">
        <v>120000</v>
      </c>
      <c r="E44" s="166">
        <v>95900</v>
      </c>
      <c r="F44" s="166">
        <f t="shared" si="6"/>
        <v>79.92</v>
      </c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</row>
    <row r="45" spans="1:18" ht="12" customHeight="1" x14ac:dyDescent="0.2">
      <c r="A45" s="146" t="s">
        <v>712</v>
      </c>
      <c r="B45" s="165" t="s">
        <v>1003</v>
      </c>
      <c r="C45" s="166">
        <v>1650000</v>
      </c>
      <c r="D45" s="166">
        <v>1650000</v>
      </c>
      <c r="E45" s="166">
        <v>914400</v>
      </c>
      <c r="F45" s="166">
        <f t="shared" si="6"/>
        <v>55.42</v>
      </c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</row>
    <row r="46" spans="1:18" ht="12" customHeight="1" x14ac:dyDescent="0.2">
      <c r="A46" s="146" t="s">
        <v>714</v>
      </c>
      <c r="B46" s="165" t="s">
        <v>1004</v>
      </c>
      <c r="C46" s="166">
        <v>305000</v>
      </c>
      <c r="D46" s="166">
        <v>305000</v>
      </c>
      <c r="E46" s="166" t="s">
        <v>653</v>
      </c>
      <c r="F46" s="166" t="s">
        <v>653</v>
      </c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</row>
    <row r="47" spans="1:18" ht="12" customHeight="1" x14ac:dyDescent="0.2">
      <c r="A47" s="146" t="s">
        <v>716</v>
      </c>
      <c r="B47" s="165" t="s">
        <v>1005</v>
      </c>
      <c r="C47" s="166" t="s">
        <v>653</v>
      </c>
      <c r="D47" s="166">
        <v>80000</v>
      </c>
      <c r="E47" s="166">
        <v>80000</v>
      </c>
      <c r="F47" s="166">
        <f t="shared" si="6"/>
        <v>100</v>
      </c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</row>
    <row r="48" spans="1:18" ht="12" customHeight="1" x14ac:dyDescent="0.2">
      <c r="A48" s="146" t="s">
        <v>718</v>
      </c>
      <c r="B48" s="165" t="s">
        <v>1006</v>
      </c>
      <c r="C48" s="166" t="s">
        <v>653</v>
      </c>
      <c r="D48" s="166">
        <v>10000</v>
      </c>
      <c r="E48" s="166">
        <v>8600</v>
      </c>
      <c r="F48" s="166">
        <f t="shared" si="6"/>
        <v>86</v>
      </c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</row>
    <row r="49" spans="1:18" ht="12" customHeight="1" x14ac:dyDescent="0.2">
      <c r="A49" s="146" t="s">
        <v>720</v>
      </c>
      <c r="B49" s="165" t="s">
        <v>1007</v>
      </c>
      <c r="C49" s="166" t="s">
        <v>653</v>
      </c>
      <c r="D49" s="166">
        <v>450000</v>
      </c>
      <c r="E49" s="166">
        <v>405756</v>
      </c>
      <c r="F49" s="166">
        <f t="shared" si="6"/>
        <v>90.17</v>
      </c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</row>
    <row r="50" spans="1:18" ht="12" customHeight="1" x14ac:dyDescent="0.2">
      <c r="A50" s="146" t="s">
        <v>722</v>
      </c>
      <c r="B50" s="165" t="s">
        <v>1008</v>
      </c>
      <c r="C50" s="166">
        <v>650000</v>
      </c>
      <c r="D50" s="166">
        <v>650000</v>
      </c>
      <c r="E50" s="166">
        <v>650000</v>
      </c>
      <c r="F50" s="166">
        <f t="shared" si="6"/>
        <v>100</v>
      </c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</row>
    <row r="51" spans="1:18" ht="12" customHeight="1" x14ac:dyDescent="0.2">
      <c r="A51" s="146" t="s">
        <v>724</v>
      </c>
      <c r="B51" s="165" t="s">
        <v>1009</v>
      </c>
      <c r="C51" s="166" t="s">
        <v>653</v>
      </c>
      <c r="D51" s="166">
        <v>620000</v>
      </c>
      <c r="E51" s="166">
        <v>620000</v>
      </c>
      <c r="F51" s="166">
        <f t="shared" si="6"/>
        <v>100</v>
      </c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</row>
    <row r="52" spans="1:18" ht="12" customHeight="1" x14ac:dyDescent="0.2">
      <c r="A52" s="146" t="s">
        <v>726</v>
      </c>
      <c r="B52" s="165" t="s">
        <v>1010</v>
      </c>
      <c r="C52" s="166" t="s">
        <v>653</v>
      </c>
      <c r="D52" s="166">
        <v>224285</v>
      </c>
      <c r="E52" s="166">
        <v>49900</v>
      </c>
      <c r="F52" s="166">
        <f t="shared" si="6"/>
        <v>22.25</v>
      </c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</row>
    <row r="53" spans="1:18" ht="13.5" customHeight="1" x14ac:dyDescent="0.2">
      <c r="A53" s="143" t="s">
        <v>787</v>
      </c>
      <c r="B53" s="168" t="s">
        <v>950</v>
      </c>
      <c r="C53" s="159">
        <f>SUM(C39:C52)</f>
        <v>12401500</v>
      </c>
      <c r="D53" s="159">
        <f>SUM(D39:D52)</f>
        <v>14425785</v>
      </c>
      <c r="E53" s="159">
        <f>SUM(E39:E52)</f>
        <v>11275121</v>
      </c>
      <c r="F53" s="155">
        <f t="shared" si="6"/>
        <v>78.16</v>
      </c>
      <c r="G53" s="155"/>
      <c r="H53" s="155"/>
      <c r="I53" s="155"/>
      <c r="J53" s="155"/>
      <c r="K53" s="156"/>
      <c r="L53" s="155"/>
      <c r="M53" s="155"/>
      <c r="N53" s="156"/>
      <c r="O53" s="155"/>
      <c r="P53" s="155"/>
      <c r="Q53" s="155"/>
      <c r="R53" s="155"/>
    </row>
    <row r="54" spans="1:18" ht="13.5" customHeight="1" x14ac:dyDescent="0.2">
      <c r="A54" s="143" t="s">
        <v>789</v>
      </c>
      <c r="B54" s="170" t="s">
        <v>719</v>
      </c>
      <c r="C54" s="171"/>
      <c r="D54" s="171"/>
      <c r="E54" s="171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</row>
    <row r="55" spans="1:18" ht="12.75" customHeight="1" x14ac:dyDescent="0.2">
      <c r="A55" s="148" t="s">
        <v>791</v>
      </c>
      <c r="B55" s="165" t="s">
        <v>996</v>
      </c>
      <c r="C55" s="166" t="s">
        <v>653</v>
      </c>
      <c r="D55" s="166">
        <v>6999999</v>
      </c>
      <c r="E55" s="166" t="s">
        <v>653</v>
      </c>
      <c r="F55" s="166" t="s">
        <v>653</v>
      </c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</row>
    <row r="56" spans="1:18" ht="13.5" customHeight="1" x14ac:dyDescent="0.2">
      <c r="A56" s="146" t="s">
        <v>793</v>
      </c>
      <c r="B56" s="168" t="s">
        <v>951</v>
      </c>
      <c r="C56" s="159" t="s">
        <v>653</v>
      </c>
      <c r="D56" s="159">
        <f>D55</f>
        <v>6999999</v>
      </c>
      <c r="E56" s="159" t="s">
        <v>653</v>
      </c>
      <c r="F56" s="155" t="s">
        <v>653</v>
      </c>
      <c r="G56" s="155"/>
      <c r="H56" s="155"/>
      <c r="I56" s="155"/>
      <c r="J56" s="155"/>
      <c r="K56" s="156"/>
      <c r="L56" s="155"/>
      <c r="M56" s="155"/>
      <c r="N56" s="156"/>
      <c r="O56" s="155"/>
      <c r="P56" s="155"/>
      <c r="Q56" s="155"/>
      <c r="R56" s="155"/>
    </row>
    <row r="57" spans="1:18" ht="14.25" customHeight="1" x14ac:dyDescent="0.2">
      <c r="A57" s="142" t="s">
        <v>795</v>
      </c>
      <c r="B57" s="168" t="s">
        <v>952</v>
      </c>
      <c r="C57" s="159">
        <f>C28+C37+C53</f>
        <v>75233763</v>
      </c>
      <c r="D57" s="159">
        <f>D28+D37+D53+D56</f>
        <v>95816795</v>
      </c>
      <c r="E57" s="159">
        <f>E28+E37+E53</f>
        <v>60727766</v>
      </c>
      <c r="F57" s="155">
        <f t="shared" si="0"/>
        <v>63.38</v>
      </c>
      <c r="G57" s="155"/>
      <c r="H57" s="155"/>
      <c r="I57" s="156"/>
      <c r="J57" s="155"/>
      <c r="K57" s="155"/>
      <c r="L57" s="155"/>
      <c r="M57" s="155"/>
      <c r="N57" s="155"/>
      <c r="O57" s="155"/>
      <c r="P57" s="155"/>
      <c r="Q57" s="155"/>
      <c r="R57" s="155"/>
    </row>
    <row r="58" spans="1:18" ht="14.25" customHeight="1" x14ac:dyDescent="0.2">
      <c r="A58" s="146" t="s">
        <v>797</v>
      </c>
      <c r="B58" s="158" t="s">
        <v>818</v>
      </c>
      <c r="C58" s="173">
        <v>4174430</v>
      </c>
      <c r="D58" s="159">
        <v>5211038</v>
      </c>
      <c r="E58" s="159">
        <v>4360082</v>
      </c>
      <c r="F58" s="166">
        <f t="shared" si="0"/>
        <v>83.67</v>
      </c>
      <c r="G58" s="155"/>
      <c r="H58" s="156"/>
      <c r="I58" s="155"/>
      <c r="J58" s="155"/>
      <c r="K58" s="155"/>
      <c r="L58" s="155"/>
      <c r="M58" s="155"/>
      <c r="N58" s="155"/>
      <c r="O58" s="155"/>
      <c r="P58" s="155"/>
      <c r="Q58" s="155"/>
      <c r="R58" s="155"/>
    </row>
    <row r="59" spans="1:18" ht="15" customHeight="1" x14ac:dyDescent="0.2">
      <c r="A59" s="143" t="s">
        <v>798</v>
      </c>
      <c r="B59" s="158" t="s">
        <v>819</v>
      </c>
      <c r="C59" s="159">
        <f>C57+C58</f>
        <v>79408193</v>
      </c>
      <c r="D59" s="159">
        <f>D57+D58</f>
        <v>101027833</v>
      </c>
      <c r="E59" s="159">
        <f>E57+E58</f>
        <v>65087848</v>
      </c>
      <c r="F59" s="169">
        <f t="shared" si="0"/>
        <v>64.430000000000007</v>
      </c>
      <c r="G59" s="159">
        <f t="shared" ref="G59:R59" si="7">G28</f>
        <v>22745000</v>
      </c>
      <c r="H59" s="159">
        <f t="shared" si="7"/>
        <v>24034500</v>
      </c>
      <c r="I59" s="159">
        <f t="shared" si="7"/>
        <v>23264634</v>
      </c>
      <c r="J59" s="159">
        <f t="shared" si="7"/>
        <v>96.8</v>
      </c>
      <c r="K59" s="159">
        <f t="shared" si="7"/>
        <v>3145000</v>
      </c>
      <c r="L59" s="159">
        <f t="shared" si="7"/>
        <v>3302500</v>
      </c>
      <c r="M59" s="159">
        <f t="shared" si="7"/>
        <v>2890372</v>
      </c>
      <c r="N59" s="159">
        <f t="shared" si="7"/>
        <v>87.52</v>
      </c>
      <c r="O59" s="159">
        <f t="shared" si="7"/>
        <v>20500624</v>
      </c>
      <c r="P59" s="159">
        <f t="shared" si="7"/>
        <v>22242372</v>
      </c>
      <c r="Q59" s="159">
        <f t="shared" si="7"/>
        <v>15099684</v>
      </c>
      <c r="R59" s="159">
        <f t="shared" si="7"/>
        <v>67.89</v>
      </c>
    </row>
    <row r="60" spans="1:18" x14ac:dyDescent="0.2">
      <c r="A60" s="174"/>
      <c r="F60" s="175"/>
    </row>
  </sheetData>
  <mergeCells count="23">
    <mergeCell ref="O7:R7"/>
    <mergeCell ref="O8:R8"/>
    <mergeCell ref="A1:R1"/>
    <mergeCell ref="B3:R3"/>
    <mergeCell ref="B4:R4"/>
    <mergeCell ref="C5:F5"/>
    <mergeCell ref="G5:J5"/>
    <mergeCell ref="K5:N5"/>
    <mergeCell ref="O5:R5"/>
    <mergeCell ref="A7:A8"/>
    <mergeCell ref="B7:B8"/>
    <mergeCell ref="C7:F8"/>
    <mergeCell ref="G7:J8"/>
    <mergeCell ref="K7:N8"/>
    <mergeCell ref="N9:N10"/>
    <mergeCell ref="O9:O10"/>
    <mergeCell ref="R9:R10"/>
    <mergeCell ref="A9:A10"/>
    <mergeCell ref="C9:C10"/>
    <mergeCell ref="F9:F10"/>
    <mergeCell ref="G9:G10"/>
    <mergeCell ref="J9:J10"/>
    <mergeCell ref="K9:K10"/>
  </mergeCells>
  <phoneticPr fontId="18" type="noConversion"/>
  <pageMargins left="0.24" right="0.15748031496062992" top="0.4" bottom="0.52" header="0.15748031496062992" footer="0.4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5"/>
  <sheetViews>
    <sheetView zoomScale="110" zoomScaleNormal="110" workbookViewId="0">
      <selection activeCell="A8" sqref="A8"/>
    </sheetView>
  </sheetViews>
  <sheetFormatPr defaultRowHeight="12.75" x14ac:dyDescent="0.2"/>
  <cols>
    <col min="1" max="1" width="7.5703125" customWidth="1"/>
    <col min="2" max="2" width="39.42578125" customWidth="1"/>
    <col min="3" max="3" width="12" customWidth="1"/>
    <col min="4" max="4" width="11" customWidth="1"/>
    <col min="5" max="5" width="11.28515625" customWidth="1"/>
    <col min="6" max="6" width="11" customWidth="1"/>
  </cols>
  <sheetData>
    <row r="1" spans="1:6" s="1" customFormat="1" ht="15.75" x14ac:dyDescent="0.25">
      <c r="A1" s="190" t="s">
        <v>1013</v>
      </c>
      <c r="B1" s="190"/>
      <c r="C1" s="190"/>
      <c r="D1" s="190"/>
      <c r="E1" s="190"/>
      <c r="F1" s="190"/>
    </row>
    <row r="2" spans="1:6" s="1" customFormat="1" x14ac:dyDescent="0.2"/>
    <row r="3" spans="1:6" s="1" customFormat="1" ht="15.75" x14ac:dyDescent="0.25">
      <c r="A3" s="214" t="s">
        <v>729</v>
      </c>
      <c r="B3" s="214"/>
      <c r="C3" s="214"/>
      <c r="D3" s="214"/>
      <c r="E3" s="214"/>
      <c r="F3" s="214"/>
    </row>
    <row r="4" spans="1:6" s="1" customFormat="1" ht="15.75" x14ac:dyDescent="0.25">
      <c r="A4" s="214" t="s">
        <v>730</v>
      </c>
      <c r="B4" s="214"/>
      <c r="C4" s="214"/>
      <c r="D4" s="214"/>
      <c r="E4" s="214"/>
      <c r="F4" s="214"/>
    </row>
    <row r="5" spans="1:6" s="1" customFormat="1" ht="15.75" x14ac:dyDescent="0.25">
      <c r="A5" s="12"/>
      <c r="B5" s="12"/>
      <c r="C5" s="12"/>
      <c r="D5" s="12"/>
      <c r="E5" s="12"/>
      <c r="F5" s="12"/>
    </row>
    <row r="6" spans="1:6" s="1" customFormat="1" x14ac:dyDescent="0.2">
      <c r="F6" s="59" t="s">
        <v>576</v>
      </c>
    </row>
    <row r="7" spans="1:6" s="1" customFormat="1" x14ac:dyDescent="0.2">
      <c r="A7" s="33"/>
      <c r="B7" s="33" t="s">
        <v>638</v>
      </c>
      <c r="C7" s="33" t="s">
        <v>575</v>
      </c>
      <c r="D7" s="33" t="s">
        <v>583</v>
      </c>
      <c r="E7" s="33" t="s">
        <v>584</v>
      </c>
      <c r="F7" s="33" t="s">
        <v>585</v>
      </c>
    </row>
    <row r="8" spans="1:6" s="1" customFormat="1" x14ac:dyDescent="0.2">
      <c r="A8" s="35"/>
      <c r="B8" s="34" t="s">
        <v>639</v>
      </c>
      <c r="C8" s="32" t="s">
        <v>640</v>
      </c>
      <c r="D8" s="192" t="s">
        <v>728</v>
      </c>
      <c r="E8" s="193"/>
      <c r="F8" s="194"/>
    </row>
    <row r="9" spans="1:6" s="1" customFormat="1" ht="12.75" customHeight="1" x14ac:dyDescent="0.2">
      <c r="A9" s="35"/>
      <c r="B9" s="34"/>
      <c r="C9" s="43" t="s">
        <v>641</v>
      </c>
      <c r="D9" s="35" t="s">
        <v>642</v>
      </c>
      <c r="E9" s="35" t="s">
        <v>643</v>
      </c>
      <c r="F9" s="35" t="s">
        <v>641</v>
      </c>
    </row>
    <row r="10" spans="1:6" s="1" customFormat="1" x14ac:dyDescent="0.2">
      <c r="A10" s="44" t="s">
        <v>644</v>
      </c>
      <c r="B10" s="41" t="s">
        <v>645</v>
      </c>
      <c r="C10" s="38"/>
      <c r="D10" s="65"/>
      <c r="E10" s="65"/>
      <c r="F10" s="65"/>
    </row>
    <row r="11" spans="1:6" s="1" customFormat="1" x14ac:dyDescent="0.2">
      <c r="A11" s="45" t="s">
        <v>646</v>
      </c>
      <c r="B11" s="42" t="s">
        <v>647</v>
      </c>
      <c r="C11" s="66">
        <v>27256462</v>
      </c>
      <c r="D11" s="66">
        <v>24360754</v>
      </c>
      <c r="E11" s="66">
        <v>27106787</v>
      </c>
      <c r="F11" s="66">
        <v>27106787</v>
      </c>
    </row>
    <row r="12" spans="1:6" s="1" customFormat="1" x14ac:dyDescent="0.2">
      <c r="A12" s="45" t="s">
        <v>648</v>
      </c>
      <c r="B12" s="42" t="s">
        <v>649</v>
      </c>
      <c r="C12" s="67">
        <v>15140733</v>
      </c>
      <c r="D12" s="67">
        <v>12520000</v>
      </c>
      <c r="E12" s="67">
        <v>13857000</v>
      </c>
      <c r="F12" s="67">
        <v>15690801</v>
      </c>
    </row>
    <row r="13" spans="1:6" s="1" customFormat="1" x14ac:dyDescent="0.2">
      <c r="A13" s="45" t="s">
        <v>650</v>
      </c>
      <c r="B13" s="47" t="s">
        <v>651</v>
      </c>
      <c r="C13" s="68">
        <f>SUM(C11:C12)</f>
        <v>42397195</v>
      </c>
      <c r="D13" s="68">
        <f>SUM(D11:D12)</f>
        <v>36880754</v>
      </c>
      <c r="E13" s="68">
        <f>SUM(E11:E12)</f>
        <v>40963787</v>
      </c>
      <c r="F13" s="68">
        <f>SUM(F11:F12)</f>
        <v>42797588</v>
      </c>
    </row>
    <row r="14" spans="1:6" s="1" customFormat="1" ht="12.75" customHeight="1" x14ac:dyDescent="0.2">
      <c r="A14" s="45" t="s">
        <v>652</v>
      </c>
      <c r="B14" s="50" t="s">
        <v>953</v>
      </c>
      <c r="C14" s="69" t="s">
        <v>653</v>
      </c>
      <c r="D14" s="69" t="s">
        <v>653</v>
      </c>
      <c r="E14" s="69" t="s">
        <v>653</v>
      </c>
      <c r="F14" s="69">
        <v>1038</v>
      </c>
    </row>
    <row r="15" spans="1:6" s="1" customFormat="1" x14ac:dyDescent="0.2">
      <c r="A15" s="45" t="s">
        <v>654</v>
      </c>
      <c r="B15" s="51" t="s">
        <v>655</v>
      </c>
      <c r="C15" s="66">
        <v>21056886</v>
      </c>
      <c r="D15" s="66">
        <v>10000000</v>
      </c>
      <c r="E15" s="66">
        <v>20000000</v>
      </c>
      <c r="F15" s="66">
        <v>22008936</v>
      </c>
    </row>
    <row r="16" spans="1:6" s="1" customFormat="1" x14ac:dyDescent="0.2">
      <c r="A16" s="45" t="s">
        <v>656</v>
      </c>
      <c r="B16" s="51" t="s">
        <v>657</v>
      </c>
      <c r="C16" s="66">
        <v>643182</v>
      </c>
      <c r="D16" s="66">
        <v>500000</v>
      </c>
      <c r="E16" s="66" t="s">
        <v>653</v>
      </c>
      <c r="F16" s="66" t="s">
        <v>653</v>
      </c>
    </row>
    <row r="17" spans="1:6" s="1" customFormat="1" x14ac:dyDescent="0.2">
      <c r="A17" s="45" t="s">
        <v>658</v>
      </c>
      <c r="B17" s="52" t="s">
        <v>659</v>
      </c>
      <c r="C17" s="67">
        <v>1463009</v>
      </c>
      <c r="D17" s="67">
        <v>1300000</v>
      </c>
      <c r="E17" s="67">
        <v>1300000</v>
      </c>
      <c r="F17" s="67">
        <v>1352519</v>
      </c>
    </row>
    <row r="18" spans="1:6" s="1" customFormat="1" x14ac:dyDescent="0.2">
      <c r="A18" s="45" t="s">
        <v>954</v>
      </c>
      <c r="B18" s="47" t="s">
        <v>660</v>
      </c>
      <c r="C18" s="68">
        <f>SUM(C14:C17)</f>
        <v>23163077</v>
      </c>
      <c r="D18" s="68">
        <f>SUM(D14:D17)</f>
        <v>11800000</v>
      </c>
      <c r="E18" s="68">
        <f>SUM(E14:E17)</f>
        <v>21300000</v>
      </c>
      <c r="F18" s="68">
        <f>SUM(F14:F17)</f>
        <v>23362493</v>
      </c>
    </row>
    <row r="19" spans="1:6" s="1" customFormat="1" x14ac:dyDescent="0.2">
      <c r="A19" s="45" t="s">
        <v>955</v>
      </c>
      <c r="B19" s="53" t="s">
        <v>662</v>
      </c>
      <c r="C19" s="70">
        <v>355342</v>
      </c>
      <c r="D19" s="70">
        <v>400000</v>
      </c>
      <c r="E19" s="70">
        <v>400000</v>
      </c>
      <c r="F19" s="70">
        <v>563909</v>
      </c>
    </row>
    <row r="20" spans="1:6" s="1" customFormat="1" x14ac:dyDescent="0.2">
      <c r="A20" s="45" t="s">
        <v>956</v>
      </c>
      <c r="B20" s="53" t="s">
        <v>664</v>
      </c>
      <c r="C20" s="71">
        <v>108624</v>
      </c>
      <c r="D20" s="71">
        <v>120000</v>
      </c>
      <c r="E20" s="71">
        <v>120000</v>
      </c>
      <c r="F20" s="71">
        <v>75264</v>
      </c>
    </row>
    <row r="21" spans="1:6" s="1" customFormat="1" x14ac:dyDescent="0.2">
      <c r="A21" s="45" t="s">
        <v>957</v>
      </c>
      <c r="B21" s="53" t="s">
        <v>991</v>
      </c>
      <c r="C21" s="71" t="s">
        <v>653</v>
      </c>
      <c r="D21" s="71" t="s">
        <v>653</v>
      </c>
      <c r="E21" s="71" t="s">
        <v>653</v>
      </c>
      <c r="F21" s="71">
        <v>210292</v>
      </c>
    </row>
    <row r="22" spans="1:6" s="1" customFormat="1" x14ac:dyDescent="0.2">
      <c r="A22" s="45" t="s">
        <v>958</v>
      </c>
      <c r="B22" s="53" t="s">
        <v>666</v>
      </c>
      <c r="C22" s="71">
        <v>948711</v>
      </c>
      <c r="D22" s="71">
        <v>960000</v>
      </c>
      <c r="E22" s="71">
        <v>960000</v>
      </c>
      <c r="F22" s="71">
        <v>999365</v>
      </c>
    </row>
    <row r="23" spans="1:6" s="1" customFormat="1" x14ac:dyDescent="0.2">
      <c r="A23" s="45" t="s">
        <v>959</v>
      </c>
      <c r="B23" s="53" t="s">
        <v>668</v>
      </c>
      <c r="C23" s="71">
        <v>294853</v>
      </c>
      <c r="D23" s="71">
        <v>310000</v>
      </c>
      <c r="E23" s="71">
        <v>310000</v>
      </c>
      <c r="F23" s="71">
        <v>322082</v>
      </c>
    </row>
    <row r="24" spans="1:6" s="1" customFormat="1" x14ac:dyDescent="0.2">
      <c r="A24" s="45" t="s">
        <v>960</v>
      </c>
      <c r="B24" s="53" t="s">
        <v>670</v>
      </c>
      <c r="C24" s="71">
        <v>24</v>
      </c>
      <c r="D24" s="71">
        <v>100</v>
      </c>
      <c r="E24" s="71">
        <v>100</v>
      </c>
      <c r="F24" s="71">
        <v>30</v>
      </c>
    </row>
    <row r="25" spans="1:6" s="1" customFormat="1" x14ac:dyDescent="0.2">
      <c r="A25" s="45" t="s">
        <v>961</v>
      </c>
      <c r="B25" s="53" t="s">
        <v>672</v>
      </c>
      <c r="C25" s="72">
        <v>120742</v>
      </c>
      <c r="D25" s="72" t="s">
        <v>653</v>
      </c>
      <c r="E25" s="72" t="s">
        <v>653</v>
      </c>
      <c r="F25" s="72">
        <v>6432</v>
      </c>
    </row>
    <row r="26" spans="1:6" s="1" customFormat="1" x14ac:dyDescent="0.2">
      <c r="A26" s="45" t="s">
        <v>962</v>
      </c>
      <c r="B26" s="47" t="s">
        <v>674</v>
      </c>
      <c r="C26" s="68">
        <f>SUM(C19:C25)</f>
        <v>1828296</v>
      </c>
      <c r="D26" s="68">
        <f>SUM(D19:D25)</f>
        <v>1790100</v>
      </c>
      <c r="E26" s="68">
        <f>SUM(E19:E25)</f>
        <v>1790100</v>
      </c>
      <c r="F26" s="68">
        <f>SUM(F19:F25)</f>
        <v>2177374</v>
      </c>
    </row>
    <row r="27" spans="1:6" s="1" customFormat="1" x14ac:dyDescent="0.2">
      <c r="A27" s="45" t="s">
        <v>963</v>
      </c>
      <c r="B27" s="47" t="s">
        <v>676</v>
      </c>
      <c r="C27" s="68">
        <v>28575299</v>
      </c>
      <c r="D27" s="68">
        <v>26159664</v>
      </c>
      <c r="E27" s="68">
        <v>27196272</v>
      </c>
      <c r="F27" s="68">
        <v>27196272</v>
      </c>
    </row>
    <row r="28" spans="1:6" s="1" customFormat="1" ht="14.25" customHeight="1" x14ac:dyDescent="0.2">
      <c r="A28" s="45" t="s">
        <v>964</v>
      </c>
      <c r="B28" s="54" t="s">
        <v>678</v>
      </c>
      <c r="C28" s="73">
        <f>SUM(C13,C18,C26,C27)</f>
        <v>95963867</v>
      </c>
      <c r="D28" s="73">
        <f>SUM(D13,D18,D26,D27)</f>
        <v>76630518</v>
      </c>
      <c r="E28" s="73">
        <f>SUM(E13,E18,E26,E27)</f>
        <v>91250159</v>
      </c>
      <c r="F28" s="73">
        <f>SUM(F13,F18,F26,F27)</f>
        <v>95533727</v>
      </c>
    </row>
    <row r="29" spans="1:6" s="1" customFormat="1" x14ac:dyDescent="0.2">
      <c r="A29" s="45" t="s">
        <v>965</v>
      </c>
      <c r="B29" s="55" t="s">
        <v>680</v>
      </c>
      <c r="C29" s="74"/>
      <c r="D29" s="65"/>
      <c r="E29" s="65"/>
      <c r="F29" s="65"/>
    </row>
    <row r="30" spans="1:6" s="1" customFormat="1" x14ac:dyDescent="0.2">
      <c r="A30" s="45" t="s">
        <v>966</v>
      </c>
      <c r="B30" s="56" t="s">
        <v>682</v>
      </c>
      <c r="C30" s="75">
        <v>22825859</v>
      </c>
      <c r="D30" s="66">
        <v>22745000</v>
      </c>
      <c r="E30" s="66">
        <v>24034500</v>
      </c>
      <c r="F30" s="66">
        <v>23264634</v>
      </c>
    </row>
    <row r="31" spans="1:6" s="1" customFormat="1" x14ac:dyDescent="0.2">
      <c r="A31" s="45" t="s">
        <v>967</v>
      </c>
      <c r="B31" s="56" t="s">
        <v>684</v>
      </c>
      <c r="C31" s="75">
        <v>3278788</v>
      </c>
      <c r="D31" s="66">
        <v>3145000</v>
      </c>
      <c r="E31" s="66">
        <v>3302500</v>
      </c>
      <c r="F31" s="66">
        <v>2890372</v>
      </c>
    </row>
    <row r="32" spans="1:6" s="1" customFormat="1" x14ac:dyDescent="0.2">
      <c r="A32" s="45" t="s">
        <v>968</v>
      </c>
      <c r="B32" s="56" t="s">
        <v>686</v>
      </c>
      <c r="C32" s="75">
        <v>17997482</v>
      </c>
      <c r="D32" s="66">
        <v>20500624</v>
      </c>
      <c r="E32" s="66">
        <v>22242372</v>
      </c>
      <c r="F32" s="66">
        <v>15099684</v>
      </c>
    </row>
    <row r="33" spans="1:6" s="1" customFormat="1" x14ac:dyDescent="0.2">
      <c r="A33" s="45" t="s">
        <v>969</v>
      </c>
      <c r="B33" s="56" t="s">
        <v>688</v>
      </c>
      <c r="C33" s="75">
        <v>6300200</v>
      </c>
      <c r="D33" s="66">
        <v>5530000</v>
      </c>
      <c r="E33" s="66">
        <v>5330000</v>
      </c>
      <c r="F33" s="66">
        <v>5197700</v>
      </c>
    </row>
    <row r="34" spans="1:6" s="1" customFormat="1" x14ac:dyDescent="0.2">
      <c r="A34" s="45" t="s">
        <v>970</v>
      </c>
      <c r="B34" s="56" t="s">
        <v>989</v>
      </c>
      <c r="C34" s="75" t="s">
        <v>653</v>
      </c>
      <c r="D34" s="66">
        <v>24000</v>
      </c>
      <c r="E34" s="66">
        <v>24000</v>
      </c>
      <c r="F34" s="66">
        <v>24000</v>
      </c>
    </row>
    <row r="35" spans="1:6" s="1" customFormat="1" x14ac:dyDescent="0.2">
      <c r="A35" s="45" t="s">
        <v>971</v>
      </c>
      <c r="B35" s="56" t="s">
        <v>690</v>
      </c>
      <c r="C35" s="75">
        <v>2299672</v>
      </c>
      <c r="D35" s="66">
        <v>2600000</v>
      </c>
      <c r="E35" s="66">
        <v>2700000</v>
      </c>
      <c r="F35" s="66">
        <v>2476255</v>
      </c>
    </row>
    <row r="36" spans="1:6" s="1" customFormat="1" x14ac:dyDescent="0.2">
      <c r="A36" s="45" t="s">
        <v>972</v>
      </c>
      <c r="B36" s="56" t="s">
        <v>692</v>
      </c>
      <c r="C36" s="75">
        <v>330000</v>
      </c>
      <c r="D36" s="66">
        <v>530000</v>
      </c>
      <c r="E36" s="66">
        <v>530000</v>
      </c>
      <c r="F36" s="66">
        <v>500000</v>
      </c>
    </row>
    <row r="37" spans="1:6" s="1" customFormat="1" x14ac:dyDescent="0.2">
      <c r="A37" s="45" t="s">
        <v>973</v>
      </c>
      <c r="B37" s="52" t="s">
        <v>694</v>
      </c>
      <c r="C37" s="76" t="s">
        <v>653</v>
      </c>
      <c r="D37" s="67">
        <v>7757639</v>
      </c>
      <c r="E37" s="67">
        <v>16227639</v>
      </c>
      <c r="F37" s="67" t="s">
        <v>653</v>
      </c>
    </row>
    <row r="38" spans="1:6" s="1" customFormat="1" x14ac:dyDescent="0.2">
      <c r="A38" s="45" t="s">
        <v>974</v>
      </c>
      <c r="B38" s="47" t="s">
        <v>696</v>
      </c>
      <c r="C38" s="77">
        <f>SUM(C34:C37)</f>
        <v>2629672</v>
      </c>
      <c r="D38" s="77">
        <f>SUM(D34:D37)</f>
        <v>10911639</v>
      </c>
      <c r="E38" s="77">
        <f>SUM(E34:E37)</f>
        <v>19481639</v>
      </c>
      <c r="F38" s="77">
        <f>SUM(F34:F37)</f>
        <v>3000255</v>
      </c>
    </row>
    <row r="39" spans="1:6" s="1" customFormat="1" x14ac:dyDescent="0.2">
      <c r="A39" s="45" t="s">
        <v>975</v>
      </c>
      <c r="B39" s="47" t="s">
        <v>698</v>
      </c>
      <c r="C39" s="77">
        <v>4394446</v>
      </c>
      <c r="D39" s="68">
        <v>4174430</v>
      </c>
      <c r="E39" s="68">
        <v>5211038</v>
      </c>
      <c r="F39" s="68">
        <v>4360082</v>
      </c>
    </row>
    <row r="40" spans="1:6" s="1" customFormat="1" x14ac:dyDescent="0.2">
      <c r="A40" s="45" t="s">
        <v>976</v>
      </c>
      <c r="B40" s="47" t="s">
        <v>700</v>
      </c>
      <c r="C40" s="48" t="s">
        <v>701</v>
      </c>
      <c r="D40" s="48" t="s">
        <v>701</v>
      </c>
      <c r="E40" s="37" t="s">
        <v>990</v>
      </c>
      <c r="F40" s="48" t="s">
        <v>990</v>
      </c>
    </row>
    <row r="41" spans="1:6" s="1" customFormat="1" ht="14.25" customHeight="1" x14ac:dyDescent="0.2">
      <c r="A41" s="45" t="s">
        <v>977</v>
      </c>
      <c r="B41" s="54" t="s">
        <v>703</v>
      </c>
      <c r="C41" s="78">
        <f>SUM(C30:C33,C38,C39)</f>
        <v>57426447</v>
      </c>
      <c r="D41" s="78">
        <f>SUM(D30:D33,D38,D39)</f>
        <v>67006693</v>
      </c>
      <c r="E41" s="78">
        <f>SUM(E30:E33,E38,E39)</f>
        <v>79602049</v>
      </c>
      <c r="F41" s="78">
        <f>SUM(F30:F33,F38,F39)</f>
        <v>53812727</v>
      </c>
    </row>
    <row r="42" spans="1:6" s="1" customFormat="1" x14ac:dyDescent="0.2">
      <c r="A42" s="45" t="s">
        <v>978</v>
      </c>
      <c r="B42" s="55" t="s">
        <v>705</v>
      </c>
      <c r="C42" s="74"/>
      <c r="D42" s="65"/>
      <c r="E42" s="65"/>
      <c r="F42" s="65"/>
    </row>
    <row r="43" spans="1:6" s="1" customFormat="1" x14ac:dyDescent="0.2">
      <c r="A43" s="45" t="s">
        <v>979</v>
      </c>
      <c r="B43" s="51" t="s">
        <v>707</v>
      </c>
      <c r="C43" s="75" t="s">
        <v>653</v>
      </c>
      <c r="D43" s="66" t="s">
        <v>653</v>
      </c>
      <c r="E43" s="66" t="s">
        <v>653</v>
      </c>
      <c r="F43" s="66" t="s">
        <v>653</v>
      </c>
    </row>
    <row r="44" spans="1:6" s="1" customFormat="1" ht="12.75" customHeight="1" x14ac:dyDescent="0.2">
      <c r="A44" s="45" t="s">
        <v>980</v>
      </c>
      <c r="B44" s="57" t="s">
        <v>709</v>
      </c>
      <c r="C44" s="76">
        <v>1661110</v>
      </c>
      <c r="D44" s="67">
        <v>2777675</v>
      </c>
      <c r="E44" s="67">
        <v>9777674</v>
      </c>
      <c r="F44" s="67">
        <v>8600655</v>
      </c>
    </row>
    <row r="45" spans="1:6" s="1" customFormat="1" x14ac:dyDescent="0.2">
      <c r="A45" s="45" t="s">
        <v>981</v>
      </c>
      <c r="B45" s="47" t="s">
        <v>711</v>
      </c>
      <c r="C45" s="77">
        <f>C44</f>
        <v>1661110</v>
      </c>
      <c r="D45" s="77">
        <f t="shared" ref="D45:F46" si="0">D44</f>
        <v>2777675</v>
      </c>
      <c r="E45" s="77">
        <f t="shared" si="0"/>
        <v>9777674</v>
      </c>
      <c r="F45" s="77">
        <f t="shared" si="0"/>
        <v>8600655</v>
      </c>
    </row>
    <row r="46" spans="1:6" s="1" customFormat="1" ht="14.25" customHeight="1" x14ac:dyDescent="0.2">
      <c r="A46" s="45" t="s">
        <v>982</v>
      </c>
      <c r="B46" s="54" t="s">
        <v>713</v>
      </c>
      <c r="C46" s="78">
        <f>C45</f>
        <v>1661110</v>
      </c>
      <c r="D46" s="78">
        <f t="shared" si="0"/>
        <v>2777675</v>
      </c>
      <c r="E46" s="78">
        <f t="shared" si="0"/>
        <v>9777674</v>
      </c>
      <c r="F46" s="78">
        <f t="shared" si="0"/>
        <v>8600655</v>
      </c>
    </row>
    <row r="47" spans="1:6" s="1" customFormat="1" x14ac:dyDescent="0.2">
      <c r="A47" s="45" t="s">
        <v>983</v>
      </c>
      <c r="B47" s="55" t="s">
        <v>715</v>
      </c>
      <c r="C47" s="74"/>
      <c r="D47" s="65"/>
      <c r="E47" s="65"/>
      <c r="F47" s="65"/>
    </row>
    <row r="48" spans="1:6" s="1" customFormat="1" x14ac:dyDescent="0.2">
      <c r="A48" s="45" t="s">
        <v>984</v>
      </c>
      <c r="B48" s="56" t="s">
        <v>717</v>
      </c>
      <c r="C48" s="75">
        <v>11391138</v>
      </c>
      <c r="D48" s="66">
        <v>12401500</v>
      </c>
      <c r="E48" s="66">
        <v>14425785</v>
      </c>
      <c r="F48" s="66">
        <v>11275121</v>
      </c>
    </row>
    <row r="49" spans="1:6" s="1" customFormat="1" x14ac:dyDescent="0.2">
      <c r="A49" s="45" t="s">
        <v>985</v>
      </c>
      <c r="B49" s="56" t="s">
        <v>719</v>
      </c>
      <c r="C49" s="75">
        <v>5847728</v>
      </c>
      <c r="D49" s="66" t="s">
        <v>653</v>
      </c>
      <c r="E49" s="66">
        <v>6999999</v>
      </c>
      <c r="F49" s="66" t="s">
        <v>653</v>
      </c>
    </row>
    <row r="50" spans="1:6" s="1" customFormat="1" x14ac:dyDescent="0.2">
      <c r="A50" s="46" t="s">
        <v>986</v>
      </c>
      <c r="B50" s="52" t="s">
        <v>721</v>
      </c>
      <c r="C50" s="76" t="s">
        <v>653</v>
      </c>
      <c r="D50" s="67" t="s">
        <v>653</v>
      </c>
      <c r="E50" s="67" t="s">
        <v>653</v>
      </c>
      <c r="F50" s="67" t="s">
        <v>653</v>
      </c>
    </row>
    <row r="51" spans="1:6" s="1" customFormat="1" ht="14.25" customHeight="1" x14ac:dyDescent="0.2">
      <c r="A51" s="35" t="s">
        <v>987</v>
      </c>
      <c r="B51" s="54" t="s">
        <v>723</v>
      </c>
      <c r="C51" s="78">
        <f>SUM(C48:C50)</f>
        <v>17238866</v>
      </c>
      <c r="D51" s="78">
        <f>SUM(D48:D50)</f>
        <v>12401500</v>
      </c>
      <c r="E51" s="78">
        <f>SUM(E48:E50)</f>
        <v>21425784</v>
      </c>
      <c r="F51" s="78">
        <f>SUM(F48:F50)</f>
        <v>11275121</v>
      </c>
    </row>
    <row r="52" spans="1:6" s="1" customFormat="1" ht="15" customHeight="1" x14ac:dyDescent="0.2">
      <c r="A52" s="35" t="s">
        <v>988</v>
      </c>
      <c r="B52" s="58" t="s">
        <v>725</v>
      </c>
      <c r="C52" s="78">
        <f>C28+C46</f>
        <v>97624977</v>
      </c>
      <c r="D52" s="78">
        <f>D28+D46</f>
        <v>79408193</v>
      </c>
      <c r="E52" s="78">
        <f>E28+E46</f>
        <v>101027833</v>
      </c>
      <c r="F52" s="78">
        <f>F28+F46</f>
        <v>104134382</v>
      </c>
    </row>
    <row r="53" spans="1:6" s="1" customFormat="1" ht="15" customHeight="1" x14ac:dyDescent="0.2">
      <c r="A53" s="35" t="s">
        <v>992</v>
      </c>
      <c r="B53" s="54" t="s">
        <v>727</v>
      </c>
      <c r="C53" s="78">
        <f>C41+C51</f>
        <v>74665313</v>
      </c>
      <c r="D53" s="78">
        <f>D41+D51</f>
        <v>79408193</v>
      </c>
      <c r="E53" s="78">
        <f>E41+E51</f>
        <v>101027833</v>
      </c>
      <c r="F53" s="78">
        <f>F41+F51</f>
        <v>65087848</v>
      </c>
    </row>
    <row r="54" spans="1:6" s="1" customFormat="1" x14ac:dyDescent="0.2">
      <c r="F54" s="60"/>
    </row>
    <row r="55" spans="1:6" s="1" customFormat="1" x14ac:dyDescent="0.2"/>
  </sheetData>
  <mergeCells count="4">
    <mergeCell ref="D8:F8"/>
    <mergeCell ref="A1:F1"/>
    <mergeCell ref="A3:F3"/>
    <mergeCell ref="A4:F4"/>
  </mergeCells>
  <phoneticPr fontId="18" type="noConversion"/>
  <pageMargins left="0.57999999999999996" right="0.3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zoomScale="110" zoomScaleNormal="110" workbookViewId="0">
      <selection sqref="A1:E1"/>
    </sheetView>
  </sheetViews>
  <sheetFormatPr defaultRowHeight="12.75" x14ac:dyDescent="0.2"/>
  <cols>
    <col min="1" max="1" width="26.42578125" style="16" customWidth="1"/>
    <col min="2" max="2" width="14.28515625" style="16" customWidth="1"/>
    <col min="3" max="4" width="13.5703125" style="16" customWidth="1"/>
    <col min="5" max="5" width="14" style="16" customWidth="1"/>
    <col min="6" max="16384" width="9.140625" style="16"/>
  </cols>
  <sheetData>
    <row r="1" spans="1:10" s="10" customFormat="1" ht="15.75" x14ac:dyDescent="0.25">
      <c r="A1" s="190" t="s">
        <v>1014</v>
      </c>
      <c r="B1" s="190"/>
      <c r="C1" s="190"/>
      <c r="D1" s="190"/>
      <c r="E1" s="190"/>
      <c r="F1" s="14"/>
      <c r="G1" s="8"/>
      <c r="H1" s="8"/>
      <c r="I1" s="8"/>
      <c r="J1" s="8"/>
    </row>
    <row r="2" spans="1:10" ht="15.75" x14ac:dyDescent="0.25">
      <c r="A2" s="17"/>
    </row>
    <row r="3" spans="1:10" ht="15.75" x14ac:dyDescent="0.25">
      <c r="A3" s="18"/>
    </row>
    <row r="4" spans="1:10" ht="15.75" x14ac:dyDescent="0.25">
      <c r="A4" s="18"/>
    </row>
    <row r="5" spans="1:10" s="10" customFormat="1" ht="15.75" x14ac:dyDescent="0.25">
      <c r="A5" s="214" t="s">
        <v>578</v>
      </c>
      <c r="B5" s="214"/>
      <c r="C5" s="214"/>
      <c r="D5" s="214"/>
      <c r="E5" s="214"/>
      <c r="F5" s="15"/>
    </row>
    <row r="6" spans="1:10" s="10" customFormat="1" ht="15.75" x14ac:dyDescent="0.25">
      <c r="A6" s="214" t="s">
        <v>579</v>
      </c>
      <c r="B6" s="214"/>
      <c r="C6" s="214"/>
      <c r="D6" s="214"/>
      <c r="E6" s="214"/>
      <c r="F6" s="15"/>
      <c r="G6" s="8"/>
      <c r="H6" s="8"/>
      <c r="I6" s="8"/>
      <c r="J6" s="8"/>
    </row>
    <row r="7" spans="1:10" s="10" customFormat="1" ht="15.75" x14ac:dyDescent="0.25">
      <c r="A7" s="214" t="s">
        <v>580</v>
      </c>
      <c r="B7" s="214"/>
      <c r="C7" s="214"/>
      <c r="D7" s="214"/>
      <c r="E7" s="214"/>
      <c r="F7" s="15"/>
      <c r="G7" s="8"/>
      <c r="H7" s="8"/>
      <c r="I7" s="8"/>
      <c r="J7" s="8"/>
    </row>
    <row r="8" spans="1:10" ht="15.75" x14ac:dyDescent="0.25">
      <c r="A8" s="19"/>
    </row>
    <row r="9" spans="1:10" ht="15.75" x14ac:dyDescent="0.25">
      <c r="A9" s="19"/>
    </row>
    <row r="10" spans="1:10" ht="13.5" thickBot="1" x14ac:dyDescent="0.25">
      <c r="A10" s="79"/>
      <c r="B10" s="80"/>
      <c r="C10" s="79"/>
      <c r="D10" s="219" t="s">
        <v>581</v>
      </c>
      <c r="E10" s="219"/>
    </row>
    <row r="11" spans="1:10" s="20" customFormat="1" ht="15" customHeight="1" thickTop="1" x14ac:dyDescent="0.2">
      <c r="A11" s="81" t="s">
        <v>582</v>
      </c>
      <c r="B11" s="82" t="s">
        <v>575</v>
      </c>
      <c r="C11" s="83" t="s">
        <v>583</v>
      </c>
      <c r="D11" s="82" t="s">
        <v>584</v>
      </c>
      <c r="E11" s="84" t="s">
        <v>585</v>
      </c>
    </row>
    <row r="12" spans="1:10" x14ac:dyDescent="0.2">
      <c r="A12" s="85" t="s">
        <v>5</v>
      </c>
      <c r="B12" s="215" t="s">
        <v>599</v>
      </c>
      <c r="C12" s="216"/>
      <c r="D12" s="215" t="s">
        <v>600</v>
      </c>
      <c r="E12" s="217"/>
    </row>
    <row r="13" spans="1:10" x14ac:dyDescent="0.2">
      <c r="A13" s="85" t="s">
        <v>586</v>
      </c>
      <c r="B13" s="86" t="s">
        <v>587</v>
      </c>
      <c r="C13" s="86" t="s">
        <v>588</v>
      </c>
      <c r="D13" s="87" t="s">
        <v>587</v>
      </c>
      <c r="E13" s="88" t="s">
        <v>588</v>
      </c>
    </row>
    <row r="14" spans="1:10" x14ac:dyDescent="0.2">
      <c r="A14" s="89" t="s">
        <v>589</v>
      </c>
      <c r="B14" s="215" t="s">
        <v>590</v>
      </c>
      <c r="C14" s="216"/>
      <c r="D14" s="218" t="s">
        <v>591</v>
      </c>
      <c r="E14" s="217"/>
    </row>
    <row r="15" spans="1:10" ht="18" customHeight="1" x14ac:dyDescent="0.2">
      <c r="A15" s="90" t="s">
        <v>592</v>
      </c>
      <c r="B15" s="91"/>
      <c r="C15" s="91"/>
      <c r="D15" s="92"/>
      <c r="E15" s="93"/>
    </row>
    <row r="16" spans="1:10" ht="15.95" customHeight="1" x14ac:dyDescent="0.2">
      <c r="A16" s="90" t="s">
        <v>593</v>
      </c>
      <c r="B16" s="91">
        <v>1</v>
      </c>
      <c r="C16" s="91">
        <v>1</v>
      </c>
      <c r="D16" s="91">
        <v>1</v>
      </c>
      <c r="E16" s="94">
        <v>1</v>
      </c>
    </row>
    <row r="17" spans="1:5" ht="20.100000000000001" customHeight="1" x14ac:dyDescent="0.2">
      <c r="A17" s="90" t="s">
        <v>594</v>
      </c>
      <c r="B17" s="91"/>
      <c r="C17" s="91"/>
      <c r="D17" s="92"/>
      <c r="E17" s="94"/>
    </row>
    <row r="18" spans="1:5" ht="17.100000000000001" customHeight="1" x14ac:dyDescent="0.2">
      <c r="A18" s="90" t="s">
        <v>595</v>
      </c>
      <c r="B18" s="91">
        <v>1</v>
      </c>
      <c r="C18" s="91">
        <v>1</v>
      </c>
      <c r="D18" s="91">
        <v>1</v>
      </c>
      <c r="E18" s="94">
        <v>1</v>
      </c>
    </row>
    <row r="19" spans="1:5" ht="20.100000000000001" customHeight="1" x14ac:dyDescent="0.2">
      <c r="A19" s="90" t="s">
        <v>596</v>
      </c>
      <c r="B19" s="91">
        <v>11</v>
      </c>
      <c r="C19" s="91">
        <v>11</v>
      </c>
      <c r="D19" s="178">
        <v>13</v>
      </c>
      <c r="E19" s="177">
        <v>13</v>
      </c>
    </row>
    <row r="20" spans="1:5" ht="20.100000000000001" customHeight="1" x14ac:dyDescent="0.2">
      <c r="A20" s="95" t="s">
        <v>597</v>
      </c>
      <c r="B20" s="96">
        <v>5</v>
      </c>
      <c r="C20" s="96">
        <v>1</v>
      </c>
      <c r="D20" s="96">
        <v>5</v>
      </c>
      <c r="E20" s="176">
        <v>1</v>
      </c>
    </row>
    <row r="21" spans="1:5" s="21" customFormat="1" ht="20.100000000000001" customHeight="1" thickBot="1" x14ac:dyDescent="0.25">
      <c r="A21" s="97" t="s">
        <v>598</v>
      </c>
      <c r="B21" s="98">
        <f>SUM(B15:B20)</f>
        <v>18</v>
      </c>
      <c r="C21" s="98">
        <f>SUM(C15:C20)</f>
        <v>14</v>
      </c>
      <c r="D21" s="98">
        <f>SUM(D15:D20)</f>
        <v>20</v>
      </c>
      <c r="E21" s="99">
        <f>SUM(E16:E20)</f>
        <v>16</v>
      </c>
    </row>
    <row r="22" spans="1:5" ht="13.5" thickTop="1" x14ac:dyDescent="0.2"/>
  </sheetData>
  <mergeCells count="9">
    <mergeCell ref="B12:C12"/>
    <mergeCell ref="D12:E12"/>
    <mergeCell ref="B14:C14"/>
    <mergeCell ref="D14:E14"/>
    <mergeCell ref="A1:E1"/>
    <mergeCell ref="A5:E5"/>
    <mergeCell ref="A6:E6"/>
    <mergeCell ref="A7:E7"/>
    <mergeCell ref="D10:E10"/>
  </mergeCells>
  <pageMargins left="0.98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workbookViewId="0">
      <pane ySplit="1" topLeftCell="A2" activePane="bottomLeft" state="frozen"/>
      <selection pane="bottomLeft" activeCell="B6" sqref="B6"/>
    </sheetView>
  </sheetViews>
  <sheetFormatPr defaultRowHeight="12.75" x14ac:dyDescent="0.2"/>
  <cols>
    <col min="1" max="1" width="8.140625" customWidth="1"/>
    <col min="2" max="2" width="72.42578125" customWidth="1"/>
    <col min="3" max="3" width="12.7109375" customWidth="1"/>
  </cols>
  <sheetData>
    <row r="1" spans="1:3" ht="15.75" x14ac:dyDescent="0.25">
      <c r="A1" s="190" t="s">
        <v>1015</v>
      </c>
      <c r="B1" s="190"/>
      <c r="C1" s="190"/>
    </row>
    <row r="2" spans="1:3" ht="15.75" x14ac:dyDescent="0.2">
      <c r="A2" s="7"/>
      <c r="B2" s="7"/>
      <c r="C2" s="9"/>
    </row>
    <row r="3" spans="1:3" ht="15.75" x14ac:dyDescent="0.25">
      <c r="A3" s="214" t="s">
        <v>577</v>
      </c>
      <c r="B3" s="214"/>
      <c r="C3" s="214"/>
    </row>
    <row r="4" spans="1:3" ht="15.75" x14ac:dyDescent="0.25">
      <c r="A4" s="12"/>
      <c r="B4" s="12"/>
      <c r="C4" s="12"/>
    </row>
    <row r="5" spans="1:3" x14ac:dyDescent="0.2">
      <c r="A5" s="100"/>
      <c r="B5" s="100"/>
      <c r="C5" s="59" t="s">
        <v>576</v>
      </c>
    </row>
    <row r="6" spans="1:3" s="13" customFormat="1" ht="17.100000000000001" customHeight="1" x14ac:dyDescent="0.2">
      <c r="A6" s="101"/>
      <c r="B6" s="101" t="s">
        <v>582</v>
      </c>
      <c r="C6" s="101" t="s">
        <v>575</v>
      </c>
    </row>
    <row r="7" spans="1:3" s="13" customFormat="1" ht="17.100000000000001" customHeight="1" x14ac:dyDescent="0.2">
      <c r="A7" s="22"/>
      <c r="B7" s="102" t="s">
        <v>573</v>
      </c>
      <c r="C7" s="102" t="s">
        <v>574</v>
      </c>
    </row>
    <row r="8" spans="1:3" ht="17.100000000000001" customHeight="1" x14ac:dyDescent="0.2">
      <c r="A8" s="22" t="s">
        <v>1</v>
      </c>
      <c r="B8" s="23" t="s">
        <v>251</v>
      </c>
      <c r="C8" s="24">
        <v>76938110</v>
      </c>
    </row>
    <row r="9" spans="1:3" ht="17.100000000000001" customHeight="1" x14ac:dyDescent="0.2">
      <c r="A9" s="22" t="s">
        <v>2</v>
      </c>
      <c r="B9" s="23" t="s">
        <v>252</v>
      </c>
      <c r="C9" s="24">
        <v>60727766</v>
      </c>
    </row>
    <row r="10" spans="1:3" ht="17.100000000000001" customHeight="1" x14ac:dyDescent="0.2">
      <c r="A10" s="25" t="s">
        <v>3</v>
      </c>
      <c r="B10" s="26" t="s">
        <v>253</v>
      </c>
      <c r="C10" s="27">
        <v>16210344</v>
      </c>
    </row>
    <row r="11" spans="1:3" ht="17.100000000000001" customHeight="1" x14ac:dyDescent="0.2">
      <c r="A11" s="22" t="s">
        <v>4</v>
      </c>
      <c r="B11" s="23" t="s">
        <v>254</v>
      </c>
      <c r="C11" s="24">
        <v>27196272</v>
      </c>
    </row>
    <row r="12" spans="1:3" ht="17.100000000000001" customHeight="1" x14ac:dyDescent="0.2">
      <c r="A12" s="22" t="s">
        <v>6</v>
      </c>
      <c r="B12" s="23" t="s">
        <v>255</v>
      </c>
      <c r="C12" s="24">
        <v>4360082</v>
      </c>
    </row>
    <row r="13" spans="1:3" ht="17.100000000000001" customHeight="1" x14ac:dyDescent="0.2">
      <c r="A13" s="25" t="s">
        <v>7</v>
      </c>
      <c r="B13" s="26" t="s">
        <v>256</v>
      </c>
      <c r="C13" s="27">
        <v>22836190</v>
      </c>
    </row>
    <row r="14" spans="1:3" ht="17.100000000000001" customHeight="1" x14ac:dyDescent="0.2">
      <c r="A14" s="25" t="s">
        <v>8</v>
      </c>
      <c r="B14" s="26" t="s">
        <v>257</v>
      </c>
      <c r="C14" s="27">
        <v>39046534</v>
      </c>
    </row>
    <row r="15" spans="1:3" ht="17.100000000000001" customHeight="1" x14ac:dyDescent="0.2">
      <c r="A15" s="22" t="s">
        <v>9</v>
      </c>
      <c r="B15" s="23" t="s">
        <v>258</v>
      </c>
      <c r="C15" s="24">
        <v>0</v>
      </c>
    </row>
    <row r="16" spans="1:3" ht="17.100000000000001" customHeight="1" x14ac:dyDescent="0.2">
      <c r="A16" s="22" t="s">
        <v>10</v>
      </c>
      <c r="B16" s="23" t="s">
        <v>259</v>
      </c>
      <c r="C16" s="24">
        <v>0</v>
      </c>
    </row>
    <row r="17" spans="1:3" ht="17.100000000000001" customHeight="1" x14ac:dyDescent="0.2">
      <c r="A17" s="25" t="s">
        <v>11</v>
      </c>
      <c r="B17" s="26" t="s">
        <v>260</v>
      </c>
      <c r="C17" s="27">
        <v>0</v>
      </c>
    </row>
    <row r="18" spans="1:3" ht="17.100000000000001" customHeight="1" x14ac:dyDescent="0.2">
      <c r="A18" s="22" t="s">
        <v>12</v>
      </c>
      <c r="B18" s="23" t="s">
        <v>261</v>
      </c>
      <c r="C18" s="24">
        <v>0</v>
      </c>
    </row>
    <row r="19" spans="1:3" ht="17.100000000000001" customHeight="1" x14ac:dyDescent="0.2">
      <c r="A19" s="22" t="s">
        <v>13</v>
      </c>
      <c r="B19" s="23" t="s">
        <v>262</v>
      </c>
      <c r="C19" s="24">
        <v>0</v>
      </c>
    </row>
    <row r="20" spans="1:3" ht="17.100000000000001" customHeight="1" x14ac:dyDescent="0.2">
      <c r="A20" s="25" t="s">
        <v>14</v>
      </c>
      <c r="B20" s="26" t="s">
        <v>263</v>
      </c>
      <c r="C20" s="27">
        <v>0</v>
      </c>
    </row>
    <row r="21" spans="1:3" ht="17.100000000000001" customHeight="1" x14ac:dyDescent="0.2">
      <c r="A21" s="25" t="s">
        <v>15</v>
      </c>
      <c r="B21" s="26" t="s">
        <v>264</v>
      </c>
      <c r="C21" s="27">
        <v>0</v>
      </c>
    </row>
    <row r="22" spans="1:3" ht="17.100000000000001" customHeight="1" x14ac:dyDescent="0.2">
      <c r="A22" s="25" t="s">
        <v>16</v>
      </c>
      <c r="B22" s="26" t="s">
        <v>265</v>
      </c>
      <c r="C22" s="27">
        <v>39046534</v>
      </c>
    </row>
    <row r="23" spans="1:3" ht="17.100000000000001" customHeight="1" x14ac:dyDescent="0.2">
      <c r="A23" s="25" t="s">
        <v>17</v>
      </c>
      <c r="B23" s="26" t="s">
        <v>266</v>
      </c>
      <c r="C23" s="27">
        <v>2374956</v>
      </c>
    </row>
    <row r="24" spans="1:3" ht="17.100000000000001" customHeight="1" x14ac:dyDescent="0.2">
      <c r="A24" s="25" t="s">
        <v>18</v>
      </c>
      <c r="B24" s="26" t="s">
        <v>267</v>
      </c>
      <c r="C24" s="27">
        <v>36671578</v>
      </c>
    </row>
    <row r="25" spans="1:3" ht="17.100000000000001" customHeight="1" x14ac:dyDescent="0.2">
      <c r="A25" s="25" t="s">
        <v>19</v>
      </c>
      <c r="B25" s="26" t="s">
        <v>268</v>
      </c>
      <c r="C25" s="27">
        <v>0</v>
      </c>
    </row>
    <row r="26" spans="1:3" ht="17.100000000000001" customHeight="1" x14ac:dyDescent="0.2">
      <c r="A26" s="25" t="s">
        <v>0</v>
      </c>
      <c r="B26" s="26" t="s">
        <v>269</v>
      </c>
      <c r="C26" s="27">
        <v>0</v>
      </c>
    </row>
  </sheetData>
  <mergeCells count="2">
    <mergeCell ref="A1:C1"/>
    <mergeCell ref="A3:C3"/>
  </mergeCells>
  <pageMargins left="0.51181102362204722" right="0.55118110236220474" top="0.6" bottom="0.62992125984251968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6"/>
  <sheetViews>
    <sheetView zoomScaleNormal="100" workbookViewId="0">
      <pane ySplit="1" topLeftCell="A2" activePane="bottomLeft" state="frozen"/>
      <selection pane="bottomLeft" sqref="A1:E1"/>
    </sheetView>
  </sheetViews>
  <sheetFormatPr defaultRowHeight="12.75" x14ac:dyDescent="0.2"/>
  <cols>
    <col min="1" max="1" width="6.28515625" customWidth="1"/>
    <col min="2" max="2" width="63.85546875" customWidth="1"/>
    <col min="3" max="3" width="10.42578125" customWidth="1"/>
    <col min="4" max="4" width="8.42578125" customWidth="1"/>
    <col min="5" max="5" width="10.42578125" customWidth="1"/>
  </cols>
  <sheetData>
    <row r="1" spans="1:10" s="10" customFormat="1" ht="15.75" x14ac:dyDescent="0.25">
      <c r="A1" s="190" t="s">
        <v>1016</v>
      </c>
      <c r="B1" s="190"/>
      <c r="C1" s="190"/>
      <c r="D1" s="190"/>
      <c r="E1" s="190"/>
      <c r="F1" s="14"/>
      <c r="G1" s="8"/>
      <c r="H1" s="8"/>
      <c r="I1" s="8"/>
      <c r="J1" s="8"/>
    </row>
    <row r="2" spans="1:10" s="10" customFormat="1" ht="12" customHeight="1" x14ac:dyDescent="0.25">
      <c r="A2" s="11"/>
      <c r="B2" s="11"/>
      <c r="C2" s="11"/>
      <c r="D2" s="11"/>
      <c r="E2" s="11"/>
      <c r="F2" s="14"/>
      <c r="G2" s="8"/>
      <c r="H2" s="8"/>
      <c r="I2" s="8"/>
      <c r="J2" s="8"/>
    </row>
    <row r="3" spans="1:10" ht="18" customHeight="1" x14ac:dyDescent="0.2">
      <c r="A3" s="220" t="s">
        <v>624</v>
      </c>
      <c r="B3" s="220"/>
      <c r="C3" s="220"/>
      <c r="D3" s="220"/>
      <c r="E3" s="220"/>
    </row>
    <row r="4" spans="1:10" ht="14.25" customHeight="1" x14ac:dyDescent="0.2">
      <c r="A4" s="103"/>
      <c r="B4" s="2"/>
      <c r="C4" s="3"/>
      <c r="D4" s="3"/>
      <c r="E4" s="29" t="s">
        <v>576</v>
      </c>
    </row>
    <row r="5" spans="1:10" ht="12.75" customHeight="1" x14ac:dyDescent="0.2">
      <c r="A5" s="22"/>
      <c r="B5" s="22" t="s">
        <v>582</v>
      </c>
      <c r="C5" s="28" t="s">
        <v>575</v>
      </c>
      <c r="D5" s="28" t="s">
        <v>583</v>
      </c>
      <c r="E5" s="28" t="s">
        <v>584</v>
      </c>
    </row>
    <row r="6" spans="1:10" ht="12.75" customHeight="1" x14ac:dyDescent="0.2">
      <c r="A6" s="22"/>
      <c r="B6" s="25" t="s">
        <v>5</v>
      </c>
      <c r="C6" s="30" t="s">
        <v>601</v>
      </c>
      <c r="D6" s="30" t="s">
        <v>602</v>
      </c>
      <c r="E6" s="30" t="s">
        <v>603</v>
      </c>
    </row>
    <row r="7" spans="1:10" ht="12.75" customHeight="1" x14ac:dyDescent="0.2">
      <c r="A7" s="22" t="s">
        <v>1</v>
      </c>
      <c r="B7" s="23" t="s">
        <v>270</v>
      </c>
      <c r="C7" s="24">
        <v>0</v>
      </c>
      <c r="D7" s="24">
        <v>0</v>
      </c>
      <c r="E7" s="24">
        <v>0</v>
      </c>
    </row>
    <row r="8" spans="1:10" ht="12.75" customHeight="1" x14ac:dyDescent="0.2">
      <c r="A8" s="22" t="s">
        <v>2</v>
      </c>
      <c r="B8" s="23" t="s">
        <v>271</v>
      </c>
      <c r="C8" s="24">
        <v>1465578</v>
      </c>
      <c r="D8" s="24">
        <v>0</v>
      </c>
      <c r="E8" s="24">
        <v>1925734</v>
      </c>
    </row>
    <row r="9" spans="1:10" ht="12.75" customHeight="1" x14ac:dyDescent="0.2">
      <c r="A9" s="22" t="s">
        <v>3</v>
      </c>
      <c r="B9" s="23" t="s">
        <v>272</v>
      </c>
      <c r="C9" s="24">
        <v>0</v>
      </c>
      <c r="D9" s="24">
        <v>0</v>
      </c>
      <c r="E9" s="24">
        <v>0</v>
      </c>
    </row>
    <row r="10" spans="1:10" ht="12.75" customHeight="1" x14ac:dyDescent="0.2">
      <c r="A10" s="25" t="s">
        <v>4</v>
      </c>
      <c r="B10" s="26" t="s">
        <v>273</v>
      </c>
      <c r="C10" s="27">
        <v>1465578</v>
      </c>
      <c r="D10" s="27">
        <v>0</v>
      </c>
      <c r="E10" s="27">
        <v>1925734</v>
      </c>
    </row>
    <row r="11" spans="1:10" ht="12.75" customHeight="1" x14ac:dyDescent="0.2">
      <c r="A11" s="22" t="s">
        <v>6</v>
      </c>
      <c r="B11" s="23" t="s">
        <v>274</v>
      </c>
      <c r="C11" s="24">
        <v>90463021</v>
      </c>
      <c r="D11" s="24">
        <v>0</v>
      </c>
      <c r="E11" s="24">
        <v>88236405</v>
      </c>
    </row>
    <row r="12" spans="1:10" ht="12.75" customHeight="1" x14ac:dyDescent="0.2">
      <c r="A12" s="22" t="s">
        <v>7</v>
      </c>
      <c r="B12" s="23" t="s">
        <v>275</v>
      </c>
      <c r="C12" s="24">
        <v>893193</v>
      </c>
      <c r="D12" s="24">
        <v>0</v>
      </c>
      <c r="E12" s="24">
        <v>2568001</v>
      </c>
    </row>
    <row r="13" spans="1:10" ht="12.75" customHeight="1" x14ac:dyDescent="0.2">
      <c r="A13" s="22" t="s">
        <v>8</v>
      </c>
      <c r="B13" s="23" t="s">
        <v>276</v>
      </c>
      <c r="C13" s="24">
        <v>0</v>
      </c>
      <c r="D13" s="24">
        <v>0</v>
      </c>
      <c r="E13" s="24">
        <v>0</v>
      </c>
    </row>
    <row r="14" spans="1:10" ht="12.75" customHeight="1" x14ac:dyDescent="0.2">
      <c r="A14" s="22" t="s">
        <v>9</v>
      </c>
      <c r="B14" s="23" t="s">
        <v>277</v>
      </c>
      <c r="C14" s="24">
        <v>5984380</v>
      </c>
      <c r="D14" s="24">
        <v>0</v>
      </c>
      <c r="E14" s="24">
        <v>5097689</v>
      </c>
    </row>
    <row r="15" spans="1:10" ht="12.75" customHeight="1" x14ac:dyDescent="0.2">
      <c r="A15" s="22" t="s">
        <v>10</v>
      </c>
      <c r="B15" s="23" t="s">
        <v>278</v>
      </c>
      <c r="C15" s="24">
        <v>0</v>
      </c>
      <c r="D15" s="24">
        <v>0</v>
      </c>
      <c r="E15" s="24">
        <v>0</v>
      </c>
    </row>
    <row r="16" spans="1:10" ht="12.75" customHeight="1" x14ac:dyDescent="0.2">
      <c r="A16" s="25" t="s">
        <v>11</v>
      </c>
      <c r="B16" s="26" t="s">
        <v>279</v>
      </c>
      <c r="C16" s="27">
        <v>97340594</v>
      </c>
      <c r="D16" s="27">
        <v>0</v>
      </c>
      <c r="E16" s="27">
        <v>95902095</v>
      </c>
    </row>
    <row r="17" spans="1:5" ht="12.75" customHeight="1" x14ac:dyDescent="0.2">
      <c r="A17" s="22" t="s">
        <v>12</v>
      </c>
      <c r="B17" s="23" t="s">
        <v>280</v>
      </c>
      <c r="C17" s="24">
        <v>860000</v>
      </c>
      <c r="D17" s="24">
        <v>0</v>
      </c>
      <c r="E17" s="24">
        <v>860000</v>
      </c>
    </row>
    <row r="18" spans="1:5" ht="12.75" customHeight="1" x14ac:dyDescent="0.2">
      <c r="A18" s="22" t="s">
        <v>13</v>
      </c>
      <c r="B18" s="23" t="s">
        <v>281</v>
      </c>
      <c r="C18" s="24">
        <v>0</v>
      </c>
      <c r="D18" s="24">
        <v>0</v>
      </c>
      <c r="E18" s="24">
        <v>0</v>
      </c>
    </row>
    <row r="19" spans="1:5" ht="12.75" customHeight="1" x14ac:dyDescent="0.2">
      <c r="A19" s="22" t="s">
        <v>14</v>
      </c>
      <c r="B19" s="23" t="s">
        <v>282</v>
      </c>
      <c r="C19" s="24">
        <v>860000</v>
      </c>
      <c r="D19" s="24">
        <v>0</v>
      </c>
      <c r="E19" s="24">
        <v>860000</v>
      </c>
    </row>
    <row r="20" spans="1:5" ht="12.75" customHeight="1" x14ac:dyDescent="0.2">
      <c r="A20" s="22" t="s">
        <v>15</v>
      </c>
      <c r="B20" s="23" t="s">
        <v>283</v>
      </c>
      <c r="C20" s="24">
        <v>0</v>
      </c>
      <c r="D20" s="24">
        <v>0</v>
      </c>
      <c r="E20" s="24">
        <v>0</v>
      </c>
    </row>
    <row r="21" spans="1:5" ht="12.75" customHeight="1" x14ac:dyDescent="0.2">
      <c r="A21" s="22" t="s">
        <v>16</v>
      </c>
      <c r="B21" s="23" t="s">
        <v>284</v>
      </c>
      <c r="C21" s="24">
        <v>0</v>
      </c>
      <c r="D21" s="24">
        <v>0</v>
      </c>
      <c r="E21" s="24">
        <v>0</v>
      </c>
    </row>
    <row r="22" spans="1:5" ht="12.75" customHeight="1" x14ac:dyDescent="0.2">
      <c r="A22" s="22" t="s">
        <v>17</v>
      </c>
      <c r="B22" s="23" t="s">
        <v>285</v>
      </c>
      <c r="C22" s="24">
        <v>0</v>
      </c>
      <c r="D22" s="24">
        <v>0</v>
      </c>
      <c r="E22" s="24">
        <v>0</v>
      </c>
    </row>
    <row r="23" spans="1:5" ht="12.75" customHeight="1" x14ac:dyDescent="0.2">
      <c r="A23" s="22" t="s">
        <v>18</v>
      </c>
      <c r="B23" s="23" t="s">
        <v>286</v>
      </c>
      <c r="C23" s="24">
        <v>0</v>
      </c>
      <c r="D23" s="24">
        <v>0</v>
      </c>
      <c r="E23" s="24">
        <v>0</v>
      </c>
    </row>
    <row r="24" spans="1:5" ht="12.75" customHeight="1" x14ac:dyDescent="0.2">
      <c r="A24" s="22" t="s">
        <v>19</v>
      </c>
      <c r="B24" s="23" t="s">
        <v>287</v>
      </c>
      <c r="C24" s="24">
        <v>0</v>
      </c>
      <c r="D24" s="24">
        <v>0</v>
      </c>
      <c r="E24" s="24">
        <v>0</v>
      </c>
    </row>
    <row r="25" spans="1:5" ht="12.75" customHeight="1" x14ac:dyDescent="0.2">
      <c r="A25" s="22" t="s">
        <v>0</v>
      </c>
      <c r="B25" s="23" t="s">
        <v>288</v>
      </c>
      <c r="C25" s="24">
        <v>0</v>
      </c>
      <c r="D25" s="24">
        <v>0</v>
      </c>
      <c r="E25" s="24">
        <v>0</v>
      </c>
    </row>
    <row r="26" spans="1:5" ht="12.75" customHeight="1" x14ac:dyDescent="0.2">
      <c r="A26" s="22" t="s">
        <v>20</v>
      </c>
      <c r="B26" s="23" t="s">
        <v>289</v>
      </c>
      <c r="C26" s="24">
        <v>0</v>
      </c>
      <c r="D26" s="24">
        <v>0</v>
      </c>
      <c r="E26" s="24">
        <v>0</v>
      </c>
    </row>
    <row r="27" spans="1:5" ht="12.75" customHeight="1" x14ac:dyDescent="0.2">
      <c r="A27" s="25" t="s">
        <v>21</v>
      </c>
      <c r="B27" s="26" t="s">
        <v>290</v>
      </c>
      <c r="C27" s="27">
        <v>860000</v>
      </c>
      <c r="D27" s="27">
        <v>0</v>
      </c>
      <c r="E27" s="27">
        <v>860000</v>
      </c>
    </row>
    <row r="28" spans="1:5" ht="12.75" customHeight="1" x14ac:dyDescent="0.2">
      <c r="A28" s="22" t="s">
        <v>22</v>
      </c>
      <c r="B28" s="23" t="s">
        <v>291</v>
      </c>
      <c r="C28" s="24">
        <v>4131908</v>
      </c>
      <c r="D28" s="24">
        <v>0</v>
      </c>
      <c r="E28" s="24">
        <v>4243981</v>
      </c>
    </row>
    <row r="29" spans="1:5" ht="12.75" customHeight="1" x14ac:dyDescent="0.2">
      <c r="A29" s="22" t="s">
        <v>23</v>
      </c>
      <c r="B29" s="23" t="s">
        <v>292</v>
      </c>
      <c r="C29" s="24">
        <v>0</v>
      </c>
      <c r="D29" s="24">
        <v>0</v>
      </c>
      <c r="E29" s="24">
        <v>0</v>
      </c>
    </row>
    <row r="30" spans="1:5" ht="12.75" customHeight="1" x14ac:dyDescent="0.2">
      <c r="A30" s="22" t="s">
        <v>24</v>
      </c>
      <c r="B30" s="23" t="s">
        <v>293</v>
      </c>
      <c r="C30" s="24">
        <v>4131908</v>
      </c>
      <c r="D30" s="24">
        <v>0</v>
      </c>
      <c r="E30" s="24">
        <v>4243981</v>
      </c>
    </row>
    <row r="31" spans="1:5" ht="12.75" customHeight="1" x14ac:dyDescent="0.2">
      <c r="A31" s="22" t="s">
        <v>25</v>
      </c>
      <c r="B31" s="23" t="s">
        <v>294</v>
      </c>
      <c r="C31" s="24">
        <v>0</v>
      </c>
      <c r="D31" s="24">
        <v>0</v>
      </c>
      <c r="E31" s="24">
        <v>0</v>
      </c>
    </row>
    <row r="32" spans="1:5" ht="12.75" customHeight="1" x14ac:dyDescent="0.2">
      <c r="A32" s="22" t="s">
        <v>26</v>
      </c>
      <c r="B32" s="23" t="s">
        <v>295</v>
      </c>
      <c r="C32" s="24">
        <v>0</v>
      </c>
      <c r="D32" s="24">
        <v>0</v>
      </c>
      <c r="E32" s="24">
        <v>0</v>
      </c>
    </row>
    <row r="33" spans="1:5" ht="12.75" customHeight="1" x14ac:dyDescent="0.2">
      <c r="A33" s="25" t="s">
        <v>27</v>
      </c>
      <c r="B33" s="26" t="s">
        <v>296</v>
      </c>
      <c r="C33" s="27">
        <v>4131908</v>
      </c>
      <c r="D33" s="27">
        <v>0</v>
      </c>
      <c r="E33" s="27">
        <v>4243981</v>
      </c>
    </row>
    <row r="34" spans="1:5" ht="25.5" customHeight="1" x14ac:dyDescent="0.2">
      <c r="A34" s="25" t="s">
        <v>28</v>
      </c>
      <c r="B34" s="26" t="s">
        <v>297</v>
      </c>
      <c r="C34" s="27">
        <v>103798080</v>
      </c>
      <c r="D34" s="27">
        <v>0</v>
      </c>
      <c r="E34" s="27">
        <v>102931810</v>
      </c>
    </row>
    <row r="35" spans="1:5" x14ac:dyDescent="0.2">
      <c r="A35" s="22" t="s">
        <v>29</v>
      </c>
      <c r="B35" s="23" t="s">
        <v>298</v>
      </c>
      <c r="C35" s="24">
        <v>0</v>
      </c>
      <c r="D35" s="24">
        <v>0</v>
      </c>
      <c r="E35" s="24">
        <v>0</v>
      </c>
    </row>
    <row r="36" spans="1:5" x14ac:dyDescent="0.2">
      <c r="A36" s="22" t="s">
        <v>30</v>
      </c>
      <c r="B36" s="23" t="s">
        <v>299</v>
      </c>
      <c r="C36" s="24">
        <v>0</v>
      </c>
      <c r="D36" s="24">
        <v>0</v>
      </c>
      <c r="E36" s="24">
        <v>0</v>
      </c>
    </row>
    <row r="37" spans="1:5" x14ac:dyDescent="0.2">
      <c r="A37" s="22" t="s">
        <v>31</v>
      </c>
      <c r="B37" s="23" t="s">
        <v>300</v>
      </c>
      <c r="C37" s="24">
        <v>0</v>
      </c>
      <c r="D37" s="24">
        <v>0</v>
      </c>
      <c r="E37" s="24">
        <v>0</v>
      </c>
    </row>
    <row r="38" spans="1:5" ht="13.5" customHeight="1" x14ac:dyDescent="0.2">
      <c r="A38" s="22" t="s">
        <v>32</v>
      </c>
      <c r="B38" s="23" t="s">
        <v>301</v>
      </c>
      <c r="C38" s="24">
        <v>0</v>
      </c>
      <c r="D38" s="24">
        <v>0</v>
      </c>
      <c r="E38" s="24">
        <v>0</v>
      </c>
    </row>
    <row r="39" spans="1:5" x14ac:dyDescent="0.2">
      <c r="A39" s="22" t="s">
        <v>33</v>
      </c>
      <c r="B39" s="23" t="s">
        <v>302</v>
      </c>
      <c r="C39" s="24">
        <v>0</v>
      </c>
      <c r="D39" s="24">
        <v>0</v>
      </c>
      <c r="E39" s="24">
        <v>0</v>
      </c>
    </row>
    <row r="40" spans="1:5" x14ac:dyDescent="0.2">
      <c r="A40" s="25" t="s">
        <v>34</v>
      </c>
      <c r="B40" s="26" t="s">
        <v>303</v>
      </c>
      <c r="C40" s="27">
        <v>0</v>
      </c>
      <c r="D40" s="27">
        <v>0</v>
      </c>
      <c r="E40" s="27">
        <v>0</v>
      </c>
    </row>
    <row r="41" spans="1:5" x14ac:dyDescent="0.2">
      <c r="A41" s="22" t="s">
        <v>35</v>
      </c>
      <c r="B41" s="23" t="s">
        <v>304</v>
      </c>
      <c r="C41" s="24">
        <v>0</v>
      </c>
      <c r="D41" s="24">
        <v>0</v>
      </c>
      <c r="E41" s="24">
        <v>0</v>
      </c>
    </row>
    <row r="42" spans="1:5" ht="12.75" customHeight="1" x14ac:dyDescent="0.2">
      <c r="A42" s="22" t="s">
        <v>36</v>
      </c>
      <c r="B42" s="23" t="s">
        <v>618</v>
      </c>
      <c r="C42" s="24">
        <v>0</v>
      </c>
      <c r="D42" s="24">
        <v>0</v>
      </c>
      <c r="E42" s="24">
        <v>0</v>
      </c>
    </row>
    <row r="43" spans="1:5" x14ac:dyDescent="0.2">
      <c r="A43" s="22" t="s">
        <v>37</v>
      </c>
      <c r="B43" s="23" t="s">
        <v>305</v>
      </c>
      <c r="C43" s="24">
        <v>0</v>
      </c>
      <c r="D43" s="24">
        <v>0</v>
      </c>
      <c r="E43" s="24">
        <v>0</v>
      </c>
    </row>
    <row r="44" spans="1:5" x14ac:dyDescent="0.2">
      <c r="A44" s="22" t="s">
        <v>38</v>
      </c>
      <c r="B44" s="23" t="s">
        <v>306</v>
      </c>
      <c r="C44" s="24">
        <v>0</v>
      </c>
      <c r="D44" s="24">
        <v>0</v>
      </c>
      <c r="E44" s="24">
        <v>0</v>
      </c>
    </row>
    <row r="45" spans="1:5" x14ac:dyDescent="0.2">
      <c r="A45" s="22" t="s">
        <v>39</v>
      </c>
      <c r="B45" s="23" t="s">
        <v>307</v>
      </c>
      <c r="C45" s="24">
        <v>0</v>
      </c>
      <c r="D45" s="24">
        <v>0</v>
      </c>
      <c r="E45" s="24">
        <v>0</v>
      </c>
    </row>
    <row r="46" spans="1:5" x14ac:dyDescent="0.2">
      <c r="A46" s="22" t="s">
        <v>40</v>
      </c>
      <c r="B46" s="23" t="s">
        <v>308</v>
      </c>
      <c r="C46" s="24">
        <v>0</v>
      </c>
      <c r="D46" s="24">
        <v>0</v>
      </c>
      <c r="E46" s="24">
        <v>0</v>
      </c>
    </row>
    <row r="47" spans="1:5" x14ac:dyDescent="0.2">
      <c r="A47" s="22" t="s">
        <v>41</v>
      </c>
      <c r="B47" s="23" t="s">
        <v>309</v>
      </c>
      <c r="C47" s="24">
        <v>0</v>
      </c>
      <c r="D47" s="24">
        <v>0</v>
      </c>
      <c r="E47" s="24">
        <v>0</v>
      </c>
    </row>
    <row r="48" spans="1:5" x14ac:dyDescent="0.2">
      <c r="A48" s="25" t="s">
        <v>42</v>
      </c>
      <c r="B48" s="26" t="s">
        <v>310</v>
      </c>
      <c r="C48" s="27">
        <v>0</v>
      </c>
      <c r="D48" s="27">
        <v>0</v>
      </c>
      <c r="E48" s="27">
        <v>0</v>
      </c>
    </row>
    <row r="49" spans="1:5" ht="12.75" customHeight="1" x14ac:dyDescent="0.2">
      <c r="A49" s="25" t="s">
        <v>43</v>
      </c>
      <c r="B49" s="26" t="s">
        <v>311</v>
      </c>
      <c r="C49" s="27">
        <v>0</v>
      </c>
      <c r="D49" s="27">
        <v>0</v>
      </c>
      <c r="E49" s="27">
        <v>0</v>
      </c>
    </row>
    <row r="50" spans="1:5" x14ac:dyDescent="0.2">
      <c r="A50" s="22" t="s">
        <v>44</v>
      </c>
      <c r="B50" s="23" t="s">
        <v>312</v>
      </c>
      <c r="C50" s="24">
        <v>0</v>
      </c>
      <c r="D50" s="24">
        <v>0</v>
      </c>
      <c r="E50" s="24">
        <v>0</v>
      </c>
    </row>
    <row r="51" spans="1:5" x14ac:dyDescent="0.2">
      <c r="A51" s="22" t="s">
        <v>45</v>
      </c>
      <c r="B51" s="23" t="s">
        <v>313</v>
      </c>
      <c r="C51" s="24">
        <v>0</v>
      </c>
      <c r="D51" s="24">
        <v>0</v>
      </c>
      <c r="E51" s="24">
        <v>0</v>
      </c>
    </row>
    <row r="52" spans="1:5" x14ac:dyDescent="0.2">
      <c r="A52" s="25" t="s">
        <v>46</v>
      </c>
      <c r="B52" s="26" t="s">
        <v>314</v>
      </c>
      <c r="C52" s="27">
        <v>0</v>
      </c>
      <c r="D52" s="27">
        <v>0</v>
      </c>
      <c r="E52" s="27">
        <v>0</v>
      </c>
    </row>
    <row r="53" spans="1:5" x14ac:dyDescent="0.2">
      <c r="A53" s="22" t="s">
        <v>47</v>
      </c>
      <c r="B53" s="23" t="s">
        <v>315</v>
      </c>
      <c r="C53" s="24">
        <v>79760</v>
      </c>
      <c r="D53" s="24">
        <v>0</v>
      </c>
      <c r="E53" s="24">
        <v>221895</v>
      </c>
    </row>
    <row r="54" spans="1:5" x14ac:dyDescent="0.2">
      <c r="A54" s="22" t="s">
        <v>48</v>
      </c>
      <c r="B54" s="23" t="s">
        <v>316</v>
      </c>
      <c r="C54" s="24">
        <v>0</v>
      </c>
      <c r="D54" s="24">
        <v>0</v>
      </c>
      <c r="E54" s="24">
        <v>0</v>
      </c>
    </row>
    <row r="55" spans="1:5" ht="12.75" customHeight="1" x14ac:dyDescent="0.2">
      <c r="A55" s="22" t="s">
        <v>49</v>
      </c>
      <c r="B55" s="23" t="s">
        <v>317</v>
      </c>
      <c r="C55" s="24">
        <v>0</v>
      </c>
      <c r="D55" s="24">
        <v>0</v>
      </c>
      <c r="E55" s="24">
        <v>0</v>
      </c>
    </row>
    <row r="56" spans="1:5" ht="12.75" customHeight="1" x14ac:dyDescent="0.2">
      <c r="A56" s="25" t="s">
        <v>50</v>
      </c>
      <c r="B56" s="26" t="s">
        <v>318</v>
      </c>
      <c r="C56" s="27">
        <v>79760</v>
      </c>
      <c r="D56" s="27">
        <v>0</v>
      </c>
      <c r="E56" s="27">
        <v>221895</v>
      </c>
    </row>
    <row r="57" spans="1:5" x14ac:dyDescent="0.2">
      <c r="A57" s="22" t="s">
        <v>51</v>
      </c>
      <c r="B57" s="23" t="s">
        <v>319</v>
      </c>
      <c r="C57" s="24">
        <v>23509919</v>
      </c>
      <c r="D57" s="24">
        <v>0</v>
      </c>
      <c r="E57" s="24">
        <v>39857099</v>
      </c>
    </row>
    <row r="58" spans="1:5" x14ac:dyDescent="0.2">
      <c r="A58" s="22" t="s">
        <v>52</v>
      </c>
      <c r="B58" s="23" t="s">
        <v>320</v>
      </c>
      <c r="C58" s="24">
        <v>0</v>
      </c>
      <c r="D58" s="24">
        <v>0</v>
      </c>
      <c r="E58" s="24">
        <v>0</v>
      </c>
    </row>
    <row r="59" spans="1:5" x14ac:dyDescent="0.2">
      <c r="A59" s="25" t="s">
        <v>53</v>
      </c>
      <c r="B59" s="26" t="s">
        <v>321</v>
      </c>
      <c r="C59" s="27">
        <v>23509919</v>
      </c>
      <c r="D59" s="27">
        <v>0</v>
      </c>
      <c r="E59" s="27">
        <v>39857099</v>
      </c>
    </row>
    <row r="60" spans="1:5" x14ac:dyDescent="0.2">
      <c r="A60" s="22" t="s">
        <v>54</v>
      </c>
      <c r="B60" s="23" t="s">
        <v>322</v>
      </c>
      <c r="C60" s="24">
        <v>0</v>
      </c>
      <c r="D60" s="24">
        <v>0</v>
      </c>
      <c r="E60" s="24">
        <v>0</v>
      </c>
    </row>
    <row r="61" spans="1:5" x14ac:dyDescent="0.2">
      <c r="A61" s="22" t="s">
        <v>55</v>
      </c>
      <c r="B61" s="23" t="s">
        <v>323</v>
      </c>
      <c r="C61" s="24">
        <v>0</v>
      </c>
      <c r="D61" s="24">
        <v>0</v>
      </c>
      <c r="E61" s="24">
        <v>0</v>
      </c>
    </row>
    <row r="62" spans="1:5" x14ac:dyDescent="0.2">
      <c r="A62" s="25" t="s">
        <v>56</v>
      </c>
      <c r="B62" s="26" t="s">
        <v>324</v>
      </c>
      <c r="C62" s="27">
        <v>0</v>
      </c>
      <c r="D62" s="27">
        <v>0</v>
      </c>
      <c r="E62" s="27">
        <v>0</v>
      </c>
    </row>
    <row r="63" spans="1:5" x14ac:dyDescent="0.2">
      <c r="A63" s="25" t="s">
        <v>57</v>
      </c>
      <c r="B63" s="26" t="s">
        <v>325</v>
      </c>
      <c r="C63" s="27">
        <v>23589679</v>
      </c>
      <c r="D63" s="27">
        <v>0</v>
      </c>
      <c r="E63" s="27">
        <v>40078994</v>
      </c>
    </row>
    <row r="64" spans="1:5" ht="25.5" customHeight="1" x14ac:dyDescent="0.2">
      <c r="A64" s="22" t="s">
        <v>58</v>
      </c>
      <c r="B64" s="23" t="s">
        <v>326</v>
      </c>
      <c r="C64" s="24">
        <v>0</v>
      </c>
      <c r="D64" s="24">
        <v>0</v>
      </c>
      <c r="E64" s="24">
        <v>0</v>
      </c>
    </row>
    <row r="65" spans="1:5" ht="25.5" x14ac:dyDescent="0.2">
      <c r="A65" s="22" t="s">
        <v>59</v>
      </c>
      <c r="B65" s="23" t="s">
        <v>604</v>
      </c>
      <c r="C65" s="24">
        <v>0</v>
      </c>
      <c r="D65" s="24">
        <v>0</v>
      </c>
      <c r="E65" s="24">
        <v>0</v>
      </c>
    </row>
    <row r="66" spans="1:5" ht="25.5" customHeight="1" x14ac:dyDescent="0.2">
      <c r="A66" s="22" t="s">
        <v>60</v>
      </c>
      <c r="B66" s="23" t="s">
        <v>327</v>
      </c>
      <c r="C66" s="24">
        <v>0</v>
      </c>
      <c r="D66" s="24">
        <v>0</v>
      </c>
      <c r="E66" s="24">
        <v>0</v>
      </c>
    </row>
    <row r="67" spans="1:5" ht="25.5" x14ac:dyDescent="0.2">
      <c r="A67" s="22" t="s">
        <v>61</v>
      </c>
      <c r="B67" s="23" t="s">
        <v>605</v>
      </c>
      <c r="C67" s="24">
        <v>0</v>
      </c>
      <c r="D67" s="24">
        <v>0</v>
      </c>
      <c r="E67" s="24">
        <v>0</v>
      </c>
    </row>
    <row r="68" spans="1:5" ht="25.5" x14ac:dyDescent="0.2">
      <c r="A68" s="22" t="s">
        <v>62</v>
      </c>
      <c r="B68" s="23" t="s">
        <v>328</v>
      </c>
      <c r="C68" s="24">
        <v>209777</v>
      </c>
      <c r="D68" s="24">
        <v>0</v>
      </c>
      <c r="E68" s="24">
        <v>200936</v>
      </c>
    </row>
    <row r="69" spans="1:5" ht="12.75" customHeight="1" x14ac:dyDescent="0.2">
      <c r="A69" s="22" t="s">
        <v>63</v>
      </c>
      <c r="B69" s="23" t="s">
        <v>329</v>
      </c>
      <c r="C69" s="24">
        <v>0</v>
      </c>
      <c r="D69" s="24">
        <v>0</v>
      </c>
      <c r="E69" s="24">
        <v>0</v>
      </c>
    </row>
    <row r="70" spans="1:5" ht="25.5" customHeight="1" x14ac:dyDescent="0.2">
      <c r="A70" s="22" t="s">
        <v>64</v>
      </c>
      <c r="B70" s="23" t="s">
        <v>330</v>
      </c>
      <c r="C70" s="24">
        <v>0</v>
      </c>
      <c r="D70" s="24">
        <v>0</v>
      </c>
      <c r="E70" s="24">
        <v>0</v>
      </c>
    </row>
    <row r="71" spans="1:5" ht="25.5" customHeight="1" x14ac:dyDescent="0.2">
      <c r="A71" s="22" t="s">
        <v>65</v>
      </c>
      <c r="B71" s="23" t="s">
        <v>331</v>
      </c>
      <c r="C71" s="24">
        <v>0</v>
      </c>
      <c r="D71" s="24">
        <v>0</v>
      </c>
      <c r="E71" s="24">
        <v>0</v>
      </c>
    </row>
    <row r="72" spans="1:5" ht="12.75" customHeight="1" x14ac:dyDescent="0.2">
      <c r="A72" s="22" t="s">
        <v>66</v>
      </c>
      <c r="B72" s="23" t="s">
        <v>332</v>
      </c>
      <c r="C72" s="24">
        <v>0</v>
      </c>
      <c r="D72" s="24">
        <v>0</v>
      </c>
      <c r="E72" s="24">
        <v>0</v>
      </c>
    </row>
    <row r="73" spans="1:5" ht="25.5" x14ac:dyDescent="0.2">
      <c r="A73" s="22" t="s">
        <v>67</v>
      </c>
      <c r="B73" s="23" t="s">
        <v>333</v>
      </c>
      <c r="C73" s="24">
        <v>171381</v>
      </c>
      <c r="D73" s="24">
        <v>0</v>
      </c>
      <c r="E73" s="24">
        <v>139657</v>
      </c>
    </row>
    <row r="74" spans="1:5" ht="12.75" customHeight="1" x14ac:dyDescent="0.2">
      <c r="A74" s="22" t="s">
        <v>68</v>
      </c>
      <c r="B74" s="23" t="s">
        <v>334</v>
      </c>
      <c r="C74" s="24">
        <v>38396</v>
      </c>
      <c r="D74" s="24">
        <v>0</v>
      </c>
      <c r="E74" s="24">
        <v>61279</v>
      </c>
    </row>
    <row r="75" spans="1:5" ht="25.5" x14ac:dyDescent="0.2">
      <c r="A75" s="22" t="s">
        <v>69</v>
      </c>
      <c r="B75" s="23" t="s">
        <v>335</v>
      </c>
      <c r="C75" s="24">
        <v>188000</v>
      </c>
      <c r="D75" s="24">
        <v>0</v>
      </c>
      <c r="E75" s="24">
        <v>210864</v>
      </c>
    </row>
    <row r="76" spans="1:5" ht="25.5" customHeight="1" x14ac:dyDescent="0.2">
      <c r="A76" s="22" t="s">
        <v>70</v>
      </c>
      <c r="B76" s="23" t="s">
        <v>606</v>
      </c>
      <c r="C76" s="24">
        <v>100000</v>
      </c>
      <c r="D76" s="24">
        <v>0</v>
      </c>
      <c r="E76" s="24">
        <v>122428</v>
      </c>
    </row>
    <row r="77" spans="1:5" ht="12.75" customHeight="1" x14ac:dyDescent="0.2">
      <c r="A77" s="22" t="s">
        <v>71</v>
      </c>
      <c r="B77" s="23" t="s">
        <v>336</v>
      </c>
      <c r="C77" s="24">
        <v>0</v>
      </c>
      <c r="D77" s="24">
        <v>0</v>
      </c>
      <c r="E77" s="24">
        <v>0</v>
      </c>
    </row>
    <row r="78" spans="1:5" ht="12.75" customHeight="1" x14ac:dyDescent="0.2">
      <c r="A78" s="22" t="s">
        <v>72</v>
      </c>
      <c r="B78" s="23" t="s">
        <v>337</v>
      </c>
      <c r="C78" s="24">
        <v>0</v>
      </c>
      <c r="D78" s="24">
        <v>0</v>
      </c>
      <c r="E78" s="24">
        <v>0</v>
      </c>
    </row>
    <row r="79" spans="1:5" ht="25.5" x14ac:dyDescent="0.2">
      <c r="A79" s="22" t="s">
        <v>73</v>
      </c>
      <c r="B79" s="23" t="s">
        <v>338</v>
      </c>
      <c r="C79" s="24">
        <v>0</v>
      </c>
      <c r="D79" s="24">
        <v>0</v>
      </c>
      <c r="E79" s="24">
        <v>436</v>
      </c>
    </row>
    <row r="80" spans="1:5" ht="25.5" x14ac:dyDescent="0.2">
      <c r="A80" s="22" t="s">
        <v>74</v>
      </c>
      <c r="B80" s="23" t="s">
        <v>339</v>
      </c>
      <c r="C80" s="24">
        <v>0</v>
      </c>
      <c r="D80" s="24">
        <v>0</v>
      </c>
      <c r="E80" s="24">
        <v>0</v>
      </c>
    </row>
    <row r="81" spans="1:5" ht="25.5" customHeight="1" x14ac:dyDescent="0.2">
      <c r="A81" s="22" t="s">
        <v>75</v>
      </c>
      <c r="B81" s="23" t="s">
        <v>340</v>
      </c>
      <c r="C81" s="24">
        <v>0</v>
      </c>
      <c r="D81" s="24">
        <v>0</v>
      </c>
      <c r="E81" s="24">
        <v>0</v>
      </c>
    </row>
    <row r="82" spans="1:5" ht="25.5" x14ac:dyDescent="0.2">
      <c r="A82" s="22" t="s">
        <v>76</v>
      </c>
      <c r="B82" s="23" t="s">
        <v>341</v>
      </c>
      <c r="C82" s="24">
        <v>0</v>
      </c>
      <c r="D82" s="24">
        <v>0</v>
      </c>
      <c r="E82" s="24">
        <v>0</v>
      </c>
    </row>
    <row r="83" spans="1:5" ht="25.5" x14ac:dyDescent="0.2">
      <c r="A83" s="22" t="s">
        <v>77</v>
      </c>
      <c r="B83" s="23" t="s">
        <v>342</v>
      </c>
      <c r="C83" s="24">
        <v>0</v>
      </c>
      <c r="D83" s="24">
        <v>0</v>
      </c>
      <c r="E83" s="24">
        <v>0</v>
      </c>
    </row>
    <row r="84" spans="1:5" ht="12.75" customHeight="1" x14ac:dyDescent="0.2">
      <c r="A84" s="22" t="s">
        <v>78</v>
      </c>
      <c r="B84" s="23" t="s">
        <v>343</v>
      </c>
      <c r="C84" s="24">
        <v>88000</v>
      </c>
      <c r="D84" s="24">
        <v>0</v>
      </c>
      <c r="E84" s="24">
        <v>88000</v>
      </c>
    </row>
    <row r="85" spans="1:5" ht="25.5" x14ac:dyDescent="0.2">
      <c r="A85" s="22" t="s">
        <v>79</v>
      </c>
      <c r="B85" s="23" t="s">
        <v>344</v>
      </c>
      <c r="C85" s="24">
        <v>0</v>
      </c>
      <c r="D85" s="24">
        <v>0</v>
      </c>
      <c r="E85" s="24">
        <v>0</v>
      </c>
    </row>
    <row r="86" spans="1:5" ht="25.5" x14ac:dyDescent="0.2">
      <c r="A86" s="22" t="s">
        <v>80</v>
      </c>
      <c r="B86" s="23" t="s">
        <v>345</v>
      </c>
      <c r="C86" s="24">
        <v>0</v>
      </c>
      <c r="D86" s="24">
        <v>0</v>
      </c>
      <c r="E86" s="24">
        <v>0</v>
      </c>
    </row>
    <row r="87" spans="1:5" ht="12.75" customHeight="1" x14ac:dyDescent="0.2">
      <c r="A87" s="22" t="s">
        <v>81</v>
      </c>
      <c r="B87" s="23" t="s">
        <v>346</v>
      </c>
      <c r="C87" s="24">
        <v>0</v>
      </c>
      <c r="D87" s="24">
        <v>0</v>
      </c>
      <c r="E87" s="24">
        <v>0</v>
      </c>
    </row>
    <row r="88" spans="1:5" ht="25.5" x14ac:dyDescent="0.2">
      <c r="A88" s="22" t="s">
        <v>82</v>
      </c>
      <c r="B88" s="23" t="s">
        <v>347</v>
      </c>
      <c r="C88" s="24">
        <v>0</v>
      </c>
      <c r="D88" s="24">
        <v>0</v>
      </c>
      <c r="E88" s="24">
        <v>0</v>
      </c>
    </row>
    <row r="89" spans="1:5" ht="12.75" customHeight="1" x14ac:dyDescent="0.2">
      <c r="A89" s="22" t="s">
        <v>83</v>
      </c>
      <c r="B89" s="23" t="s">
        <v>348</v>
      </c>
      <c r="C89" s="24">
        <v>0</v>
      </c>
      <c r="D89" s="24">
        <v>0</v>
      </c>
      <c r="E89" s="24">
        <v>0</v>
      </c>
    </row>
    <row r="90" spans="1:5" ht="25.5" customHeight="1" x14ac:dyDescent="0.2">
      <c r="A90" s="22" t="s">
        <v>84</v>
      </c>
      <c r="B90" s="23" t="s">
        <v>349</v>
      </c>
      <c r="C90" s="24">
        <v>0</v>
      </c>
      <c r="D90" s="24">
        <v>0</v>
      </c>
      <c r="E90" s="24">
        <v>0</v>
      </c>
    </row>
    <row r="91" spans="1:5" ht="25.5" customHeight="1" x14ac:dyDescent="0.2">
      <c r="A91" s="22" t="s">
        <v>85</v>
      </c>
      <c r="B91" s="23" t="s">
        <v>350</v>
      </c>
      <c r="C91" s="24">
        <v>0</v>
      </c>
      <c r="D91" s="24">
        <v>0</v>
      </c>
      <c r="E91" s="24">
        <v>0</v>
      </c>
    </row>
    <row r="92" spans="1:5" ht="25.5" customHeight="1" x14ac:dyDescent="0.2">
      <c r="A92" s="22" t="s">
        <v>86</v>
      </c>
      <c r="B92" s="23" t="s">
        <v>351</v>
      </c>
      <c r="C92" s="24">
        <v>0</v>
      </c>
      <c r="D92" s="24">
        <v>0</v>
      </c>
      <c r="E92" s="24">
        <v>0</v>
      </c>
    </row>
    <row r="93" spans="1:5" ht="25.5" customHeight="1" x14ac:dyDescent="0.2">
      <c r="A93" s="22" t="s">
        <v>87</v>
      </c>
      <c r="B93" s="23" t="s">
        <v>619</v>
      </c>
      <c r="C93" s="24">
        <v>0</v>
      </c>
      <c r="D93" s="24">
        <v>0</v>
      </c>
      <c r="E93" s="24">
        <v>0</v>
      </c>
    </row>
    <row r="94" spans="1:5" ht="25.5" x14ac:dyDescent="0.2">
      <c r="A94" s="22" t="s">
        <v>88</v>
      </c>
      <c r="B94" s="23" t="s">
        <v>607</v>
      </c>
      <c r="C94" s="24">
        <v>0</v>
      </c>
      <c r="D94" s="24">
        <v>0</v>
      </c>
      <c r="E94" s="24">
        <v>0</v>
      </c>
    </row>
    <row r="95" spans="1:5" ht="25.5" customHeight="1" x14ac:dyDescent="0.2">
      <c r="A95" s="22" t="s">
        <v>89</v>
      </c>
      <c r="B95" s="23" t="s">
        <v>352</v>
      </c>
      <c r="C95" s="24">
        <v>0</v>
      </c>
      <c r="D95" s="24">
        <v>0</v>
      </c>
      <c r="E95" s="24">
        <v>0</v>
      </c>
    </row>
    <row r="96" spans="1:5" ht="25.5" customHeight="1" x14ac:dyDescent="0.2">
      <c r="A96" s="22" t="s">
        <v>90</v>
      </c>
      <c r="B96" s="23" t="s">
        <v>353</v>
      </c>
      <c r="C96" s="24">
        <v>0</v>
      </c>
      <c r="D96" s="24">
        <v>0</v>
      </c>
      <c r="E96" s="24">
        <v>0</v>
      </c>
    </row>
    <row r="97" spans="1:5" ht="25.5" customHeight="1" x14ac:dyDescent="0.2">
      <c r="A97" s="22" t="s">
        <v>91</v>
      </c>
      <c r="B97" s="23" t="s">
        <v>620</v>
      </c>
      <c r="C97" s="24">
        <v>0</v>
      </c>
      <c r="D97" s="24">
        <v>0</v>
      </c>
      <c r="E97" s="24">
        <v>0</v>
      </c>
    </row>
    <row r="98" spans="1:5" ht="25.5" customHeight="1" x14ac:dyDescent="0.2">
      <c r="A98" s="22" t="s">
        <v>92</v>
      </c>
      <c r="B98" s="23" t="s">
        <v>608</v>
      </c>
      <c r="C98" s="24">
        <v>0</v>
      </c>
      <c r="D98" s="24">
        <v>0</v>
      </c>
      <c r="E98" s="24">
        <v>0</v>
      </c>
    </row>
    <row r="99" spans="1:5" ht="25.5" x14ac:dyDescent="0.2">
      <c r="A99" s="22" t="s">
        <v>93</v>
      </c>
      <c r="B99" s="23" t="s">
        <v>354</v>
      </c>
      <c r="C99" s="24">
        <v>0</v>
      </c>
      <c r="D99" s="24">
        <v>0</v>
      </c>
      <c r="E99" s="24">
        <v>0</v>
      </c>
    </row>
    <row r="100" spans="1:5" ht="25.5" customHeight="1" x14ac:dyDescent="0.2">
      <c r="A100" s="22" t="s">
        <v>94</v>
      </c>
      <c r="B100" s="23" t="s">
        <v>355</v>
      </c>
      <c r="C100" s="24">
        <v>0</v>
      </c>
      <c r="D100" s="24">
        <v>0</v>
      </c>
      <c r="E100" s="24">
        <v>0</v>
      </c>
    </row>
    <row r="101" spans="1:5" ht="25.5" customHeight="1" x14ac:dyDescent="0.2">
      <c r="A101" s="22" t="s">
        <v>95</v>
      </c>
      <c r="B101" s="23" t="s">
        <v>356</v>
      </c>
      <c r="C101" s="24">
        <v>0</v>
      </c>
      <c r="D101" s="24">
        <v>0</v>
      </c>
      <c r="E101" s="24">
        <v>0</v>
      </c>
    </row>
    <row r="102" spans="1:5" ht="25.5" customHeight="1" x14ac:dyDescent="0.2">
      <c r="A102" s="22" t="s">
        <v>96</v>
      </c>
      <c r="B102" s="23" t="s">
        <v>357</v>
      </c>
      <c r="C102" s="24">
        <v>0</v>
      </c>
      <c r="D102" s="24">
        <v>0</v>
      </c>
      <c r="E102" s="24">
        <v>0</v>
      </c>
    </row>
    <row r="103" spans="1:5" ht="25.5" customHeight="1" x14ac:dyDescent="0.2">
      <c r="A103" s="22" t="s">
        <v>97</v>
      </c>
      <c r="B103" s="23" t="s">
        <v>358</v>
      </c>
      <c r="C103" s="24">
        <v>0</v>
      </c>
      <c r="D103" s="24">
        <v>0</v>
      </c>
      <c r="E103" s="24">
        <v>0</v>
      </c>
    </row>
    <row r="104" spans="1:5" ht="25.5" customHeight="1" x14ac:dyDescent="0.2">
      <c r="A104" s="22" t="s">
        <v>98</v>
      </c>
      <c r="B104" s="23" t="s">
        <v>359</v>
      </c>
      <c r="C104" s="24">
        <v>0</v>
      </c>
      <c r="D104" s="24">
        <v>0</v>
      </c>
      <c r="E104" s="24">
        <v>0</v>
      </c>
    </row>
    <row r="105" spans="1:5" ht="25.5" customHeight="1" x14ac:dyDescent="0.2">
      <c r="A105" s="22" t="s">
        <v>99</v>
      </c>
      <c r="B105" s="23" t="s">
        <v>360</v>
      </c>
      <c r="C105" s="24">
        <v>0</v>
      </c>
      <c r="D105" s="24">
        <v>0</v>
      </c>
      <c r="E105" s="24">
        <v>0</v>
      </c>
    </row>
    <row r="106" spans="1:5" ht="25.5" customHeight="1" x14ac:dyDescent="0.2">
      <c r="A106" s="22" t="s">
        <v>100</v>
      </c>
      <c r="B106" s="23" t="s">
        <v>361</v>
      </c>
      <c r="C106" s="24">
        <v>0</v>
      </c>
      <c r="D106" s="24">
        <v>0</v>
      </c>
      <c r="E106" s="24">
        <v>0</v>
      </c>
    </row>
    <row r="107" spans="1:5" ht="12.75" customHeight="1" x14ac:dyDescent="0.2">
      <c r="A107" s="25" t="s">
        <v>101</v>
      </c>
      <c r="B107" s="26" t="s">
        <v>362</v>
      </c>
      <c r="C107" s="27">
        <v>397777</v>
      </c>
      <c r="D107" s="27">
        <v>0</v>
      </c>
      <c r="E107" s="27">
        <v>411800</v>
      </c>
    </row>
    <row r="108" spans="1:5" ht="25.5" customHeight="1" x14ac:dyDescent="0.2">
      <c r="A108" s="22" t="s">
        <v>102</v>
      </c>
      <c r="B108" s="23" t="s">
        <v>363</v>
      </c>
      <c r="C108" s="24">
        <v>0</v>
      </c>
      <c r="D108" s="24">
        <v>0</v>
      </c>
      <c r="E108" s="24">
        <v>0</v>
      </c>
    </row>
    <row r="109" spans="1:5" ht="25.5" customHeight="1" x14ac:dyDescent="0.2">
      <c r="A109" s="22" t="s">
        <v>103</v>
      </c>
      <c r="B109" s="23" t="s">
        <v>364</v>
      </c>
      <c r="C109" s="24">
        <v>0</v>
      </c>
      <c r="D109" s="24">
        <v>0</v>
      </c>
      <c r="E109" s="24">
        <v>0</v>
      </c>
    </row>
    <row r="110" spans="1:5" ht="25.5" customHeight="1" x14ac:dyDescent="0.2">
      <c r="A110" s="22" t="s">
        <v>104</v>
      </c>
      <c r="B110" s="23" t="s">
        <v>365</v>
      </c>
      <c r="C110" s="24">
        <v>0</v>
      </c>
      <c r="D110" s="24">
        <v>0</v>
      </c>
      <c r="E110" s="24">
        <v>0</v>
      </c>
    </row>
    <row r="111" spans="1:5" ht="25.5" customHeight="1" x14ac:dyDescent="0.2">
      <c r="A111" s="22" t="s">
        <v>105</v>
      </c>
      <c r="B111" s="23" t="s">
        <v>366</v>
      </c>
      <c r="C111" s="24">
        <v>0</v>
      </c>
      <c r="D111" s="24">
        <v>0</v>
      </c>
      <c r="E111" s="24">
        <v>0</v>
      </c>
    </row>
    <row r="112" spans="1:5" ht="25.5" customHeight="1" x14ac:dyDescent="0.2">
      <c r="A112" s="22" t="s">
        <v>106</v>
      </c>
      <c r="B112" s="23" t="s">
        <v>367</v>
      </c>
      <c r="C112" s="24">
        <v>7665510</v>
      </c>
      <c r="D112" s="24">
        <v>0</v>
      </c>
      <c r="E112" s="24">
        <v>10491209</v>
      </c>
    </row>
    <row r="113" spans="1:5" ht="12.75" customHeight="1" x14ac:dyDescent="0.2">
      <c r="A113" s="22" t="s">
        <v>107</v>
      </c>
      <c r="B113" s="23" t="s">
        <v>368</v>
      </c>
      <c r="C113" s="24">
        <v>0</v>
      </c>
      <c r="D113" s="24">
        <v>0</v>
      </c>
      <c r="E113" s="24">
        <v>0</v>
      </c>
    </row>
    <row r="114" spans="1:5" ht="25.5" customHeight="1" x14ac:dyDescent="0.2">
      <c r="A114" s="22" t="s">
        <v>108</v>
      </c>
      <c r="B114" s="23" t="s">
        <v>369</v>
      </c>
      <c r="C114" s="24">
        <v>0</v>
      </c>
      <c r="D114" s="24">
        <v>0</v>
      </c>
      <c r="E114" s="24">
        <v>0</v>
      </c>
    </row>
    <row r="115" spans="1:5" ht="25.5" customHeight="1" x14ac:dyDescent="0.2">
      <c r="A115" s="22" t="s">
        <v>109</v>
      </c>
      <c r="B115" s="23" t="s">
        <v>370</v>
      </c>
      <c r="C115" s="24">
        <v>0</v>
      </c>
      <c r="D115" s="24">
        <v>0</v>
      </c>
      <c r="E115" s="24">
        <v>0</v>
      </c>
    </row>
    <row r="116" spans="1:5" ht="25.5" x14ac:dyDescent="0.2">
      <c r="A116" s="22" t="s">
        <v>110</v>
      </c>
      <c r="B116" s="23" t="s">
        <v>371</v>
      </c>
      <c r="C116" s="24">
        <v>0</v>
      </c>
      <c r="D116" s="24">
        <v>0</v>
      </c>
      <c r="E116" s="24">
        <v>0</v>
      </c>
    </row>
    <row r="117" spans="1:5" ht="25.5" customHeight="1" x14ac:dyDescent="0.2">
      <c r="A117" s="22" t="s">
        <v>111</v>
      </c>
      <c r="B117" s="23" t="s">
        <v>372</v>
      </c>
      <c r="C117" s="24">
        <v>7665510</v>
      </c>
      <c r="D117" s="24">
        <v>0</v>
      </c>
      <c r="E117" s="24">
        <v>10491209</v>
      </c>
    </row>
    <row r="118" spans="1:5" ht="25.5" customHeight="1" x14ac:dyDescent="0.2">
      <c r="A118" s="22" t="s">
        <v>112</v>
      </c>
      <c r="B118" s="23" t="s">
        <v>373</v>
      </c>
      <c r="C118" s="24">
        <v>0</v>
      </c>
      <c r="D118" s="24">
        <v>0</v>
      </c>
      <c r="E118" s="24">
        <v>0</v>
      </c>
    </row>
    <row r="119" spans="1:5" ht="25.5" customHeight="1" x14ac:dyDescent="0.2">
      <c r="A119" s="22" t="s">
        <v>113</v>
      </c>
      <c r="B119" s="23" t="s">
        <v>374</v>
      </c>
      <c r="C119" s="24">
        <v>279676</v>
      </c>
      <c r="D119" s="24">
        <v>0</v>
      </c>
      <c r="E119" s="24">
        <v>226715</v>
      </c>
    </row>
    <row r="120" spans="1:5" ht="25.5" customHeight="1" x14ac:dyDescent="0.2">
      <c r="A120" s="22" t="s">
        <v>114</v>
      </c>
      <c r="B120" s="23" t="s">
        <v>375</v>
      </c>
      <c r="C120" s="24">
        <v>0</v>
      </c>
      <c r="D120" s="24">
        <v>0</v>
      </c>
      <c r="E120" s="24">
        <v>0</v>
      </c>
    </row>
    <row r="121" spans="1:5" ht="25.5" x14ac:dyDescent="0.2">
      <c r="A121" s="22" t="s">
        <v>115</v>
      </c>
      <c r="B121" s="23" t="s">
        <v>376</v>
      </c>
      <c r="C121" s="24">
        <v>277820</v>
      </c>
      <c r="D121" s="24">
        <v>0</v>
      </c>
      <c r="E121" s="24">
        <v>204490</v>
      </c>
    </row>
    <row r="122" spans="1:5" ht="12.75" customHeight="1" x14ac:dyDescent="0.2">
      <c r="A122" s="22" t="s">
        <v>116</v>
      </c>
      <c r="B122" s="23" t="s">
        <v>377</v>
      </c>
      <c r="C122" s="24">
        <v>0</v>
      </c>
      <c r="D122" s="24">
        <v>0</v>
      </c>
      <c r="E122" s="24">
        <v>0</v>
      </c>
    </row>
    <row r="123" spans="1:5" ht="25.5" customHeight="1" x14ac:dyDescent="0.2">
      <c r="A123" s="22" t="s">
        <v>117</v>
      </c>
      <c r="B123" s="23" t="s">
        <v>378</v>
      </c>
      <c r="C123" s="24">
        <v>0</v>
      </c>
      <c r="D123" s="24">
        <v>0</v>
      </c>
      <c r="E123" s="24">
        <v>0</v>
      </c>
    </row>
    <row r="124" spans="1:5" ht="25.5" customHeight="1" x14ac:dyDescent="0.2">
      <c r="A124" s="22" t="s">
        <v>118</v>
      </c>
      <c r="B124" s="23" t="s">
        <v>379</v>
      </c>
      <c r="C124" s="24">
        <v>0</v>
      </c>
      <c r="D124" s="24">
        <v>0</v>
      </c>
      <c r="E124" s="24">
        <v>0</v>
      </c>
    </row>
    <row r="125" spans="1:5" ht="25.5" customHeight="1" x14ac:dyDescent="0.2">
      <c r="A125" s="22" t="s">
        <v>119</v>
      </c>
      <c r="B125" s="23" t="s">
        <v>380</v>
      </c>
      <c r="C125" s="24">
        <v>0</v>
      </c>
      <c r="D125" s="24">
        <v>0</v>
      </c>
      <c r="E125" s="24">
        <v>0</v>
      </c>
    </row>
    <row r="126" spans="1:5" ht="25.5" customHeight="1" x14ac:dyDescent="0.2">
      <c r="A126" s="22" t="s">
        <v>120</v>
      </c>
      <c r="B126" s="23" t="s">
        <v>381</v>
      </c>
      <c r="C126" s="24">
        <v>0</v>
      </c>
      <c r="D126" s="24">
        <v>0</v>
      </c>
      <c r="E126" s="24">
        <v>0</v>
      </c>
    </row>
    <row r="127" spans="1:5" ht="25.5" customHeight="1" x14ac:dyDescent="0.2">
      <c r="A127" s="22" t="s">
        <v>121</v>
      </c>
      <c r="B127" s="23" t="s">
        <v>382</v>
      </c>
      <c r="C127" s="24">
        <v>0</v>
      </c>
      <c r="D127" s="24">
        <v>0</v>
      </c>
      <c r="E127" s="24">
        <v>0</v>
      </c>
    </row>
    <row r="128" spans="1:5" ht="25.5" x14ac:dyDescent="0.2">
      <c r="A128" s="22" t="s">
        <v>122</v>
      </c>
      <c r="B128" s="23" t="s">
        <v>383</v>
      </c>
      <c r="C128" s="24">
        <v>1856</v>
      </c>
      <c r="D128" s="24">
        <v>0</v>
      </c>
      <c r="E128" s="24">
        <v>22225</v>
      </c>
    </row>
    <row r="129" spans="1:5" ht="25.5" customHeight="1" x14ac:dyDescent="0.2">
      <c r="A129" s="22" t="s">
        <v>123</v>
      </c>
      <c r="B129" s="23" t="s">
        <v>384</v>
      </c>
      <c r="C129" s="24">
        <v>0</v>
      </c>
      <c r="D129" s="24">
        <v>0</v>
      </c>
      <c r="E129" s="24">
        <v>0</v>
      </c>
    </row>
    <row r="130" spans="1:5" ht="25.5" customHeight="1" x14ac:dyDescent="0.2">
      <c r="A130" s="22" t="s">
        <v>124</v>
      </c>
      <c r="B130" s="23" t="s">
        <v>385</v>
      </c>
      <c r="C130" s="24">
        <v>0</v>
      </c>
      <c r="D130" s="24">
        <v>0</v>
      </c>
      <c r="E130" s="24">
        <v>0</v>
      </c>
    </row>
    <row r="131" spans="1:5" ht="25.5" x14ac:dyDescent="0.2">
      <c r="A131" s="22" t="s">
        <v>125</v>
      </c>
      <c r="B131" s="23" t="s">
        <v>386</v>
      </c>
      <c r="C131" s="24">
        <v>0</v>
      </c>
      <c r="D131" s="24">
        <v>0</v>
      </c>
      <c r="E131" s="24">
        <v>0</v>
      </c>
    </row>
    <row r="132" spans="1:5" ht="25.5" customHeight="1" x14ac:dyDescent="0.2">
      <c r="A132" s="22" t="s">
        <v>126</v>
      </c>
      <c r="B132" s="23" t="s">
        <v>387</v>
      </c>
      <c r="C132" s="24">
        <v>0</v>
      </c>
      <c r="D132" s="24">
        <v>0</v>
      </c>
      <c r="E132" s="24">
        <v>0</v>
      </c>
    </row>
    <row r="133" spans="1:5" ht="25.5" x14ac:dyDescent="0.2">
      <c r="A133" s="22" t="s">
        <v>127</v>
      </c>
      <c r="B133" s="23" t="s">
        <v>388</v>
      </c>
      <c r="C133" s="24">
        <v>0</v>
      </c>
      <c r="D133" s="24">
        <v>0</v>
      </c>
      <c r="E133" s="24">
        <v>0</v>
      </c>
    </row>
    <row r="134" spans="1:5" ht="25.5" customHeight="1" x14ac:dyDescent="0.2">
      <c r="A134" s="22" t="s">
        <v>128</v>
      </c>
      <c r="B134" s="23" t="s">
        <v>389</v>
      </c>
      <c r="C134" s="24">
        <v>0</v>
      </c>
      <c r="D134" s="24">
        <v>0</v>
      </c>
      <c r="E134" s="24">
        <v>0</v>
      </c>
    </row>
    <row r="135" spans="1:5" ht="25.5" customHeight="1" x14ac:dyDescent="0.2">
      <c r="A135" s="22" t="s">
        <v>129</v>
      </c>
      <c r="B135" s="23" t="s">
        <v>390</v>
      </c>
      <c r="C135" s="24">
        <v>0</v>
      </c>
      <c r="D135" s="24">
        <v>0</v>
      </c>
      <c r="E135" s="24">
        <v>0</v>
      </c>
    </row>
    <row r="136" spans="1:5" ht="25.5" customHeight="1" x14ac:dyDescent="0.2">
      <c r="A136" s="22" t="s">
        <v>130</v>
      </c>
      <c r="B136" s="23" t="s">
        <v>609</v>
      </c>
      <c r="C136" s="24">
        <v>0</v>
      </c>
      <c r="D136" s="24">
        <v>0</v>
      </c>
      <c r="E136" s="24">
        <v>0</v>
      </c>
    </row>
    <row r="137" spans="1:5" ht="25.5" customHeight="1" x14ac:dyDescent="0.2">
      <c r="A137" s="22" t="s">
        <v>131</v>
      </c>
      <c r="B137" s="23" t="s">
        <v>621</v>
      </c>
      <c r="C137" s="24">
        <v>0</v>
      </c>
      <c r="D137" s="24">
        <v>0</v>
      </c>
      <c r="E137" s="24">
        <v>0</v>
      </c>
    </row>
    <row r="138" spans="1:5" ht="25.5" customHeight="1" x14ac:dyDescent="0.2">
      <c r="A138" s="22" t="s">
        <v>132</v>
      </c>
      <c r="B138" s="23" t="s">
        <v>610</v>
      </c>
      <c r="C138" s="24">
        <v>0</v>
      </c>
      <c r="D138" s="24">
        <v>0</v>
      </c>
      <c r="E138" s="24">
        <v>0</v>
      </c>
    </row>
    <row r="139" spans="1:5" ht="25.5" customHeight="1" x14ac:dyDescent="0.2">
      <c r="A139" s="22" t="s">
        <v>133</v>
      </c>
      <c r="B139" s="23" t="s">
        <v>391</v>
      </c>
      <c r="C139" s="24">
        <v>2368716</v>
      </c>
      <c r="D139" s="24">
        <v>0</v>
      </c>
      <c r="E139" s="24">
        <v>2368716</v>
      </c>
    </row>
    <row r="140" spans="1:5" ht="25.5" customHeight="1" x14ac:dyDescent="0.2">
      <c r="A140" s="22" t="s">
        <v>134</v>
      </c>
      <c r="B140" s="23" t="s">
        <v>611</v>
      </c>
      <c r="C140" s="24">
        <v>0</v>
      </c>
      <c r="D140" s="24">
        <v>0</v>
      </c>
      <c r="E140" s="24">
        <v>0</v>
      </c>
    </row>
    <row r="141" spans="1:5" ht="25.5" customHeight="1" x14ac:dyDescent="0.2">
      <c r="A141" s="22" t="s">
        <v>135</v>
      </c>
      <c r="B141" s="23" t="s">
        <v>622</v>
      </c>
      <c r="C141" s="24">
        <v>0</v>
      </c>
      <c r="D141" s="24">
        <v>0</v>
      </c>
      <c r="E141" s="24">
        <v>0</v>
      </c>
    </row>
    <row r="142" spans="1:5" ht="25.5" customHeight="1" x14ac:dyDescent="0.2">
      <c r="A142" s="22" t="s">
        <v>136</v>
      </c>
      <c r="B142" s="23" t="s">
        <v>392</v>
      </c>
      <c r="C142" s="24">
        <v>0</v>
      </c>
      <c r="D142" s="24">
        <v>0</v>
      </c>
      <c r="E142" s="24">
        <v>0</v>
      </c>
    </row>
    <row r="143" spans="1:5" ht="25.5" customHeight="1" x14ac:dyDescent="0.2">
      <c r="A143" s="22" t="s">
        <v>137</v>
      </c>
      <c r="B143" s="23" t="s">
        <v>393</v>
      </c>
      <c r="C143" s="24">
        <v>0</v>
      </c>
      <c r="D143" s="24">
        <v>0</v>
      </c>
      <c r="E143" s="24">
        <v>0</v>
      </c>
    </row>
    <row r="144" spans="1:5" ht="25.5" customHeight="1" x14ac:dyDescent="0.2">
      <c r="A144" s="22" t="s">
        <v>138</v>
      </c>
      <c r="B144" s="23" t="s">
        <v>394</v>
      </c>
      <c r="C144" s="24">
        <v>0</v>
      </c>
      <c r="D144" s="24">
        <v>0</v>
      </c>
      <c r="E144" s="24">
        <v>0</v>
      </c>
    </row>
    <row r="145" spans="1:5" ht="25.5" customHeight="1" x14ac:dyDescent="0.2">
      <c r="A145" s="22" t="s">
        <v>139</v>
      </c>
      <c r="B145" s="23" t="s">
        <v>395</v>
      </c>
      <c r="C145" s="24">
        <v>0</v>
      </c>
      <c r="D145" s="24">
        <v>0</v>
      </c>
      <c r="E145" s="24">
        <v>0</v>
      </c>
    </row>
    <row r="146" spans="1:5" ht="25.5" customHeight="1" x14ac:dyDescent="0.2">
      <c r="A146" s="22" t="s">
        <v>140</v>
      </c>
      <c r="B146" s="23" t="s">
        <v>396</v>
      </c>
      <c r="C146" s="24">
        <v>0</v>
      </c>
      <c r="D146" s="24">
        <v>0</v>
      </c>
      <c r="E146" s="24">
        <v>0</v>
      </c>
    </row>
    <row r="147" spans="1:5" ht="25.5" customHeight="1" x14ac:dyDescent="0.2">
      <c r="A147" s="22" t="s">
        <v>141</v>
      </c>
      <c r="B147" s="23" t="s">
        <v>397</v>
      </c>
      <c r="C147" s="24">
        <v>0</v>
      </c>
      <c r="D147" s="24">
        <v>0</v>
      </c>
      <c r="E147" s="24">
        <v>0</v>
      </c>
    </row>
    <row r="148" spans="1:5" ht="12.75" customHeight="1" x14ac:dyDescent="0.2">
      <c r="A148" s="25" t="s">
        <v>142</v>
      </c>
      <c r="B148" s="26" t="s">
        <v>398</v>
      </c>
      <c r="C148" s="27">
        <v>10313902</v>
      </c>
      <c r="D148" s="27">
        <v>0</v>
      </c>
      <c r="E148" s="27">
        <v>13086640</v>
      </c>
    </row>
    <row r="149" spans="1:5" x14ac:dyDescent="0.2">
      <c r="A149" s="22" t="s">
        <v>143</v>
      </c>
      <c r="B149" s="23" t="s">
        <v>399</v>
      </c>
      <c r="C149" s="24">
        <v>50000</v>
      </c>
      <c r="D149" s="24">
        <v>0</v>
      </c>
      <c r="E149" s="24">
        <v>62502</v>
      </c>
    </row>
    <row r="150" spans="1:5" x14ac:dyDescent="0.2">
      <c r="A150" s="22" t="s">
        <v>144</v>
      </c>
      <c r="B150" s="23" t="s">
        <v>400</v>
      </c>
      <c r="C150" s="24">
        <v>0</v>
      </c>
      <c r="D150" s="24">
        <v>0</v>
      </c>
      <c r="E150" s="24">
        <v>0</v>
      </c>
    </row>
    <row r="151" spans="1:5" ht="12.75" customHeight="1" x14ac:dyDescent="0.2">
      <c r="A151" s="22" t="s">
        <v>145</v>
      </c>
      <c r="B151" s="23" t="s">
        <v>401</v>
      </c>
      <c r="C151" s="24">
        <v>0</v>
      </c>
      <c r="D151" s="24">
        <v>0</v>
      </c>
      <c r="E151" s="24">
        <v>0</v>
      </c>
    </row>
    <row r="152" spans="1:5" x14ac:dyDescent="0.2">
      <c r="A152" s="22" t="s">
        <v>146</v>
      </c>
      <c r="B152" s="23" t="s">
        <v>402</v>
      </c>
      <c r="C152" s="24">
        <v>0</v>
      </c>
      <c r="D152" s="24">
        <v>0</v>
      </c>
      <c r="E152" s="24">
        <v>0</v>
      </c>
    </row>
    <row r="153" spans="1:5" ht="12.75" customHeight="1" x14ac:dyDescent="0.2">
      <c r="A153" s="22" t="s">
        <v>147</v>
      </c>
      <c r="B153" s="23" t="s">
        <v>403</v>
      </c>
      <c r="C153" s="24">
        <v>0</v>
      </c>
      <c r="D153" s="24">
        <v>0</v>
      </c>
      <c r="E153" s="24">
        <v>0</v>
      </c>
    </row>
    <row r="154" spans="1:5" ht="12.75" customHeight="1" x14ac:dyDescent="0.2">
      <c r="A154" s="22" t="s">
        <v>148</v>
      </c>
      <c r="B154" s="23" t="s">
        <v>404</v>
      </c>
      <c r="C154" s="24">
        <v>50000</v>
      </c>
      <c r="D154" s="24">
        <v>0</v>
      </c>
      <c r="E154" s="24">
        <v>50000</v>
      </c>
    </row>
    <row r="155" spans="1:5" ht="12.75" customHeight="1" x14ac:dyDescent="0.2">
      <c r="A155" s="22" t="s">
        <v>149</v>
      </c>
      <c r="B155" s="23" t="s">
        <v>405</v>
      </c>
      <c r="C155" s="24">
        <v>0</v>
      </c>
      <c r="D155" s="24">
        <v>0</v>
      </c>
      <c r="E155" s="24">
        <v>12502</v>
      </c>
    </row>
    <row r="156" spans="1:5" ht="12.75" customHeight="1" x14ac:dyDescent="0.2">
      <c r="A156" s="22" t="s">
        <v>150</v>
      </c>
      <c r="B156" s="23" t="s">
        <v>406</v>
      </c>
      <c r="C156" s="24">
        <v>0</v>
      </c>
      <c r="D156" s="24">
        <v>0</v>
      </c>
      <c r="E156" s="24">
        <v>0</v>
      </c>
    </row>
    <row r="157" spans="1:5" x14ac:dyDescent="0.2">
      <c r="A157" s="22" t="s">
        <v>151</v>
      </c>
      <c r="B157" s="23" t="s">
        <v>407</v>
      </c>
      <c r="C157" s="24">
        <v>0</v>
      </c>
      <c r="D157" s="24">
        <v>0</v>
      </c>
      <c r="E157" s="24">
        <v>0</v>
      </c>
    </row>
    <row r="158" spans="1:5" x14ac:dyDescent="0.2">
      <c r="A158" s="22" t="s">
        <v>152</v>
      </c>
      <c r="B158" s="23" t="s">
        <v>408</v>
      </c>
      <c r="C158" s="24">
        <v>160000</v>
      </c>
      <c r="D158" s="24">
        <v>0</v>
      </c>
      <c r="E158" s="24">
        <v>100000</v>
      </c>
    </row>
    <row r="159" spans="1:5" ht="25.5" x14ac:dyDescent="0.2">
      <c r="A159" s="22" t="s">
        <v>153</v>
      </c>
      <c r="B159" s="23" t="s">
        <v>409</v>
      </c>
      <c r="C159" s="24">
        <v>0</v>
      </c>
      <c r="D159" s="24">
        <v>0</v>
      </c>
      <c r="E159" s="24">
        <v>0</v>
      </c>
    </row>
    <row r="160" spans="1:5" ht="25.5" customHeight="1" x14ac:dyDescent="0.2">
      <c r="A160" s="22" t="s">
        <v>154</v>
      </c>
      <c r="B160" s="23" t="s">
        <v>410</v>
      </c>
      <c r="C160" s="24">
        <v>0</v>
      </c>
      <c r="D160" s="24">
        <v>0</v>
      </c>
      <c r="E160" s="24">
        <v>0</v>
      </c>
    </row>
    <row r="161" spans="1:5" ht="25.5" customHeight="1" x14ac:dyDescent="0.2">
      <c r="A161" s="22" t="s">
        <v>155</v>
      </c>
      <c r="B161" s="23" t="s">
        <v>411</v>
      </c>
      <c r="C161" s="24">
        <v>13241</v>
      </c>
      <c r="D161" s="24">
        <v>0</v>
      </c>
      <c r="E161" s="24">
        <v>25114</v>
      </c>
    </row>
    <row r="162" spans="1:5" x14ac:dyDescent="0.2">
      <c r="A162" s="22" t="s">
        <v>156</v>
      </c>
      <c r="B162" s="23" t="s">
        <v>412</v>
      </c>
      <c r="C162" s="24">
        <v>0</v>
      </c>
      <c r="D162" s="24">
        <v>0</v>
      </c>
      <c r="E162" s="24">
        <v>0</v>
      </c>
    </row>
    <row r="163" spans="1:5" ht="12.75" customHeight="1" x14ac:dyDescent="0.2">
      <c r="A163" s="22" t="s">
        <v>157</v>
      </c>
      <c r="B163" s="23" t="s">
        <v>413</v>
      </c>
      <c r="C163" s="24">
        <v>0</v>
      </c>
      <c r="D163" s="24">
        <v>0</v>
      </c>
      <c r="E163" s="24">
        <v>0</v>
      </c>
    </row>
    <row r="164" spans="1:5" ht="12.75" customHeight="1" x14ac:dyDescent="0.2">
      <c r="A164" s="25" t="s">
        <v>158</v>
      </c>
      <c r="B164" s="26" t="s">
        <v>414</v>
      </c>
      <c r="C164" s="27">
        <v>223241</v>
      </c>
      <c r="D164" s="27">
        <v>0</v>
      </c>
      <c r="E164" s="27">
        <v>187616</v>
      </c>
    </row>
    <row r="165" spans="1:5" x14ac:dyDescent="0.2">
      <c r="A165" s="25" t="s">
        <v>159</v>
      </c>
      <c r="B165" s="26" t="s">
        <v>415</v>
      </c>
      <c r="C165" s="27">
        <v>10934920</v>
      </c>
      <c r="D165" s="27">
        <v>0</v>
      </c>
      <c r="E165" s="27">
        <v>13686056</v>
      </c>
    </row>
    <row r="166" spans="1:5" ht="12.75" customHeight="1" x14ac:dyDescent="0.2">
      <c r="A166" s="22" t="s">
        <v>160</v>
      </c>
      <c r="B166" s="23" t="s">
        <v>623</v>
      </c>
      <c r="C166" s="24">
        <v>0</v>
      </c>
      <c r="D166" s="24">
        <v>0</v>
      </c>
      <c r="E166" s="24">
        <v>0</v>
      </c>
    </row>
    <row r="167" spans="1:5" ht="12.75" customHeight="1" x14ac:dyDescent="0.2">
      <c r="A167" s="22" t="s">
        <v>161</v>
      </c>
      <c r="B167" s="23" t="s">
        <v>416</v>
      </c>
      <c r="C167" s="24">
        <v>19915</v>
      </c>
      <c r="D167" s="24">
        <v>0</v>
      </c>
      <c r="E167" s="24">
        <v>114704</v>
      </c>
    </row>
    <row r="168" spans="1:5" ht="25.5" x14ac:dyDescent="0.2">
      <c r="A168" s="22" t="s">
        <v>162</v>
      </c>
      <c r="B168" s="23" t="s">
        <v>417</v>
      </c>
      <c r="C168" s="24">
        <v>0</v>
      </c>
      <c r="D168" s="24">
        <v>0</v>
      </c>
      <c r="E168" s="24">
        <v>0</v>
      </c>
    </row>
    <row r="169" spans="1:5" ht="12.75" customHeight="1" x14ac:dyDescent="0.2">
      <c r="A169" s="22" t="s">
        <v>163</v>
      </c>
      <c r="B169" s="23" t="s">
        <v>418</v>
      </c>
      <c r="C169" s="24">
        <v>0</v>
      </c>
      <c r="D169" s="24">
        <v>0</v>
      </c>
      <c r="E169" s="24">
        <v>0</v>
      </c>
    </row>
    <row r="170" spans="1:5" ht="12.75" customHeight="1" x14ac:dyDescent="0.2">
      <c r="A170" s="25" t="s">
        <v>164</v>
      </c>
      <c r="B170" s="26" t="s">
        <v>419</v>
      </c>
      <c r="C170" s="27">
        <v>19915</v>
      </c>
      <c r="D170" s="27">
        <v>0</v>
      </c>
      <c r="E170" s="27">
        <v>114704</v>
      </c>
    </row>
    <row r="171" spans="1:5" ht="12.75" customHeight="1" x14ac:dyDescent="0.2">
      <c r="A171" s="22" t="s">
        <v>165</v>
      </c>
      <c r="B171" s="23" t="s">
        <v>420</v>
      </c>
      <c r="C171" s="24">
        <v>0</v>
      </c>
      <c r="D171" s="24">
        <v>0</v>
      </c>
      <c r="E171" s="24">
        <v>0</v>
      </c>
    </row>
    <row r="172" spans="1:5" x14ac:dyDescent="0.2">
      <c r="A172" s="22" t="s">
        <v>166</v>
      </c>
      <c r="B172" s="23" t="s">
        <v>421</v>
      </c>
      <c r="C172" s="24">
        <v>-22191</v>
      </c>
      <c r="D172" s="24">
        <v>0</v>
      </c>
      <c r="E172" s="24">
        <v>-21339</v>
      </c>
    </row>
    <row r="173" spans="1:5" ht="12.75" customHeight="1" x14ac:dyDescent="0.2">
      <c r="A173" s="25" t="s">
        <v>167</v>
      </c>
      <c r="B173" s="26" t="s">
        <v>422</v>
      </c>
      <c r="C173" s="27">
        <v>-22191</v>
      </c>
      <c r="D173" s="27">
        <v>0</v>
      </c>
      <c r="E173" s="27">
        <v>-21339</v>
      </c>
    </row>
    <row r="174" spans="1:5" ht="12.75" customHeight="1" x14ac:dyDescent="0.2">
      <c r="A174" s="22" t="s">
        <v>168</v>
      </c>
      <c r="B174" s="23" t="s">
        <v>423</v>
      </c>
      <c r="C174" s="24">
        <v>0</v>
      </c>
      <c r="D174" s="24">
        <v>0</v>
      </c>
      <c r="E174" s="24">
        <v>0</v>
      </c>
    </row>
    <row r="175" spans="1:5" ht="25.5" customHeight="1" x14ac:dyDescent="0.2">
      <c r="A175" s="22" t="s">
        <v>169</v>
      </c>
      <c r="B175" s="23" t="s">
        <v>424</v>
      </c>
      <c r="C175" s="24">
        <v>0</v>
      </c>
      <c r="D175" s="24">
        <v>0</v>
      </c>
      <c r="E175" s="24">
        <v>0</v>
      </c>
    </row>
    <row r="176" spans="1:5" ht="12.75" customHeight="1" x14ac:dyDescent="0.2">
      <c r="A176" s="25" t="s">
        <v>170</v>
      </c>
      <c r="B176" s="26" t="s">
        <v>425</v>
      </c>
      <c r="C176" s="27">
        <v>0</v>
      </c>
      <c r="D176" s="27">
        <v>0</v>
      </c>
      <c r="E176" s="27">
        <v>0</v>
      </c>
    </row>
    <row r="177" spans="1:5" ht="12.75" customHeight="1" x14ac:dyDescent="0.2">
      <c r="A177" s="25" t="s">
        <v>171</v>
      </c>
      <c r="B177" s="26" t="s">
        <v>426</v>
      </c>
      <c r="C177" s="27">
        <v>-2276</v>
      </c>
      <c r="D177" s="27">
        <v>0</v>
      </c>
      <c r="E177" s="27">
        <v>93365</v>
      </c>
    </row>
    <row r="178" spans="1:5" ht="12.75" customHeight="1" x14ac:dyDescent="0.2">
      <c r="A178" s="22" t="s">
        <v>172</v>
      </c>
      <c r="B178" s="23" t="s">
        <v>427</v>
      </c>
      <c r="C178" s="24">
        <v>75395</v>
      </c>
      <c r="D178" s="24">
        <v>0</v>
      </c>
      <c r="E178" s="24">
        <v>155279</v>
      </c>
    </row>
    <row r="179" spans="1:5" ht="12.75" customHeight="1" x14ac:dyDescent="0.2">
      <c r="A179" s="22" t="s">
        <v>173</v>
      </c>
      <c r="B179" s="23" t="s">
        <v>428</v>
      </c>
      <c r="C179" s="24">
        <v>93278</v>
      </c>
      <c r="D179" s="24">
        <v>0</v>
      </c>
      <c r="E179" s="24">
        <v>114962</v>
      </c>
    </row>
    <row r="180" spans="1:5" x14ac:dyDescent="0.2">
      <c r="A180" s="22" t="s">
        <v>174</v>
      </c>
      <c r="B180" s="23" t="s">
        <v>429</v>
      </c>
      <c r="C180" s="24">
        <v>0</v>
      </c>
      <c r="D180" s="24">
        <v>0</v>
      </c>
      <c r="E180" s="24">
        <v>0</v>
      </c>
    </row>
    <row r="181" spans="1:5" ht="12.75" customHeight="1" x14ac:dyDescent="0.2">
      <c r="A181" s="25" t="s">
        <v>175</v>
      </c>
      <c r="B181" s="26" t="s">
        <v>430</v>
      </c>
      <c r="C181" s="27">
        <v>168673</v>
      </c>
      <c r="D181" s="27">
        <v>0</v>
      </c>
      <c r="E181" s="27">
        <v>270241</v>
      </c>
    </row>
    <row r="182" spans="1:5" x14ac:dyDescent="0.2">
      <c r="A182" s="25" t="s">
        <v>176</v>
      </c>
      <c r="B182" s="26" t="s">
        <v>431</v>
      </c>
      <c r="C182" s="27">
        <v>138489076</v>
      </c>
      <c r="D182" s="27">
        <v>0</v>
      </c>
      <c r="E182" s="27">
        <v>157060466</v>
      </c>
    </row>
    <row r="183" spans="1:5" x14ac:dyDescent="0.2">
      <c r="A183" s="22" t="s">
        <v>177</v>
      </c>
      <c r="B183" s="23" t="s">
        <v>432</v>
      </c>
      <c r="C183" s="24">
        <v>120316644</v>
      </c>
      <c r="D183" s="24">
        <v>0</v>
      </c>
      <c r="E183" s="24">
        <v>120316644</v>
      </c>
    </row>
    <row r="184" spans="1:5" x14ac:dyDescent="0.2">
      <c r="A184" s="22" t="s">
        <v>178</v>
      </c>
      <c r="B184" s="23" t="s">
        <v>433</v>
      </c>
      <c r="C184" s="24">
        <v>0</v>
      </c>
      <c r="D184" s="24">
        <v>0</v>
      </c>
      <c r="E184" s="24">
        <v>0</v>
      </c>
    </row>
    <row r="185" spans="1:5" ht="12.75" customHeight="1" x14ac:dyDescent="0.2">
      <c r="A185" s="22" t="s">
        <v>179</v>
      </c>
      <c r="B185" s="23" t="s">
        <v>434</v>
      </c>
      <c r="C185" s="24">
        <v>7492295</v>
      </c>
      <c r="D185" s="24">
        <v>0</v>
      </c>
      <c r="E185" s="24">
        <v>7492295</v>
      </c>
    </row>
    <row r="186" spans="1:5" x14ac:dyDescent="0.2">
      <c r="A186" s="22" t="s">
        <v>180</v>
      </c>
      <c r="B186" s="23" t="s">
        <v>435</v>
      </c>
      <c r="C186" s="24">
        <v>-8643310</v>
      </c>
      <c r="D186" s="24">
        <v>0</v>
      </c>
      <c r="E186" s="24">
        <v>-4758907</v>
      </c>
    </row>
    <row r="187" spans="1:5" x14ac:dyDescent="0.2">
      <c r="A187" s="22" t="s">
        <v>181</v>
      </c>
      <c r="B187" s="23" t="s">
        <v>436</v>
      </c>
      <c r="C187" s="24">
        <v>0</v>
      </c>
      <c r="D187" s="24">
        <v>0</v>
      </c>
      <c r="E187" s="24">
        <v>0</v>
      </c>
    </row>
    <row r="188" spans="1:5" x14ac:dyDescent="0.2">
      <c r="A188" s="22" t="s">
        <v>182</v>
      </c>
      <c r="B188" s="23" t="s">
        <v>437</v>
      </c>
      <c r="C188" s="24">
        <v>3884403</v>
      </c>
      <c r="D188" s="24">
        <v>0</v>
      </c>
      <c r="E188" s="24">
        <v>6815533</v>
      </c>
    </row>
    <row r="189" spans="1:5" x14ac:dyDescent="0.2">
      <c r="A189" s="25" t="s">
        <v>183</v>
      </c>
      <c r="B189" s="26" t="s">
        <v>438</v>
      </c>
      <c r="C189" s="27">
        <v>123050032</v>
      </c>
      <c r="D189" s="27">
        <v>0</v>
      </c>
      <c r="E189" s="27">
        <v>129865565</v>
      </c>
    </row>
    <row r="190" spans="1:5" ht="12.75" customHeight="1" x14ac:dyDescent="0.2">
      <c r="A190" s="22" t="s">
        <v>184</v>
      </c>
      <c r="B190" s="23" t="s">
        <v>439</v>
      </c>
      <c r="C190" s="24">
        <v>0</v>
      </c>
      <c r="D190" s="24">
        <v>0</v>
      </c>
      <c r="E190" s="24">
        <v>0</v>
      </c>
    </row>
    <row r="191" spans="1:5" ht="25.5" customHeight="1" x14ac:dyDescent="0.2">
      <c r="A191" s="22" t="s">
        <v>185</v>
      </c>
      <c r="B191" s="23" t="s">
        <v>440</v>
      </c>
      <c r="C191" s="24">
        <v>0</v>
      </c>
      <c r="D191" s="24">
        <v>0</v>
      </c>
      <c r="E191" s="24">
        <v>0</v>
      </c>
    </row>
    <row r="192" spans="1:5" ht="12.75" customHeight="1" x14ac:dyDescent="0.2">
      <c r="A192" s="22" t="s">
        <v>186</v>
      </c>
      <c r="B192" s="23" t="s">
        <v>441</v>
      </c>
      <c r="C192" s="24">
        <v>0</v>
      </c>
      <c r="D192" s="24">
        <v>0</v>
      </c>
      <c r="E192" s="24">
        <v>0</v>
      </c>
    </row>
    <row r="193" spans="1:5" ht="12.75" customHeight="1" x14ac:dyDescent="0.2">
      <c r="A193" s="22" t="s">
        <v>187</v>
      </c>
      <c r="B193" s="23" t="s">
        <v>442</v>
      </c>
      <c r="C193" s="24">
        <v>0</v>
      </c>
      <c r="D193" s="24">
        <v>0</v>
      </c>
      <c r="E193" s="24">
        <v>0</v>
      </c>
    </row>
    <row r="194" spans="1:5" ht="25.5" customHeight="1" x14ac:dyDescent="0.2">
      <c r="A194" s="22" t="s">
        <v>188</v>
      </c>
      <c r="B194" s="23" t="s">
        <v>443</v>
      </c>
      <c r="C194" s="24">
        <v>0</v>
      </c>
      <c r="D194" s="24">
        <v>0</v>
      </c>
      <c r="E194" s="24">
        <v>0</v>
      </c>
    </row>
    <row r="195" spans="1:5" ht="25.5" x14ac:dyDescent="0.2">
      <c r="A195" s="22" t="s">
        <v>189</v>
      </c>
      <c r="B195" s="23" t="s">
        <v>612</v>
      </c>
      <c r="C195" s="24">
        <v>0</v>
      </c>
      <c r="D195" s="24">
        <v>0</v>
      </c>
      <c r="E195" s="24">
        <v>0</v>
      </c>
    </row>
    <row r="196" spans="1:5" ht="25.5" customHeight="1" x14ac:dyDescent="0.2">
      <c r="A196" s="22" t="s">
        <v>190</v>
      </c>
      <c r="B196" s="23" t="s">
        <v>444</v>
      </c>
      <c r="C196" s="24">
        <v>0</v>
      </c>
      <c r="D196" s="24">
        <v>0</v>
      </c>
      <c r="E196" s="24">
        <v>0</v>
      </c>
    </row>
    <row r="197" spans="1:5" ht="12.75" customHeight="1" x14ac:dyDescent="0.2">
      <c r="A197" s="22" t="s">
        <v>191</v>
      </c>
      <c r="B197" s="23" t="s">
        <v>445</v>
      </c>
      <c r="C197" s="24">
        <v>0</v>
      </c>
      <c r="D197" s="24">
        <v>0</v>
      </c>
      <c r="E197" s="24">
        <v>0</v>
      </c>
    </row>
    <row r="198" spans="1:5" ht="12.75" customHeight="1" x14ac:dyDescent="0.2">
      <c r="A198" s="22" t="s">
        <v>192</v>
      </c>
      <c r="B198" s="23" t="s">
        <v>446</v>
      </c>
      <c r="C198" s="24">
        <v>0</v>
      </c>
      <c r="D198" s="24">
        <v>0</v>
      </c>
      <c r="E198" s="24">
        <v>0</v>
      </c>
    </row>
    <row r="199" spans="1:5" ht="25.5" customHeight="1" x14ac:dyDescent="0.2">
      <c r="A199" s="22" t="s">
        <v>193</v>
      </c>
      <c r="B199" s="23" t="s">
        <v>447</v>
      </c>
      <c r="C199" s="24">
        <v>0</v>
      </c>
      <c r="D199" s="24">
        <v>0</v>
      </c>
      <c r="E199" s="24">
        <v>0</v>
      </c>
    </row>
    <row r="200" spans="1:5" ht="25.5" x14ac:dyDescent="0.2">
      <c r="A200" s="22" t="s">
        <v>194</v>
      </c>
      <c r="B200" s="23" t="s">
        <v>613</v>
      </c>
      <c r="C200" s="24">
        <v>0</v>
      </c>
      <c r="D200" s="24">
        <v>0</v>
      </c>
      <c r="E200" s="24">
        <v>0</v>
      </c>
    </row>
    <row r="201" spans="1:5" ht="25.5" customHeight="1" x14ac:dyDescent="0.2">
      <c r="A201" s="22" t="s">
        <v>195</v>
      </c>
      <c r="B201" s="23" t="s">
        <v>448</v>
      </c>
      <c r="C201" s="24">
        <v>0</v>
      </c>
      <c r="D201" s="24">
        <v>0</v>
      </c>
      <c r="E201" s="24">
        <v>0</v>
      </c>
    </row>
    <row r="202" spans="1:5" ht="25.5" customHeight="1" x14ac:dyDescent="0.2">
      <c r="A202" s="22" t="s">
        <v>196</v>
      </c>
      <c r="B202" s="23" t="s">
        <v>449</v>
      </c>
      <c r="C202" s="24">
        <v>0</v>
      </c>
      <c r="D202" s="24">
        <v>0</v>
      </c>
      <c r="E202" s="24">
        <v>0</v>
      </c>
    </row>
    <row r="203" spans="1:5" ht="25.5" customHeight="1" x14ac:dyDescent="0.2">
      <c r="A203" s="22" t="s">
        <v>197</v>
      </c>
      <c r="B203" s="23" t="s">
        <v>450</v>
      </c>
      <c r="C203" s="24">
        <v>0</v>
      </c>
      <c r="D203" s="24">
        <v>0</v>
      </c>
      <c r="E203" s="24">
        <v>0</v>
      </c>
    </row>
    <row r="204" spans="1:5" ht="25.5" customHeight="1" x14ac:dyDescent="0.2">
      <c r="A204" s="22" t="s">
        <v>198</v>
      </c>
      <c r="B204" s="23" t="s">
        <v>451</v>
      </c>
      <c r="C204" s="24">
        <v>0</v>
      </c>
      <c r="D204" s="24">
        <v>0</v>
      </c>
      <c r="E204" s="24">
        <v>0</v>
      </c>
    </row>
    <row r="205" spans="1:5" ht="12.75" customHeight="1" x14ac:dyDescent="0.2">
      <c r="A205" s="22" t="s">
        <v>199</v>
      </c>
      <c r="B205" s="23" t="s">
        <v>452</v>
      </c>
      <c r="C205" s="24">
        <v>0</v>
      </c>
      <c r="D205" s="24">
        <v>0</v>
      </c>
      <c r="E205" s="24">
        <v>0</v>
      </c>
    </row>
    <row r="206" spans="1:5" ht="25.5" customHeight="1" x14ac:dyDescent="0.2">
      <c r="A206" s="22" t="s">
        <v>200</v>
      </c>
      <c r="B206" s="23" t="s">
        <v>453</v>
      </c>
      <c r="C206" s="24">
        <v>0</v>
      </c>
      <c r="D206" s="24">
        <v>0</v>
      </c>
      <c r="E206" s="24">
        <v>0</v>
      </c>
    </row>
    <row r="207" spans="1:5" ht="25.5" x14ac:dyDescent="0.2">
      <c r="A207" s="22" t="s">
        <v>201</v>
      </c>
      <c r="B207" s="23" t="s">
        <v>454</v>
      </c>
      <c r="C207" s="24">
        <v>0</v>
      </c>
      <c r="D207" s="24">
        <v>0</v>
      </c>
      <c r="E207" s="24">
        <v>0</v>
      </c>
    </row>
    <row r="208" spans="1:5" ht="25.5" customHeight="1" x14ac:dyDescent="0.2">
      <c r="A208" s="22" t="s">
        <v>202</v>
      </c>
      <c r="B208" s="23" t="s">
        <v>455</v>
      </c>
      <c r="C208" s="24">
        <v>0</v>
      </c>
      <c r="D208" s="24">
        <v>0</v>
      </c>
      <c r="E208" s="24">
        <v>0</v>
      </c>
    </row>
    <row r="209" spans="1:5" ht="25.5" customHeight="1" x14ac:dyDescent="0.2">
      <c r="A209" s="22" t="s">
        <v>203</v>
      </c>
      <c r="B209" s="23" t="s">
        <v>456</v>
      </c>
      <c r="C209" s="24">
        <v>0</v>
      </c>
      <c r="D209" s="24">
        <v>0</v>
      </c>
      <c r="E209" s="24">
        <v>0</v>
      </c>
    </row>
    <row r="210" spans="1:5" ht="12.75" customHeight="1" x14ac:dyDescent="0.2">
      <c r="A210" s="22" t="s">
        <v>204</v>
      </c>
      <c r="B210" s="23" t="s">
        <v>457</v>
      </c>
      <c r="C210" s="24">
        <v>0</v>
      </c>
      <c r="D210" s="24">
        <v>0</v>
      </c>
      <c r="E210" s="24">
        <v>0</v>
      </c>
    </row>
    <row r="211" spans="1:5" ht="25.5" x14ac:dyDescent="0.2">
      <c r="A211" s="22" t="s">
        <v>205</v>
      </c>
      <c r="B211" s="23" t="s">
        <v>458</v>
      </c>
      <c r="C211" s="24">
        <v>0</v>
      </c>
      <c r="D211" s="24">
        <v>0</v>
      </c>
      <c r="E211" s="24">
        <v>0</v>
      </c>
    </row>
    <row r="212" spans="1:5" ht="25.5" x14ac:dyDescent="0.2">
      <c r="A212" s="22" t="s">
        <v>206</v>
      </c>
      <c r="B212" s="23" t="s">
        <v>614</v>
      </c>
      <c r="C212" s="24">
        <v>0</v>
      </c>
      <c r="D212" s="24">
        <v>0</v>
      </c>
      <c r="E212" s="24">
        <v>0</v>
      </c>
    </row>
    <row r="213" spans="1:5" ht="25.5" customHeight="1" x14ac:dyDescent="0.2">
      <c r="A213" s="22" t="s">
        <v>207</v>
      </c>
      <c r="B213" s="23" t="s">
        <v>459</v>
      </c>
      <c r="C213" s="24">
        <v>0</v>
      </c>
      <c r="D213" s="24">
        <v>0</v>
      </c>
      <c r="E213" s="24">
        <v>0</v>
      </c>
    </row>
    <row r="214" spans="1:5" ht="12.75" customHeight="1" x14ac:dyDescent="0.2">
      <c r="A214" s="22" t="s">
        <v>208</v>
      </c>
      <c r="B214" s="23" t="s">
        <v>460</v>
      </c>
      <c r="C214" s="24">
        <v>0</v>
      </c>
      <c r="D214" s="24">
        <v>0</v>
      </c>
      <c r="E214" s="24">
        <v>0</v>
      </c>
    </row>
    <row r="215" spans="1:5" ht="12.75" customHeight="1" x14ac:dyDescent="0.2">
      <c r="A215" s="25" t="s">
        <v>209</v>
      </c>
      <c r="B215" s="26" t="s">
        <v>461</v>
      </c>
      <c r="C215" s="27">
        <v>0</v>
      </c>
      <c r="D215" s="27">
        <v>0</v>
      </c>
      <c r="E215" s="27">
        <v>0</v>
      </c>
    </row>
    <row r="216" spans="1:5" ht="12.75" customHeight="1" x14ac:dyDescent="0.2">
      <c r="A216" s="22" t="s">
        <v>210</v>
      </c>
      <c r="B216" s="23" t="s">
        <v>462</v>
      </c>
      <c r="C216" s="24">
        <v>0</v>
      </c>
      <c r="D216" s="24">
        <v>0</v>
      </c>
      <c r="E216" s="24">
        <v>0</v>
      </c>
    </row>
    <row r="217" spans="1:5" ht="25.5" customHeight="1" x14ac:dyDescent="0.2">
      <c r="A217" s="22" t="s">
        <v>211</v>
      </c>
      <c r="B217" s="23" t="s">
        <v>463</v>
      </c>
      <c r="C217" s="24">
        <v>0</v>
      </c>
      <c r="D217" s="24">
        <v>0</v>
      </c>
      <c r="E217" s="24">
        <v>0</v>
      </c>
    </row>
    <row r="218" spans="1:5" ht="12.75" customHeight="1" x14ac:dyDescent="0.2">
      <c r="A218" s="22" t="s">
        <v>212</v>
      </c>
      <c r="B218" s="23" t="s">
        <v>464</v>
      </c>
      <c r="C218" s="24">
        <v>354943</v>
      </c>
      <c r="D218" s="24">
        <v>0</v>
      </c>
      <c r="E218" s="24">
        <v>2200638</v>
      </c>
    </row>
    <row r="219" spans="1:5" ht="25.5" x14ac:dyDescent="0.2">
      <c r="A219" s="22" t="s">
        <v>213</v>
      </c>
      <c r="B219" s="23" t="s">
        <v>465</v>
      </c>
      <c r="C219" s="24">
        <v>0</v>
      </c>
      <c r="D219" s="24">
        <v>0</v>
      </c>
      <c r="E219" s="24">
        <v>0</v>
      </c>
    </row>
    <row r="220" spans="1:5" ht="25.5" customHeight="1" x14ac:dyDescent="0.2">
      <c r="A220" s="22" t="s">
        <v>214</v>
      </c>
      <c r="B220" s="23" t="s">
        <v>466</v>
      </c>
      <c r="C220" s="24">
        <v>0</v>
      </c>
      <c r="D220" s="24">
        <v>0</v>
      </c>
      <c r="E220" s="24">
        <v>0</v>
      </c>
    </row>
    <row r="221" spans="1:5" ht="25.5" x14ac:dyDescent="0.2">
      <c r="A221" s="22" t="s">
        <v>215</v>
      </c>
      <c r="B221" s="23" t="s">
        <v>615</v>
      </c>
      <c r="C221" s="24">
        <v>0</v>
      </c>
      <c r="D221" s="24">
        <v>0</v>
      </c>
      <c r="E221" s="24">
        <v>0</v>
      </c>
    </row>
    <row r="222" spans="1:5" ht="25.5" customHeight="1" x14ac:dyDescent="0.2">
      <c r="A222" s="22" t="s">
        <v>216</v>
      </c>
      <c r="B222" s="23" t="s">
        <v>467</v>
      </c>
      <c r="C222" s="24">
        <v>0</v>
      </c>
      <c r="D222" s="24">
        <v>0</v>
      </c>
      <c r="E222" s="24">
        <v>0</v>
      </c>
    </row>
    <row r="223" spans="1:5" ht="12.75" customHeight="1" x14ac:dyDescent="0.2">
      <c r="A223" s="22" t="s">
        <v>217</v>
      </c>
      <c r="B223" s="23" t="s">
        <v>468</v>
      </c>
      <c r="C223" s="24">
        <v>0</v>
      </c>
      <c r="D223" s="24">
        <v>0</v>
      </c>
      <c r="E223" s="24">
        <v>0</v>
      </c>
    </row>
    <row r="224" spans="1:5" ht="12.75" customHeight="1" x14ac:dyDescent="0.2">
      <c r="A224" s="22" t="s">
        <v>218</v>
      </c>
      <c r="B224" s="23" t="s">
        <v>469</v>
      </c>
      <c r="C224" s="24">
        <v>0</v>
      </c>
      <c r="D224" s="24">
        <v>0</v>
      </c>
      <c r="E224" s="24">
        <v>0</v>
      </c>
    </row>
    <row r="225" spans="1:5" ht="25.5" customHeight="1" x14ac:dyDescent="0.2">
      <c r="A225" s="22" t="s">
        <v>219</v>
      </c>
      <c r="B225" s="23" t="s">
        <v>470</v>
      </c>
      <c r="C225" s="24">
        <v>0</v>
      </c>
      <c r="D225" s="24">
        <v>0</v>
      </c>
      <c r="E225" s="24">
        <v>0</v>
      </c>
    </row>
    <row r="226" spans="1:5" ht="25.5" x14ac:dyDescent="0.2">
      <c r="A226" s="22" t="s">
        <v>220</v>
      </c>
      <c r="B226" s="23" t="s">
        <v>616</v>
      </c>
      <c r="C226" s="24">
        <v>0</v>
      </c>
      <c r="D226" s="24">
        <v>0</v>
      </c>
      <c r="E226" s="24">
        <v>0</v>
      </c>
    </row>
    <row r="227" spans="1:5" ht="25.5" customHeight="1" x14ac:dyDescent="0.2">
      <c r="A227" s="22" t="s">
        <v>221</v>
      </c>
      <c r="B227" s="23" t="s">
        <v>471</v>
      </c>
      <c r="C227" s="24">
        <v>0</v>
      </c>
      <c r="D227" s="24">
        <v>0</v>
      </c>
      <c r="E227" s="24">
        <v>0</v>
      </c>
    </row>
    <row r="228" spans="1:5" ht="25.5" customHeight="1" x14ac:dyDescent="0.2">
      <c r="A228" s="22" t="s">
        <v>222</v>
      </c>
      <c r="B228" s="23" t="s">
        <v>472</v>
      </c>
      <c r="C228" s="24">
        <v>974430</v>
      </c>
      <c r="D228" s="24">
        <v>0</v>
      </c>
      <c r="E228" s="24">
        <v>850956</v>
      </c>
    </row>
    <row r="229" spans="1:5" ht="25.5" customHeight="1" x14ac:dyDescent="0.2">
      <c r="A229" s="22" t="s">
        <v>223</v>
      </c>
      <c r="B229" s="23" t="s">
        <v>473</v>
      </c>
      <c r="C229" s="24">
        <v>0</v>
      </c>
      <c r="D229" s="24">
        <v>0</v>
      </c>
      <c r="E229" s="24">
        <v>0</v>
      </c>
    </row>
    <row r="230" spans="1:5" ht="25.5" customHeight="1" x14ac:dyDescent="0.2">
      <c r="A230" s="22" t="s">
        <v>224</v>
      </c>
      <c r="B230" s="23" t="s">
        <v>474</v>
      </c>
      <c r="C230" s="24">
        <v>0</v>
      </c>
      <c r="D230" s="24">
        <v>0</v>
      </c>
      <c r="E230" s="24">
        <v>0</v>
      </c>
    </row>
    <row r="231" spans="1:5" ht="25.5" customHeight="1" x14ac:dyDescent="0.2">
      <c r="A231" s="22" t="s">
        <v>225</v>
      </c>
      <c r="B231" s="23" t="s">
        <v>475</v>
      </c>
      <c r="C231" s="24">
        <v>0</v>
      </c>
      <c r="D231" s="24">
        <v>0</v>
      </c>
      <c r="E231" s="24">
        <v>0</v>
      </c>
    </row>
    <row r="232" spans="1:5" ht="25.5" customHeight="1" x14ac:dyDescent="0.2">
      <c r="A232" s="22" t="s">
        <v>226</v>
      </c>
      <c r="B232" s="23" t="s">
        <v>476</v>
      </c>
      <c r="C232" s="24">
        <v>0</v>
      </c>
      <c r="D232" s="24">
        <v>0</v>
      </c>
      <c r="E232" s="24">
        <v>0</v>
      </c>
    </row>
    <row r="233" spans="1:5" ht="25.5" customHeight="1" x14ac:dyDescent="0.2">
      <c r="A233" s="22" t="s">
        <v>227</v>
      </c>
      <c r="B233" s="23" t="s">
        <v>477</v>
      </c>
      <c r="C233" s="24">
        <v>974430</v>
      </c>
      <c r="D233" s="24">
        <v>0</v>
      </c>
      <c r="E233" s="24">
        <v>850956</v>
      </c>
    </row>
    <row r="234" spans="1:5" ht="25.5" x14ac:dyDescent="0.2">
      <c r="A234" s="22" t="s">
        <v>228</v>
      </c>
      <c r="B234" s="23" t="s">
        <v>478</v>
      </c>
      <c r="C234" s="24">
        <v>0</v>
      </c>
      <c r="D234" s="24">
        <v>0</v>
      </c>
      <c r="E234" s="24">
        <v>0</v>
      </c>
    </row>
    <row r="235" spans="1:5" ht="25.5" customHeight="1" x14ac:dyDescent="0.2">
      <c r="A235" s="22" t="s">
        <v>229</v>
      </c>
      <c r="B235" s="23" t="s">
        <v>479</v>
      </c>
      <c r="C235" s="24">
        <v>0</v>
      </c>
      <c r="D235" s="24">
        <v>0</v>
      </c>
      <c r="E235" s="24">
        <v>0</v>
      </c>
    </row>
    <row r="236" spans="1:5" ht="25.5" customHeight="1" x14ac:dyDescent="0.2">
      <c r="A236" s="22" t="s">
        <v>230</v>
      </c>
      <c r="B236" s="23" t="s">
        <v>617</v>
      </c>
      <c r="C236" s="24">
        <v>0</v>
      </c>
      <c r="D236" s="24">
        <v>0</v>
      </c>
      <c r="E236" s="24">
        <v>0</v>
      </c>
    </row>
    <row r="237" spans="1:5" ht="25.5" customHeight="1" x14ac:dyDescent="0.2">
      <c r="A237" s="22" t="s">
        <v>231</v>
      </c>
      <c r="B237" s="23" t="s">
        <v>480</v>
      </c>
      <c r="C237" s="24">
        <v>0</v>
      </c>
      <c r="D237" s="24">
        <v>0</v>
      </c>
      <c r="E237" s="24">
        <v>0</v>
      </c>
    </row>
    <row r="238" spans="1:5" ht="12.75" customHeight="1" x14ac:dyDescent="0.2">
      <c r="A238" s="22" t="s">
        <v>232</v>
      </c>
      <c r="B238" s="23" t="s">
        <v>481</v>
      </c>
      <c r="C238" s="24">
        <v>0</v>
      </c>
      <c r="D238" s="24">
        <v>0</v>
      </c>
      <c r="E238" s="24">
        <v>0</v>
      </c>
    </row>
    <row r="239" spans="1:5" ht="12.75" customHeight="1" x14ac:dyDescent="0.2">
      <c r="A239" s="25" t="s">
        <v>233</v>
      </c>
      <c r="B239" s="26" t="s">
        <v>482</v>
      </c>
      <c r="C239" s="27">
        <v>1329373</v>
      </c>
      <c r="D239" s="27">
        <v>0</v>
      </c>
      <c r="E239" s="27">
        <v>3051594</v>
      </c>
    </row>
    <row r="240" spans="1:5" x14ac:dyDescent="0.2">
      <c r="A240" s="22" t="s">
        <v>234</v>
      </c>
      <c r="B240" s="23" t="s">
        <v>483</v>
      </c>
      <c r="C240" s="24">
        <v>853256</v>
      </c>
      <c r="D240" s="24">
        <v>0</v>
      </c>
      <c r="E240" s="24">
        <v>1220076</v>
      </c>
    </row>
    <row r="241" spans="1:5" ht="12.75" customHeight="1" x14ac:dyDescent="0.2">
      <c r="A241" s="22" t="s">
        <v>235</v>
      </c>
      <c r="B241" s="23" t="s">
        <v>484</v>
      </c>
      <c r="C241" s="24">
        <v>0</v>
      </c>
      <c r="D241" s="24">
        <v>0</v>
      </c>
      <c r="E241" s="24">
        <v>0</v>
      </c>
    </row>
    <row r="242" spans="1:5" ht="12.75" customHeight="1" x14ac:dyDescent="0.2">
      <c r="A242" s="22" t="s">
        <v>236</v>
      </c>
      <c r="B242" s="23" t="s">
        <v>485</v>
      </c>
      <c r="C242" s="24">
        <v>0</v>
      </c>
      <c r="D242" s="24">
        <v>0</v>
      </c>
      <c r="E242" s="24">
        <v>0</v>
      </c>
    </row>
    <row r="243" spans="1:5" x14ac:dyDescent="0.2">
      <c r="A243" s="22" t="s">
        <v>237</v>
      </c>
      <c r="B243" s="23" t="s">
        <v>486</v>
      </c>
      <c r="C243" s="24">
        <v>0</v>
      </c>
      <c r="D243" s="24">
        <v>0</v>
      </c>
      <c r="E243" s="24">
        <v>0</v>
      </c>
    </row>
    <row r="244" spans="1:5" ht="25.5" customHeight="1" x14ac:dyDescent="0.2">
      <c r="A244" s="22" t="s">
        <v>238</v>
      </c>
      <c r="B244" s="23" t="s">
        <v>487</v>
      </c>
      <c r="C244" s="24">
        <v>26902</v>
      </c>
      <c r="D244" s="24">
        <v>0</v>
      </c>
      <c r="E244" s="24">
        <v>138975</v>
      </c>
    </row>
    <row r="245" spans="1:5" ht="25.5" customHeight="1" x14ac:dyDescent="0.2">
      <c r="A245" s="22" t="s">
        <v>239</v>
      </c>
      <c r="B245" s="23" t="s">
        <v>488</v>
      </c>
      <c r="C245" s="24">
        <v>0</v>
      </c>
      <c r="D245" s="24">
        <v>0</v>
      </c>
      <c r="E245" s="24">
        <v>0</v>
      </c>
    </row>
    <row r="246" spans="1:5" ht="12.75" customHeight="1" x14ac:dyDescent="0.2">
      <c r="A246" s="22" t="s">
        <v>240</v>
      </c>
      <c r="B246" s="23" t="s">
        <v>489</v>
      </c>
      <c r="C246" s="24">
        <v>0</v>
      </c>
      <c r="D246" s="24">
        <v>0</v>
      </c>
      <c r="E246" s="24">
        <v>0</v>
      </c>
    </row>
    <row r="247" spans="1:5" ht="12.75" customHeight="1" x14ac:dyDescent="0.2">
      <c r="A247" s="22" t="s">
        <v>241</v>
      </c>
      <c r="B247" s="23" t="s">
        <v>490</v>
      </c>
      <c r="C247" s="24">
        <v>0</v>
      </c>
      <c r="D247" s="24">
        <v>0</v>
      </c>
      <c r="E247" s="24">
        <v>0</v>
      </c>
    </row>
    <row r="248" spans="1:5" ht="12.75" customHeight="1" x14ac:dyDescent="0.2">
      <c r="A248" s="22" t="s">
        <v>242</v>
      </c>
      <c r="B248" s="23" t="s">
        <v>491</v>
      </c>
      <c r="C248" s="24">
        <v>0</v>
      </c>
      <c r="D248" s="24">
        <v>0</v>
      </c>
      <c r="E248" s="24">
        <v>0</v>
      </c>
    </row>
    <row r="249" spans="1:5" ht="12.75" customHeight="1" x14ac:dyDescent="0.2">
      <c r="A249" s="25" t="s">
        <v>243</v>
      </c>
      <c r="B249" s="26" t="s">
        <v>492</v>
      </c>
      <c r="C249" s="27">
        <v>880158</v>
      </c>
      <c r="D249" s="27">
        <v>0</v>
      </c>
      <c r="E249" s="27">
        <v>1359051</v>
      </c>
    </row>
    <row r="250" spans="1:5" x14ac:dyDescent="0.2">
      <c r="A250" s="25" t="s">
        <v>244</v>
      </c>
      <c r="B250" s="26" t="s">
        <v>493</v>
      </c>
      <c r="C250" s="27">
        <v>2209531</v>
      </c>
      <c r="D250" s="27">
        <v>0</v>
      </c>
      <c r="E250" s="27">
        <v>4410645</v>
      </c>
    </row>
    <row r="251" spans="1:5" ht="12.75" customHeight="1" x14ac:dyDescent="0.2">
      <c r="A251" s="25" t="s">
        <v>245</v>
      </c>
      <c r="B251" s="26" t="s">
        <v>494</v>
      </c>
      <c r="C251" s="27">
        <v>0</v>
      </c>
      <c r="D251" s="27">
        <v>0</v>
      </c>
      <c r="E251" s="27">
        <v>0</v>
      </c>
    </row>
    <row r="252" spans="1:5" ht="12.75" customHeight="1" x14ac:dyDescent="0.2">
      <c r="A252" s="22" t="s">
        <v>246</v>
      </c>
      <c r="B252" s="23" t="s">
        <v>495</v>
      </c>
      <c r="C252" s="24">
        <v>7665510</v>
      </c>
      <c r="D252" s="24">
        <v>0</v>
      </c>
      <c r="E252" s="24">
        <v>10501209</v>
      </c>
    </row>
    <row r="253" spans="1:5" ht="12.75" customHeight="1" x14ac:dyDescent="0.2">
      <c r="A253" s="22" t="s">
        <v>247</v>
      </c>
      <c r="B253" s="23" t="s">
        <v>496</v>
      </c>
      <c r="C253" s="24">
        <v>2030287</v>
      </c>
      <c r="D253" s="24">
        <v>0</v>
      </c>
      <c r="E253" s="24">
        <v>2035420</v>
      </c>
    </row>
    <row r="254" spans="1:5" x14ac:dyDescent="0.2">
      <c r="A254" s="22" t="s">
        <v>248</v>
      </c>
      <c r="B254" s="23" t="s">
        <v>497</v>
      </c>
      <c r="C254" s="24">
        <v>3533716</v>
      </c>
      <c r="D254" s="24">
        <v>0</v>
      </c>
      <c r="E254" s="24">
        <v>10247627</v>
      </c>
    </row>
    <row r="255" spans="1:5" ht="12.75" customHeight="1" x14ac:dyDescent="0.2">
      <c r="A255" s="25" t="s">
        <v>249</v>
      </c>
      <c r="B255" s="26" t="s">
        <v>498</v>
      </c>
      <c r="C255" s="27">
        <v>13229513</v>
      </c>
      <c r="D255" s="27">
        <v>0</v>
      </c>
      <c r="E255" s="27">
        <v>22784256</v>
      </c>
    </row>
    <row r="256" spans="1:5" x14ac:dyDescent="0.2">
      <c r="A256" s="25" t="s">
        <v>250</v>
      </c>
      <c r="B256" s="26" t="s">
        <v>499</v>
      </c>
      <c r="C256" s="27">
        <v>138489076</v>
      </c>
      <c r="D256" s="27">
        <v>0</v>
      </c>
      <c r="E256" s="27">
        <v>157060466</v>
      </c>
    </row>
  </sheetData>
  <mergeCells count="2">
    <mergeCell ref="A1:E1"/>
    <mergeCell ref="A3:E3"/>
  </mergeCells>
  <pageMargins left="0.26" right="0.27559055118110237" top="0.19685039370078741" bottom="0.19685039370078741" header="0.15748031496062992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U50"/>
  <sheetViews>
    <sheetView zoomScaleNormal="100" workbookViewId="0">
      <pane ySplit="1" topLeftCell="A2" activePane="bottomLeft" state="frozen"/>
      <selection pane="bottomLeft" sqref="A1:E1"/>
    </sheetView>
  </sheetViews>
  <sheetFormatPr defaultRowHeight="12.75" x14ac:dyDescent="0.2"/>
  <cols>
    <col min="1" max="1" width="4.85546875" customWidth="1"/>
    <col min="2" max="2" width="59.140625" customWidth="1"/>
    <col min="3" max="4" width="10.85546875" customWidth="1"/>
    <col min="5" max="5" width="11" customWidth="1"/>
  </cols>
  <sheetData>
    <row r="1" spans="1:5" ht="15.75" x14ac:dyDescent="0.25">
      <c r="A1" s="190" t="s">
        <v>1017</v>
      </c>
      <c r="B1" s="190"/>
      <c r="C1" s="190"/>
      <c r="D1" s="190"/>
      <c r="E1" s="190"/>
    </row>
    <row r="2" spans="1:5" ht="15.75" x14ac:dyDescent="0.25">
      <c r="A2" s="11"/>
      <c r="B2" s="11"/>
      <c r="C2" s="11"/>
      <c r="D2" s="11"/>
      <c r="E2" s="11"/>
    </row>
    <row r="3" spans="1:5" ht="15.75" x14ac:dyDescent="0.25">
      <c r="A3" s="221" t="s">
        <v>625</v>
      </c>
      <c r="B3" s="221"/>
      <c r="C3" s="221"/>
      <c r="D3" s="221"/>
      <c r="E3" s="221"/>
    </row>
    <row r="4" spans="1:5" ht="20.25" customHeight="1" x14ac:dyDescent="0.2">
      <c r="A4" s="104"/>
      <c r="B4" s="104"/>
      <c r="C4" s="104"/>
      <c r="D4" s="104"/>
      <c r="E4" s="105" t="s">
        <v>576</v>
      </c>
    </row>
    <row r="5" spans="1:5" x14ac:dyDescent="0.2">
      <c r="A5" s="22"/>
      <c r="B5" s="22" t="s">
        <v>582</v>
      </c>
      <c r="C5" s="28" t="s">
        <v>575</v>
      </c>
      <c r="D5" s="28" t="s">
        <v>583</v>
      </c>
      <c r="E5" s="28" t="s">
        <v>584</v>
      </c>
    </row>
    <row r="6" spans="1:5" ht="25.5" x14ac:dyDescent="0.2">
      <c r="A6" s="22"/>
      <c r="B6" s="25" t="s">
        <v>573</v>
      </c>
      <c r="C6" s="30" t="s">
        <v>630</v>
      </c>
      <c r="D6" s="30" t="s">
        <v>626</v>
      </c>
      <c r="E6" s="30" t="s">
        <v>627</v>
      </c>
    </row>
    <row r="7" spans="1:5" x14ac:dyDescent="0.2">
      <c r="A7" s="22" t="s">
        <v>1</v>
      </c>
      <c r="B7" s="23" t="s">
        <v>500</v>
      </c>
      <c r="C7" s="24">
        <v>22381401</v>
      </c>
      <c r="D7" s="24">
        <v>0</v>
      </c>
      <c r="E7" s="24">
        <v>23413957</v>
      </c>
    </row>
    <row r="8" spans="1:5" ht="12.75" customHeight="1" x14ac:dyDescent="0.2">
      <c r="A8" s="22" t="s">
        <v>2</v>
      </c>
      <c r="B8" s="23" t="s">
        <v>628</v>
      </c>
      <c r="C8" s="24">
        <v>1488072</v>
      </c>
      <c r="D8" s="24">
        <v>0</v>
      </c>
      <c r="E8" s="24">
        <v>1730850</v>
      </c>
    </row>
    <row r="9" spans="1:5" ht="12.75" customHeight="1" x14ac:dyDescent="0.2">
      <c r="A9" s="22" t="s">
        <v>3</v>
      </c>
      <c r="B9" s="23" t="s">
        <v>501</v>
      </c>
      <c r="C9" s="24">
        <v>277820</v>
      </c>
      <c r="D9" s="24">
        <v>0</v>
      </c>
      <c r="E9" s="24">
        <v>136962</v>
      </c>
    </row>
    <row r="10" spans="1:5" ht="12.75" customHeight="1" x14ac:dyDescent="0.2">
      <c r="A10" s="25" t="s">
        <v>4</v>
      </c>
      <c r="B10" s="26" t="s">
        <v>502</v>
      </c>
      <c r="C10" s="27">
        <v>24147293</v>
      </c>
      <c r="D10" s="27">
        <v>0</v>
      </c>
      <c r="E10" s="27">
        <v>25281769</v>
      </c>
    </row>
    <row r="11" spans="1:5" x14ac:dyDescent="0.2">
      <c r="A11" s="22" t="s">
        <v>6</v>
      </c>
      <c r="B11" s="23" t="s">
        <v>503</v>
      </c>
      <c r="C11" s="24">
        <v>0</v>
      </c>
      <c r="D11" s="24">
        <v>0</v>
      </c>
      <c r="E11" s="24">
        <v>0</v>
      </c>
    </row>
    <row r="12" spans="1:5" x14ac:dyDescent="0.2">
      <c r="A12" s="22" t="s">
        <v>7</v>
      </c>
      <c r="B12" s="23" t="s">
        <v>504</v>
      </c>
      <c r="C12" s="24">
        <v>0</v>
      </c>
      <c r="D12" s="24">
        <v>0</v>
      </c>
      <c r="E12" s="24">
        <v>0</v>
      </c>
    </row>
    <row r="13" spans="1:5" x14ac:dyDescent="0.2">
      <c r="A13" s="25" t="s">
        <v>8</v>
      </c>
      <c r="B13" s="26" t="s">
        <v>505</v>
      </c>
      <c r="C13" s="27">
        <v>0</v>
      </c>
      <c r="D13" s="27">
        <v>0</v>
      </c>
      <c r="E13" s="27">
        <v>0</v>
      </c>
    </row>
    <row r="14" spans="1:5" ht="12.75" customHeight="1" x14ac:dyDescent="0.2">
      <c r="A14" s="22" t="s">
        <v>9</v>
      </c>
      <c r="B14" s="23" t="s">
        <v>506</v>
      </c>
      <c r="C14" s="24">
        <v>27256462</v>
      </c>
      <c r="D14" s="24">
        <v>0</v>
      </c>
      <c r="E14" s="24">
        <v>27106787</v>
      </c>
    </row>
    <row r="15" spans="1:5" ht="12.75" customHeight="1" x14ac:dyDescent="0.2">
      <c r="A15" s="22" t="s">
        <v>10</v>
      </c>
      <c r="B15" s="23" t="s">
        <v>507</v>
      </c>
      <c r="C15" s="24">
        <v>15140733</v>
      </c>
      <c r="D15" s="24">
        <v>0</v>
      </c>
      <c r="E15" s="24">
        <v>15690801</v>
      </c>
    </row>
    <row r="16" spans="1:5" ht="12.75" customHeight="1" x14ac:dyDescent="0.2">
      <c r="A16" s="22" t="s">
        <v>11</v>
      </c>
      <c r="B16" s="23" t="s">
        <v>508</v>
      </c>
      <c r="C16" s="24">
        <v>496110</v>
      </c>
      <c r="D16" s="24">
        <v>0</v>
      </c>
      <c r="E16" s="24">
        <v>1886744</v>
      </c>
    </row>
    <row r="17" spans="1:255" x14ac:dyDescent="0.2">
      <c r="A17" s="22" t="s">
        <v>12</v>
      </c>
      <c r="B17" s="23" t="s">
        <v>509</v>
      </c>
      <c r="C17" s="24">
        <v>948597</v>
      </c>
      <c r="D17" s="24">
        <v>0</v>
      </c>
      <c r="E17" s="24">
        <v>251986</v>
      </c>
    </row>
    <row r="18" spans="1:255" ht="12.75" customHeight="1" x14ac:dyDescent="0.2">
      <c r="A18" s="25" t="s">
        <v>13</v>
      </c>
      <c r="B18" s="26" t="s">
        <v>510</v>
      </c>
      <c r="C18" s="27">
        <v>43841902</v>
      </c>
      <c r="D18" s="27">
        <v>0</v>
      </c>
      <c r="E18" s="27">
        <v>44936318</v>
      </c>
    </row>
    <row r="19" spans="1:255" x14ac:dyDescent="0.2">
      <c r="A19" s="22" t="s">
        <v>14</v>
      </c>
      <c r="B19" s="23" t="s">
        <v>511</v>
      </c>
      <c r="C19" s="24">
        <v>5835447</v>
      </c>
      <c r="D19" s="24">
        <v>0</v>
      </c>
      <c r="E19" s="24">
        <v>5761458</v>
      </c>
    </row>
    <row r="20" spans="1:255" x14ac:dyDescent="0.2">
      <c r="A20" s="22" t="s">
        <v>15</v>
      </c>
      <c r="B20" s="23" t="s">
        <v>512</v>
      </c>
      <c r="C20" s="24">
        <v>9222586</v>
      </c>
      <c r="D20" s="24">
        <v>0</v>
      </c>
      <c r="E20" s="24">
        <v>7507369</v>
      </c>
    </row>
    <row r="21" spans="1:255" x14ac:dyDescent="0.2">
      <c r="A21" s="22" t="s">
        <v>16</v>
      </c>
      <c r="B21" s="23" t="s">
        <v>513</v>
      </c>
      <c r="C21" s="24">
        <v>0</v>
      </c>
      <c r="D21" s="24">
        <v>0</v>
      </c>
      <c r="E21" s="24">
        <v>0</v>
      </c>
    </row>
    <row r="22" spans="1:255" x14ac:dyDescent="0.2">
      <c r="A22" s="22" t="s">
        <v>17</v>
      </c>
      <c r="B22" s="23" t="s">
        <v>514</v>
      </c>
      <c r="C22" s="24">
        <v>115199</v>
      </c>
      <c r="D22" s="24">
        <v>0</v>
      </c>
      <c r="E22" s="24">
        <v>139194</v>
      </c>
    </row>
    <row r="23" spans="1:255" x14ac:dyDescent="0.2">
      <c r="A23" s="25" t="s">
        <v>18</v>
      </c>
      <c r="B23" s="26" t="s">
        <v>515</v>
      </c>
      <c r="C23" s="27">
        <v>15173232</v>
      </c>
      <c r="D23" s="27">
        <v>0</v>
      </c>
      <c r="E23" s="27">
        <v>13408021</v>
      </c>
    </row>
    <row r="24" spans="1:255" x14ac:dyDescent="0.2">
      <c r="A24" s="22" t="s">
        <v>19</v>
      </c>
      <c r="B24" s="23" t="s">
        <v>516</v>
      </c>
      <c r="C24" s="24">
        <v>17016573</v>
      </c>
      <c r="D24" s="24">
        <v>0</v>
      </c>
      <c r="E24" s="24">
        <v>16236754</v>
      </c>
    </row>
    <row r="25" spans="1:255" x14ac:dyDescent="0.2">
      <c r="A25" s="22" t="s">
        <v>0</v>
      </c>
      <c r="B25" s="23" t="s">
        <v>517</v>
      </c>
      <c r="C25" s="24">
        <v>7543373</v>
      </c>
      <c r="D25" s="24">
        <v>0</v>
      </c>
      <c r="E25" s="24">
        <v>7038202</v>
      </c>
    </row>
    <row r="26" spans="1:255" x14ac:dyDescent="0.2">
      <c r="A26" s="22" t="s">
        <v>20</v>
      </c>
      <c r="B26" s="23" t="s">
        <v>518</v>
      </c>
      <c r="C26" s="24">
        <v>3528939</v>
      </c>
      <c r="D26" s="24">
        <v>0</v>
      </c>
      <c r="E26" s="24">
        <v>2875872</v>
      </c>
    </row>
    <row r="27" spans="1:255" x14ac:dyDescent="0.2">
      <c r="A27" s="25" t="s">
        <v>21</v>
      </c>
      <c r="B27" s="26" t="s">
        <v>519</v>
      </c>
      <c r="C27" s="27">
        <v>28088885</v>
      </c>
      <c r="D27" s="27">
        <v>0</v>
      </c>
      <c r="E27" s="27">
        <v>26150828</v>
      </c>
    </row>
    <row r="28" spans="1:255" x14ac:dyDescent="0.2">
      <c r="A28" s="25" t="s">
        <v>22</v>
      </c>
      <c r="B28" s="26" t="s">
        <v>520</v>
      </c>
      <c r="C28" s="27">
        <v>5308253</v>
      </c>
      <c r="D28" s="27">
        <v>0</v>
      </c>
      <c r="E28" s="27">
        <v>4105948</v>
      </c>
    </row>
    <row r="29" spans="1:255" x14ac:dyDescent="0.2">
      <c r="A29" s="25" t="s">
        <v>23</v>
      </c>
      <c r="B29" s="26" t="s">
        <v>521</v>
      </c>
      <c r="C29" s="27">
        <v>15634446</v>
      </c>
      <c r="D29" s="27">
        <v>0</v>
      </c>
      <c r="E29" s="27">
        <v>19737787</v>
      </c>
    </row>
    <row r="30" spans="1:255" ht="12.75" customHeight="1" x14ac:dyDescent="0.2">
      <c r="A30" s="25" t="s">
        <v>24</v>
      </c>
      <c r="B30" s="26" t="s">
        <v>522</v>
      </c>
      <c r="C30" s="27">
        <v>3784379</v>
      </c>
      <c r="D30" s="27">
        <v>0</v>
      </c>
      <c r="E30" s="27">
        <v>6815503</v>
      </c>
      <c r="IU30" s="31"/>
    </row>
    <row r="31" spans="1:255" x14ac:dyDescent="0.2">
      <c r="A31" s="22" t="s">
        <v>25</v>
      </c>
      <c r="B31" s="23" t="s">
        <v>523</v>
      </c>
      <c r="C31" s="24">
        <v>0</v>
      </c>
      <c r="D31" s="24">
        <v>0</v>
      </c>
      <c r="E31" s="24">
        <v>0</v>
      </c>
    </row>
    <row r="32" spans="1:255" ht="25.5" x14ac:dyDescent="0.2">
      <c r="A32" s="22" t="s">
        <v>26</v>
      </c>
      <c r="B32" s="23" t="s">
        <v>524</v>
      </c>
      <c r="C32" s="24">
        <v>100000</v>
      </c>
      <c r="D32" s="24">
        <v>0</v>
      </c>
      <c r="E32" s="24">
        <v>0</v>
      </c>
    </row>
    <row r="33" spans="1:5" ht="25.5" customHeight="1" x14ac:dyDescent="0.2">
      <c r="A33" s="22" t="s">
        <v>27</v>
      </c>
      <c r="B33" s="23" t="s">
        <v>525</v>
      </c>
      <c r="C33" s="24">
        <v>0</v>
      </c>
      <c r="D33" s="24">
        <v>0</v>
      </c>
      <c r="E33" s="24">
        <v>0</v>
      </c>
    </row>
    <row r="34" spans="1:5" ht="12.75" customHeight="1" x14ac:dyDescent="0.2">
      <c r="A34" s="22" t="s">
        <v>28</v>
      </c>
      <c r="B34" s="23" t="s">
        <v>526</v>
      </c>
      <c r="C34" s="24">
        <v>24</v>
      </c>
      <c r="D34" s="24">
        <v>0</v>
      </c>
      <c r="E34" s="24">
        <v>30</v>
      </c>
    </row>
    <row r="35" spans="1:5" ht="12.75" customHeight="1" x14ac:dyDescent="0.2">
      <c r="A35" s="22" t="s">
        <v>29</v>
      </c>
      <c r="B35" s="23" t="s">
        <v>527</v>
      </c>
      <c r="C35" s="24">
        <v>0</v>
      </c>
      <c r="D35" s="24">
        <v>0</v>
      </c>
      <c r="E35" s="24">
        <v>0</v>
      </c>
    </row>
    <row r="36" spans="1:5" ht="25.5" x14ac:dyDescent="0.2">
      <c r="A36" s="22" t="s">
        <v>30</v>
      </c>
      <c r="B36" s="23" t="s">
        <v>528</v>
      </c>
      <c r="C36" s="24">
        <v>0</v>
      </c>
      <c r="D36" s="24">
        <v>0</v>
      </c>
      <c r="E36" s="24">
        <v>0</v>
      </c>
    </row>
    <row r="37" spans="1:5" ht="25.5" x14ac:dyDescent="0.2">
      <c r="A37" s="22" t="s">
        <v>31</v>
      </c>
      <c r="B37" s="23" t="s">
        <v>629</v>
      </c>
      <c r="C37" s="24">
        <v>0</v>
      </c>
      <c r="D37" s="24">
        <v>0</v>
      </c>
      <c r="E37" s="24">
        <v>0</v>
      </c>
    </row>
    <row r="38" spans="1:5" ht="12.75" customHeight="1" x14ac:dyDescent="0.2">
      <c r="A38" s="25" t="s">
        <v>32</v>
      </c>
      <c r="B38" s="26" t="s">
        <v>529</v>
      </c>
      <c r="C38" s="27">
        <v>100024</v>
      </c>
      <c r="D38" s="27">
        <v>0</v>
      </c>
      <c r="E38" s="27">
        <v>30</v>
      </c>
    </row>
    <row r="39" spans="1:5" x14ac:dyDescent="0.2">
      <c r="A39" s="22" t="s">
        <v>33</v>
      </c>
      <c r="B39" s="23" t="s">
        <v>530</v>
      </c>
      <c r="C39" s="24">
        <v>0</v>
      </c>
      <c r="D39" s="24">
        <v>0</v>
      </c>
      <c r="E39" s="24">
        <v>0</v>
      </c>
    </row>
    <row r="40" spans="1:5" ht="25.5" x14ac:dyDescent="0.2">
      <c r="A40" s="22" t="s">
        <v>34</v>
      </c>
      <c r="B40" s="23" t="s">
        <v>531</v>
      </c>
      <c r="C40" s="24">
        <v>0</v>
      </c>
      <c r="D40" s="24">
        <v>0</v>
      </c>
      <c r="E40" s="24">
        <v>0</v>
      </c>
    </row>
    <row r="41" spans="1:5" x14ac:dyDescent="0.2">
      <c r="A41" s="22" t="s">
        <v>35</v>
      </c>
      <c r="B41" s="23" t="s">
        <v>532</v>
      </c>
      <c r="C41" s="24">
        <v>0</v>
      </c>
      <c r="D41" s="24">
        <v>0</v>
      </c>
      <c r="E41" s="24">
        <v>0</v>
      </c>
    </row>
    <row r="42" spans="1:5" ht="12.75" customHeight="1" x14ac:dyDescent="0.2">
      <c r="A42" s="22" t="s">
        <v>36</v>
      </c>
      <c r="B42" s="23" t="s">
        <v>533</v>
      </c>
      <c r="C42" s="24">
        <v>0</v>
      </c>
      <c r="D42" s="24">
        <v>0</v>
      </c>
      <c r="E42" s="24">
        <v>0</v>
      </c>
    </row>
    <row r="43" spans="1:5" x14ac:dyDescent="0.2">
      <c r="A43" s="22" t="s">
        <v>37</v>
      </c>
      <c r="B43" s="23" t="s">
        <v>534</v>
      </c>
      <c r="C43" s="24">
        <v>0</v>
      </c>
      <c r="D43" s="24">
        <v>0</v>
      </c>
      <c r="E43" s="24">
        <v>0</v>
      </c>
    </row>
    <row r="44" spans="1:5" x14ac:dyDescent="0.2">
      <c r="A44" s="22" t="s">
        <v>38</v>
      </c>
      <c r="B44" s="23" t="s">
        <v>535</v>
      </c>
      <c r="C44" s="24">
        <v>0</v>
      </c>
      <c r="D44" s="24">
        <v>0</v>
      </c>
      <c r="E44" s="24">
        <v>0</v>
      </c>
    </row>
    <row r="45" spans="1:5" x14ac:dyDescent="0.2">
      <c r="A45" s="22" t="s">
        <v>39</v>
      </c>
      <c r="B45" s="23" t="s">
        <v>536</v>
      </c>
      <c r="C45" s="24">
        <v>0</v>
      </c>
      <c r="D45" s="24">
        <v>0</v>
      </c>
      <c r="E45" s="24">
        <v>0</v>
      </c>
    </row>
    <row r="46" spans="1:5" ht="25.5" x14ac:dyDescent="0.2">
      <c r="A46" s="22" t="s">
        <v>40</v>
      </c>
      <c r="B46" s="23" t="s">
        <v>537</v>
      </c>
      <c r="C46" s="24">
        <v>0</v>
      </c>
      <c r="D46" s="24">
        <v>0</v>
      </c>
      <c r="E46" s="24">
        <v>0</v>
      </c>
    </row>
    <row r="47" spans="1:5" ht="25.5" customHeight="1" x14ac:dyDescent="0.2">
      <c r="A47" s="22" t="s">
        <v>41</v>
      </c>
      <c r="B47" s="23" t="s">
        <v>538</v>
      </c>
      <c r="C47" s="24">
        <v>0</v>
      </c>
      <c r="D47" s="24">
        <v>0</v>
      </c>
      <c r="E47" s="24">
        <v>0</v>
      </c>
    </row>
    <row r="48" spans="1:5" x14ac:dyDescent="0.2">
      <c r="A48" s="25" t="s">
        <v>42</v>
      </c>
      <c r="B48" s="26" t="s">
        <v>539</v>
      </c>
      <c r="C48" s="27">
        <v>0</v>
      </c>
      <c r="D48" s="27">
        <v>0</v>
      </c>
      <c r="E48" s="27">
        <v>0</v>
      </c>
    </row>
    <row r="49" spans="1:5" x14ac:dyDescent="0.2">
      <c r="A49" s="25" t="s">
        <v>43</v>
      </c>
      <c r="B49" s="26" t="s">
        <v>540</v>
      </c>
      <c r="C49" s="27">
        <v>100024</v>
      </c>
      <c r="D49" s="27">
        <v>0</v>
      </c>
      <c r="E49" s="27">
        <v>30</v>
      </c>
    </row>
    <row r="50" spans="1:5" x14ac:dyDescent="0.2">
      <c r="A50" s="25" t="s">
        <v>44</v>
      </c>
      <c r="B50" s="26" t="s">
        <v>541</v>
      </c>
      <c r="C50" s="27">
        <v>3884403</v>
      </c>
      <c r="D50" s="27">
        <v>0</v>
      </c>
      <c r="E50" s="27">
        <v>6815533</v>
      </c>
    </row>
  </sheetData>
  <mergeCells count="2">
    <mergeCell ref="A1:E1"/>
    <mergeCell ref="A3:E3"/>
  </mergeCells>
  <pageMargins left="0.4" right="0.41" top="0.4" bottom="0.36" header="0.35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zoomScale="110" zoomScaleNormal="110" workbookViewId="0">
      <pane ySplit="1" topLeftCell="A2" activePane="bottomLeft" state="frozen"/>
      <selection pane="bottomLeft" activeCell="I26" sqref="I26"/>
    </sheetView>
  </sheetViews>
  <sheetFormatPr defaultRowHeight="12.75" x14ac:dyDescent="0.2"/>
  <cols>
    <col min="1" max="1" width="5.140625" customWidth="1"/>
    <col min="2" max="2" width="48.7109375" customWidth="1"/>
    <col min="3" max="3" width="11.5703125" customWidth="1"/>
    <col min="4" max="4" width="12.28515625" customWidth="1"/>
    <col min="5" max="5" width="12.5703125" customWidth="1"/>
    <col min="6" max="6" width="12.42578125" customWidth="1"/>
    <col min="7" max="7" width="12.5703125" customWidth="1"/>
    <col min="8" max="8" width="14.140625" customWidth="1"/>
    <col min="9" max="9" width="13.5703125" customWidth="1"/>
  </cols>
  <sheetData>
    <row r="1" spans="1:9" ht="15.75" x14ac:dyDescent="0.25">
      <c r="A1" s="190" t="s">
        <v>1018</v>
      </c>
      <c r="B1" s="190"/>
      <c r="C1" s="190"/>
      <c r="D1" s="190"/>
      <c r="E1" s="190"/>
      <c r="F1" s="190"/>
      <c r="G1" s="190"/>
      <c r="H1" s="190"/>
      <c r="I1" s="190"/>
    </row>
    <row r="2" spans="1:9" ht="26.25" customHeight="1" x14ac:dyDescent="0.25">
      <c r="A2" s="214" t="s">
        <v>631</v>
      </c>
      <c r="B2" s="214"/>
      <c r="C2" s="214"/>
      <c r="D2" s="214"/>
      <c r="E2" s="214"/>
      <c r="F2" s="214"/>
      <c r="G2" s="214"/>
      <c r="H2" s="214"/>
      <c r="I2" s="214"/>
    </row>
    <row r="3" spans="1:9" ht="15.75" x14ac:dyDescent="0.25">
      <c r="A3" s="214" t="s">
        <v>632</v>
      </c>
      <c r="B3" s="214"/>
      <c r="C3" s="214"/>
      <c r="D3" s="214"/>
      <c r="E3" s="214"/>
      <c r="F3" s="214"/>
      <c r="G3" s="214"/>
      <c r="H3" s="214"/>
      <c r="I3" s="214"/>
    </row>
    <row r="4" spans="1:9" ht="15.75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x14ac:dyDescent="0.2">
      <c r="A5" s="4"/>
      <c r="B5" s="5"/>
      <c r="C5" s="6"/>
      <c r="D5" s="6"/>
      <c r="E5" s="6"/>
      <c r="F5" s="6"/>
      <c r="G5" s="6"/>
      <c r="H5" s="6"/>
      <c r="I5" s="29" t="s">
        <v>576</v>
      </c>
    </row>
    <row r="6" spans="1:9" x14ac:dyDescent="0.2">
      <c r="A6" s="22"/>
      <c r="B6" s="22" t="s">
        <v>582</v>
      </c>
      <c r="C6" s="28" t="s">
        <v>575</v>
      </c>
      <c r="D6" s="28" t="s">
        <v>583</v>
      </c>
      <c r="E6" s="28" t="s">
        <v>584</v>
      </c>
      <c r="F6" s="28" t="s">
        <v>585</v>
      </c>
      <c r="G6" s="28" t="s">
        <v>633</v>
      </c>
      <c r="H6" s="28" t="s">
        <v>634</v>
      </c>
      <c r="I6" s="28" t="s">
        <v>635</v>
      </c>
    </row>
    <row r="7" spans="1:9" ht="51" x14ac:dyDescent="0.2">
      <c r="A7" s="25"/>
      <c r="B7" s="25" t="s">
        <v>573</v>
      </c>
      <c r="C7" s="25" t="s">
        <v>542</v>
      </c>
      <c r="D7" s="25" t="s">
        <v>543</v>
      </c>
      <c r="E7" s="25" t="s">
        <v>544</v>
      </c>
      <c r="F7" s="25" t="s">
        <v>545</v>
      </c>
      <c r="G7" s="25" t="s">
        <v>546</v>
      </c>
      <c r="H7" s="25" t="s">
        <v>547</v>
      </c>
      <c r="I7" s="30" t="s">
        <v>636</v>
      </c>
    </row>
    <row r="8" spans="1:9" x14ac:dyDescent="0.2">
      <c r="A8" s="25" t="s">
        <v>1</v>
      </c>
      <c r="B8" s="26" t="s">
        <v>548</v>
      </c>
      <c r="C8" s="27">
        <v>5070548</v>
      </c>
      <c r="D8" s="27">
        <v>127346983</v>
      </c>
      <c r="E8" s="27">
        <v>19737603</v>
      </c>
      <c r="F8" s="27">
        <v>0</v>
      </c>
      <c r="G8" s="27">
        <v>5984380</v>
      </c>
      <c r="H8" s="27">
        <v>4914620</v>
      </c>
      <c r="I8" s="27">
        <v>163054134</v>
      </c>
    </row>
    <row r="9" spans="1:9" x14ac:dyDescent="0.2">
      <c r="A9" s="22" t="s">
        <v>2</v>
      </c>
      <c r="B9" s="23" t="s">
        <v>549</v>
      </c>
      <c r="C9" s="24">
        <v>720000</v>
      </c>
      <c r="D9" s="24">
        <v>0</v>
      </c>
      <c r="E9" s="24">
        <v>0</v>
      </c>
      <c r="F9" s="24">
        <v>0</v>
      </c>
      <c r="G9" s="24">
        <v>8313245</v>
      </c>
      <c r="H9" s="24">
        <v>0</v>
      </c>
      <c r="I9" s="24">
        <v>9033245</v>
      </c>
    </row>
    <row r="10" spans="1:9" x14ac:dyDescent="0.2">
      <c r="A10" s="22" t="s">
        <v>3</v>
      </c>
      <c r="B10" s="23" t="s">
        <v>550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</row>
    <row r="11" spans="1:9" x14ac:dyDescent="0.2">
      <c r="A11" s="22" t="s">
        <v>4</v>
      </c>
      <c r="B11" s="23" t="s">
        <v>551</v>
      </c>
      <c r="C11" s="24">
        <v>0</v>
      </c>
      <c r="D11" s="24">
        <v>78740</v>
      </c>
      <c r="E11" s="24">
        <v>3215556</v>
      </c>
      <c r="F11" s="24">
        <v>0</v>
      </c>
      <c r="G11" s="24">
        <v>0</v>
      </c>
      <c r="H11" s="24">
        <v>0</v>
      </c>
      <c r="I11" s="24">
        <v>3294296</v>
      </c>
    </row>
    <row r="12" spans="1:9" x14ac:dyDescent="0.2">
      <c r="A12" s="22" t="s">
        <v>6</v>
      </c>
      <c r="B12" s="23" t="s">
        <v>552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</row>
    <row r="13" spans="1:9" ht="25.5" x14ac:dyDescent="0.2">
      <c r="A13" s="22" t="s">
        <v>7</v>
      </c>
      <c r="B13" s="23" t="s">
        <v>553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</row>
    <row r="14" spans="1:9" x14ac:dyDescent="0.2">
      <c r="A14" s="22" t="s">
        <v>8</v>
      </c>
      <c r="B14" s="23" t="s">
        <v>554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220403</v>
      </c>
      <c r="I14" s="24">
        <v>220403</v>
      </c>
    </row>
    <row r="15" spans="1:9" x14ac:dyDescent="0.2">
      <c r="A15" s="25" t="s">
        <v>9</v>
      </c>
      <c r="B15" s="26" t="s">
        <v>555</v>
      </c>
      <c r="C15" s="27">
        <v>720000</v>
      </c>
      <c r="D15" s="27">
        <v>78740</v>
      </c>
      <c r="E15" s="27">
        <v>3215556</v>
      </c>
      <c r="F15" s="27">
        <v>0</v>
      </c>
      <c r="G15" s="27">
        <v>8313245</v>
      </c>
      <c r="H15" s="27">
        <v>220403</v>
      </c>
      <c r="I15" s="27">
        <v>12547944</v>
      </c>
    </row>
    <row r="16" spans="1:9" x14ac:dyDescent="0.2">
      <c r="A16" s="22" t="s">
        <v>10</v>
      </c>
      <c r="B16" s="23" t="s">
        <v>556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</row>
    <row r="17" spans="1:9" x14ac:dyDescent="0.2">
      <c r="A17" s="22" t="s">
        <v>11</v>
      </c>
      <c r="B17" s="23" t="s">
        <v>557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</row>
    <row r="18" spans="1:9" x14ac:dyDescent="0.2">
      <c r="A18" s="22" t="s">
        <v>12</v>
      </c>
      <c r="B18" s="23" t="s">
        <v>558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</row>
    <row r="19" spans="1:9" ht="25.5" customHeight="1" x14ac:dyDescent="0.2">
      <c r="A19" s="22" t="s">
        <v>13</v>
      </c>
      <c r="B19" s="23" t="s">
        <v>637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</row>
    <row r="20" spans="1:9" x14ac:dyDescent="0.2">
      <c r="A20" s="22" t="s">
        <v>14</v>
      </c>
      <c r="B20" s="23" t="s">
        <v>559</v>
      </c>
      <c r="C20" s="24">
        <v>0</v>
      </c>
      <c r="D20" s="24">
        <v>0</v>
      </c>
      <c r="E20" s="24">
        <v>0</v>
      </c>
      <c r="F20" s="24">
        <v>0</v>
      </c>
      <c r="G20" s="24">
        <v>9199936</v>
      </c>
      <c r="H20" s="24">
        <v>8200</v>
      </c>
      <c r="I20" s="24">
        <v>9208136</v>
      </c>
    </row>
    <row r="21" spans="1:9" x14ac:dyDescent="0.2">
      <c r="A21" s="25" t="s">
        <v>15</v>
      </c>
      <c r="B21" s="26" t="s">
        <v>560</v>
      </c>
      <c r="C21" s="27">
        <v>0</v>
      </c>
      <c r="D21" s="27">
        <v>0</v>
      </c>
      <c r="E21" s="27">
        <v>0</v>
      </c>
      <c r="F21" s="27">
        <v>0</v>
      </c>
      <c r="G21" s="27">
        <v>9199936</v>
      </c>
      <c r="H21" s="27">
        <v>8200</v>
      </c>
      <c r="I21" s="27">
        <v>9208136</v>
      </c>
    </row>
    <row r="22" spans="1:9" x14ac:dyDescent="0.2">
      <c r="A22" s="25" t="s">
        <v>16</v>
      </c>
      <c r="B22" s="26" t="s">
        <v>561</v>
      </c>
      <c r="C22" s="27">
        <v>5790548</v>
      </c>
      <c r="D22" s="27">
        <v>127425723</v>
      </c>
      <c r="E22" s="27">
        <v>22953159</v>
      </c>
      <c r="F22" s="27">
        <v>0</v>
      </c>
      <c r="G22" s="27">
        <v>5097689</v>
      </c>
      <c r="H22" s="27">
        <v>5126823</v>
      </c>
      <c r="I22" s="27">
        <v>166393942</v>
      </c>
    </row>
    <row r="23" spans="1:9" x14ac:dyDescent="0.2">
      <c r="A23" s="25" t="s">
        <v>17</v>
      </c>
      <c r="B23" s="26" t="s">
        <v>562</v>
      </c>
      <c r="C23" s="27">
        <v>3604970</v>
      </c>
      <c r="D23" s="27">
        <v>36883962</v>
      </c>
      <c r="E23" s="27">
        <v>18844410</v>
      </c>
      <c r="F23" s="27">
        <v>0</v>
      </c>
      <c r="G23" s="27">
        <v>0</v>
      </c>
      <c r="H23" s="27">
        <v>782712</v>
      </c>
      <c r="I23" s="27">
        <v>60116054</v>
      </c>
    </row>
    <row r="24" spans="1:9" x14ac:dyDescent="0.2">
      <c r="A24" s="22" t="s">
        <v>18</v>
      </c>
      <c r="B24" s="23" t="s">
        <v>563</v>
      </c>
      <c r="C24" s="24">
        <v>259844</v>
      </c>
      <c r="D24" s="24">
        <v>2305356</v>
      </c>
      <c r="E24" s="24">
        <v>1540748</v>
      </c>
      <c r="F24" s="24">
        <v>0</v>
      </c>
      <c r="G24" s="24">
        <v>0</v>
      </c>
      <c r="H24" s="24">
        <v>100130</v>
      </c>
      <c r="I24" s="24">
        <v>4206078</v>
      </c>
    </row>
    <row r="25" spans="1:9" x14ac:dyDescent="0.2">
      <c r="A25" s="22" t="s">
        <v>19</v>
      </c>
      <c r="B25" s="23" t="s">
        <v>564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</row>
    <row r="26" spans="1:9" ht="12.75" customHeight="1" x14ac:dyDescent="0.2">
      <c r="A26" s="25" t="s">
        <v>0</v>
      </c>
      <c r="B26" s="26" t="s">
        <v>565</v>
      </c>
      <c r="C26" s="27">
        <v>3864814</v>
      </c>
      <c r="D26" s="27">
        <v>39189318</v>
      </c>
      <c r="E26" s="27">
        <v>20385158</v>
      </c>
      <c r="F26" s="27">
        <v>0</v>
      </c>
      <c r="G26" s="27">
        <v>0</v>
      </c>
      <c r="H26" s="27">
        <v>882842</v>
      </c>
      <c r="I26" s="27">
        <v>64322132</v>
      </c>
    </row>
    <row r="27" spans="1:9" x14ac:dyDescent="0.2">
      <c r="A27" s="25" t="s">
        <v>20</v>
      </c>
      <c r="B27" s="26" t="s">
        <v>566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</row>
    <row r="28" spans="1:9" x14ac:dyDescent="0.2">
      <c r="A28" s="22" t="s">
        <v>21</v>
      </c>
      <c r="B28" s="23" t="s">
        <v>567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</row>
    <row r="29" spans="1:9" x14ac:dyDescent="0.2">
      <c r="A29" s="22" t="s">
        <v>22</v>
      </c>
      <c r="B29" s="23" t="s">
        <v>568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</row>
    <row r="30" spans="1:9" x14ac:dyDescent="0.2">
      <c r="A30" s="25" t="s">
        <v>23</v>
      </c>
      <c r="B30" s="26" t="s">
        <v>569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</row>
    <row r="31" spans="1:9" x14ac:dyDescent="0.2">
      <c r="A31" s="25" t="s">
        <v>24</v>
      </c>
      <c r="B31" s="26" t="s">
        <v>570</v>
      </c>
      <c r="C31" s="27">
        <v>3864814</v>
      </c>
      <c r="D31" s="27">
        <v>39189318</v>
      </c>
      <c r="E31" s="27">
        <v>20385158</v>
      </c>
      <c r="F31" s="27">
        <v>0</v>
      </c>
      <c r="G31" s="27">
        <v>0</v>
      </c>
      <c r="H31" s="27">
        <v>882842</v>
      </c>
      <c r="I31" s="27">
        <v>64322132</v>
      </c>
    </row>
    <row r="32" spans="1:9" x14ac:dyDescent="0.2">
      <c r="A32" s="25" t="s">
        <v>25</v>
      </c>
      <c r="B32" s="26" t="s">
        <v>571</v>
      </c>
      <c r="C32" s="27">
        <v>1925734</v>
      </c>
      <c r="D32" s="27">
        <v>88236405</v>
      </c>
      <c r="E32" s="27">
        <v>2568001</v>
      </c>
      <c r="F32" s="27">
        <v>0</v>
      </c>
      <c r="G32" s="27">
        <v>5097689</v>
      </c>
      <c r="H32" s="27">
        <v>4243981</v>
      </c>
      <c r="I32" s="27">
        <v>102071810</v>
      </c>
    </row>
    <row r="33" spans="1:9" x14ac:dyDescent="0.2">
      <c r="A33" s="22" t="s">
        <v>26</v>
      </c>
      <c r="B33" s="23" t="s">
        <v>572</v>
      </c>
      <c r="C33" s="24">
        <v>3083146</v>
      </c>
      <c r="D33" s="24">
        <v>0</v>
      </c>
      <c r="E33" s="24">
        <v>19852631</v>
      </c>
      <c r="F33" s="24">
        <v>0</v>
      </c>
      <c r="G33" s="24">
        <v>0</v>
      </c>
      <c r="H33" s="24">
        <v>0</v>
      </c>
      <c r="I33" s="24">
        <v>22935777</v>
      </c>
    </row>
  </sheetData>
  <mergeCells count="3">
    <mergeCell ref="A1:I1"/>
    <mergeCell ref="A2:I2"/>
    <mergeCell ref="A3:I3"/>
  </mergeCells>
  <pageMargins left="0.27" right="0.27559055118110237" top="0.42" bottom="0.21" header="0.27" footer="0.1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5"/>
  <sheetViews>
    <sheetView zoomScale="120" zoomScaleNormal="120" workbookViewId="0">
      <selection activeCell="A7" sqref="A7"/>
    </sheetView>
  </sheetViews>
  <sheetFormatPr defaultRowHeight="12.75" x14ac:dyDescent="0.2"/>
  <cols>
    <col min="1" max="1" width="5.42578125" customWidth="1"/>
    <col min="2" max="2" width="3" customWidth="1"/>
    <col min="3" max="3" width="54.7109375" customWidth="1"/>
    <col min="4" max="4" width="8.28515625" customWidth="1"/>
    <col min="5" max="6" width="11.28515625" customWidth="1"/>
  </cols>
  <sheetData>
    <row r="1" spans="1:7" ht="15.75" x14ac:dyDescent="0.25">
      <c r="A1" s="190" t="s">
        <v>1019</v>
      </c>
      <c r="B1" s="190"/>
      <c r="C1" s="190"/>
      <c r="D1" s="190"/>
      <c r="E1" s="190"/>
      <c r="F1" s="190"/>
      <c r="G1" s="14"/>
    </row>
    <row r="2" spans="1:7" ht="9.75" customHeight="1" x14ac:dyDescent="0.2"/>
    <row r="3" spans="1:7" ht="15.75" x14ac:dyDescent="0.25">
      <c r="A3" s="214" t="s">
        <v>731</v>
      </c>
      <c r="B3" s="214"/>
      <c r="C3" s="214"/>
      <c r="D3" s="214"/>
      <c r="E3" s="214"/>
      <c r="F3" s="214"/>
    </row>
    <row r="4" spans="1:7" ht="2.25" customHeight="1" x14ac:dyDescent="0.2"/>
    <row r="5" spans="1:7" x14ac:dyDescent="0.2">
      <c r="A5" s="222"/>
      <c r="B5" s="222"/>
      <c r="C5" s="222"/>
      <c r="D5" s="222"/>
      <c r="E5" s="222"/>
      <c r="F5" s="105" t="s">
        <v>576</v>
      </c>
    </row>
    <row r="6" spans="1:7" x14ac:dyDescent="0.2">
      <c r="A6" s="48"/>
      <c r="B6" s="186"/>
      <c r="C6" s="187" t="s">
        <v>582</v>
      </c>
      <c r="D6" s="223" t="s">
        <v>575</v>
      </c>
      <c r="E6" s="224" t="s">
        <v>583</v>
      </c>
      <c r="F6" s="264" t="s">
        <v>584</v>
      </c>
    </row>
    <row r="7" spans="1:7" ht="33" customHeight="1" x14ac:dyDescent="0.2">
      <c r="A7" s="39"/>
      <c r="B7" s="186"/>
      <c r="C7" s="226" t="s">
        <v>639</v>
      </c>
      <c r="D7" s="227" t="s">
        <v>732</v>
      </c>
      <c r="E7" s="226" t="s">
        <v>733</v>
      </c>
      <c r="F7" s="265" t="s">
        <v>734</v>
      </c>
    </row>
    <row r="8" spans="1:7" ht="12.75" customHeight="1" x14ac:dyDescent="0.2">
      <c r="A8" s="49" t="s">
        <v>735</v>
      </c>
      <c r="B8" s="228" t="s">
        <v>736</v>
      </c>
      <c r="C8" s="225"/>
      <c r="D8" s="188"/>
      <c r="E8" s="179"/>
      <c r="F8" s="266"/>
    </row>
    <row r="9" spans="1:7" ht="28.5" customHeight="1" x14ac:dyDescent="0.2">
      <c r="A9" s="39" t="s">
        <v>737</v>
      </c>
      <c r="B9" s="64"/>
      <c r="C9" s="61" t="s">
        <v>738</v>
      </c>
      <c r="D9" s="188"/>
      <c r="E9" s="179"/>
      <c r="F9" s="266"/>
    </row>
    <row r="10" spans="1:7" x14ac:dyDescent="0.2">
      <c r="A10" s="39" t="s">
        <v>739</v>
      </c>
      <c r="B10" s="64"/>
      <c r="C10" s="64" t="s">
        <v>740</v>
      </c>
      <c r="D10" s="188" t="s">
        <v>741</v>
      </c>
      <c r="E10" s="179">
        <v>7316241</v>
      </c>
      <c r="F10" s="266">
        <v>7316241</v>
      </c>
    </row>
    <row r="11" spans="1:7" x14ac:dyDescent="0.2">
      <c r="A11" s="39" t="s">
        <v>742</v>
      </c>
      <c r="B11" s="64"/>
      <c r="C11" s="64" t="s">
        <v>743</v>
      </c>
      <c r="D11" s="188"/>
      <c r="E11" s="179">
        <v>40946572</v>
      </c>
      <c r="F11" s="266">
        <v>21662575</v>
      </c>
    </row>
    <row r="12" spans="1:7" x14ac:dyDescent="0.2">
      <c r="A12" s="39" t="s">
        <v>744</v>
      </c>
      <c r="B12" s="64"/>
      <c r="C12" s="64" t="s">
        <v>745</v>
      </c>
      <c r="D12" s="188"/>
      <c r="E12" s="179">
        <v>5153326</v>
      </c>
      <c r="F12" s="266">
        <v>3466697</v>
      </c>
    </row>
    <row r="13" spans="1:7" x14ac:dyDescent="0.2">
      <c r="A13" s="39" t="s">
        <v>746</v>
      </c>
      <c r="B13" s="64"/>
      <c r="C13" s="64" t="s">
        <v>747</v>
      </c>
      <c r="D13" s="188"/>
      <c r="E13" s="179">
        <v>5980000</v>
      </c>
      <c r="F13" s="266">
        <v>3265826</v>
      </c>
    </row>
    <row r="14" spans="1:7" x14ac:dyDescent="0.2">
      <c r="A14" s="39" t="s">
        <v>748</v>
      </c>
      <c r="B14" s="64"/>
      <c r="C14" s="64" t="s">
        <v>749</v>
      </c>
      <c r="D14" s="188">
        <v>59</v>
      </c>
      <c r="E14" s="179">
        <v>270000</v>
      </c>
      <c r="F14" s="266">
        <v>182424</v>
      </c>
    </row>
    <row r="15" spans="1:7" x14ac:dyDescent="0.2">
      <c r="A15" s="39" t="s">
        <v>750</v>
      </c>
      <c r="B15" s="64"/>
      <c r="C15" s="64" t="s">
        <v>751</v>
      </c>
      <c r="D15" s="188" t="s">
        <v>1052</v>
      </c>
      <c r="E15" s="179">
        <v>1370740</v>
      </c>
      <c r="F15" s="266">
        <v>942996</v>
      </c>
    </row>
    <row r="16" spans="1:7" x14ac:dyDescent="0.2">
      <c r="A16" s="39" t="s">
        <v>752</v>
      </c>
      <c r="B16" s="64"/>
      <c r="C16" s="64" t="s">
        <v>753</v>
      </c>
      <c r="D16" s="188" t="s">
        <v>1052</v>
      </c>
      <c r="E16" s="179">
        <v>181000</v>
      </c>
      <c r="F16" s="266">
        <v>46006</v>
      </c>
    </row>
    <row r="17" spans="1:6" x14ac:dyDescent="0.2">
      <c r="A17" s="39" t="s">
        <v>661</v>
      </c>
      <c r="B17" s="64"/>
      <c r="C17" s="64" t="s">
        <v>754</v>
      </c>
      <c r="D17" s="188" t="s">
        <v>1054</v>
      </c>
      <c r="E17" s="179">
        <v>1721750</v>
      </c>
      <c r="F17" s="266">
        <v>962951</v>
      </c>
    </row>
    <row r="18" spans="1:6" x14ac:dyDescent="0.2">
      <c r="A18" s="39" t="s">
        <v>663</v>
      </c>
      <c r="B18" s="64"/>
      <c r="C18" s="64" t="s">
        <v>755</v>
      </c>
      <c r="D18" s="188" t="s">
        <v>1054</v>
      </c>
      <c r="E18" s="179">
        <v>1502126</v>
      </c>
      <c r="F18" s="266">
        <v>1381628</v>
      </c>
    </row>
    <row r="19" spans="1:6" x14ac:dyDescent="0.2">
      <c r="A19" s="39" t="s">
        <v>665</v>
      </c>
      <c r="B19" s="64"/>
      <c r="C19" s="64" t="s">
        <v>756</v>
      </c>
      <c r="D19" s="188" t="s">
        <v>1054</v>
      </c>
      <c r="E19" s="179">
        <v>687000</v>
      </c>
      <c r="F19" s="266">
        <v>424867</v>
      </c>
    </row>
    <row r="20" spans="1:6" x14ac:dyDescent="0.2">
      <c r="A20" s="39" t="s">
        <v>667</v>
      </c>
      <c r="B20" s="64"/>
      <c r="C20" s="64" t="s">
        <v>757</v>
      </c>
      <c r="D20" s="188" t="s">
        <v>1054</v>
      </c>
      <c r="E20" s="179">
        <v>349354</v>
      </c>
      <c r="F20" s="266">
        <v>216228</v>
      </c>
    </row>
    <row r="21" spans="1:6" x14ac:dyDescent="0.2">
      <c r="A21" s="39" t="s">
        <v>669</v>
      </c>
      <c r="B21" s="64"/>
      <c r="C21" s="64" t="s">
        <v>758</v>
      </c>
      <c r="D21" s="188" t="s">
        <v>1054</v>
      </c>
      <c r="E21" s="179">
        <v>248100</v>
      </c>
      <c r="F21" s="266">
        <v>239222</v>
      </c>
    </row>
    <row r="22" spans="1:6" x14ac:dyDescent="0.2">
      <c r="A22" s="39" t="s">
        <v>671</v>
      </c>
      <c r="B22" s="64"/>
      <c r="C22" s="64" t="s">
        <v>759</v>
      </c>
      <c r="D22" s="188">
        <v>91</v>
      </c>
      <c r="E22" s="179">
        <v>965000</v>
      </c>
      <c r="F22" s="266">
        <v>899565</v>
      </c>
    </row>
    <row r="23" spans="1:6" x14ac:dyDescent="0.2">
      <c r="A23" s="39" t="s">
        <v>673</v>
      </c>
      <c r="B23" s="64"/>
      <c r="C23" s="64" t="s">
        <v>760</v>
      </c>
      <c r="D23" s="188">
        <v>125</v>
      </c>
      <c r="E23" s="179">
        <v>1325174</v>
      </c>
      <c r="F23" s="266">
        <v>777189</v>
      </c>
    </row>
    <row r="24" spans="1:6" x14ac:dyDescent="0.2">
      <c r="A24" s="39" t="s">
        <v>675</v>
      </c>
      <c r="B24" s="64"/>
      <c r="C24" s="64" t="s">
        <v>761</v>
      </c>
      <c r="D24" s="188">
        <v>125</v>
      </c>
      <c r="E24" s="179">
        <v>398149</v>
      </c>
      <c r="F24" s="266">
        <v>233370</v>
      </c>
    </row>
    <row r="25" spans="1:6" x14ac:dyDescent="0.2">
      <c r="A25" s="39" t="s">
        <v>677</v>
      </c>
      <c r="B25" s="64"/>
      <c r="C25" s="64" t="s">
        <v>762</v>
      </c>
      <c r="D25" s="188">
        <v>125</v>
      </c>
      <c r="E25" s="179">
        <v>637173</v>
      </c>
      <c r="F25" s="266">
        <v>381226</v>
      </c>
    </row>
    <row r="26" spans="1:6" x14ac:dyDescent="0.2">
      <c r="A26" s="39" t="s">
        <v>679</v>
      </c>
      <c r="B26" s="64"/>
      <c r="C26" s="64" t="s">
        <v>763</v>
      </c>
      <c r="D26" s="188">
        <v>140</v>
      </c>
      <c r="E26" s="179">
        <v>30000</v>
      </c>
      <c r="F26" s="266">
        <v>15898</v>
      </c>
    </row>
    <row r="27" spans="1:6" x14ac:dyDescent="0.2">
      <c r="A27" s="39" t="s">
        <v>681</v>
      </c>
      <c r="B27" s="64"/>
      <c r="C27" s="64" t="s">
        <v>764</v>
      </c>
      <c r="D27" s="188">
        <v>148</v>
      </c>
      <c r="E27" s="179">
        <v>256800</v>
      </c>
      <c r="F27" s="266">
        <v>173501</v>
      </c>
    </row>
    <row r="28" spans="1:6" x14ac:dyDescent="0.2">
      <c r="A28" s="39" t="s">
        <v>683</v>
      </c>
      <c r="B28" s="64"/>
      <c r="C28" s="64" t="s">
        <v>765</v>
      </c>
      <c r="D28" s="188">
        <v>148</v>
      </c>
      <c r="E28" s="179">
        <v>310800</v>
      </c>
      <c r="F28" s="266">
        <v>209985</v>
      </c>
    </row>
    <row r="29" spans="1:6" x14ac:dyDescent="0.2">
      <c r="A29" s="39" t="s">
        <v>685</v>
      </c>
      <c r="B29" s="64"/>
      <c r="C29" s="64" t="s">
        <v>766</v>
      </c>
      <c r="D29" s="188" t="s">
        <v>767</v>
      </c>
      <c r="E29" s="179">
        <v>369362</v>
      </c>
      <c r="F29" s="266">
        <v>334602</v>
      </c>
    </row>
    <row r="30" spans="1:6" ht="12.75" customHeight="1" x14ac:dyDescent="0.2">
      <c r="A30" s="39" t="s">
        <v>687</v>
      </c>
      <c r="B30" s="64"/>
      <c r="C30" s="64" t="s">
        <v>768</v>
      </c>
      <c r="D30" s="188">
        <v>177</v>
      </c>
      <c r="E30" s="179">
        <v>360000</v>
      </c>
      <c r="F30" s="266">
        <v>243232</v>
      </c>
    </row>
    <row r="31" spans="1:6" ht="12.75" customHeight="1" x14ac:dyDescent="0.2">
      <c r="A31" s="39" t="s">
        <v>689</v>
      </c>
      <c r="B31" s="64"/>
      <c r="C31" s="64" t="s">
        <v>769</v>
      </c>
      <c r="D31" s="188">
        <v>177</v>
      </c>
      <c r="E31" s="179">
        <v>640707</v>
      </c>
      <c r="F31" s="266">
        <v>506557</v>
      </c>
    </row>
    <row r="32" spans="1:6" x14ac:dyDescent="0.2">
      <c r="A32" s="39" t="s">
        <v>691</v>
      </c>
      <c r="B32" s="64"/>
      <c r="C32" s="64" t="s">
        <v>770</v>
      </c>
      <c r="D32" s="188">
        <v>177</v>
      </c>
      <c r="E32" s="179">
        <v>1044971</v>
      </c>
      <c r="F32" s="266">
        <v>826185</v>
      </c>
    </row>
    <row r="33" spans="1:6" x14ac:dyDescent="0.2">
      <c r="A33" s="39" t="s">
        <v>693</v>
      </c>
      <c r="B33" s="64"/>
      <c r="C33" s="64" t="s">
        <v>771</v>
      </c>
      <c r="D33" s="188">
        <v>177</v>
      </c>
      <c r="E33" s="179">
        <v>726281</v>
      </c>
      <c r="F33" s="266">
        <v>574223</v>
      </c>
    </row>
    <row r="34" spans="1:6" x14ac:dyDescent="0.2">
      <c r="A34" s="39" t="s">
        <v>695</v>
      </c>
      <c r="B34" s="64"/>
      <c r="C34" s="64" t="s">
        <v>772</v>
      </c>
      <c r="D34" s="188">
        <v>177</v>
      </c>
      <c r="E34" s="179">
        <v>444843</v>
      </c>
      <c r="F34" s="266">
        <v>351711</v>
      </c>
    </row>
    <row r="35" spans="1:6" x14ac:dyDescent="0.2">
      <c r="A35" s="39" t="s">
        <v>697</v>
      </c>
      <c r="B35" s="64"/>
      <c r="C35" s="64" t="s">
        <v>773</v>
      </c>
      <c r="D35" s="188">
        <v>177</v>
      </c>
      <c r="E35" s="179">
        <v>385289</v>
      </c>
      <c r="F35" s="266">
        <v>304626</v>
      </c>
    </row>
    <row r="36" spans="1:6" x14ac:dyDescent="0.2">
      <c r="A36" s="39" t="s">
        <v>699</v>
      </c>
      <c r="B36" s="64"/>
      <c r="C36" s="64" t="s">
        <v>774</v>
      </c>
      <c r="D36" s="188">
        <v>177</v>
      </c>
      <c r="E36" s="179">
        <v>473011</v>
      </c>
      <c r="F36" s="266">
        <v>373978</v>
      </c>
    </row>
    <row r="37" spans="1:6" x14ac:dyDescent="0.2">
      <c r="A37" s="39" t="s">
        <v>702</v>
      </c>
      <c r="B37" s="64"/>
      <c r="C37" s="64" t="s">
        <v>775</v>
      </c>
      <c r="D37" s="188">
        <v>177</v>
      </c>
      <c r="E37" s="179">
        <v>473011</v>
      </c>
      <c r="F37" s="266">
        <v>373978</v>
      </c>
    </row>
    <row r="38" spans="1:6" ht="12.75" customHeight="1" x14ac:dyDescent="0.2">
      <c r="A38" s="39" t="s">
        <v>704</v>
      </c>
      <c r="B38" s="64"/>
      <c r="C38" s="64" t="s">
        <v>776</v>
      </c>
      <c r="D38" s="188">
        <v>177</v>
      </c>
      <c r="E38" s="179">
        <v>1344371</v>
      </c>
      <c r="F38" s="266">
        <v>1062899</v>
      </c>
    </row>
    <row r="39" spans="1:6" x14ac:dyDescent="0.2">
      <c r="A39" s="39" t="s">
        <v>706</v>
      </c>
      <c r="B39" s="64"/>
      <c r="C39" s="64" t="s">
        <v>777</v>
      </c>
      <c r="D39" s="188">
        <v>177</v>
      </c>
      <c r="E39" s="179">
        <v>1162920</v>
      </c>
      <c r="F39" s="266">
        <v>919441</v>
      </c>
    </row>
    <row r="40" spans="1:6" x14ac:dyDescent="0.2">
      <c r="A40" s="39" t="s">
        <v>708</v>
      </c>
      <c r="B40" s="64"/>
      <c r="C40" s="64" t="s">
        <v>778</v>
      </c>
      <c r="D40" s="188"/>
      <c r="E40" s="179">
        <v>488880</v>
      </c>
      <c r="F40" s="266">
        <v>255805</v>
      </c>
    </row>
    <row r="41" spans="1:6" x14ac:dyDescent="0.2">
      <c r="A41" s="40" t="s">
        <v>710</v>
      </c>
      <c r="B41" s="229"/>
      <c r="C41" s="231" t="s">
        <v>779</v>
      </c>
      <c r="D41" s="234"/>
      <c r="E41" s="179">
        <v>2289499</v>
      </c>
      <c r="F41" s="267">
        <v>2238691</v>
      </c>
    </row>
    <row r="42" spans="1:6" x14ac:dyDescent="0.2">
      <c r="A42" s="48" t="s">
        <v>712</v>
      </c>
      <c r="B42" s="136"/>
      <c r="C42" s="232" t="s">
        <v>780</v>
      </c>
      <c r="D42" s="235"/>
      <c r="E42" s="237">
        <f>SUM(E10:E41)</f>
        <v>79852450</v>
      </c>
      <c r="F42" s="268">
        <f>SUM(F10:F41)</f>
        <v>51164323</v>
      </c>
    </row>
    <row r="43" spans="1:6" ht="28.5" customHeight="1" x14ac:dyDescent="0.2">
      <c r="A43" s="39" t="s">
        <v>714</v>
      </c>
      <c r="B43" s="230"/>
      <c r="C43" s="58" t="s">
        <v>781</v>
      </c>
      <c r="D43" s="236"/>
      <c r="E43" s="238">
        <f>E42</f>
        <v>79852450</v>
      </c>
      <c r="F43" s="269">
        <f>F42</f>
        <v>51164323</v>
      </c>
    </row>
    <row r="44" spans="1:6" x14ac:dyDescent="0.2">
      <c r="A44" s="49" t="s">
        <v>716</v>
      </c>
      <c r="B44" s="64"/>
      <c r="C44" s="233" t="s">
        <v>782</v>
      </c>
      <c r="D44" s="188"/>
      <c r="E44" s="239"/>
      <c r="F44" s="270"/>
    </row>
    <row r="45" spans="1:6" x14ac:dyDescent="0.2">
      <c r="A45" s="39" t="s">
        <v>718</v>
      </c>
      <c r="B45" s="64"/>
      <c r="C45" s="64" t="s">
        <v>783</v>
      </c>
      <c r="D45" s="188"/>
      <c r="E45" s="179">
        <v>3755000</v>
      </c>
      <c r="F45" s="266">
        <v>3755000</v>
      </c>
    </row>
    <row r="46" spans="1:6" x14ac:dyDescent="0.2">
      <c r="A46" s="39" t="s">
        <v>720</v>
      </c>
      <c r="B46" s="64"/>
      <c r="C46" s="64" t="s">
        <v>784</v>
      </c>
      <c r="D46" s="188" t="s">
        <v>1051</v>
      </c>
      <c r="E46" s="179">
        <v>6810016</v>
      </c>
      <c r="F46" s="266">
        <v>4014133</v>
      </c>
    </row>
    <row r="47" spans="1:6" x14ac:dyDescent="0.2">
      <c r="A47" s="39" t="s">
        <v>722</v>
      </c>
      <c r="B47" s="64"/>
      <c r="C47" s="64" t="s">
        <v>785</v>
      </c>
      <c r="D47" s="188" t="s">
        <v>1051</v>
      </c>
      <c r="E47" s="179">
        <v>531029</v>
      </c>
      <c r="F47" s="266">
        <v>393869</v>
      </c>
    </row>
    <row r="48" spans="1:6" ht="12.75" customHeight="1" x14ac:dyDescent="0.2">
      <c r="A48" s="39" t="s">
        <v>724</v>
      </c>
      <c r="B48" s="64"/>
      <c r="C48" s="64" t="s">
        <v>1055</v>
      </c>
      <c r="D48" s="188">
        <v>84</v>
      </c>
      <c r="E48" s="179">
        <v>8967597</v>
      </c>
      <c r="F48" s="266">
        <v>7559559</v>
      </c>
    </row>
    <row r="49" spans="1:6" x14ac:dyDescent="0.2">
      <c r="A49" s="39" t="s">
        <v>726</v>
      </c>
      <c r="B49" s="64"/>
      <c r="C49" s="64" t="s">
        <v>786</v>
      </c>
      <c r="D49" s="188">
        <v>84</v>
      </c>
      <c r="E49" s="179">
        <v>52120</v>
      </c>
      <c r="F49" s="266">
        <v>28299</v>
      </c>
    </row>
    <row r="50" spans="1:6" x14ac:dyDescent="0.2">
      <c r="A50" s="39" t="s">
        <v>787</v>
      </c>
      <c r="B50" s="64"/>
      <c r="C50" s="64" t="s">
        <v>788</v>
      </c>
      <c r="D50" s="188">
        <v>84</v>
      </c>
      <c r="E50" s="179">
        <v>186000</v>
      </c>
      <c r="F50" s="266">
        <v>15455</v>
      </c>
    </row>
    <row r="51" spans="1:6" x14ac:dyDescent="0.2">
      <c r="A51" s="39" t="s">
        <v>789</v>
      </c>
      <c r="B51" s="64"/>
      <c r="C51" s="64" t="s">
        <v>790</v>
      </c>
      <c r="D51" s="188">
        <v>84</v>
      </c>
      <c r="E51" s="179">
        <v>484500</v>
      </c>
      <c r="F51" s="266">
        <v>453441</v>
      </c>
    </row>
    <row r="52" spans="1:6" x14ac:dyDescent="0.2">
      <c r="A52" s="39" t="s">
        <v>791</v>
      </c>
      <c r="B52" s="64"/>
      <c r="C52" s="64" t="s">
        <v>792</v>
      </c>
      <c r="D52" s="188">
        <v>84</v>
      </c>
      <c r="E52" s="179">
        <v>106299</v>
      </c>
      <c r="F52" s="266">
        <v>100462</v>
      </c>
    </row>
    <row r="53" spans="1:6" x14ac:dyDescent="0.2">
      <c r="A53" s="39" t="s">
        <v>793</v>
      </c>
      <c r="B53" s="64"/>
      <c r="C53" s="64" t="s">
        <v>794</v>
      </c>
      <c r="D53" s="188">
        <v>84</v>
      </c>
      <c r="E53" s="179">
        <v>106299</v>
      </c>
      <c r="F53" s="266">
        <v>100462</v>
      </c>
    </row>
    <row r="54" spans="1:6" x14ac:dyDescent="0.2">
      <c r="A54" s="39" t="s">
        <v>795</v>
      </c>
      <c r="B54" s="64"/>
      <c r="C54" s="64" t="s">
        <v>796</v>
      </c>
      <c r="D54" s="188">
        <v>123</v>
      </c>
      <c r="E54" s="179">
        <v>350000</v>
      </c>
      <c r="F54" s="266">
        <v>93966</v>
      </c>
    </row>
    <row r="55" spans="1:6" x14ac:dyDescent="0.2">
      <c r="A55" s="39" t="s">
        <v>797</v>
      </c>
      <c r="B55" s="64"/>
      <c r="C55" s="64" t="s">
        <v>1036</v>
      </c>
      <c r="D55" s="188">
        <v>156</v>
      </c>
      <c r="E55" s="179">
        <v>21518050</v>
      </c>
      <c r="F55" s="266">
        <v>16729689</v>
      </c>
    </row>
    <row r="56" spans="1:6" x14ac:dyDescent="0.2">
      <c r="A56" s="39" t="s">
        <v>798</v>
      </c>
      <c r="B56" s="64"/>
      <c r="C56" s="64" t="s">
        <v>1037</v>
      </c>
      <c r="D56" s="188">
        <v>156</v>
      </c>
      <c r="E56" s="179">
        <v>458500</v>
      </c>
      <c r="F56" s="266">
        <v>429108</v>
      </c>
    </row>
    <row r="57" spans="1:6" x14ac:dyDescent="0.2">
      <c r="A57" s="39" t="s">
        <v>799</v>
      </c>
      <c r="B57" s="64"/>
      <c r="C57" s="64" t="s">
        <v>1038</v>
      </c>
      <c r="D57" s="188" t="s">
        <v>1053</v>
      </c>
      <c r="E57" s="179">
        <v>139009</v>
      </c>
      <c r="F57" s="266">
        <v>56982</v>
      </c>
    </row>
    <row r="58" spans="1:6" x14ac:dyDescent="0.2">
      <c r="A58" s="40" t="s">
        <v>800</v>
      </c>
      <c r="B58" s="229"/>
      <c r="C58" s="42" t="s">
        <v>1039</v>
      </c>
      <c r="D58" s="234"/>
      <c r="E58" s="241">
        <v>88801</v>
      </c>
      <c r="F58" s="267">
        <v>36861</v>
      </c>
    </row>
    <row r="59" spans="1:6" ht="13.5" customHeight="1" x14ac:dyDescent="0.2">
      <c r="A59" s="48" t="s">
        <v>801</v>
      </c>
      <c r="B59" s="136"/>
      <c r="C59" s="232" t="s">
        <v>1040</v>
      </c>
      <c r="D59" s="242"/>
      <c r="E59" s="243">
        <f>SUM(E45:E58)</f>
        <v>43553220</v>
      </c>
      <c r="F59" s="268">
        <f>SUM(F45:F58)</f>
        <v>33767286</v>
      </c>
    </row>
    <row r="60" spans="1:6" ht="13.5" customHeight="1" x14ac:dyDescent="0.2">
      <c r="A60" s="37"/>
      <c r="B60" s="240"/>
      <c r="C60" s="136"/>
      <c r="D60" s="137"/>
      <c r="E60" s="189"/>
      <c r="F60" s="189"/>
    </row>
    <row r="61" spans="1:6" ht="13.5" customHeight="1" x14ac:dyDescent="0.2">
      <c r="A61" s="37"/>
      <c r="B61" s="136"/>
      <c r="C61" s="136"/>
      <c r="D61" s="137"/>
      <c r="E61" s="137"/>
      <c r="F61" s="137"/>
    </row>
    <row r="62" spans="1:6" x14ac:dyDescent="0.2">
      <c r="A62" s="222"/>
      <c r="B62" s="222"/>
      <c r="C62" s="222"/>
      <c r="D62" s="222"/>
      <c r="E62" s="222"/>
      <c r="F62" s="105" t="s">
        <v>576</v>
      </c>
    </row>
    <row r="63" spans="1:6" x14ac:dyDescent="0.2">
      <c r="A63" s="49"/>
      <c r="B63" s="187"/>
      <c r="C63" s="187" t="s">
        <v>582</v>
      </c>
      <c r="D63" s="223" t="s">
        <v>575</v>
      </c>
      <c r="E63" s="224" t="s">
        <v>583</v>
      </c>
      <c r="F63" s="264" t="s">
        <v>584</v>
      </c>
    </row>
    <row r="64" spans="1:6" ht="33" customHeight="1" x14ac:dyDescent="0.2">
      <c r="A64" s="49"/>
      <c r="B64" s="187"/>
      <c r="C64" s="246" t="s">
        <v>639</v>
      </c>
      <c r="D64" s="227" t="s">
        <v>732</v>
      </c>
      <c r="E64" s="226" t="s">
        <v>733</v>
      </c>
      <c r="F64" s="265" t="s">
        <v>734</v>
      </c>
    </row>
    <row r="65" spans="1:6" s="183" customFormat="1" ht="15" customHeight="1" x14ac:dyDescent="0.2">
      <c r="A65" s="263" t="s">
        <v>802</v>
      </c>
      <c r="B65" s="244"/>
      <c r="C65" s="244" t="s">
        <v>1041</v>
      </c>
      <c r="D65" s="181" t="s">
        <v>859</v>
      </c>
      <c r="E65" s="245">
        <v>16622</v>
      </c>
      <c r="F65" s="271">
        <v>16622</v>
      </c>
    </row>
    <row r="66" spans="1:6" x14ac:dyDescent="0.2">
      <c r="A66" s="39" t="s">
        <v>803</v>
      </c>
      <c r="B66" s="64"/>
      <c r="C66" s="64" t="s">
        <v>1042</v>
      </c>
      <c r="D66" s="62"/>
      <c r="E66" s="179">
        <v>4727942</v>
      </c>
      <c r="F66" s="266">
        <v>3908614</v>
      </c>
    </row>
    <row r="67" spans="1:6" x14ac:dyDescent="0.2">
      <c r="A67" s="39" t="s">
        <v>858</v>
      </c>
      <c r="B67" s="64"/>
      <c r="C67" s="64" t="s">
        <v>1043</v>
      </c>
      <c r="D67" s="62"/>
      <c r="E67" s="179">
        <v>378898</v>
      </c>
      <c r="F67" s="266">
        <v>318274</v>
      </c>
    </row>
    <row r="68" spans="1:6" x14ac:dyDescent="0.2">
      <c r="A68" s="40" t="s">
        <v>860</v>
      </c>
      <c r="B68" s="229"/>
      <c r="C68" s="247" t="s">
        <v>1044</v>
      </c>
      <c r="D68" s="248"/>
      <c r="E68" s="241">
        <v>3361</v>
      </c>
      <c r="F68" s="267">
        <v>471</v>
      </c>
    </row>
    <row r="69" spans="1:6" x14ac:dyDescent="0.2">
      <c r="A69" s="39" t="s">
        <v>861</v>
      </c>
      <c r="B69" s="230"/>
      <c r="C69" s="249" t="s">
        <v>1045</v>
      </c>
      <c r="D69" s="250"/>
      <c r="E69" s="243">
        <f>SUM(E65:E68)</f>
        <v>5126823</v>
      </c>
      <c r="F69" s="268">
        <f>SUM(F65:F68)</f>
        <v>4243981</v>
      </c>
    </row>
    <row r="70" spans="1:6" x14ac:dyDescent="0.2">
      <c r="A70" s="49" t="s">
        <v>862</v>
      </c>
      <c r="B70" s="64"/>
      <c r="C70" s="64" t="s">
        <v>1046</v>
      </c>
      <c r="D70" s="62"/>
      <c r="E70" s="179">
        <v>5790548</v>
      </c>
      <c r="F70" s="266">
        <v>1925734</v>
      </c>
    </row>
    <row r="71" spans="1:6" x14ac:dyDescent="0.2">
      <c r="A71" s="39" t="s">
        <v>863</v>
      </c>
      <c r="B71" s="64"/>
      <c r="C71" s="64" t="s">
        <v>1047</v>
      </c>
      <c r="D71" s="62"/>
      <c r="E71" s="179">
        <v>22953159</v>
      </c>
      <c r="F71" s="266">
        <v>2568001</v>
      </c>
    </row>
    <row r="72" spans="1:6" x14ac:dyDescent="0.2">
      <c r="A72" s="39" t="s">
        <v>864</v>
      </c>
      <c r="B72" s="229"/>
      <c r="C72" s="247" t="s">
        <v>1048</v>
      </c>
      <c r="D72" s="248"/>
      <c r="E72" s="241">
        <v>5097689</v>
      </c>
      <c r="F72" s="267">
        <v>5097689</v>
      </c>
    </row>
    <row r="73" spans="1:6" ht="13.5" customHeight="1" x14ac:dyDescent="0.2">
      <c r="A73" s="49" t="s">
        <v>865</v>
      </c>
      <c r="B73" s="251"/>
      <c r="C73" s="249" t="s">
        <v>1049</v>
      </c>
      <c r="D73" s="242"/>
      <c r="E73" s="243">
        <f>SUM(E70:E72)</f>
        <v>33841396</v>
      </c>
      <c r="F73" s="268">
        <f>SUM(F70:F72)</f>
        <v>9591424</v>
      </c>
    </row>
    <row r="74" spans="1:6" ht="14.25" customHeight="1" x14ac:dyDescent="0.2">
      <c r="A74" s="48" t="s">
        <v>866</v>
      </c>
      <c r="B74" s="251"/>
      <c r="C74" s="252" t="s">
        <v>1050</v>
      </c>
      <c r="D74" s="250"/>
      <c r="E74" s="253">
        <f>E59+E69+E73</f>
        <v>82521439</v>
      </c>
      <c r="F74" s="272">
        <f>F59+F69+F73</f>
        <v>47602691</v>
      </c>
    </row>
    <row r="75" spans="1:6" ht="15" customHeight="1" x14ac:dyDescent="0.2">
      <c r="A75" s="48" t="s">
        <v>867</v>
      </c>
      <c r="B75" s="255" t="s">
        <v>870</v>
      </c>
      <c r="C75" s="256"/>
      <c r="D75" s="254"/>
      <c r="E75" s="253">
        <f>E43+E74</f>
        <v>162373889</v>
      </c>
      <c r="F75" s="272">
        <f>F43+F74</f>
        <v>98767014</v>
      </c>
    </row>
    <row r="76" spans="1:6" ht="12.75" customHeight="1" x14ac:dyDescent="0.2">
      <c r="A76" s="39" t="s">
        <v>868</v>
      </c>
      <c r="B76" s="228" t="s">
        <v>872</v>
      </c>
      <c r="C76" s="225"/>
      <c r="D76" s="134"/>
      <c r="E76" s="135"/>
      <c r="F76" s="273"/>
    </row>
    <row r="77" spans="1:6" x14ac:dyDescent="0.2">
      <c r="A77" s="39" t="s">
        <v>869</v>
      </c>
      <c r="B77" s="64"/>
      <c r="C77" s="64" t="s">
        <v>740</v>
      </c>
      <c r="D77" s="62"/>
      <c r="E77" s="179">
        <v>2240000</v>
      </c>
      <c r="F77" s="266">
        <v>2240000</v>
      </c>
    </row>
    <row r="78" spans="1:6" ht="12.75" customHeight="1" x14ac:dyDescent="0.2">
      <c r="A78" s="39" t="s">
        <v>871</v>
      </c>
      <c r="B78" s="64"/>
      <c r="C78" s="64" t="s">
        <v>875</v>
      </c>
      <c r="D78" s="62">
        <v>28</v>
      </c>
      <c r="E78" s="179">
        <v>60000</v>
      </c>
      <c r="F78" s="266">
        <v>55393</v>
      </c>
    </row>
    <row r="79" spans="1:6" ht="12.75" customHeight="1" x14ac:dyDescent="0.2">
      <c r="A79" s="39" t="s">
        <v>873</v>
      </c>
      <c r="B79" s="64"/>
      <c r="C79" s="64" t="s">
        <v>877</v>
      </c>
      <c r="D79" s="62">
        <v>28</v>
      </c>
      <c r="E79" s="179">
        <v>20000</v>
      </c>
      <c r="F79" s="266">
        <v>18462</v>
      </c>
    </row>
    <row r="80" spans="1:6" ht="12.75" customHeight="1" x14ac:dyDescent="0.2">
      <c r="A80" s="39" t="s">
        <v>874</v>
      </c>
      <c r="B80" s="64"/>
      <c r="C80" s="64" t="s">
        <v>1020</v>
      </c>
      <c r="D80" s="62">
        <v>137</v>
      </c>
      <c r="E80" s="179">
        <v>1340053</v>
      </c>
      <c r="F80" s="266">
        <v>747709</v>
      </c>
    </row>
    <row r="81" spans="1:6" ht="12.75" customHeight="1" x14ac:dyDescent="0.2">
      <c r="A81" s="40" t="s">
        <v>876</v>
      </c>
      <c r="B81" s="229"/>
      <c r="C81" s="247" t="s">
        <v>1021</v>
      </c>
      <c r="D81" s="248">
        <v>137</v>
      </c>
      <c r="E81" s="241">
        <v>360000</v>
      </c>
      <c r="F81" s="267">
        <v>243232</v>
      </c>
    </row>
    <row r="82" spans="1:6" x14ac:dyDescent="0.2">
      <c r="A82" s="39" t="s">
        <v>878</v>
      </c>
      <c r="B82" s="251"/>
      <c r="C82" s="249" t="s">
        <v>1022</v>
      </c>
      <c r="D82" s="242"/>
      <c r="E82" s="243">
        <f>SUM(E77:E81)</f>
        <v>4020053</v>
      </c>
      <c r="F82" s="268">
        <f>SUM(F77:F81)</f>
        <v>3304796</v>
      </c>
    </row>
    <row r="83" spans="1:6" x14ac:dyDescent="0.2">
      <c r="A83" s="49" t="s">
        <v>879</v>
      </c>
      <c r="B83" s="230"/>
      <c r="C83" s="257" t="s">
        <v>1023</v>
      </c>
      <c r="D83" s="250"/>
      <c r="E83" s="258">
        <v>860000</v>
      </c>
      <c r="F83" s="274">
        <v>860000</v>
      </c>
    </row>
    <row r="84" spans="1:6" x14ac:dyDescent="0.2">
      <c r="A84" s="49" t="s">
        <v>880</v>
      </c>
      <c r="B84" s="230"/>
      <c r="C84" s="257" t="s">
        <v>1024</v>
      </c>
      <c r="D84" s="250"/>
      <c r="E84" s="258">
        <f>E83</f>
        <v>860000</v>
      </c>
      <c r="F84" s="274">
        <f>F83</f>
        <v>860000</v>
      </c>
    </row>
    <row r="85" spans="1:6" x14ac:dyDescent="0.2">
      <c r="A85" s="48" t="s">
        <v>881</v>
      </c>
      <c r="B85" s="230"/>
      <c r="C85" s="249" t="s">
        <v>1025</v>
      </c>
      <c r="D85" s="250"/>
      <c r="E85" s="243">
        <f>E84</f>
        <v>860000</v>
      </c>
      <c r="F85" s="268">
        <f>F84</f>
        <v>860000</v>
      </c>
    </row>
    <row r="86" spans="1:6" x14ac:dyDescent="0.2">
      <c r="A86" s="49" t="s">
        <v>882</v>
      </c>
      <c r="B86" s="64"/>
      <c r="C86" s="64" t="s">
        <v>1026</v>
      </c>
      <c r="D86" s="62"/>
      <c r="E86" s="63"/>
      <c r="F86" s="266">
        <v>40078994</v>
      </c>
    </row>
    <row r="87" spans="1:6" x14ac:dyDescent="0.2">
      <c r="A87" s="39" t="s">
        <v>883</v>
      </c>
      <c r="B87" s="64"/>
      <c r="C87" s="64" t="s">
        <v>1027</v>
      </c>
      <c r="D87" s="62"/>
      <c r="E87" s="63"/>
      <c r="F87" s="266">
        <v>13498440</v>
      </c>
    </row>
    <row r="88" spans="1:6" x14ac:dyDescent="0.2">
      <c r="A88" s="39" t="s">
        <v>884</v>
      </c>
      <c r="B88" s="64"/>
      <c r="C88" s="64" t="s">
        <v>1028</v>
      </c>
      <c r="D88" s="62"/>
      <c r="E88" s="63"/>
      <c r="F88" s="266">
        <v>187616</v>
      </c>
    </row>
    <row r="89" spans="1:6" x14ac:dyDescent="0.2">
      <c r="A89" s="39" t="s">
        <v>885</v>
      </c>
      <c r="B89" s="64"/>
      <c r="C89" s="64" t="s">
        <v>1029</v>
      </c>
      <c r="D89" s="62"/>
      <c r="E89" s="63"/>
      <c r="F89" s="266">
        <v>114704</v>
      </c>
    </row>
    <row r="90" spans="1:6" ht="12.75" customHeight="1" x14ac:dyDescent="0.2">
      <c r="A90" s="39" t="s">
        <v>886</v>
      </c>
      <c r="B90" s="229"/>
      <c r="C90" s="247" t="s">
        <v>1030</v>
      </c>
      <c r="D90" s="248"/>
      <c r="E90" s="260"/>
      <c r="F90" s="267">
        <v>-21339</v>
      </c>
    </row>
    <row r="91" spans="1:6" x14ac:dyDescent="0.2">
      <c r="A91" s="48" t="s">
        <v>887</v>
      </c>
      <c r="B91" s="251"/>
      <c r="C91" s="249" t="s">
        <v>1031</v>
      </c>
      <c r="D91" s="242"/>
      <c r="E91" s="261" t="s">
        <v>741</v>
      </c>
      <c r="F91" s="268">
        <f>SUM(F86:F90)</f>
        <v>53858415</v>
      </c>
    </row>
    <row r="92" spans="1:6" ht="15" customHeight="1" x14ac:dyDescent="0.2">
      <c r="A92" s="39" t="s">
        <v>888</v>
      </c>
      <c r="B92" s="255" t="s">
        <v>1032</v>
      </c>
      <c r="C92" s="256"/>
      <c r="D92" s="242"/>
      <c r="E92" s="261"/>
      <c r="F92" s="272">
        <f>F82+F85+F91</f>
        <v>58023211</v>
      </c>
    </row>
    <row r="93" spans="1:6" ht="15" customHeight="1" x14ac:dyDescent="0.2">
      <c r="A93" s="49" t="s">
        <v>890</v>
      </c>
      <c r="B93" s="255" t="s">
        <v>889</v>
      </c>
      <c r="C93" s="256"/>
      <c r="D93" s="254"/>
      <c r="E93" s="262"/>
      <c r="F93" s="272">
        <f>F75+F92</f>
        <v>156790225</v>
      </c>
    </row>
    <row r="94" spans="1:6" ht="21" customHeight="1" x14ac:dyDescent="0.2">
      <c r="A94" s="49" t="s">
        <v>892</v>
      </c>
      <c r="B94" s="228" t="s">
        <v>891</v>
      </c>
      <c r="C94" s="225"/>
      <c r="D94" s="62"/>
      <c r="E94" s="63"/>
      <c r="F94" s="266"/>
    </row>
    <row r="95" spans="1:6" x14ac:dyDescent="0.2">
      <c r="A95" s="39" t="s">
        <v>894</v>
      </c>
      <c r="B95" s="64"/>
      <c r="C95" s="61" t="s">
        <v>893</v>
      </c>
      <c r="D95" s="62"/>
      <c r="E95" s="63"/>
      <c r="F95" s="266"/>
    </row>
    <row r="96" spans="1:6" ht="14.25" customHeight="1" x14ac:dyDescent="0.2">
      <c r="A96" s="39" t="s">
        <v>896</v>
      </c>
      <c r="B96" s="64"/>
      <c r="C96" s="180" t="s">
        <v>895</v>
      </c>
      <c r="D96" s="181"/>
      <c r="E96" s="182"/>
      <c r="F96" s="271">
        <v>2200638</v>
      </c>
    </row>
    <row r="97" spans="1:6" ht="12" customHeight="1" x14ac:dyDescent="0.2">
      <c r="A97" s="39" t="s">
        <v>898</v>
      </c>
      <c r="B97" s="64"/>
      <c r="C97" s="64" t="s">
        <v>897</v>
      </c>
      <c r="D97" s="62"/>
      <c r="E97" s="63"/>
      <c r="F97" s="266">
        <v>850956</v>
      </c>
    </row>
    <row r="98" spans="1:6" ht="12.75" customHeight="1" x14ac:dyDescent="0.2">
      <c r="A98" s="39" t="s">
        <v>900</v>
      </c>
      <c r="B98" s="64"/>
      <c r="C98" s="64" t="s">
        <v>899</v>
      </c>
      <c r="D98" s="62"/>
      <c r="E98" s="63"/>
      <c r="F98" s="266">
        <v>1169400</v>
      </c>
    </row>
    <row r="99" spans="1:6" x14ac:dyDescent="0.2">
      <c r="A99" s="39" t="s">
        <v>902</v>
      </c>
      <c r="B99" s="64"/>
      <c r="C99" s="64" t="s">
        <v>901</v>
      </c>
      <c r="D99" s="62"/>
      <c r="E99" s="63"/>
      <c r="F99" s="266">
        <v>37115</v>
      </c>
    </row>
    <row r="100" spans="1:6" ht="12.75" customHeight="1" x14ac:dyDescent="0.2">
      <c r="A100" s="39" t="s">
        <v>903</v>
      </c>
      <c r="B100" s="64"/>
      <c r="C100" s="64" t="s">
        <v>1033</v>
      </c>
      <c r="D100" s="62"/>
      <c r="E100" s="63"/>
      <c r="F100" s="266">
        <v>161</v>
      </c>
    </row>
    <row r="101" spans="1:6" x14ac:dyDescent="0.2">
      <c r="A101" s="39" t="s">
        <v>905</v>
      </c>
      <c r="B101" s="64"/>
      <c r="C101" s="64" t="s">
        <v>904</v>
      </c>
      <c r="D101" s="62"/>
      <c r="E101" s="63"/>
      <c r="F101" s="266">
        <v>13400</v>
      </c>
    </row>
    <row r="102" spans="1:6" ht="25.5" x14ac:dyDescent="0.2">
      <c r="A102" s="39" t="s">
        <v>906</v>
      </c>
      <c r="B102" s="229"/>
      <c r="C102" s="247" t="s">
        <v>909</v>
      </c>
      <c r="D102" s="248"/>
      <c r="E102" s="248"/>
      <c r="F102" s="267">
        <v>138975</v>
      </c>
    </row>
    <row r="103" spans="1:6" ht="14.25" customHeight="1" x14ac:dyDescent="0.2">
      <c r="A103" s="49" t="s">
        <v>907</v>
      </c>
      <c r="B103" s="251"/>
      <c r="C103" s="252" t="s">
        <v>1034</v>
      </c>
      <c r="D103" s="242"/>
      <c r="E103" s="261"/>
      <c r="F103" s="272">
        <f>SUM(F96:F102)</f>
        <v>4410645</v>
      </c>
    </row>
    <row r="104" spans="1:6" ht="15" customHeight="1" x14ac:dyDescent="0.2">
      <c r="A104" s="48" t="s">
        <v>908</v>
      </c>
      <c r="B104" s="255" t="s">
        <v>1035</v>
      </c>
      <c r="C104" s="256"/>
      <c r="D104" s="242"/>
      <c r="E104" s="261"/>
      <c r="F104" s="272">
        <f>F103</f>
        <v>4410645</v>
      </c>
    </row>
    <row r="105" spans="1:6" x14ac:dyDescent="0.2">
      <c r="A105" s="259"/>
    </row>
  </sheetData>
  <mergeCells count="9">
    <mergeCell ref="A1:F1"/>
    <mergeCell ref="A3:F3"/>
    <mergeCell ref="B75:C75"/>
    <mergeCell ref="B76:C76"/>
    <mergeCell ref="B104:C104"/>
    <mergeCell ref="B92:C92"/>
    <mergeCell ref="B93:C93"/>
    <mergeCell ref="B94:C94"/>
    <mergeCell ref="B8:C8"/>
  </mergeCells>
  <phoneticPr fontId="18" type="noConversion"/>
  <pageMargins left="0.51" right="0.47244094488188981" top="0.34" bottom="0.21" header="0.25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2</vt:i4>
      </vt:variant>
    </vt:vector>
  </HeadingPairs>
  <TitlesOfParts>
    <vt:vector size="11" baseType="lpstr">
      <vt:lpstr>1.bevétel</vt:lpstr>
      <vt:lpstr>2.kiadás</vt:lpstr>
      <vt:lpstr>3.telj2019-20</vt:lpstr>
      <vt:lpstr>4.létszám</vt:lpstr>
      <vt:lpstr>5.maradvány</vt:lpstr>
      <vt:lpstr>6.mérleg</vt:lpstr>
      <vt:lpstr>7.eredmény</vt:lpstr>
      <vt:lpstr>8.tárgyieszk</vt:lpstr>
      <vt:lpstr>9.vagyonleltár</vt:lpstr>
      <vt:lpstr>'2.kiadás'!Nyomtatási_cím</vt:lpstr>
      <vt:lpstr>'6.mérleg'!Nyomtatási_cím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</dc:creator>
  <cp:lastModifiedBy>user</cp:lastModifiedBy>
  <cp:lastPrinted>2021-05-26T10:37:52Z</cp:lastPrinted>
  <dcterms:created xsi:type="dcterms:W3CDTF">2010-05-29T08:47:41Z</dcterms:created>
  <dcterms:modified xsi:type="dcterms:W3CDTF">2021-05-26T10:43:48Z</dcterms:modified>
</cp:coreProperties>
</file>