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76" windowHeight="12228" activeTab="1"/>
  </bookViews>
  <sheets>
    <sheet name="1. melléklet" sheetId="15" r:id="rId1"/>
    <sheet name="2. melléklet " sheetId="1" r:id="rId2"/>
    <sheet name="3. melléklet" sheetId="4" r:id="rId3"/>
    <sheet name="4. melléklet" sheetId="9" r:id="rId4"/>
    <sheet name="5. melléklet" sheetId="5" r:id="rId5"/>
    <sheet name="6. melléklet" sheetId="6" r:id="rId6"/>
    <sheet name="7. melléklet" sheetId="2" r:id="rId7"/>
    <sheet name="8. melléklet" sheetId="7" r:id="rId8"/>
    <sheet name="9. melléklet" sheetId="3" r:id="rId9"/>
    <sheet name="10.melléklet" sheetId="10" r:id="rId10"/>
    <sheet name="11. melléklet" sheetId="11" r:id="rId11"/>
  </sheets>
  <calcPr calcId="125725"/>
</workbook>
</file>

<file path=xl/calcChain.xml><?xml version="1.0" encoding="utf-8"?>
<calcChain xmlns="http://schemas.openxmlformats.org/spreadsheetml/2006/main">
  <c r="D16" i="11"/>
  <c r="D14"/>
  <c r="P12" i="10"/>
  <c r="P13"/>
  <c r="P29"/>
  <c r="P23"/>
  <c r="P24"/>
  <c r="P25"/>
  <c r="P26"/>
  <c r="M12"/>
  <c r="M13"/>
  <c r="H29"/>
  <c r="H23"/>
  <c r="H25"/>
  <c r="H26"/>
  <c r="H27"/>
  <c r="H24"/>
  <c r="G47" i="3" l="1"/>
  <c r="G45"/>
  <c r="G23"/>
  <c r="G18"/>
  <c r="G19"/>
  <c r="G20"/>
  <c r="G17"/>
  <c r="G15" i="7"/>
  <c r="G16"/>
  <c r="G17"/>
  <c r="G18"/>
  <c r="G19"/>
  <c r="G20"/>
  <c r="G21"/>
  <c r="G22"/>
  <c r="G14"/>
  <c r="M31" i="2"/>
  <c r="J31"/>
  <c r="G31"/>
  <c r="M15"/>
  <c r="M16"/>
  <c r="M17"/>
  <c r="M18"/>
  <c r="M19"/>
  <c r="M20"/>
  <c r="M21"/>
  <c r="M22"/>
  <c r="M23"/>
  <c r="M24"/>
  <c r="M25"/>
  <c r="M27"/>
  <c r="M14"/>
  <c r="J16"/>
  <c r="J17"/>
  <c r="J22"/>
  <c r="J23"/>
  <c r="J27"/>
  <c r="J14"/>
  <c r="G16"/>
  <c r="G17"/>
  <c r="G22"/>
  <c r="G23"/>
  <c r="G27"/>
  <c r="G14"/>
  <c r="G44" i="6"/>
  <c r="G29"/>
  <c r="G24"/>
  <c r="G22"/>
  <c r="G12"/>
  <c r="G16"/>
  <c r="G17"/>
  <c r="G18"/>
  <c r="G15"/>
  <c r="H41" i="5"/>
  <c r="H16"/>
  <c r="H17"/>
  <c r="H18"/>
  <c r="H19"/>
  <c r="H15"/>
  <c r="H14" i="9"/>
  <c r="H15"/>
  <c r="H16"/>
  <c r="H17"/>
  <c r="H18"/>
  <c r="H19"/>
  <c r="H13"/>
  <c r="Q30" i="4"/>
  <c r="N30"/>
  <c r="K30"/>
  <c r="H30"/>
  <c r="E30"/>
  <c r="Q17"/>
  <c r="N14"/>
  <c r="K19"/>
  <c r="H27"/>
  <c r="E15"/>
  <c r="E16"/>
  <c r="E17"/>
  <c r="E18"/>
  <c r="E19"/>
  <c r="E22"/>
  <c r="E23"/>
  <c r="E25"/>
  <c r="E26"/>
  <c r="E14"/>
  <c r="E41" i="1"/>
  <c r="E42"/>
  <c r="E40"/>
  <c r="E35"/>
  <c r="E24"/>
  <c r="E25"/>
  <c r="E26"/>
  <c r="E27"/>
  <c r="E28"/>
  <c r="E29"/>
  <c r="E23"/>
  <c r="E15"/>
  <c r="E16"/>
  <c r="E17"/>
  <c r="E18"/>
  <c r="E19"/>
  <c r="E14"/>
  <c r="H12" i="11" l="1"/>
  <c r="F12"/>
  <c r="D20" i="1"/>
  <c r="E20"/>
  <c r="F20"/>
  <c r="D37"/>
  <c r="I23" i="10"/>
  <c r="G23"/>
  <c r="O16" i="11" l="1"/>
  <c r="N16"/>
  <c r="E12"/>
  <c r="C12"/>
  <c r="O15"/>
  <c r="N15"/>
  <c r="O14"/>
  <c r="N14"/>
  <c r="O13"/>
  <c r="N13"/>
  <c r="K12"/>
  <c r="K36" s="1"/>
  <c r="I12"/>
  <c r="I36" s="1"/>
  <c r="F36"/>
  <c r="H36"/>
  <c r="L36"/>
  <c r="M36"/>
  <c r="Q25" i="10"/>
  <c r="O25"/>
  <c r="Q24"/>
  <c r="Q23" s="1"/>
  <c r="O24"/>
  <c r="O23" s="1"/>
  <c r="N12"/>
  <c r="O12" i="11" l="1"/>
  <c r="N12"/>
  <c r="F16" i="3"/>
  <c r="F31" i="2"/>
  <c r="H31"/>
  <c r="I31"/>
  <c r="K31"/>
  <c r="L31"/>
  <c r="N31"/>
  <c r="H44" i="6"/>
  <c r="H14"/>
  <c r="G14"/>
  <c r="F14"/>
  <c r="I44" i="5"/>
  <c r="H44"/>
  <c r="G44"/>
  <c r="G13"/>
  <c r="G26"/>
  <c r="H12" i="9"/>
  <c r="H23" s="1"/>
  <c r="I23"/>
  <c r="G12"/>
  <c r="G23" s="1"/>
  <c r="L30" i="4"/>
  <c r="I30"/>
  <c r="D30"/>
  <c r="C30" i="11" l="1"/>
  <c r="C25"/>
  <c r="C17"/>
  <c r="J29" i="10"/>
  <c r="H28" i="3"/>
  <c r="H14"/>
  <c r="H16"/>
  <c r="H13" i="7"/>
  <c r="H28" s="1"/>
  <c r="I13" i="5"/>
  <c r="I26" s="1"/>
  <c r="F43" i="1"/>
  <c r="F37"/>
  <c r="F45" s="1"/>
  <c r="F30"/>
  <c r="C36" i="11" l="1"/>
  <c r="H58" i="3"/>
  <c r="F46" i="1"/>
  <c r="E17" i="11" l="1"/>
  <c r="K29" i="10"/>
  <c r="H13" i="5" l="1"/>
  <c r="O32" i="11" l="1"/>
  <c r="O31"/>
  <c r="O27"/>
  <c r="O26"/>
  <c r="O19"/>
  <c r="O18"/>
  <c r="E30"/>
  <c r="E25"/>
  <c r="O17"/>
  <c r="Q12" i="10"/>
  <c r="Q15"/>
  <c r="I29"/>
  <c r="G29"/>
  <c r="E36" i="11" l="1"/>
  <c r="O25"/>
  <c r="O36" s="1"/>
  <c r="Q29" i="10"/>
  <c r="G28" i="3"/>
  <c r="G25"/>
  <c r="G16"/>
  <c r="G13" i="7"/>
  <c r="G28" s="1"/>
  <c r="G14" i="3" l="1"/>
  <c r="G58" s="1"/>
  <c r="P31" i="2"/>
  <c r="H12" i="6"/>
  <c r="H26" i="5"/>
  <c r="R30" i="4"/>
  <c r="O30"/>
  <c r="F30"/>
  <c r="E43" i="1"/>
  <c r="E37"/>
  <c r="E30"/>
  <c r="E46" l="1"/>
  <c r="E45"/>
  <c r="N27" i="11"/>
  <c r="N32"/>
  <c r="N31"/>
  <c r="N26"/>
  <c r="N19"/>
  <c r="N18"/>
  <c r="F25" i="3" l="1"/>
  <c r="F28" l="1"/>
  <c r="F14" s="1"/>
  <c r="F58" s="1"/>
  <c r="F13" i="7"/>
  <c r="F28" s="1"/>
  <c r="N17" i="11" l="1"/>
  <c r="N36" s="1"/>
  <c r="N25"/>
  <c r="G30" i="4"/>
  <c r="J30"/>
  <c r="P30"/>
  <c r="M30"/>
  <c r="D43" i="1"/>
  <c r="D30"/>
  <c r="O31" i="2"/>
  <c r="L12" i="10"/>
  <c r="O12" s="1"/>
  <c r="O15"/>
  <c r="F12" i="6" l="1"/>
  <c r="F44" s="1"/>
  <c r="D46" i="1"/>
  <c r="D45"/>
  <c r="L29" i="10"/>
  <c r="O29" s="1"/>
  <c r="Q13"/>
</calcChain>
</file>

<file path=xl/sharedStrings.xml><?xml version="1.0" encoding="utf-8"?>
<sst xmlns="http://schemas.openxmlformats.org/spreadsheetml/2006/main" count="456" uniqueCount="235">
  <si>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</si>
  <si>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</si>
  <si>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</si>
  <si>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</si>
  <si>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</si>
  <si>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</si>
  <si>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</si>
  <si>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</si>
  <si>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</si>
  <si>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</si>
  <si>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</si>
  <si>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</si>
  <si>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</si>
  <si>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</si>
  <si>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</si>
  <si>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</si>
  <si>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F</t>
  </si>
  <si>
    <t>G</t>
  </si>
  <si>
    <t>előirányzat</t>
  </si>
  <si>
    <t>I.  ÖNKORMÁNYZAT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</si>
  <si>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</si>
  <si>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</si>
  <si>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</si>
  <si>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</si>
  <si>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</si>
  <si>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</si>
  <si>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</si>
  <si>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</si>
  <si>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</si>
  <si>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</si>
  <si>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</si>
  <si>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</si>
  <si>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</si>
  <si>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</si>
  <si>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</si>
  <si>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</si>
  <si>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</si>
  <si>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</si>
  <si>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</si>
  <si>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</si>
  <si>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</si>
  <si>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</si>
  <si>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</si>
  <si>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</si>
  <si>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</si>
  <si>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</si>
  <si>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</si>
  <si>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</si>
  <si>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013320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</si>
  <si>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</si>
  <si>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</si>
  <si>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</si>
  <si>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</si>
  <si>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</si>
  <si>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</si>
  <si>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</si>
  <si>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</si>
  <si>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</si>
  <si>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Közhatalmi bevételek</t>
  </si>
  <si>
    <t>Pénzeszköz átvétel</t>
  </si>
  <si>
    <t>Tárgyi eszköz értékesítés</t>
  </si>
  <si>
    <t>Személyi juttatások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</si>
  <si>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</si>
  <si>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</si>
  <si>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</si>
  <si>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</si>
  <si>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</si>
  <si>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</si>
  <si>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</si>
  <si>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</si>
  <si>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</si>
  <si>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</si>
  <si>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</si>
  <si>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</si>
  <si>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</si>
  <si>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</si>
  <si>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</si>
  <si>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</si>
  <si>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</si>
  <si>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</si>
  <si>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</si>
  <si>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</si>
  <si>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ÖSSZESEN</t>
  </si>
  <si>
    <t>Iparűzési adó</t>
  </si>
  <si>
    <t>Gépjárműadó 40% önk.megillető</t>
  </si>
  <si>
    <t>Lakott külterülettel kapcsolatos feladatok</t>
  </si>
  <si>
    <t>Kiegészítés adóerőképesség alapján</t>
  </si>
  <si>
    <t>Kulturális feladatok támogatása</t>
  </si>
  <si>
    <t>Közhatalmi bev.</t>
  </si>
  <si>
    <t>Intézményi bev.</t>
  </si>
  <si>
    <t>Személyi juttatások, munkaadót terhelő járulékok és dologi kiadások összesített előirányzata</t>
  </si>
  <si>
    <t>Önk. és társulások igazg. tev.</t>
  </si>
  <si>
    <t>Közutak fenntartása</t>
  </si>
  <si>
    <t>Közvilágítás</t>
  </si>
  <si>
    <t>Zöldterület-kezelés</t>
  </si>
  <si>
    <t>Város és községgazd. szolg.</t>
  </si>
  <si>
    <t>Könyvtári tevékenység</t>
  </si>
  <si>
    <t>Közművelődés</t>
  </si>
  <si>
    <t>I.Önkorm.</t>
  </si>
  <si>
    <t>Települési támogatás</t>
  </si>
  <si>
    <t>tartalék</t>
  </si>
  <si>
    <t>Tagdíj önk. ig. feladatokra</t>
  </si>
  <si>
    <t>Tagdíj Sümegnek</t>
  </si>
  <si>
    <t>Orvosi ügyelet</t>
  </si>
  <si>
    <t>Tagdíj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</si>
  <si>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</si>
  <si>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</si>
  <si>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</si>
  <si>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</si>
  <si>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</si>
  <si>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</si>
  <si>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082091 Közművelődés</t>
  </si>
  <si>
    <t>Pénzeszk.átvétel</t>
  </si>
  <si>
    <t>Beruházás</t>
  </si>
  <si>
    <t>Felújítás</t>
  </si>
  <si>
    <t>Pénzeszk. átadás</t>
  </si>
  <si>
    <t>Hitel</t>
  </si>
  <si>
    <t>Szivattyú vásárlás (szennyvíz)</t>
  </si>
  <si>
    <t>Érdekeltségnöv. tám. önrésze</t>
  </si>
  <si>
    <t>FELHALMOZÁS CÉLÚ KIADÁSOK</t>
  </si>
  <si>
    <t>Falugondnoki szolg.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</si>
  <si>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</si>
  <si>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</si>
  <si>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</si>
  <si>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</si>
  <si>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</si>
  <si>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ELLÁTOTTAK PÉNZBENI JUTTATÁSAI</t>
  </si>
  <si>
    <t>TÁMOGATÁSÉRTÉKŰ MŰKÖDÉSI KIADÁSOK</t>
  </si>
  <si>
    <t>Támogatásértékű működési bevétel</t>
  </si>
  <si>
    <t>Egyéb szoc. pénzbeli és term. ellátás</t>
  </si>
  <si>
    <t>107060</t>
  </si>
  <si>
    <t>köztemető fenntartásának támogatása</t>
  </si>
  <si>
    <t>Műk. pénzmaradvány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</si>
  <si>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</si>
  <si>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</si>
  <si>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</si>
  <si>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</si>
  <si>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</si>
  <si>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</si>
  <si>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197 Ft/fő/év</t>
  </si>
  <si>
    <t>75 Ft/fő/év</t>
  </si>
  <si>
    <t>1449 Ft/fő/év</t>
  </si>
  <si>
    <t>1628 Ft/fő/év</t>
  </si>
  <si>
    <t>235 Ft/fő/év</t>
  </si>
  <si>
    <t>041237 Közfogl. mintaprog.</t>
  </si>
  <si>
    <t>Érdekeltségnöv. tám. (2016)</t>
  </si>
  <si>
    <t>m.adót terh. járulék</t>
  </si>
  <si>
    <t>018030</t>
  </si>
  <si>
    <t>041233</t>
  </si>
  <si>
    <t>Védőnői szolgálat</t>
  </si>
  <si>
    <t>Sümeg Önkormányzat</t>
  </si>
  <si>
    <t>Önkorm. bev. áh-on kívülről</t>
  </si>
  <si>
    <t>018030 Tám. finansz. műv.</t>
  </si>
  <si>
    <t>2016. évről áthúzódó bérkompenzáció</t>
  </si>
  <si>
    <t>módosított</t>
  </si>
  <si>
    <t>Egyéb működési bevétel</t>
  </si>
  <si>
    <t>Településképi arculati kézikönyv elkész-nek tám.</t>
  </si>
  <si>
    <t>Hosszabb időtart. közfogl.</t>
  </si>
  <si>
    <t>Előző évi elszámolásból szárm. kiadás</t>
  </si>
  <si>
    <t>104051</t>
  </si>
  <si>
    <t>Gyermekvéd. pénzb. és term. ellát.</t>
  </si>
  <si>
    <t>Egyéb közhatalmi bevétel</t>
  </si>
  <si>
    <t>Szociális tűzifa támogatás</t>
  </si>
  <si>
    <t>Szociális Társulás finansz.</t>
  </si>
  <si>
    <t>018010 Önk. elszám. kp. ktgv-sel</t>
  </si>
  <si>
    <t>Kistelepülési támog.</t>
  </si>
  <si>
    <t>013320 Köztemető fenntartása</t>
  </si>
  <si>
    <t>Adósságkonsz. tám. (2016)</t>
  </si>
  <si>
    <t>teljesítés</t>
  </si>
  <si>
    <t>Hosszabb időtartamú közfogl.</t>
  </si>
  <si>
    <t>Hosszabb időtartamú közfoglalkoztatás</t>
  </si>
  <si>
    <t>107066</t>
  </si>
  <si>
    <t>Egyéb szoc. ellát.</t>
  </si>
  <si>
    <t>telj.</t>
  </si>
  <si>
    <t>CÍMREND</t>
  </si>
  <si>
    <t>Alkalmazott kormányzati funkciók</t>
  </si>
  <si>
    <t>Önkormányzatok és társulásaik általános igazgatási tevékenysége</t>
  </si>
  <si>
    <t>013350</t>
  </si>
  <si>
    <t>Az önkormányzati vagyonnal való gazdálkodással kapcsolatos feladatok</t>
  </si>
  <si>
    <t>Önkormányzatok elszámolásai a központi költségvetéssel</t>
  </si>
  <si>
    <t>Támogatási célú finanszírozási műveletek</t>
  </si>
  <si>
    <t>041232</t>
  </si>
  <si>
    <t>Start-munka program - Téli közfoglalkoztatás</t>
  </si>
  <si>
    <t>Közutak, hidak, alagutak üzemeltetési, fenntartása</t>
  </si>
  <si>
    <t>Város és községgazdálkodási szolgáltatások</t>
  </si>
  <si>
    <t>Könyvtári szolgáltatások</t>
  </si>
  <si>
    <t>082092</t>
  </si>
  <si>
    <t>Közművelődés - hagyományos közösségi kulturális értékek gondozása</t>
  </si>
  <si>
    <t>Gyermekvédelmi pénzbeli és természetbeni ellátások</t>
  </si>
  <si>
    <t>Egyéb szociális pénzbeli és természetbeni ellátások, támogatások</t>
  </si>
  <si>
    <t>Önkormányzatok funkcióira nem sorolható bevételei áh-on kívülről</t>
  </si>
  <si>
    <t>084031</t>
  </si>
  <si>
    <t>UKK KÖZSÉG ÖNKORMÁNYZATA</t>
  </si>
  <si>
    <t>Közutak, hidak</t>
  </si>
  <si>
    <t>Önkormányzat elsz. Közp. Ktv-el</t>
  </si>
  <si>
    <t>Egyéb szoc. És pénzbeli</t>
  </si>
  <si>
    <t>Start-munka program</t>
  </si>
  <si>
    <t>Ukk KÖZSÉG ÖNKORMÁNYZATA</t>
  </si>
  <si>
    <t>Közvetített szolg.ellenért</t>
  </si>
  <si>
    <t>ÁH-n belül</t>
  </si>
  <si>
    <t>tulajdonosi bev.</t>
  </si>
  <si>
    <t>kiszámlázott Áfa</t>
  </si>
  <si>
    <t>Vagyonkez. Átadott bev.</t>
  </si>
  <si>
    <t>UKK KÖZSÉG ÖNKORMÁNYZAT</t>
  </si>
  <si>
    <t>Az Önkorm.vagyonnal való gazd</t>
  </si>
  <si>
    <t>Egyéb szoc támogatás</t>
  </si>
  <si>
    <t>Balaton felv. Vizitársulat</t>
  </si>
  <si>
    <t>Gógánfa Tündérkert Óvoda</t>
  </si>
  <si>
    <t>Rendkívüli települési támogatás 1</t>
  </si>
  <si>
    <t>Rendkívüli települési támogatás 2</t>
  </si>
  <si>
    <t>Zalagyömörő polgárőr egyesülket</t>
  </si>
  <si>
    <t>11130 Önk. ált. igazgatása</t>
  </si>
  <si>
    <t>Orvosi rendelő tárgyi eszköz besz.</t>
  </si>
  <si>
    <t>Önjáró fűnyíró</t>
  </si>
  <si>
    <t>Orvosi rendelő felújítás</t>
  </si>
  <si>
    <t>Áfa</t>
  </si>
  <si>
    <t>Top-4.1.1-15</t>
  </si>
  <si>
    <t>Vállalkozás alapítás</t>
  </si>
  <si>
    <t>Temetési támogatás</t>
  </si>
  <si>
    <t>Rendsz. Gyermvéd. Kedvezmény</t>
  </si>
  <si>
    <t>Saját hatáskörben adott tám</t>
  </si>
  <si>
    <t>Szociális tüzifa</t>
  </si>
  <si>
    <t>módosítás</t>
  </si>
  <si>
    <t>Szennyvíz társulás Sümeg tám. átadása</t>
  </si>
  <si>
    <r>
      <t xml:space="preserve">11. melléklet Ukk Község Önkormányzat Képviselő-testületének 3/2018.(V.30.) önkormányzati rendelethez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1</t>
    </r>
    <r>
      <rPr>
        <sz val="9"/>
        <rFont val="Calibri"/>
        <family val="2"/>
        <charset val="238"/>
      </rPr>
      <t>]</t>
    </r>
    <r>
      <rPr>
        <sz val="9"/>
        <rFont val="Arial CE"/>
        <charset val="238"/>
      </rPr>
      <t xml:space="preserve"> </t>
    </r>
    <r>
      <rPr>
        <sz val="9"/>
        <rFont val="Calibri"/>
        <family val="2"/>
        <charset val="238"/>
      </rPr>
      <t>[</t>
    </r>
    <r>
      <rPr>
        <sz val="9"/>
        <rFont val="Arial CE"/>
        <charset val="238"/>
      </rPr>
      <t>2</t>
    </r>
    <r>
      <rPr>
        <sz val="9"/>
        <rFont val="Calibri"/>
        <family val="2"/>
        <charset val="238"/>
      </rPr>
      <t>]</t>
    </r>
  </si>
  <si>
    <t xml:space="preserve">10. melléklet UKK Község Önkormányzat Képviselő-testületének 3/2018.(V.30.) önkormányzati rendelethez [1] [2] </t>
  </si>
  <si>
    <t>9. melléklet Ukk Község Önkormányzat Képviselő-testületének  3/2018.(V.30.) önkormányzati rendelethez [1] [2]</t>
  </si>
  <si>
    <t>8. melléklet Ukk Község Önkormányzat Képviselő-testületének  3/2018.(V.30.) önkormányzati rendelethez [1] [2]</t>
  </si>
  <si>
    <t xml:space="preserve">7. melléklet Ukk Község Önkormányzat Képviselő-testületének 3/2018.(V.30.) önkormányzati rendelethez [1] [2] </t>
  </si>
  <si>
    <t>6. melléklet Ukk Község Önkormányzat Képviselő-testületének 3/2018.(V.30.) önkormányzati rendelethez [1] [2]</t>
  </si>
  <si>
    <t>5. melléklet Ukk Község Önkormányzat Képviselő-testületének 3/2018.(V.30.) önkormányzati rendelethez[1] [2]</t>
  </si>
  <si>
    <t xml:space="preserve">4. melléklet Ukk Község Önkormányzat Képviselő-testületének  3/2018.(V.30.) önkormányzati rendelethez [1] [2] </t>
  </si>
  <si>
    <t xml:space="preserve">3. melléklet Ukk Község Önkormányzat Képviselő-testületének 3/2018.(V.30.) önkormányzati rendelethez [1] [2] </t>
  </si>
  <si>
    <t xml:space="preserve">2. melléklet Ukk Község Önkormányzat Képviselő-testületének 3/2018.(V.30.) önkormányzati rendelethez [1] [2] </t>
  </si>
  <si>
    <t xml:space="preserve">1. melléklet Ukk Község Önkormányzat Képviselő-testületének 3/2018.(V.30.) önkormányzati rendelethez [1] [2] 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</si>
</sst>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###\ ###\ ###\ ###\ ##0.00"/>
  </numFmts>
  <fonts count="36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4" fillId="0" borderId="0"/>
  </cellStyleXfs>
  <cellXfs count="636">
    <xf numFmtId="0" fontId="0" fillId="0" borderId="0" xfId="0"/>
    <xf numFmtId="0" fontId="0" fillId="0" borderId="0" xfId="0" applyBorder="1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29" xfId="0" applyFont="1" applyBorder="1"/>
    <xf numFmtId="0" fontId="3" fillId="0" borderId="30" xfId="0" applyFont="1" applyBorder="1"/>
    <xf numFmtId="0" fontId="6" fillId="0" borderId="2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2" xfId="0" applyBorder="1"/>
    <xf numFmtId="0" fontId="10" fillId="0" borderId="2" xfId="0" applyFont="1" applyBorder="1"/>
    <xf numFmtId="0" fontId="0" fillId="0" borderId="16" xfId="0" applyBorder="1"/>
    <xf numFmtId="0" fontId="13" fillId="0" borderId="0" xfId="0" applyFont="1"/>
    <xf numFmtId="0" fontId="4" fillId="0" borderId="0" xfId="0" applyFont="1"/>
    <xf numFmtId="0" fontId="0" fillId="0" borderId="56" xfId="0" applyBorder="1"/>
    <xf numFmtId="0" fontId="0" fillId="0" borderId="57" xfId="0" applyBorder="1"/>
    <xf numFmtId="0" fontId="6" fillId="0" borderId="58" xfId="0" applyFont="1" applyBorder="1"/>
    <xf numFmtId="0" fontId="2" fillId="0" borderId="51" xfId="0" applyFont="1" applyBorder="1"/>
    <xf numFmtId="0" fontId="2" fillId="0" borderId="25" xfId="0" applyFont="1" applyBorder="1"/>
    <xf numFmtId="0" fontId="2" fillId="0" borderId="19" xfId="0" applyFont="1" applyBorder="1"/>
    <xf numFmtId="0" fontId="2" fillId="0" borderId="42" xfId="0" applyFont="1" applyBorder="1"/>
    <xf numFmtId="0" fontId="0" fillId="0" borderId="38" xfId="0" applyBorder="1"/>
    <xf numFmtId="0" fontId="0" fillId="0" borderId="28" xfId="0" applyBorder="1"/>
    <xf numFmtId="0" fontId="0" fillId="0" borderId="10" xfId="0" applyBorder="1"/>
    <xf numFmtId="0" fontId="15" fillId="0" borderId="2" xfId="0" applyFont="1" applyBorder="1"/>
    <xf numFmtId="0" fontId="15" fillId="0" borderId="12" xfId="0" applyFont="1" applyBorder="1"/>
    <xf numFmtId="0" fontId="0" fillId="0" borderId="12" xfId="0" applyBorder="1"/>
    <xf numFmtId="0" fontId="0" fillId="0" borderId="36" xfId="0" applyBorder="1"/>
    <xf numFmtId="0" fontId="0" fillId="0" borderId="5" xfId="0" applyBorder="1"/>
    <xf numFmtId="0" fontId="0" fillId="0" borderId="11" xfId="0" applyBorder="1"/>
    <xf numFmtId="0" fontId="0" fillId="0" borderId="50" xfId="0" applyBorder="1"/>
    <xf numFmtId="0" fontId="0" fillId="0" borderId="23" xfId="0" applyBorder="1"/>
    <xf numFmtId="0" fontId="0" fillId="0" borderId="51" xfId="0" applyBorder="1"/>
    <xf numFmtId="0" fontId="0" fillId="0" borderId="60" xfId="0" applyBorder="1"/>
    <xf numFmtId="0" fontId="13" fillId="0" borderId="0" xfId="0" applyFont="1" applyBorder="1"/>
    <xf numFmtId="0" fontId="4" fillId="0" borderId="0" xfId="0" applyFont="1" applyBorder="1"/>
    <xf numFmtId="0" fontId="6" fillId="0" borderId="48" xfId="0" applyFont="1" applyBorder="1"/>
    <xf numFmtId="0" fontId="10" fillId="0" borderId="27" xfId="0" applyFont="1" applyBorder="1"/>
    <xf numFmtId="0" fontId="0" fillId="0" borderId="8" xfId="0" applyBorder="1"/>
    <xf numFmtId="0" fontId="0" fillId="0" borderId="34" xfId="0" applyBorder="1"/>
    <xf numFmtId="0" fontId="0" fillId="0" borderId="35" xfId="0" applyBorder="1"/>
    <xf numFmtId="0" fontId="16" fillId="0" borderId="62" xfId="0" applyFont="1" applyBorder="1"/>
    <xf numFmtId="0" fontId="16" fillId="0" borderId="2" xfId="0" applyFont="1" applyBorder="1"/>
    <xf numFmtId="0" fontId="16" fillId="0" borderId="12" xfId="0" applyFont="1" applyBorder="1"/>
    <xf numFmtId="0" fontId="2" fillId="0" borderId="36" xfId="0" applyFont="1" applyBorder="1"/>
    <xf numFmtId="0" fontId="0" fillId="0" borderId="62" xfId="0" applyBorder="1"/>
    <xf numFmtId="0" fontId="6" fillId="0" borderId="62" xfId="0" applyFont="1" applyBorder="1"/>
    <xf numFmtId="0" fontId="6" fillId="0" borderId="12" xfId="0" applyFont="1" applyBorder="1"/>
    <xf numFmtId="0" fontId="17" fillId="0" borderId="2" xfId="0" applyFont="1" applyBorder="1"/>
    <xf numFmtId="0" fontId="17" fillId="0" borderId="12" xfId="0" applyFont="1" applyBorder="1"/>
    <xf numFmtId="0" fontId="17" fillId="0" borderId="62" xfId="0" applyFont="1" applyBorder="1"/>
    <xf numFmtId="0" fontId="0" fillId="0" borderId="64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10" fillId="0" borderId="46" xfId="0" applyFont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5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1" xfId="0" applyFont="1" applyBorder="1"/>
    <xf numFmtId="0" fontId="0" fillId="0" borderId="36" xfId="0" applyBorder="1" applyAlignment="1">
      <alignment horizontal="right"/>
    </xf>
    <xf numFmtId="0" fontId="2" fillId="0" borderId="5" xfId="0" applyFont="1" applyBorder="1"/>
    <xf numFmtId="0" fontId="0" fillId="0" borderId="67" xfId="0" applyBorder="1"/>
    <xf numFmtId="0" fontId="17" fillId="0" borderId="67" xfId="0" applyFont="1" applyBorder="1"/>
    <xf numFmtId="0" fontId="4" fillId="0" borderId="2" xfId="0" applyFont="1" applyBorder="1"/>
    <xf numFmtId="0" fontId="4" fillId="0" borderId="67" xfId="0" applyFont="1" applyBorder="1"/>
    <xf numFmtId="0" fontId="0" fillId="0" borderId="30" xfId="0" applyBorder="1"/>
    <xf numFmtId="0" fontId="14" fillId="0" borderId="16" xfId="0" applyFont="1" applyBorder="1"/>
    <xf numFmtId="0" fontId="14" fillId="0" borderId="17" xfId="0" applyFont="1" applyBorder="1"/>
    <xf numFmtId="0" fontId="0" fillId="0" borderId="17" xfId="0" applyBorder="1"/>
    <xf numFmtId="0" fontId="2" fillId="0" borderId="57" xfId="0" applyFont="1" applyBorder="1"/>
    <xf numFmtId="0" fontId="14" fillId="0" borderId="57" xfId="0" applyFont="1" applyBorder="1"/>
    <xf numFmtId="0" fontId="14" fillId="0" borderId="70" xfId="0" applyFont="1" applyBorder="1"/>
    <xf numFmtId="0" fontId="2" fillId="0" borderId="2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0" fillId="0" borderId="52" xfId="0" applyBorder="1"/>
    <xf numFmtId="0" fontId="0" fillId="0" borderId="53" xfId="0" applyBorder="1"/>
    <xf numFmtId="0" fontId="0" fillId="0" borderId="6" xfId="0" applyBorder="1" applyAlignment="1">
      <alignment horizontal="right"/>
    </xf>
    <xf numFmtId="0" fontId="0" fillId="0" borderId="37" xfId="0" applyBorder="1" applyAlignment="1">
      <alignment horizontal="right"/>
    </xf>
    <xf numFmtId="0" fontId="1" fillId="0" borderId="50" xfId="0" applyFont="1" applyBorder="1"/>
    <xf numFmtId="0" fontId="2" fillId="0" borderId="45" xfId="0" applyFont="1" applyBorder="1"/>
    <xf numFmtId="0" fontId="0" fillId="0" borderId="65" xfId="0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6" xfId="0" applyFont="1" applyBorder="1" applyAlignment="1">
      <alignment horizontal="center"/>
    </xf>
    <xf numFmtId="0" fontId="2" fillId="0" borderId="56" xfId="0" applyFont="1" applyBorder="1"/>
    <xf numFmtId="0" fontId="2" fillId="0" borderId="71" xfId="0" applyFont="1" applyBorder="1"/>
    <xf numFmtId="0" fontId="2" fillId="0" borderId="70" xfId="0" applyFont="1" applyBorder="1"/>
    <xf numFmtId="0" fontId="4" fillId="0" borderId="47" xfId="0" applyFont="1" applyBorder="1"/>
    <xf numFmtId="0" fontId="9" fillId="0" borderId="58" xfId="0" applyFont="1" applyBorder="1"/>
    <xf numFmtId="0" fontId="10" fillId="0" borderId="48" xfId="0" applyFont="1" applyBorder="1"/>
    <xf numFmtId="0" fontId="2" fillId="0" borderId="51" xfId="0" applyFont="1" applyBorder="1" applyAlignment="1">
      <alignment horizontal="right"/>
    </xf>
    <xf numFmtId="0" fontId="2" fillId="0" borderId="54" xfId="0" applyFont="1" applyBorder="1"/>
    <xf numFmtId="0" fontId="2" fillId="0" borderId="55" xfId="0" applyFont="1" applyBorder="1"/>
    <xf numFmtId="14" fontId="10" fillId="0" borderId="27" xfId="0" applyNumberFormat="1" applyFont="1" applyBorder="1"/>
    <xf numFmtId="0" fontId="2" fillId="0" borderId="34" xfId="0" applyFont="1" applyBorder="1"/>
    <xf numFmtId="0" fontId="2" fillId="0" borderId="35" xfId="0" applyFont="1" applyBorder="1"/>
    <xf numFmtId="0" fontId="16" fillId="0" borderId="3" xfId="0" applyFont="1" applyBorder="1"/>
    <xf numFmtId="0" fontId="0" fillId="0" borderId="3" xfId="0" applyBorder="1"/>
    <xf numFmtId="0" fontId="20" fillId="0" borderId="2" xfId="0" applyFont="1" applyBorder="1"/>
    <xf numFmtId="9" fontId="20" fillId="0" borderId="2" xfId="0" applyNumberFormat="1" applyFont="1" applyBorder="1"/>
    <xf numFmtId="0" fontId="21" fillId="0" borderId="2" xfId="0" applyFont="1" applyBorder="1"/>
    <xf numFmtId="0" fontId="16" fillId="0" borderId="5" xfId="0" applyFont="1" applyBorder="1"/>
    <xf numFmtId="0" fontId="16" fillId="0" borderId="67" xfId="0" applyFont="1" applyBorder="1"/>
    <xf numFmtId="0" fontId="21" fillId="0" borderId="62" xfId="0" applyFont="1" applyBorder="1"/>
    <xf numFmtId="0" fontId="0" fillId="0" borderId="68" xfId="0" applyBorder="1"/>
    <xf numFmtId="0" fontId="0" fillId="0" borderId="33" xfId="0" applyBorder="1"/>
    <xf numFmtId="0" fontId="0" fillId="0" borderId="72" xfId="0" applyBorder="1"/>
    <xf numFmtId="0" fontId="2" fillId="0" borderId="74" xfId="0" applyFont="1" applyBorder="1"/>
    <xf numFmtId="0" fontId="2" fillId="0" borderId="75" xfId="0" applyFont="1" applyBorder="1"/>
    <xf numFmtId="0" fontId="16" fillId="0" borderId="11" xfId="0" applyFont="1" applyBorder="1"/>
    <xf numFmtId="0" fontId="6" fillId="0" borderId="3" xfId="0" applyFont="1" applyBorder="1"/>
    <xf numFmtId="0" fontId="19" fillId="0" borderId="69" xfId="0" applyFont="1" applyBorder="1"/>
    <xf numFmtId="0" fontId="19" fillId="0" borderId="6" xfId="0" applyFont="1" applyBorder="1"/>
    <xf numFmtId="0" fontId="19" fillId="0" borderId="24" xfId="0" applyFont="1" applyBorder="1"/>
    <xf numFmtId="0" fontId="4" fillId="0" borderId="3" xfId="0" applyFont="1" applyBorder="1"/>
    <xf numFmtId="0" fontId="1" fillId="0" borderId="11" xfId="0" applyFont="1" applyBorder="1"/>
    <xf numFmtId="0" fontId="4" fillId="0" borderId="12" xfId="0" applyFont="1" applyBorder="1"/>
    <xf numFmtId="0" fontId="13" fillId="0" borderId="77" xfId="0" applyFont="1" applyBorder="1"/>
    <xf numFmtId="0" fontId="6" fillId="0" borderId="47" xfId="0" applyFont="1" applyBorder="1"/>
    <xf numFmtId="0" fontId="2" fillId="0" borderId="0" xfId="0" applyFont="1" applyAlignment="1"/>
    <xf numFmtId="0" fontId="7" fillId="0" borderId="2" xfId="0" applyFont="1" applyBorder="1"/>
    <xf numFmtId="0" fontId="14" fillId="0" borderId="11" xfId="0" applyFont="1" applyBorder="1"/>
    <xf numFmtId="0" fontId="0" fillId="0" borderId="45" xfId="0" applyBorder="1"/>
    <xf numFmtId="0" fontId="0" fillId="0" borderId="32" xfId="0" applyBorder="1"/>
    <xf numFmtId="0" fontId="0" fillId="0" borderId="29" xfId="0" applyBorder="1"/>
    <xf numFmtId="0" fontId="2" fillId="0" borderId="10" xfId="0" applyFont="1" applyBorder="1"/>
    <xf numFmtId="0" fontId="2" fillId="0" borderId="28" xfId="0" applyFont="1" applyBorder="1"/>
    <xf numFmtId="0" fontId="2" fillId="0" borderId="38" xfId="0" applyFont="1" applyBorder="1"/>
    <xf numFmtId="0" fontId="0" fillId="0" borderId="27" xfId="0" applyBorder="1"/>
    <xf numFmtId="0" fontId="0" fillId="0" borderId="48" xfId="0" applyBorder="1"/>
    <xf numFmtId="0" fontId="0" fillId="0" borderId="58" xfId="0" applyBorder="1"/>
    <xf numFmtId="0" fontId="0" fillId="0" borderId="71" xfId="0" applyBorder="1"/>
    <xf numFmtId="0" fontId="2" fillId="0" borderId="78" xfId="0" applyFont="1" applyBorder="1"/>
    <xf numFmtId="0" fontId="2" fillId="0" borderId="60" xfId="0" applyFont="1" applyBorder="1"/>
    <xf numFmtId="0" fontId="2" fillId="0" borderId="33" xfId="0" applyFont="1" applyBorder="1"/>
    <xf numFmtId="0" fontId="0" fillId="0" borderId="79" xfId="0" applyBorder="1"/>
    <xf numFmtId="0" fontId="0" fillId="0" borderId="78" xfId="0" applyBorder="1"/>
    <xf numFmtId="0" fontId="0" fillId="0" borderId="70" xfId="0" applyBorder="1"/>
    <xf numFmtId="0" fontId="16" fillId="0" borderId="80" xfId="0" applyFont="1" applyBorder="1"/>
    <xf numFmtId="0" fontId="0" fillId="0" borderId="9" xfId="0" applyBorder="1"/>
    <xf numFmtId="0" fontId="0" fillId="0" borderId="63" xfId="0" applyBorder="1" applyAlignment="1">
      <alignment horizontal="left"/>
    </xf>
    <xf numFmtId="0" fontId="0" fillId="0" borderId="24" xfId="0" applyBorder="1"/>
    <xf numFmtId="0" fontId="11" fillId="0" borderId="43" xfId="0" applyFont="1" applyBorder="1" applyAlignment="1">
      <alignment horizontal="left"/>
    </xf>
    <xf numFmtId="0" fontId="19" fillId="0" borderId="62" xfId="0" applyFont="1" applyBorder="1" applyAlignment="1">
      <alignment horizontal="left"/>
    </xf>
    <xf numFmtId="0" fontId="19" fillId="0" borderId="3" xfId="0" applyFont="1" applyBorder="1"/>
    <xf numFmtId="0" fontId="19" fillId="0" borderId="63" xfId="0" applyFont="1" applyBorder="1" applyAlignment="1">
      <alignment horizontal="left"/>
    </xf>
    <xf numFmtId="0" fontId="0" fillId="0" borderId="80" xfId="0" applyBorder="1"/>
    <xf numFmtId="0" fontId="19" fillId="0" borderId="43" xfId="0" applyFont="1" applyBorder="1" applyAlignment="1">
      <alignment horizontal="left"/>
    </xf>
    <xf numFmtId="0" fontId="19" fillId="0" borderId="65" xfId="0" applyFont="1" applyBorder="1"/>
    <xf numFmtId="0" fontId="0" fillId="0" borderId="60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2" fillId="0" borderId="52" xfId="0" applyFont="1" applyBorder="1"/>
    <xf numFmtId="0" fontId="0" fillId="0" borderId="62" xfId="0" applyFont="1" applyBorder="1"/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4" fontId="12" fillId="0" borderId="0" xfId="0" applyNumberFormat="1" applyFont="1" applyBorder="1" applyAlignment="1">
      <alignment horizontal="center"/>
    </xf>
    <xf numFmtId="164" fontId="2" fillId="0" borderId="0" xfId="1" applyNumberFormat="1" applyFont="1" applyBorder="1"/>
    <xf numFmtId="164" fontId="19" fillId="0" borderId="0" xfId="1" applyNumberFormat="1" applyFont="1" applyBorder="1"/>
    <xf numFmtId="164" fontId="18" fillId="0" borderId="0" xfId="1" applyNumberFormat="1" applyFont="1" applyBorder="1" applyAlignment="1">
      <alignment horizontal="right"/>
    </xf>
    <xf numFmtId="164" fontId="0" fillId="0" borderId="0" xfId="1" applyNumberFormat="1" applyFont="1" applyBorder="1"/>
    <xf numFmtId="164" fontId="7" fillId="0" borderId="0" xfId="1" applyNumberFormat="1" applyFont="1" applyBorder="1"/>
    <xf numFmtId="164" fontId="10" fillId="0" borderId="0" xfId="1" applyNumberFormat="1" applyFont="1" applyBorder="1"/>
    <xf numFmtId="0" fontId="2" fillId="0" borderId="71" xfId="0" applyFont="1" applyBorder="1" applyAlignment="1"/>
    <xf numFmtId="0" fontId="2" fillId="0" borderId="57" xfId="0" applyFont="1" applyBorder="1" applyAlignment="1"/>
    <xf numFmtId="0" fontId="22" fillId="0" borderId="0" xfId="0" applyFont="1" applyBorder="1"/>
    <xf numFmtId="0" fontId="22" fillId="0" borderId="2" xfId="0" applyFont="1" applyBorder="1"/>
    <xf numFmtId="0" fontId="4" fillId="0" borderId="62" xfId="0" applyFont="1" applyBorder="1"/>
    <xf numFmtId="0" fontId="2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4" xfId="0" applyFont="1" applyBorder="1"/>
    <xf numFmtId="0" fontId="0" fillId="0" borderId="47" xfId="0" applyBorder="1"/>
    <xf numFmtId="0" fontId="12" fillId="0" borderId="4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0" fillId="0" borderId="3" xfId="0" applyFont="1" applyBorder="1"/>
    <xf numFmtId="0" fontId="8" fillId="0" borderId="2" xfId="0" applyFont="1" applyBorder="1"/>
    <xf numFmtId="49" fontId="6" fillId="0" borderId="62" xfId="0" applyNumberFormat="1" applyFont="1" applyBorder="1" applyAlignment="1">
      <alignment horizontal="left"/>
    </xf>
    <xf numFmtId="0" fontId="21" fillId="0" borderId="3" xfId="0" applyFont="1" applyBorder="1"/>
    <xf numFmtId="0" fontId="0" fillId="0" borderId="2" xfId="0" applyFont="1" applyBorder="1"/>
    <xf numFmtId="0" fontId="0" fillId="0" borderId="28" xfId="0" applyBorder="1" applyAlignment="1">
      <alignment horizontal="center"/>
    </xf>
    <xf numFmtId="0" fontId="0" fillId="0" borderId="4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63" xfId="0" applyBorder="1"/>
    <xf numFmtId="0" fontId="0" fillId="0" borderId="6" xfId="0" applyBorder="1" applyAlignment="1">
      <alignment horizontal="center"/>
    </xf>
    <xf numFmtId="0" fontId="3" fillId="0" borderId="0" xfId="0" applyFont="1" applyBorder="1"/>
    <xf numFmtId="0" fontId="2" fillId="0" borderId="62" xfId="0" applyFont="1" applyBorder="1"/>
    <xf numFmtId="3" fontId="0" fillId="0" borderId="36" xfId="0" applyNumberFormat="1" applyBorder="1" applyAlignment="1">
      <alignment horizontal="right"/>
    </xf>
    <xf numFmtId="3" fontId="2" fillId="0" borderId="36" xfId="0" applyNumberFormat="1" applyFont="1" applyBorder="1" applyAlignment="1">
      <alignment horizontal="right"/>
    </xf>
    <xf numFmtId="3" fontId="0" fillId="0" borderId="36" xfId="0" applyNumberForma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38" xfId="0" applyNumberFormat="1" applyFont="1" applyBorder="1" applyAlignment="1">
      <alignment horizontal="right"/>
    </xf>
    <xf numFmtId="3" fontId="3" fillId="0" borderId="39" xfId="0" applyNumberFormat="1" applyFont="1" applyBorder="1" applyAlignment="1">
      <alignment horizontal="right"/>
    </xf>
    <xf numFmtId="3" fontId="5" fillId="0" borderId="36" xfId="0" applyNumberFormat="1" applyFont="1" applyBorder="1"/>
    <xf numFmtId="3" fontId="2" fillId="0" borderId="36" xfId="0" applyNumberFormat="1" applyFont="1" applyBorder="1"/>
    <xf numFmtId="3" fontId="0" fillId="0" borderId="36" xfId="0" applyNumberFormat="1" applyBorder="1"/>
    <xf numFmtId="3" fontId="0" fillId="0" borderId="39" xfId="0" applyNumberFormat="1" applyBorder="1"/>
    <xf numFmtId="3" fontId="2" fillId="0" borderId="40" xfId="0" applyNumberFormat="1" applyFont="1" applyBorder="1"/>
    <xf numFmtId="49" fontId="0" fillId="0" borderId="30" xfId="0" applyNumberFormat="1" applyBorder="1"/>
    <xf numFmtId="49" fontId="17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/>
    <xf numFmtId="3" fontId="0" fillId="0" borderId="37" xfId="0" applyNumberFormat="1" applyBorder="1"/>
    <xf numFmtId="3" fontId="7" fillId="0" borderId="36" xfId="0" applyNumberFormat="1" applyFont="1" applyBorder="1"/>
    <xf numFmtId="0" fontId="7" fillId="0" borderId="51" xfId="0" applyFont="1" applyBorder="1" applyAlignment="1">
      <alignment horizontal="center"/>
    </xf>
    <xf numFmtId="0" fontId="4" fillId="0" borderId="6" xfId="0" applyFont="1" applyBorder="1"/>
    <xf numFmtId="164" fontId="2" fillId="0" borderId="19" xfId="1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5" xfId="0" applyFont="1" applyBorder="1"/>
    <xf numFmtId="0" fontId="6" fillId="0" borderId="79" xfId="0" applyFont="1" applyBorder="1"/>
    <xf numFmtId="0" fontId="17" fillId="0" borderId="13" xfId="0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3" fontId="7" fillId="0" borderId="40" xfId="0" applyNumberFormat="1" applyFont="1" applyBorder="1"/>
    <xf numFmtId="3" fontId="8" fillId="0" borderId="36" xfId="0" applyNumberFormat="1" applyFont="1" applyBorder="1"/>
    <xf numFmtId="3" fontId="5" fillId="0" borderId="39" xfId="0" applyNumberFormat="1" applyFont="1" applyBorder="1"/>
    <xf numFmtId="3" fontId="8" fillId="0" borderId="40" xfId="0" applyNumberFormat="1" applyFont="1" applyBorder="1"/>
    <xf numFmtId="0" fontId="18" fillId="0" borderId="62" xfId="0" applyFont="1" applyBorder="1"/>
    <xf numFmtId="0" fontId="2" fillId="0" borderId="51" xfId="0" applyFont="1" applyBorder="1" applyAlignment="1">
      <alignment horizontal="left"/>
    </xf>
    <xf numFmtId="0" fontId="2" fillId="0" borderId="61" xfId="0" applyFont="1" applyBorder="1"/>
    <xf numFmtId="0" fontId="0" fillId="0" borderId="46" xfId="0" applyBorder="1"/>
    <xf numFmtId="0" fontId="2" fillId="0" borderId="70" xfId="0" applyFont="1" applyBorder="1" applyAlignment="1"/>
    <xf numFmtId="0" fontId="0" fillId="0" borderId="55" xfId="0" applyBorder="1"/>
    <xf numFmtId="0" fontId="7" fillId="0" borderId="21" xfId="0" applyFont="1" applyBorder="1"/>
    <xf numFmtId="0" fontId="2" fillId="0" borderId="0" xfId="0" applyFont="1" applyBorder="1" applyAlignment="1">
      <alignment horizontal="right"/>
    </xf>
    <xf numFmtId="0" fontId="7" fillId="0" borderId="62" xfId="0" applyFont="1" applyBorder="1"/>
    <xf numFmtId="0" fontId="8" fillId="0" borderId="62" xfId="0" applyFont="1" applyBorder="1"/>
    <xf numFmtId="0" fontId="14" fillId="0" borderId="12" xfId="0" applyFont="1" applyBorder="1"/>
    <xf numFmtId="0" fontId="22" fillId="0" borderId="62" xfId="0" applyFont="1" applyFill="1" applyBorder="1"/>
    <xf numFmtId="0" fontId="22" fillId="0" borderId="12" xfId="0" applyFont="1" applyBorder="1"/>
    <xf numFmtId="0" fontId="5" fillId="0" borderId="62" xfId="0" applyFont="1" applyBorder="1"/>
    <xf numFmtId="0" fontId="4" fillId="0" borderId="63" xfId="0" applyFont="1" applyBorder="1"/>
    <xf numFmtId="0" fontId="4" fillId="0" borderId="50" xfId="0" applyFont="1" applyBorder="1"/>
    <xf numFmtId="3" fontId="5" fillId="0" borderId="36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5" fillId="2" borderId="36" xfId="0" applyNumberFormat="1" applyFont="1" applyFill="1" applyBorder="1"/>
    <xf numFmtId="3" fontId="5" fillId="0" borderId="52" xfId="0" applyNumberFormat="1" applyFont="1" applyBorder="1"/>
    <xf numFmtId="3" fontId="5" fillId="0" borderId="53" xfId="0" applyNumberFormat="1" applyFont="1" applyBorder="1"/>
    <xf numFmtId="3" fontId="5" fillId="0" borderId="23" xfId="0" applyNumberFormat="1" applyFont="1" applyBorder="1" applyAlignment="1">
      <alignment horizontal="right"/>
    </xf>
    <xf numFmtId="3" fontId="5" fillId="0" borderId="37" xfId="0" applyNumberFormat="1" applyFont="1" applyBorder="1"/>
    <xf numFmtId="3" fontId="5" fillId="0" borderId="23" xfId="0" applyNumberFormat="1" applyFont="1" applyBorder="1"/>
    <xf numFmtId="3" fontId="5" fillId="0" borderId="32" xfId="0" applyNumberFormat="1" applyFont="1" applyBorder="1"/>
    <xf numFmtId="3" fontId="8" fillId="0" borderId="45" xfId="0" applyNumberFormat="1" applyFont="1" applyBorder="1"/>
    <xf numFmtId="3" fontId="8" fillId="2" borderId="40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54" xfId="0" applyBorder="1"/>
    <xf numFmtId="0" fontId="10" fillId="0" borderId="15" xfId="0" applyFont="1" applyBorder="1"/>
    <xf numFmtId="0" fontId="2" fillId="0" borderId="54" xfId="0" applyFont="1" applyBorder="1" applyAlignment="1">
      <alignment horizontal="right"/>
    </xf>
    <xf numFmtId="49" fontId="5" fillId="0" borderId="62" xfId="0" applyNumberFormat="1" applyFont="1" applyBorder="1" applyAlignment="1">
      <alignment horizontal="left"/>
    </xf>
    <xf numFmtId="0" fontId="8" fillId="0" borderId="0" xfId="0" applyFont="1" applyBorder="1"/>
    <xf numFmtId="49" fontId="5" fillId="0" borderId="63" xfId="0" applyNumberFormat="1" applyFont="1" applyBorder="1" applyAlignment="1">
      <alignment horizontal="left"/>
    </xf>
    <xf numFmtId="0" fontId="5" fillId="0" borderId="63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5" fillId="0" borderId="63" xfId="0" applyFont="1" applyBorder="1" applyAlignment="1">
      <alignment horizontal="left"/>
    </xf>
    <xf numFmtId="0" fontId="8" fillId="0" borderId="15" xfId="0" applyFont="1" applyBorder="1"/>
    <xf numFmtId="0" fontId="14" fillId="0" borderId="59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right"/>
    </xf>
    <xf numFmtId="0" fontId="5" fillId="0" borderId="64" xfId="0" applyFont="1" applyBorder="1"/>
    <xf numFmtId="0" fontId="5" fillId="0" borderId="52" xfId="0" applyFont="1" applyBorder="1"/>
    <xf numFmtId="0" fontId="5" fillId="0" borderId="53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3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8" xfId="0" applyFont="1" applyBorder="1"/>
    <xf numFmtId="3" fontId="8" fillId="0" borderId="11" xfId="0" applyNumberFormat="1" applyFont="1" applyBorder="1"/>
    <xf numFmtId="3" fontId="5" fillId="0" borderId="27" xfId="0" applyNumberFormat="1" applyFont="1" applyBorder="1"/>
    <xf numFmtId="0" fontId="8" fillId="0" borderId="60" xfId="0" applyFont="1" applyBorder="1"/>
    <xf numFmtId="3" fontId="5" fillId="0" borderId="54" xfId="0" applyNumberFormat="1" applyFont="1" applyBorder="1"/>
    <xf numFmtId="49" fontId="17" fillId="0" borderId="62" xfId="0" applyNumberFormat="1" applyFont="1" applyBorder="1"/>
    <xf numFmtId="0" fontId="24" fillId="0" borderId="12" xfId="0" applyFont="1" applyBorder="1"/>
    <xf numFmtId="0" fontId="21" fillId="0" borderId="60" xfId="0" applyFont="1" applyFill="1" applyBorder="1"/>
    <xf numFmtId="0" fontId="21" fillId="0" borderId="0" xfId="0" applyFont="1" applyBorder="1"/>
    <xf numFmtId="0" fontId="21" fillId="0" borderId="64" xfId="0" applyFont="1" applyBorder="1"/>
    <xf numFmtId="0" fontId="18" fillId="0" borderId="62" xfId="0" applyFont="1" applyFill="1" applyBorder="1"/>
    <xf numFmtId="0" fontId="21" fillId="0" borderId="12" xfId="0" applyFont="1" applyBorder="1"/>
    <xf numFmtId="0" fontId="0" fillId="0" borderId="0" xfId="0" applyAlignment="1">
      <alignment horizontal="right"/>
    </xf>
    <xf numFmtId="0" fontId="16" fillId="0" borderId="61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6" xfId="0" applyFont="1" applyBorder="1" applyAlignment="1">
      <alignment horizontal="right"/>
    </xf>
    <xf numFmtId="0" fontId="4" fillId="0" borderId="52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9" fillId="0" borderId="79" xfId="0" applyFont="1" applyBorder="1"/>
    <xf numFmtId="0" fontId="16" fillId="0" borderId="36" xfId="0" applyFont="1" applyBorder="1" applyAlignment="1">
      <alignment horizontal="left"/>
    </xf>
    <xf numFmtId="3" fontId="2" fillId="0" borderId="34" xfId="0" applyNumberFormat="1" applyFont="1" applyBorder="1"/>
    <xf numFmtId="3" fontId="0" fillId="0" borderId="3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0" fillId="0" borderId="5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0" fillId="0" borderId="66" xfId="0" applyNumberFormat="1" applyBorder="1"/>
    <xf numFmtId="3" fontId="2" fillId="0" borderId="73" xfId="0" applyNumberFormat="1" applyFont="1" applyBorder="1"/>
    <xf numFmtId="0" fontId="10" fillId="0" borderId="59" xfId="0" applyFont="1" applyBorder="1" applyAlignment="1">
      <alignment horizontal="center"/>
    </xf>
    <xf numFmtId="0" fontId="18" fillId="0" borderId="52" xfId="0" applyFont="1" applyBorder="1"/>
    <xf numFmtId="0" fontId="2" fillId="0" borderId="7" xfId="0" applyFont="1" applyBorder="1" applyAlignment="1">
      <alignment horizontal="right"/>
    </xf>
    <xf numFmtId="14" fontId="10" fillId="0" borderId="28" xfId="0" applyNumberFormat="1" applyFont="1" applyBorder="1"/>
    <xf numFmtId="14" fontId="10" fillId="0" borderId="85" xfId="0" applyNumberFormat="1" applyFont="1" applyBorder="1"/>
    <xf numFmtId="14" fontId="10" fillId="0" borderId="10" xfId="0" applyNumberFormat="1" applyFont="1" applyBorder="1"/>
    <xf numFmtId="0" fontId="10" fillId="0" borderId="28" xfId="0" applyFont="1" applyBorder="1" applyAlignment="1">
      <alignment horizontal="center"/>
    </xf>
    <xf numFmtId="0" fontId="16" fillId="0" borderId="36" xfId="0" applyFont="1" applyBorder="1"/>
    <xf numFmtId="0" fontId="10" fillId="0" borderId="36" xfId="0" applyFont="1" applyBorder="1"/>
    <xf numFmtId="49" fontId="16" fillId="0" borderId="61" xfId="0" applyNumberFormat="1" applyFont="1" applyBorder="1"/>
    <xf numFmtId="0" fontId="8" fillId="0" borderId="48" xfId="0" applyFont="1" applyBorder="1"/>
    <xf numFmtId="0" fontId="8" fillId="0" borderId="27" xfId="0" applyFont="1" applyBorder="1"/>
    <xf numFmtId="0" fontId="25" fillId="0" borderId="2" xfId="0" applyFont="1" applyBorder="1"/>
    <xf numFmtId="0" fontId="6" fillId="0" borderId="3" xfId="0" applyFont="1" applyBorder="1" applyAlignment="1">
      <alignment horizontal="right"/>
    </xf>
    <xf numFmtId="3" fontId="16" fillId="0" borderId="11" xfId="0" applyNumberFormat="1" applyFont="1" applyBorder="1"/>
    <xf numFmtId="3" fontId="0" fillId="0" borderId="33" xfId="0" applyNumberFormat="1" applyFill="1" applyBorder="1"/>
    <xf numFmtId="3" fontId="0" fillId="0" borderId="11" xfId="0" applyNumberFormat="1" applyBorder="1"/>
    <xf numFmtId="3" fontId="17" fillId="0" borderId="5" xfId="0" applyNumberFormat="1" applyFont="1" applyBorder="1"/>
    <xf numFmtId="3" fontId="17" fillId="0" borderId="11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0" fillId="0" borderId="53" xfId="0" applyNumberFormat="1" applyBorder="1"/>
    <xf numFmtId="3" fontId="13" fillId="0" borderId="77" xfId="0" applyNumberFormat="1" applyFont="1" applyBorder="1"/>
    <xf numFmtId="3" fontId="0" fillId="0" borderId="67" xfId="0" applyNumberFormat="1" applyBorder="1"/>
    <xf numFmtId="3" fontId="0" fillId="0" borderId="53" xfId="0" applyNumberFormat="1" applyFill="1" applyBorder="1"/>
    <xf numFmtId="0" fontId="6" fillId="0" borderId="6" xfId="0" applyFont="1" applyBorder="1"/>
    <xf numFmtId="3" fontId="13" fillId="0" borderId="5" xfId="0" applyNumberFormat="1" applyFont="1" applyBorder="1"/>
    <xf numFmtId="3" fontId="2" fillId="0" borderId="5" xfId="0" applyNumberFormat="1" applyFont="1" applyBorder="1"/>
    <xf numFmtId="3" fontId="2" fillId="0" borderId="11" xfId="0" applyNumberFormat="1" applyFont="1" applyBorder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8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7" fillId="0" borderId="66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3" fontId="25" fillId="0" borderId="76" xfId="0" applyNumberFormat="1" applyFont="1" applyBorder="1" applyAlignment="1">
      <alignment horizontal="right"/>
    </xf>
    <xf numFmtId="3" fontId="25" fillId="0" borderId="76" xfId="0" applyNumberFormat="1" applyFont="1" applyBorder="1"/>
    <xf numFmtId="3" fontId="7" fillId="0" borderId="76" xfId="0" applyNumberFormat="1" applyFont="1" applyBorder="1" applyAlignment="1">
      <alignment horizontal="right"/>
    </xf>
    <xf numFmtId="3" fontId="11" fillId="0" borderId="28" xfId="0" applyNumberFormat="1" applyFont="1" applyBorder="1" applyAlignment="1">
      <alignment horizontal="right"/>
    </xf>
    <xf numFmtId="3" fontId="11" fillId="0" borderId="28" xfId="0" applyNumberFormat="1" applyFont="1" applyBorder="1"/>
    <xf numFmtId="3" fontId="11" fillId="0" borderId="22" xfId="0" applyNumberFormat="1" applyFont="1" applyBorder="1" applyAlignment="1">
      <alignment horizontal="right"/>
    </xf>
    <xf numFmtId="3" fontId="11" fillId="0" borderId="22" xfId="0" applyNumberFormat="1" applyFont="1" applyBorder="1"/>
    <xf numFmtId="3" fontId="11" fillId="0" borderId="34" xfId="0" applyNumberFormat="1" applyFont="1" applyBorder="1" applyAlignment="1">
      <alignment horizontal="right"/>
    </xf>
    <xf numFmtId="3" fontId="11" fillId="0" borderId="34" xfId="0" applyNumberFormat="1" applyFont="1" applyBorder="1"/>
    <xf numFmtId="3" fontId="25" fillId="0" borderId="5" xfId="0" applyNumberFormat="1" applyFont="1" applyBorder="1" applyAlignment="1">
      <alignment horizontal="right"/>
    </xf>
    <xf numFmtId="3" fontId="25" fillId="0" borderId="5" xfId="0" applyNumberFormat="1" applyFont="1" applyBorder="1"/>
    <xf numFmtId="3" fontId="11" fillId="0" borderId="5" xfId="0" applyNumberFormat="1" applyFont="1" applyBorder="1" applyAlignment="1">
      <alignment horizontal="right"/>
    </xf>
    <xf numFmtId="3" fontId="7" fillId="0" borderId="76" xfId="0" applyNumberFormat="1" applyFont="1" applyBorder="1"/>
    <xf numFmtId="3" fontId="11" fillId="0" borderId="5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8" fillId="0" borderId="76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0" xfId="0" applyNumberFormat="1" applyFont="1" applyBorder="1"/>
    <xf numFmtId="3" fontId="18" fillId="0" borderId="76" xfId="0" applyNumberFormat="1" applyFont="1" applyBorder="1" applyAlignment="1">
      <alignment horizontal="right"/>
    </xf>
    <xf numFmtId="3" fontId="18" fillId="0" borderId="76" xfId="0" applyNumberFormat="1" applyFont="1" applyBorder="1"/>
    <xf numFmtId="3" fontId="5" fillId="0" borderId="28" xfId="0" applyNumberFormat="1" applyFont="1" applyBorder="1" applyAlignment="1">
      <alignment horizontal="right"/>
    </xf>
    <xf numFmtId="3" fontId="5" fillId="0" borderId="28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4" xfId="0" applyNumberFormat="1" applyFont="1" applyBorder="1" applyAlignment="1">
      <alignment horizontal="right"/>
    </xf>
    <xf numFmtId="3" fontId="5" fillId="0" borderId="34" xfId="0" applyNumberFormat="1" applyFont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3" fontId="5" fillId="0" borderId="5" xfId="0" applyNumberFormat="1" applyFont="1" applyBorder="1" applyAlignment="1">
      <alignment horizontal="right"/>
    </xf>
    <xf numFmtId="3" fontId="8" fillId="0" borderId="76" xfId="0" applyNumberFormat="1" applyFont="1" applyBorder="1"/>
    <xf numFmtId="3" fontId="5" fillId="0" borderId="5" xfId="0" applyNumberFormat="1" applyFont="1" applyBorder="1"/>
    <xf numFmtId="3" fontId="5" fillId="0" borderId="66" xfId="0" applyNumberFormat="1" applyFont="1" applyBorder="1" applyAlignment="1">
      <alignment horizontal="right"/>
    </xf>
    <xf numFmtId="3" fontId="5" fillId="0" borderId="66" xfId="0" applyNumberFormat="1" applyFont="1" applyBorder="1"/>
    <xf numFmtId="3" fontId="8" fillId="0" borderId="8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8" fillId="0" borderId="36" xfId="0" applyFont="1" applyBorder="1" applyAlignment="1">
      <alignment horizontal="center"/>
    </xf>
    <xf numFmtId="0" fontId="2" fillId="0" borderId="21" xfId="0" applyFont="1" applyBorder="1"/>
    <xf numFmtId="0" fontId="2" fillId="0" borderId="49" xfId="0" applyFont="1" applyBorder="1"/>
    <xf numFmtId="0" fontId="0" fillId="0" borderId="61" xfId="0" applyBorder="1"/>
    <xf numFmtId="0" fontId="14" fillId="0" borderId="4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" fontId="7" fillId="0" borderId="21" xfId="0" applyNumberFormat="1" applyFont="1" applyBorder="1"/>
    <xf numFmtId="3" fontId="5" fillId="0" borderId="46" xfId="0" applyNumberFormat="1" applyFont="1" applyBorder="1"/>
    <xf numFmtId="3" fontId="7" fillId="0" borderId="13" xfId="0" applyNumberFormat="1" applyFont="1" applyBorder="1"/>
    <xf numFmtId="3" fontId="11" fillId="0" borderId="13" xfId="0" applyNumberFormat="1" applyFont="1" applyBorder="1"/>
    <xf numFmtId="3" fontId="28" fillId="0" borderId="13" xfId="0" applyNumberFormat="1" applyFont="1" applyBorder="1"/>
    <xf numFmtId="3" fontId="28" fillId="0" borderId="20" xfId="0" applyNumberFormat="1" applyFont="1" applyBorder="1"/>
    <xf numFmtId="3" fontId="8" fillId="0" borderId="13" xfId="0" applyNumberFormat="1" applyFont="1" applyBorder="1"/>
    <xf numFmtId="3" fontId="8" fillId="0" borderId="20" xfId="0" applyNumberFormat="1" applyFont="1" applyBorder="1"/>
    <xf numFmtId="3" fontId="5" fillId="0" borderId="20" xfId="0" applyNumberFormat="1" applyFont="1" applyBorder="1"/>
    <xf numFmtId="3" fontId="8" fillId="0" borderId="18" xfId="0" applyNumberFormat="1" applyFont="1" applyBorder="1"/>
    <xf numFmtId="0" fontId="18" fillId="0" borderId="63" xfId="0" applyFont="1" applyBorder="1" applyAlignment="1"/>
    <xf numFmtId="0" fontId="18" fillId="0" borderId="6" xfId="0" applyFont="1" applyBorder="1" applyAlignment="1"/>
    <xf numFmtId="0" fontId="18" fillId="0" borderId="50" xfId="0" applyFont="1" applyBorder="1" applyAlignment="1"/>
    <xf numFmtId="0" fontId="0" fillId="0" borderId="20" xfId="0" applyBorder="1" applyAlignment="1"/>
    <xf numFmtId="3" fontId="8" fillId="0" borderId="20" xfId="0" applyNumberFormat="1" applyFont="1" applyBorder="1" applyAlignment="1"/>
    <xf numFmtId="0" fontId="29" fillId="0" borderId="2" xfId="0" applyFont="1" applyBorder="1"/>
    <xf numFmtId="0" fontId="11" fillId="0" borderId="12" xfId="0" applyFont="1" applyBorder="1"/>
    <xf numFmtId="3" fontId="8" fillId="0" borderId="5" xfId="0" applyNumberFormat="1" applyFont="1" applyBorder="1"/>
    <xf numFmtId="3" fontId="0" fillId="0" borderId="0" xfId="0" applyNumberForma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18" fillId="0" borderId="63" xfId="0" applyFont="1" applyBorder="1"/>
    <xf numFmtId="0" fontId="4" fillId="0" borderId="0" xfId="0" applyFont="1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3" xfId="0" applyNumberFormat="1" applyFill="1" applyBorder="1" applyAlignment="1">
      <alignment horizontal="right"/>
    </xf>
    <xf numFmtId="0" fontId="0" fillId="0" borderId="24" xfId="0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87" xfId="0" applyNumberFormat="1" applyFont="1" applyBorder="1" applyAlignment="1">
      <alignment horizontal="right"/>
    </xf>
    <xf numFmtId="0" fontId="30" fillId="0" borderId="0" xfId="0" applyFont="1"/>
    <xf numFmtId="0" fontId="11" fillId="0" borderId="62" xfId="0" applyFont="1" applyBorder="1" applyAlignment="1">
      <alignment horizontal="left"/>
    </xf>
    <xf numFmtId="0" fontId="8" fillId="0" borderId="67" xfId="0" applyFont="1" applyBorder="1"/>
    <xf numFmtId="3" fontId="6" fillId="0" borderId="2" xfId="0" applyNumberFormat="1" applyFont="1" applyBorder="1" applyAlignment="1">
      <alignment horizontal="right"/>
    </xf>
    <xf numFmtId="0" fontId="5" fillId="0" borderId="62" xfId="0" applyFont="1" applyBorder="1" applyAlignment="1">
      <alignment horizontal="left"/>
    </xf>
    <xf numFmtId="0" fontId="31" fillId="0" borderId="62" xfId="0" applyFont="1" applyBorder="1"/>
    <xf numFmtId="0" fontId="8" fillId="0" borderId="5" xfId="0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0" fillId="0" borderId="22" xfId="0" applyNumberFormat="1" applyBorder="1" applyAlignment="1">
      <alignment horizontal="right"/>
    </xf>
    <xf numFmtId="3" fontId="3" fillId="0" borderId="28" xfId="0" applyNumberFormat="1" applyFont="1" applyBorder="1" applyAlignment="1">
      <alignment horizontal="right"/>
    </xf>
    <xf numFmtId="3" fontId="3" fillId="0" borderId="31" xfId="0" applyNumberFormat="1" applyFont="1" applyBorder="1" applyAlignment="1">
      <alignment horizontal="right"/>
    </xf>
    <xf numFmtId="3" fontId="0" fillId="0" borderId="31" xfId="0" applyNumberFormat="1" applyBorder="1"/>
    <xf numFmtId="3" fontId="7" fillId="0" borderId="5" xfId="0" applyNumberFormat="1" applyFont="1" applyBorder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62" xfId="0" applyFont="1" applyBorder="1" applyAlignment="1">
      <alignment horizontal="left"/>
    </xf>
    <xf numFmtId="3" fontId="4" fillId="0" borderId="22" xfId="0" applyNumberFormat="1" applyFont="1" applyBorder="1"/>
    <xf numFmtId="49" fontId="0" fillId="0" borderId="13" xfId="0" applyNumberFormat="1" applyBorder="1"/>
    <xf numFmtId="49" fontId="2" fillId="0" borderId="19" xfId="0" applyNumberFormat="1" applyFont="1" applyBorder="1"/>
    <xf numFmtId="49" fontId="16" fillId="0" borderId="13" xfId="0" applyNumberFormat="1" applyFont="1" applyBorder="1"/>
    <xf numFmtId="49" fontId="0" fillId="0" borderId="14" xfId="0" applyNumberFormat="1" applyBorder="1"/>
    <xf numFmtId="0" fontId="18" fillId="0" borderId="52" xfId="0" applyFont="1" applyBorder="1" applyAlignment="1">
      <alignment horizontal="right"/>
    </xf>
    <xf numFmtId="49" fontId="17" fillId="0" borderId="36" xfId="0" applyNumberFormat="1" applyFont="1" applyBorder="1" applyAlignment="1">
      <alignment horizontal="left"/>
    </xf>
    <xf numFmtId="0" fontId="19" fillId="0" borderId="80" xfId="0" applyFont="1" applyBorder="1"/>
    <xf numFmtId="3" fontId="11" fillId="0" borderId="76" xfId="0" applyNumberFormat="1" applyFont="1" applyBorder="1" applyAlignment="1">
      <alignment horizontal="right"/>
    </xf>
    <xf numFmtId="3" fontId="11" fillId="0" borderId="76" xfId="0" applyNumberFormat="1" applyFont="1" applyBorder="1"/>
    <xf numFmtId="3" fontId="7" fillId="0" borderId="4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23" xfId="0" applyNumberFormat="1" applyFont="1" applyBorder="1" applyAlignment="1">
      <alignment horizontal="right"/>
    </xf>
    <xf numFmtId="3" fontId="11" fillId="0" borderId="35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7" fillId="0" borderId="88" xfId="0" applyNumberFormat="1" applyFont="1" applyBorder="1" applyAlignment="1">
      <alignment horizontal="right"/>
    </xf>
    <xf numFmtId="3" fontId="8" fillId="0" borderId="45" xfId="0" applyNumberFormat="1" applyFont="1" applyBorder="1" applyAlignment="1">
      <alignment horizontal="right"/>
    </xf>
    <xf numFmtId="0" fontId="11" fillId="0" borderId="60" xfId="0" applyFont="1" applyBorder="1" applyAlignment="1">
      <alignment horizontal="left"/>
    </xf>
    <xf numFmtId="3" fontId="5" fillId="0" borderId="76" xfId="0" applyNumberFormat="1" applyFont="1" applyBorder="1" applyAlignment="1">
      <alignment horizontal="right"/>
    </xf>
    <xf numFmtId="3" fontId="5" fillId="0" borderId="76" xfId="0" applyNumberFormat="1" applyFont="1" applyBorder="1"/>
    <xf numFmtId="3" fontId="5" fillId="0" borderId="10" xfId="0" applyNumberFormat="1" applyFont="1" applyBorder="1" applyAlignment="1">
      <alignment horizontal="right"/>
    </xf>
    <xf numFmtId="3" fontId="5" fillId="0" borderId="35" xfId="0" applyNumberFormat="1" applyFont="1" applyBorder="1" applyAlignment="1">
      <alignment horizontal="right"/>
    </xf>
    <xf numFmtId="3" fontId="5" fillId="0" borderId="53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3" fontId="0" fillId="0" borderId="69" xfId="0" applyNumberFormat="1" applyBorder="1"/>
    <xf numFmtId="3" fontId="0" fillId="0" borderId="86" xfId="0" applyNumberFormat="1" applyBorder="1"/>
    <xf numFmtId="3" fontId="0" fillId="0" borderId="85" xfId="0" applyNumberFormat="1" applyBorder="1"/>
    <xf numFmtId="3" fontId="0" fillId="0" borderId="1" xfId="0" applyNumberFormat="1" applyBorder="1"/>
    <xf numFmtId="3" fontId="7" fillId="0" borderId="67" xfId="0" applyNumberFormat="1" applyFont="1" applyBorder="1"/>
    <xf numFmtId="3" fontId="2" fillId="0" borderId="41" xfId="0" applyNumberFormat="1" applyFont="1" applyBorder="1"/>
    <xf numFmtId="3" fontId="5" fillId="0" borderId="85" xfId="0" applyNumberFormat="1" applyFont="1" applyBorder="1"/>
    <xf numFmtId="3" fontId="8" fillId="0" borderId="67" xfId="0" applyNumberFormat="1" applyFont="1" applyBorder="1"/>
    <xf numFmtId="3" fontId="5" fillId="0" borderId="67" xfId="0" applyNumberFormat="1" applyFont="1" applyBorder="1"/>
    <xf numFmtId="3" fontId="5" fillId="0" borderId="86" xfId="0" applyNumberFormat="1" applyFont="1" applyBorder="1"/>
    <xf numFmtId="3" fontId="5" fillId="0" borderId="31" xfId="0" applyNumberFormat="1" applyFont="1" applyBorder="1"/>
    <xf numFmtId="3" fontId="5" fillId="0" borderId="68" xfId="0" applyNumberFormat="1" applyFont="1" applyBorder="1"/>
    <xf numFmtId="3" fontId="5" fillId="0" borderId="69" xfId="0" applyNumberFormat="1" applyFont="1" applyBorder="1"/>
    <xf numFmtId="3" fontId="2" fillId="0" borderId="1" xfId="0" applyNumberFormat="1" applyFont="1" applyBorder="1"/>
    <xf numFmtId="0" fontId="1" fillId="0" borderId="0" xfId="2"/>
    <xf numFmtId="0" fontId="6" fillId="0" borderId="0" xfId="2" applyFont="1" applyBorder="1" applyAlignment="1"/>
    <xf numFmtId="0" fontId="22" fillId="0" borderId="0" xfId="2" applyFont="1"/>
    <xf numFmtId="0" fontId="1" fillId="0" borderId="0" xfId="2" applyAlignment="1">
      <alignment horizontal="center"/>
    </xf>
    <xf numFmtId="0" fontId="22" fillId="0" borderId="0" xfId="2" applyFont="1" applyAlignment="1">
      <alignment horizontal="center"/>
    </xf>
    <xf numFmtId="0" fontId="2" fillId="0" borderId="22" xfId="2" applyFont="1" applyBorder="1"/>
    <xf numFmtId="0" fontId="2" fillId="0" borderId="69" xfId="2" applyFont="1" applyBorder="1"/>
    <xf numFmtId="0" fontId="2" fillId="0" borderId="24" xfId="2" applyFont="1" applyBorder="1"/>
    <xf numFmtId="0" fontId="2" fillId="0" borderId="6" xfId="2" applyFont="1" applyBorder="1"/>
    <xf numFmtId="0" fontId="1" fillId="0" borderId="6" xfId="2" applyBorder="1"/>
    <xf numFmtId="0" fontId="1" fillId="0" borderId="24" xfId="2" applyBorder="1"/>
    <xf numFmtId="0" fontId="2" fillId="0" borderId="66" xfId="2" applyFont="1" applyBorder="1"/>
    <xf numFmtId="0" fontId="2" fillId="0" borderId="68" xfId="2" applyFont="1" applyBorder="1"/>
    <xf numFmtId="0" fontId="2" fillId="0" borderId="33" xfId="2" applyFont="1" applyBorder="1"/>
    <xf numFmtId="0" fontId="2" fillId="0" borderId="0" xfId="2" applyFont="1" applyBorder="1"/>
    <xf numFmtId="0" fontId="1" fillId="0" borderId="0" xfId="2" applyBorder="1"/>
    <xf numFmtId="0" fontId="1" fillId="0" borderId="33" xfId="2" applyBorder="1"/>
    <xf numFmtId="0" fontId="22" fillId="0" borderId="34" xfId="2" applyFont="1" applyBorder="1"/>
    <xf numFmtId="0" fontId="22" fillId="0" borderId="1" xfId="2" applyFont="1" applyBorder="1"/>
    <xf numFmtId="0" fontId="1" fillId="0" borderId="65" xfId="2" applyBorder="1"/>
    <xf numFmtId="0" fontId="1" fillId="0" borderId="4" xfId="2" applyBorder="1"/>
    <xf numFmtId="0" fontId="1" fillId="0" borderId="5" xfId="2" applyBorder="1"/>
    <xf numFmtId="49" fontId="1" fillId="0" borderId="67" xfId="2" applyNumberFormat="1" applyBorder="1"/>
    <xf numFmtId="0" fontId="1" fillId="0" borderId="3" xfId="2" applyBorder="1"/>
    <xf numFmtId="0" fontId="29" fillId="0" borderId="2" xfId="2" applyFont="1" applyBorder="1"/>
    <xf numFmtId="0" fontId="29" fillId="0" borderId="3" xfId="2" applyFont="1" applyBorder="1"/>
    <xf numFmtId="0" fontId="29" fillId="0" borderId="67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49" fontId="33" fillId="0" borderId="67" xfId="2" applyNumberFormat="1" applyFont="1" applyBorder="1"/>
    <xf numFmtId="49" fontId="1" fillId="0" borderId="67" xfId="2" applyNumberFormat="1" applyFill="1" applyBorder="1"/>
    <xf numFmtId="0" fontId="29" fillId="0" borderId="2" xfId="2" applyFont="1" applyFill="1" applyBorder="1"/>
    <xf numFmtId="0" fontId="1" fillId="0" borderId="2" xfId="2" applyBorder="1"/>
    <xf numFmtId="0" fontId="1" fillId="0" borderId="67" xfId="2" applyBorder="1"/>
    <xf numFmtId="0" fontId="32" fillId="0" borderId="2" xfId="2" applyFont="1" applyFill="1" applyBorder="1"/>
    <xf numFmtId="0" fontId="1" fillId="0" borderId="2" xfId="2" applyFill="1" applyBorder="1"/>
    <xf numFmtId="49" fontId="16" fillId="0" borderId="36" xfId="0" applyNumberFormat="1" applyFont="1" applyBorder="1" applyAlignment="1">
      <alignment horizontal="left"/>
    </xf>
    <xf numFmtId="0" fontId="5" fillId="0" borderId="62" xfId="0" applyFont="1" applyBorder="1" applyAlignment="1">
      <alignment horizontal="left"/>
    </xf>
    <xf numFmtId="49" fontId="0" fillId="0" borderId="67" xfId="2" applyNumberFormat="1" applyFont="1" applyBorder="1"/>
    <xf numFmtId="3" fontId="0" fillId="0" borderId="0" xfId="0" applyNumberFormat="1"/>
    <xf numFmtId="3" fontId="0" fillId="0" borderId="67" xfId="0" applyNumberFormat="1" applyFill="1" applyBorder="1"/>
    <xf numFmtId="0" fontId="5" fillId="0" borderId="38" xfId="0" applyFont="1" applyBorder="1" applyAlignment="1">
      <alignment horizontal="left"/>
    </xf>
    <xf numFmtId="165" fontId="34" fillId="0" borderId="5" xfId="3" applyNumberFormat="1" applyBorder="1"/>
    <xf numFmtId="0" fontId="0" fillId="0" borderId="31" xfId="0" applyBorder="1"/>
    <xf numFmtId="165" fontId="34" fillId="0" borderId="31" xfId="3" applyNumberFormat="1" applyBorder="1"/>
    <xf numFmtId="3" fontId="5" fillId="0" borderId="31" xfId="0" applyNumberFormat="1" applyFont="1" applyBorder="1" applyAlignment="1">
      <alignment horizontal="right"/>
    </xf>
    <xf numFmtId="0" fontId="0" fillId="0" borderId="31" xfId="0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Border="1"/>
    <xf numFmtId="3" fontId="8" fillId="0" borderId="2" xfId="0" applyNumberFormat="1" applyFont="1" applyBorder="1"/>
    <xf numFmtId="3" fontId="5" fillId="0" borderId="25" xfId="0" applyNumberFormat="1" applyFont="1" applyBorder="1"/>
    <xf numFmtId="3" fontId="8" fillId="0" borderId="16" xfId="0" applyNumberFormat="1" applyFont="1" applyBorder="1"/>
    <xf numFmtId="3" fontId="5" fillId="0" borderId="2" xfId="0" applyNumberFormat="1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0" fontId="0" fillId="0" borderId="4" xfId="0" applyBorder="1"/>
    <xf numFmtId="0" fontId="5" fillId="0" borderId="33" xfId="0" applyFont="1" applyBorder="1"/>
    <xf numFmtId="3" fontId="5" fillId="0" borderId="3" xfId="0" applyNumberFormat="1" applyFont="1" applyBorder="1"/>
    <xf numFmtId="3" fontId="5" fillId="0" borderId="24" xfId="0" applyNumberFormat="1" applyFont="1" applyBorder="1"/>
    <xf numFmtId="0" fontId="5" fillId="0" borderId="5" xfId="0" applyFont="1" applyBorder="1"/>
    <xf numFmtId="3" fontId="5" fillId="0" borderId="5" xfId="0" applyNumberFormat="1" applyFont="1" applyFill="1" applyBorder="1"/>
    <xf numFmtId="3" fontId="8" fillId="0" borderId="36" xfId="0" applyNumberFormat="1" applyFont="1" applyBorder="1" applyAlignment="1">
      <alignment horizontal="right"/>
    </xf>
    <xf numFmtId="3" fontId="8" fillId="0" borderId="11" xfId="0" applyNumberFormat="1" applyFont="1" applyBorder="1" applyAlignment="1">
      <alignment horizontal="right"/>
    </xf>
    <xf numFmtId="0" fontId="14" fillId="0" borderId="40" xfId="0" applyFont="1" applyBorder="1" applyAlignment="1">
      <alignment horizontal="center"/>
    </xf>
    <xf numFmtId="0" fontId="7" fillId="0" borderId="67" xfId="0" applyFont="1" applyBorder="1"/>
    <xf numFmtId="0" fontId="19" fillId="0" borderId="2" xfId="0" applyFont="1" applyBorder="1"/>
    <xf numFmtId="0" fontId="10" fillId="0" borderId="40" xfId="0" applyFont="1" applyBorder="1" applyAlignment="1">
      <alignment horizontal="center"/>
    </xf>
    <xf numFmtId="3" fontId="7" fillId="0" borderId="41" xfId="0" applyNumberFormat="1" applyFont="1" applyBorder="1" applyAlignment="1">
      <alignment horizontal="right"/>
    </xf>
    <xf numFmtId="3" fontId="11" fillId="0" borderId="69" xfId="0" applyNumberFormat="1" applyFont="1" applyBorder="1" applyAlignment="1">
      <alignment horizontal="right"/>
    </xf>
    <xf numFmtId="3" fontId="11" fillId="0" borderId="67" xfId="0" applyNumberFormat="1" applyFont="1" applyBorder="1" applyAlignment="1">
      <alignment horizontal="right"/>
    </xf>
    <xf numFmtId="3" fontId="11" fillId="0" borderId="1" xfId="0" applyNumberFormat="1" applyFont="1" applyBorder="1" applyAlignment="1">
      <alignment horizontal="right"/>
    </xf>
    <xf numFmtId="3" fontId="8" fillId="0" borderId="41" xfId="0" applyNumberFormat="1" applyFont="1" applyBorder="1" applyAlignment="1">
      <alignment horizontal="right"/>
    </xf>
    <xf numFmtId="3" fontId="7" fillId="0" borderId="89" xfId="0" applyNumberFormat="1" applyFont="1" applyBorder="1" applyAlignment="1">
      <alignment horizontal="right"/>
    </xf>
    <xf numFmtId="0" fontId="7" fillId="0" borderId="45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3" fontId="7" fillId="0" borderId="84" xfId="0" applyNumberFormat="1" applyFont="1" applyBorder="1" applyAlignment="1">
      <alignment horizontal="right"/>
    </xf>
    <xf numFmtId="3" fontId="5" fillId="0" borderId="57" xfId="0" applyNumberFormat="1" applyFont="1" applyBorder="1"/>
    <xf numFmtId="0" fontId="29" fillId="0" borderId="67" xfId="2" applyFont="1" applyBorder="1" applyAlignment="1">
      <alignment horizontal="left"/>
    </xf>
    <xf numFmtId="0" fontId="29" fillId="0" borderId="2" xfId="2" applyFont="1" applyBorder="1" applyAlignment="1">
      <alignment horizontal="left"/>
    </xf>
    <xf numFmtId="0" fontId="29" fillId="0" borderId="3" xfId="2" applyFont="1" applyBorder="1" applyAlignment="1">
      <alignment horizontal="left"/>
    </xf>
    <xf numFmtId="0" fontId="5" fillId="0" borderId="0" xfId="2" applyFont="1" applyBorder="1" applyAlignment="1">
      <alignment horizontal="center"/>
    </xf>
    <xf numFmtId="0" fontId="22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5" fillId="0" borderId="6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71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" fillId="0" borderId="57" xfId="0" applyFont="1" applyBorder="1" applyAlignment="1">
      <alignment horizontal="center"/>
    </xf>
    <xf numFmtId="0" fontId="17" fillId="0" borderId="62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4" fillId="0" borderId="70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65" xfId="0" applyFont="1" applyBorder="1" applyAlignment="1">
      <alignment horizontal="left"/>
    </xf>
    <xf numFmtId="0" fontId="2" fillId="0" borderId="79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0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9" xfId="0" applyFont="1" applyBorder="1" applyAlignment="1">
      <alignment horizontal="left"/>
    </xf>
  </cellXfs>
  <cellStyles count="4">
    <cellStyle name="Ezres" xfId="1" builtinId="3"/>
    <cellStyle name="Normál" xfId="0" builtinId="0"/>
    <cellStyle name="Normál 2" xfId="2"/>
    <cellStyle name="Normá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I1"/>
    </sheetView>
  </sheetViews>
  <sheetFormatPr defaultColWidth="9.109375" defaultRowHeight="13.2"/>
  <cols>
    <col min="1" max="8" width="9.109375" style="506"/>
    <col min="9" max="9" width="12" style="506" customWidth="1"/>
    <col min="10" max="16384" width="9.109375" style="506"/>
  </cols>
  <sheetData>
    <row r="1" spans="1:9">
      <c r="A1" s="592" t="s">
        <v>234</v>
      </c>
      <c r="B1" s="592"/>
      <c r="C1" s="592"/>
      <c r="D1" s="592"/>
      <c r="E1" s="592"/>
      <c r="F1" s="592"/>
      <c r="G1" s="592"/>
      <c r="H1" s="592"/>
      <c r="I1" s="592"/>
    </row>
    <row r="2" spans="1:9">
      <c r="A2" s="507"/>
      <c r="B2" s="507"/>
      <c r="C2" s="507"/>
      <c r="D2" s="507"/>
      <c r="E2" s="507"/>
      <c r="F2" s="507"/>
      <c r="G2" s="507"/>
      <c r="H2" s="507"/>
    </row>
    <row r="3" spans="1:9">
      <c r="A3" s="508"/>
      <c r="B3" s="508"/>
      <c r="C3" s="593" t="s">
        <v>192</v>
      </c>
      <c r="D3" s="593"/>
      <c r="E3" s="593"/>
      <c r="F3" s="593"/>
    </row>
    <row r="4" spans="1:9">
      <c r="A4" s="508"/>
      <c r="B4" s="508"/>
      <c r="C4" s="508"/>
    </row>
    <row r="5" spans="1:9">
      <c r="C5" s="508"/>
      <c r="D5" s="593" t="s">
        <v>174</v>
      </c>
      <c r="E5" s="593"/>
      <c r="F5" s="508"/>
    </row>
    <row r="6" spans="1:9">
      <c r="A6" s="509"/>
      <c r="C6" s="593" t="s">
        <v>175</v>
      </c>
      <c r="D6" s="593"/>
      <c r="E6" s="593"/>
      <c r="F6" s="593"/>
    </row>
    <row r="7" spans="1:9">
      <c r="A7" s="509"/>
      <c r="C7" s="510"/>
      <c r="D7" s="593">
        <v>2017</v>
      </c>
      <c r="E7" s="593"/>
      <c r="F7" s="510"/>
    </row>
    <row r="8" spans="1:9">
      <c r="D8" s="510"/>
    </row>
    <row r="9" spans="1:9">
      <c r="A9" s="511" t="s">
        <v>20</v>
      </c>
      <c r="B9" s="512" t="s">
        <v>21</v>
      </c>
      <c r="C9" s="513"/>
      <c r="D9" s="514" t="s">
        <v>57</v>
      </c>
      <c r="E9" s="514"/>
      <c r="F9" s="514"/>
      <c r="G9" s="514"/>
      <c r="H9" s="515"/>
      <c r="I9" s="516"/>
    </row>
    <row r="10" spans="1:9">
      <c r="A10" s="517"/>
      <c r="B10" s="518"/>
      <c r="C10" s="519"/>
      <c r="D10" s="520"/>
      <c r="E10" s="520"/>
      <c r="F10" s="520"/>
      <c r="G10" s="520"/>
      <c r="H10" s="521"/>
      <c r="I10" s="522"/>
    </row>
    <row r="11" spans="1:9">
      <c r="A11" s="523" t="s">
        <v>23</v>
      </c>
      <c r="B11" s="524" t="s">
        <v>24</v>
      </c>
      <c r="C11" s="525"/>
      <c r="D11" s="526"/>
      <c r="E11" s="526"/>
      <c r="F11" s="526"/>
      <c r="G11" s="526"/>
      <c r="H11" s="526"/>
      <c r="I11" s="525"/>
    </row>
    <row r="12" spans="1:9">
      <c r="A12" s="527"/>
      <c r="B12" s="528" t="s">
        <v>49</v>
      </c>
      <c r="C12" s="529"/>
      <c r="D12" s="530" t="s">
        <v>176</v>
      </c>
      <c r="E12" s="530"/>
      <c r="F12" s="530"/>
      <c r="G12" s="530"/>
      <c r="H12" s="530"/>
      <c r="I12" s="531"/>
    </row>
    <row r="13" spans="1:9">
      <c r="A13" s="527"/>
      <c r="B13" s="528" t="s">
        <v>48</v>
      </c>
      <c r="C13" s="529"/>
      <c r="D13" s="589" t="s">
        <v>33</v>
      </c>
      <c r="E13" s="590"/>
      <c r="F13" s="590"/>
      <c r="G13" s="590"/>
      <c r="H13" s="590"/>
      <c r="I13" s="591"/>
    </row>
    <row r="14" spans="1:9">
      <c r="A14" s="527"/>
      <c r="B14" s="528" t="s">
        <v>177</v>
      </c>
      <c r="C14" s="529"/>
      <c r="D14" s="532" t="s">
        <v>178</v>
      </c>
      <c r="E14" s="533"/>
      <c r="F14" s="533"/>
      <c r="G14" s="533"/>
      <c r="H14" s="533"/>
      <c r="I14" s="534"/>
    </row>
    <row r="15" spans="1:9">
      <c r="A15" s="527"/>
      <c r="B15" s="535" t="s">
        <v>47</v>
      </c>
      <c r="C15" s="529"/>
      <c r="D15" s="532" t="s">
        <v>179</v>
      </c>
      <c r="E15" s="533"/>
      <c r="F15" s="533"/>
      <c r="G15" s="533"/>
      <c r="H15" s="533"/>
      <c r="I15" s="534"/>
    </row>
    <row r="16" spans="1:9">
      <c r="A16" s="527"/>
      <c r="B16" s="535" t="s">
        <v>147</v>
      </c>
      <c r="C16" s="529"/>
      <c r="D16" s="532" t="s">
        <v>180</v>
      </c>
      <c r="E16" s="533"/>
      <c r="F16" s="533"/>
      <c r="G16" s="533"/>
      <c r="H16" s="533"/>
      <c r="I16" s="534"/>
    </row>
    <row r="17" spans="1:9">
      <c r="A17" s="527"/>
      <c r="B17" s="535" t="s">
        <v>181</v>
      </c>
      <c r="C17" s="529"/>
      <c r="D17" s="532" t="s">
        <v>182</v>
      </c>
      <c r="E17" s="533"/>
      <c r="F17" s="533"/>
      <c r="G17" s="533"/>
      <c r="H17" s="533"/>
      <c r="I17" s="534"/>
    </row>
    <row r="18" spans="1:9">
      <c r="A18" s="527"/>
      <c r="B18" s="528" t="s">
        <v>148</v>
      </c>
      <c r="C18" s="529"/>
      <c r="D18" s="589" t="s">
        <v>170</v>
      </c>
      <c r="E18" s="590"/>
      <c r="F18" s="590"/>
      <c r="G18" s="590"/>
      <c r="H18" s="590"/>
      <c r="I18" s="591"/>
    </row>
    <row r="19" spans="1:9">
      <c r="A19" s="527"/>
      <c r="B19" s="535" t="s">
        <v>74</v>
      </c>
      <c r="C19" s="529"/>
      <c r="D19" s="589" t="s">
        <v>183</v>
      </c>
      <c r="E19" s="590"/>
      <c r="F19" s="590"/>
      <c r="G19" s="590"/>
      <c r="H19" s="590"/>
      <c r="I19" s="591"/>
    </row>
    <row r="20" spans="1:9">
      <c r="A20" s="527"/>
      <c r="B20" s="528" t="s">
        <v>50</v>
      </c>
      <c r="C20" s="529"/>
      <c r="D20" s="530" t="s">
        <v>93</v>
      </c>
      <c r="E20" s="530"/>
      <c r="F20" s="530"/>
      <c r="G20" s="530"/>
      <c r="H20" s="530"/>
      <c r="I20" s="531"/>
    </row>
    <row r="21" spans="1:9">
      <c r="A21" s="527"/>
      <c r="B21" s="535" t="s">
        <v>73</v>
      </c>
      <c r="C21" s="529"/>
      <c r="D21" s="530" t="s">
        <v>94</v>
      </c>
      <c r="E21" s="530"/>
      <c r="F21" s="530"/>
      <c r="G21" s="530"/>
      <c r="H21" s="530"/>
      <c r="I21" s="531"/>
    </row>
    <row r="22" spans="1:9">
      <c r="A22" s="527"/>
      <c r="B22" s="536" t="s">
        <v>51</v>
      </c>
      <c r="C22" s="529"/>
      <c r="D22" s="537" t="s">
        <v>184</v>
      </c>
      <c r="E22" s="530"/>
      <c r="F22" s="530"/>
      <c r="G22" s="530"/>
      <c r="H22" s="530"/>
      <c r="I22" s="531"/>
    </row>
    <row r="23" spans="1:9">
      <c r="A23" s="527"/>
      <c r="B23" s="528" t="s">
        <v>52</v>
      </c>
      <c r="C23" s="529"/>
      <c r="D23" s="530" t="s">
        <v>185</v>
      </c>
      <c r="E23" s="530"/>
      <c r="F23" s="530"/>
      <c r="G23" s="530"/>
      <c r="H23" s="530"/>
      <c r="I23" s="531"/>
    </row>
    <row r="24" spans="1:9">
      <c r="A24" s="527"/>
      <c r="B24" s="528" t="s">
        <v>186</v>
      </c>
      <c r="C24" s="529"/>
      <c r="D24" s="530" t="s">
        <v>187</v>
      </c>
      <c r="E24" s="530"/>
      <c r="F24" s="530"/>
      <c r="G24" s="530"/>
      <c r="H24" s="530"/>
      <c r="I24" s="531"/>
    </row>
    <row r="25" spans="1:9">
      <c r="A25" s="527"/>
      <c r="B25" s="544" t="s">
        <v>191</v>
      </c>
      <c r="C25" s="529"/>
      <c r="D25" s="530" t="s">
        <v>30</v>
      </c>
      <c r="E25" s="530"/>
      <c r="F25" s="530"/>
      <c r="G25" s="530"/>
      <c r="H25" s="530"/>
      <c r="I25" s="531"/>
    </row>
    <row r="26" spans="1:9">
      <c r="A26" s="527"/>
      <c r="B26" s="528" t="s">
        <v>159</v>
      </c>
      <c r="C26" s="529"/>
      <c r="D26" s="530" t="s">
        <v>188</v>
      </c>
      <c r="E26" s="530"/>
      <c r="F26" s="530"/>
      <c r="G26" s="530"/>
      <c r="H26" s="530"/>
      <c r="I26" s="531"/>
    </row>
    <row r="27" spans="1:9">
      <c r="A27" s="527"/>
      <c r="B27" s="528" t="s">
        <v>55</v>
      </c>
      <c r="C27" s="529"/>
      <c r="D27" s="530" t="s">
        <v>32</v>
      </c>
      <c r="E27" s="530"/>
      <c r="F27" s="530"/>
      <c r="G27" s="530"/>
      <c r="H27" s="530"/>
      <c r="I27" s="531"/>
    </row>
    <row r="28" spans="1:9">
      <c r="A28" s="527"/>
      <c r="B28" s="535" t="s">
        <v>56</v>
      </c>
      <c r="C28" s="529"/>
      <c r="D28" s="530" t="s">
        <v>75</v>
      </c>
      <c r="E28" s="530"/>
      <c r="F28" s="530"/>
      <c r="G28" s="530"/>
      <c r="H28" s="530"/>
      <c r="I28" s="531"/>
    </row>
    <row r="29" spans="1:9">
      <c r="A29" s="527"/>
      <c r="B29" s="535" t="s">
        <v>130</v>
      </c>
      <c r="C29" s="529"/>
      <c r="D29" s="530" t="s">
        <v>189</v>
      </c>
      <c r="E29" s="530"/>
      <c r="F29" s="530"/>
      <c r="G29" s="530"/>
      <c r="H29" s="530"/>
      <c r="I29" s="531"/>
    </row>
    <row r="30" spans="1:9">
      <c r="A30" s="527"/>
      <c r="B30" s="535" t="s">
        <v>80</v>
      </c>
      <c r="C30" s="529"/>
      <c r="D30" s="530" t="s">
        <v>190</v>
      </c>
      <c r="E30" s="530"/>
      <c r="F30" s="530"/>
      <c r="G30" s="530"/>
      <c r="H30" s="530"/>
      <c r="I30" s="531"/>
    </row>
    <row r="31" spans="1:9">
      <c r="A31" s="527"/>
      <c r="B31" s="528"/>
      <c r="C31" s="529"/>
      <c r="D31" s="530"/>
      <c r="E31" s="538"/>
      <c r="F31" s="538"/>
      <c r="G31" s="538"/>
      <c r="H31" s="538"/>
      <c r="I31" s="529"/>
    </row>
    <row r="32" spans="1:9">
      <c r="A32" s="527"/>
      <c r="B32" s="539"/>
      <c r="C32" s="529"/>
      <c r="D32" s="538"/>
      <c r="E32" s="538"/>
      <c r="F32" s="538"/>
      <c r="G32" s="538"/>
      <c r="H32" s="538"/>
      <c r="I32" s="529"/>
    </row>
    <row r="33" spans="1:9">
      <c r="A33" s="527"/>
      <c r="B33" s="539"/>
      <c r="C33" s="529"/>
      <c r="D33" s="540"/>
      <c r="E33" s="538"/>
      <c r="F33" s="538"/>
      <c r="G33" s="538"/>
      <c r="H33" s="538"/>
      <c r="I33" s="529"/>
    </row>
    <row r="34" spans="1:9">
      <c r="A34" s="527"/>
      <c r="B34" s="539"/>
      <c r="C34" s="529"/>
      <c r="D34" s="540"/>
      <c r="E34" s="538"/>
      <c r="F34" s="538"/>
      <c r="G34" s="538"/>
      <c r="H34" s="538"/>
      <c r="I34" s="529"/>
    </row>
    <row r="35" spans="1:9">
      <c r="A35" s="527"/>
      <c r="B35" s="528"/>
      <c r="C35" s="529"/>
      <c r="D35" s="541"/>
      <c r="E35" s="538"/>
      <c r="F35" s="538"/>
      <c r="G35" s="538"/>
      <c r="H35" s="538"/>
      <c r="I35" s="529"/>
    </row>
    <row r="36" spans="1:9">
      <c r="A36" s="527"/>
      <c r="B36" s="539"/>
      <c r="C36" s="529"/>
      <c r="D36" s="541"/>
      <c r="E36" s="538"/>
      <c r="F36" s="538"/>
      <c r="G36" s="538"/>
      <c r="H36" s="538"/>
      <c r="I36" s="529"/>
    </row>
    <row r="37" spans="1:9">
      <c r="A37" s="527"/>
      <c r="B37" s="528"/>
      <c r="C37" s="529"/>
      <c r="D37" s="541"/>
      <c r="E37" s="538"/>
      <c r="F37" s="538"/>
      <c r="G37" s="538"/>
      <c r="H37" s="538"/>
      <c r="I37" s="529"/>
    </row>
  </sheetData>
  <mergeCells count="8">
    <mergeCell ref="D18:I18"/>
    <mergeCell ref="D19:I19"/>
    <mergeCell ref="A1:I1"/>
    <mergeCell ref="C3:F3"/>
    <mergeCell ref="D5:E5"/>
    <mergeCell ref="C6:F6"/>
    <mergeCell ref="D7:E7"/>
    <mergeCell ref="D13:I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"/>
  <sheetViews>
    <sheetView tabSelected="1" zoomScaleNormal="100" workbookViewId="0">
      <selection sqref="A1:H1"/>
    </sheetView>
  </sheetViews>
  <sheetFormatPr defaultRowHeight="13.2"/>
  <cols>
    <col min="2" max="2" width="8.33203125" customWidth="1"/>
    <col min="3" max="3" width="15" customWidth="1"/>
    <col min="4" max="6" width="11" customWidth="1"/>
    <col min="7" max="7" width="11.44140625" customWidth="1"/>
  </cols>
  <sheetData>
    <row r="1" spans="1:10">
      <c r="A1" s="594" t="s">
        <v>233</v>
      </c>
      <c r="B1" s="594"/>
      <c r="C1" s="594"/>
      <c r="D1" s="594"/>
      <c r="E1" s="594"/>
      <c r="F1" s="594"/>
      <c r="G1" s="594"/>
      <c r="H1" s="594"/>
    </row>
    <row r="2" spans="1:10">
      <c r="A2" s="594"/>
      <c r="B2" s="594"/>
      <c r="C2" s="594"/>
      <c r="D2" s="594"/>
      <c r="E2" s="594"/>
      <c r="F2" s="594"/>
      <c r="G2" s="594"/>
      <c r="H2" s="594"/>
    </row>
    <row r="3" spans="1:10">
      <c r="A3" s="201"/>
      <c r="B3" s="201"/>
      <c r="C3" s="201"/>
      <c r="D3" s="201"/>
      <c r="E3" s="201"/>
      <c r="F3" s="201"/>
      <c r="G3" s="201"/>
    </row>
    <row r="4" spans="1:10">
      <c r="A4" s="4"/>
      <c r="B4" s="4"/>
      <c r="C4" s="4" t="s">
        <v>192</v>
      </c>
      <c r="D4" s="4"/>
      <c r="E4" s="4"/>
    </row>
    <row r="5" spans="1:10">
      <c r="G5" s="7"/>
    </row>
    <row r="6" spans="1:10">
      <c r="A6" s="601" t="s">
        <v>10</v>
      </c>
      <c r="B6" s="601"/>
      <c r="C6" s="601"/>
      <c r="D6" s="601"/>
      <c r="E6" s="601"/>
      <c r="F6" s="601"/>
      <c r="G6" s="7"/>
    </row>
    <row r="7" spans="1:10">
      <c r="A7" s="7"/>
      <c r="B7" s="601" t="s">
        <v>41</v>
      </c>
      <c r="C7" s="601"/>
      <c r="D7" s="601"/>
      <c r="E7" s="601"/>
      <c r="F7" s="7"/>
      <c r="G7" s="6"/>
    </row>
    <row r="8" spans="1:10">
      <c r="A8" s="6"/>
      <c r="B8" s="6"/>
      <c r="C8" s="264">
        <v>2017</v>
      </c>
      <c r="D8" s="6"/>
      <c r="E8" s="6"/>
      <c r="F8" s="6"/>
      <c r="G8" s="6"/>
    </row>
    <row r="9" spans="1:10" ht="13.8" thickBot="1">
      <c r="A9" s="1"/>
      <c r="B9" s="1"/>
      <c r="C9" s="1"/>
      <c r="D9" s="1"/>
      <c r="E9" s="1"/>
      <c r="F9" s="1"/>
      <c r="G9" s="181" t="s">
        <v>122</v>
      </c>
    </row>
    <row r="10" spans="1:10" ht="13.8" thickBot="1">
      <c r="A10" s="18"/>
      <c r="B10" s="19" t="s">
        <v>12</v>
      </c>
      <c r="C10" s="20"/>
      <c r="D10" s="21" t="s">
        <v>13</v>
      </c>
      <c r="E10" s="21" t="s">
        <v>14</v>
      </c>
      <c r="F10" s="21" t="s">
        <v>15</v>
      </c>
      <c r="G10" s="20" t="s">
        <v>11</v>
      </c>
    </row>
    <row r="11" spans="1:10" ht="14.25" customHeight="1" thickBot="1">
      <c r="A11" s="595" t="s">
        <v>57</v>
      </c>
      <c r="B11" s="596"/>
      <c r="C11" s="597"/>
      <c r="D11" s="595">
        <v>2017</v>
      </c>
      <c r="E11" s="596"/>
      <c r="F11" s="596"/>
      <c r="G11" s="597"/>
    </row>
    <row r="12" spans="1:10" s="4" customFormat="1" ht="15" customHeight="1">
      <c r="A12" s="59"/>
      <c r="B12" s="224" t="s">
        <v>0</v>
      </c>
      <c r="C12" s="224"/>
      <c r="D12" s="29"/>
      <c r="E12" s="30"/>
      <c r="F12" s="213"/>
      <c r="G12" s="214"/>
      <c r="J12"/>
    </row>
    <row r="13" spans="1:10" s="4" customFormat="1">
      <c r="A13" s="225" t="s">
        <v>2</v>
      </c>
      <c r="B13" s="92"/>
      <c r="C13" s="52"/>
      <c r="D13" s="414" t="s">
        <v>18</v>
      </c>
      <c r="E13" s="455" t="s">
        <v>222</v>
      </c>
      <c r="F13" s="455" t="s">
        <v>154</v>
      </c>
      <c r="G13" s="12"/>
    </row>
    <row r="14" spans="1:10">
      <c r="A14" s="71" t="s">
        <v>63</v>
      </c>
      <c r="B14" s="2"/>
      <c r="C14" s="2"/>
      <c r="D14" s="226">
        <v>35189258</v>
      </c>
      <c r="E14" s="456">
        <f>F14-D14</f>
        <v>3191611</v>
      </c>
      <c r="F14" s="442">
        <v>38380869</v>
      </c>
      <c r="G14" s="12"/>
    </row>
    <row r="15" spans="1:10">
      <c r="A15" s="71" t="s">
        <v>58</v>
      </c>
      <c r="B15" s="2"/>
      <c r="C15" s="2"/>
      <c r="D15" s="226">
        <v>5675300</v>
      </c>
      <c r="E15" s="456">
        <f t="shared" ref="E15:E19" si="0">F15-D15</f>
        <v>798292</v>
      </c>
      <c r="F15" s="442">
        <v>6473592</v>
      </c>
      <c r="G15" s="12"/>
    </row>
    <row r="16" spans="1:10">
      <c r="A16" s="71" t="s">
        <v>64</v>
      </c>
      <c r="B16" s="2"/>
      <c r="C16" s="2"/>
      <c r="D16" s="226">
        <v>100800</v>
      </c>
      <c r="E16" s="456">
        <f t="shared" si="0"/>
        <v>14176250</v>
      </c>
      <c r="F16" s="442">
        <v>14277050</v>
      </c>
      <c r="G16" s="12"/>
    </row>
    <row r="17" spans="1:7">
      <c r="A17" s="71" t="s">
        <v>128</v>
      </c>
      <c r="B17" s="2"/>
      <c r="C17" s="2"/>
      <c r="D17" s="226">
        <v>6039732</v>
      </c>
      <c r="E17" s="456">
        <f t="shared" si="0"/>
        <v>-3205486</v>
      </c>
      <c r="F17" s="442">
        <v>2834246</v>
      </c>
      <c r="G17" s="12"/>
    </row>
    <row r="18" spans="1:7">
      <c r="A18" s="71" t="s">
        <v>66</v>
      </c>
      <c r="B18" s="2"/>
      <c r="C18" s="2"/>
      <c r="D18" s="226">
        <v>0</v>
      </c>
      <c r="E18" s="456">
        <f t="shared" si="0"/>
        <v>5189941</v>
      </c>
      <c r="F18" s="442">
        <v>5189941</v>
      </c>
      <c r="G18" s="12"/>
    </row>
    <row r="19" spans="1:7">
      <c r="A19" s="71" t="s">
        <v>65</v>
      </c>
      <c r="B19" s="2"/>
      <c r="C19" s="2"/>
      <c r="D19" s="226">
        <v>3163489</v>
      </c>
      <c r="E19" s="456">
        <f t="shared" si="0"/>
        <v>381129</v>
      </c>
      <c r="F19" s="442">
        <v>3544618</v>
      </c>
      <c r="G19" s="12"/>
    </row>
    <row r="20" spans="1:7" ht="13.5" customHeight="1">
      <c r="A20" s="225" t="s">
        <v>1</v>
      </c>
      <c r="B20" s="3"/>
      <c r="C20" s="3"/>
      <c r="D20" s="227">
        <f>SUM(D14:D19)</f>
        <v>50168579</v>
      </c>
      <c r="E20" s="457">
        <f>SUM(E14:E19)</f>
        <v>20531737</v>
      </c>
      <c r="F20" s="443">
        <f>SUM(F14:F19)</f>
        <v>70700316</v>
      </c>
      <c r="G20" s="215"/>
    </row>
    <row r="21" spans="1:7">
      <c r="A21" s="71"/>
      <c r="B21" s="2"/>
      <c r="C21" s="2"/>
      <c r="D21" s="90"/>
      <c r="E21" s="456"/>
      <c r="F21" s="444"/>
      <c r="G21" s="12"/>
    </row>
    <row r="22" spans="1:7">
      <c r="A22" s="225" t="s">
        <v>3</v>
      </c>
      <c r="B22" s="2"/>
      <c r="C22" s="2"/>
      <c r="D22" s="90"/>
      <c r="E22" s="456"/>
      <c r="F22" s="444"/>
      <c r="G22" s="12"/>
    </row>
    <row r="23" spans="1:7">
      <c r="A23" s="71" t="s">
        <v>61</v>
      </c>
      <c r="B23" s="2"/>
      <c r="C23" s="2"/>
      <c r="D23" s="226">
        <v>17988978</v>
      </c>
      <c r="E23" s="456">
        <f>F23-D23</f>
        <v>-213230</v>
      </c>
      <c r="F23" s="442">
        <v>17775748</v>
      </c>
      <c r="G23" s="12"/>
    </row>
    <row r="24" spans="1:7">
      <c r="A24" s="71" t="s">
        <v>72</v>
      </c>
      <c r="B24" s="2"/>
      <c r="C24" s="2"/>
      <c r="D24" s="226">
        <v>4666884</v>
      </c>
      <c r="E24" s="456">
        <f t="shared" ref="E24:E29" si="1">F24-D24</f>
        <v>-1110125</v>
      </c>
      <c r="F24" s="442">
        <v>3556759</v>
      </c>
      <c r="G24" s="12"/>
    </row>
    <row r="25" spans="1:7">
      <c r="A25" s="71" t="s">
        <v>67</v>
      </c>
      <c r="B25" s="2"/>
      <c r="C25" s="2"/>
      <c r="D25" s="226">
        <v>18216572</v>
      </c>
      <c r="E25" s="456">
        <f t="shared" si="1"/>
        <v>10371539</v>
      </c>
      <c r="F25" s="442">
        <v>28588111</v>
      </c>
      <c r="G25" s="12"/>
    </row>
    <row r="26" spans="1:7">
      <c r="A26" s="71" t="s">
        <v>43</v>
      </c>
      <c r="B26" s="2"/>
      <c r="C26" s="2"/>
      <c r="D26" s="226">
        <v>1500000</v>
      </c>
      <c r="E26" s="456">
        <f t="shared" si="1"/>
        <v>334971</v>
      </c>
      <c r="F26" s="442">
        <v>1834971</v>
      </c>
      <c r="G26" s="12"/>
    </row>
    <row r="27" spans="1:7">
      <c r="A27" s="185" t="s">
        <v>44</v>
      </c>
      <c r="B27" s="13"/>
      <c r="C27" s="13"/>
      <c r="D27" s="226">
        <v>4071197</v>
      </c>
      <c r="E27" s="456">
        <f t="shared" si="1"/>
        <v>1619759</v>
      </c>
      <c r="F27" s="442">
        <v>5690956</v>
      </c>
      <c r="G27" s="12"/>
    </row>
    <row r="28" spans="1:7">
      <c r="A28" s="71" t="s">
        <v>62</v>
      </c>
      <c r="B28" s="2"/>
      <c r="C28" s="2"/>
      <c r="D28" s="228"/>
      <c r="E28" s="456">
        <f t="shared" si="1"/>
        <v>0</v>
      </c>
      <c r="F28" s="445"/>
      <c r="G28" s="12"/>
    </row>
    <row r="29" spans="1:7">
      <c r="A29" s="598" t="s">
        <v>68</v>
      </c>
      <c r="B29" s="599"/>
      <c r="C29" s="600"/>
      <c r="D29" s="226">
        <v>822948</v>
      </c>
      <c r="E29" s="456">
        <f t="shared" si="1"/>
        <v>4211331</v>
      </c>
      <c r="F29" s="442">
        <v>5034279</v>
      </c>
      <c r="G29" s="12"/>
    </row>
    <row r="30" spans="1:7" ht="13.5" customHeight="1">
      <c r="A30" s="225" t="s">
        <v>6</v>
      </c>
      <c r="B30" s="3"/>
      <c r="C30" s="3"/>
      <c r="D30" s="227">
        <f>SUM(D23:D29)</f>
        <v>47266579</v>
      </c>
      <c r="E30" s="457">
        <f>SUM(E23:E29)</f>
        <v>15214245</v>
      </c>
      <c r="F30" s="443">
        <f>SUM(F23:F29)</f>
        <v>62480824</v>
      </c>
      <c r="G30" s="215"/>
    </row>
    <row r="31" spans="1:7">
      <c r="A31" s="222"/>
      <c r="B31" s="22"/>
      <c r="C31" s="22"/>
      <c r="D31" s="107"/>
      <c r="E31" s="223"/>
      <c r="F31" s="107"/>
      <c r="G31" s="216"/>
    </row>
    <row r="32" spans="1:7" ht="13.5" customHeight="1">
      <c r="A32" s="306"/>
      <c r="B32" s="219" t="s">
        <v>7</v>
      </c>
      <c r="C32" s="219"/>
      <c r="D32" s="229"/>
      <c r="E32" s="220"/>
      <c r="F32" s="229"/>
      <c r="G32" s="221"/>
    </row>
    <row r="33" spans="1:7">
      <c r="A33" s="225"/>
      <c r="B33" s="8"/>
      <c r="C33" s="8"/>
      <c r="D33" s="230"/>
      <c r="E33" s="9"/>
      <c r="F33" s="230"/>
      <c r="G33" s="215"/>
    </row>
    <row r="34" spans="1:7">
      <c r="A34" s="225" t="s">
        <v>2</v>
      </c>
      <c r="B34" s="2"/>
      <c r="C34" s="2"/>
      <c r="D34" s="414" t="s">
        <v>18</v>
      </c>
      <c r="E34" s="455" t="s">
        <v>154</v>
      </c>
      <c r="F34" s="491" t="s">
        <v>168</v>
      </c>
      <c r="G34" s="12"/>
    </row>
    <row r="35" spans="1:7">
      <c r="A35" s="71" t="s">
        <v>59</v>
      </c>
      <c r="B35" s="2"/>
      <c r="C35" s="2"/>
      <c r="D35" s="226">
        <v>0</v>
      </c>
      <c r="E35" s="456">
        <f>F35-D35</f>
        <v>43299098</v>
      </c>
      <c r="F35" s="442">
        <v>43299098</v>
      </c>
      <c r="G35" s="12"/>
    </row>
    <row r="36" spans="1:7">
      <c r="A36" s="71" t="s">
        <v>60</v>
      </c>
      <c r="B36" s="2"/>
      <c r="C36" s="2"/>
      <c r="D36" s="226">
        <v>0</v>
      </c>
      <c r="E36" s="456">
        <v>0</v>
      </c>
      <c r="F36" s="442">
        <v>0</v>
      </c>
      <c r="G36" s="12"/>
    </row>
    <row r="37" spans="1:7" ht="13.5" customHeight="1">
      <c r="A37" s="225" t="s">
        <v>1</v>
      </c>
      <c r="B37" s="3"/>
      <c r="C37" s="3"/>
      <c r="D37" s="227">
        <f>SUM(D35:D36)</f>
        <v>0</v>
      </c>
      <c r="E37" s="457">
        <f>SUM(E35:E36)</f>
        <v>43299098</v>
      </c>
      <c r="F37" s="443">
        <f>SUM(F35:F36)</f>
        <v>43299098</v>
      </c>
      <c r="G37" s="215"/>
    </row>
    <row r="38" spans="1:7">
      <c r="A38" s="71"/>
      <c r="B38" s="2"/>
      <c r="C38" s="2"/>
      <c r="D38" s="90"/>
      <c r="E38" s="456"/>
      <c r="F38" s="444"/>
      <c r="G38" s="12"/>
    </row>
    <row r="39" spans="1:7">
      <c r="A39" s="225" t="s">
        <v>3</v>
      </c>
      <c r="B39" s="2"/>
      <c r="C39" s="2"/>
      <c r="D39" s="90"/>
      <c r="E39" s="456"/>
      <c r="F39" s="444"/>
      <c r="G39" s="12"/>
    </row>
    <row r="40" spans="1:7">
      <c r="A40" s="71" t="s">
        <v>69</v>
      </c>
      <c r="B40" s="2"/>
      <c r="C40" s="2"/>
      <c r="D40" s="226">
        <v>1540000</v>
      </c>
      <c r="E40" s="456">
        <f>F40-D40</f>
        <v>1695890</v>
      </c>
      <c r="F40" s="442">
        <v>3235890</v>
      </c>
      <c r="G40" s="12"/>
    </row>
    <row r="41" spans="1:7">
      <c r="A41" s="71" t="s">
        <v>70</v>
      </c>
      <c r="B41" s="2"/>
      <c r="C41" s="2"/>
      <c r="D41" s="226">
        <v>1362000</v>
      </c>
      <c r="E41" s="456">
        <f t="shared" ref="E41:E42" si="2">F41-D41</f>
        <v>1358340</v>
      </c>
      <c r="F41" s="442">
        <v>2720340</v>
      </c>
      <c r="G41" s="12"/>
    </row>
    <row r="42" spans="1:7">
      <c r="A42" s="71" t="s">
        <v>71</v>
      </c>
      <c r="B42" s="2"/>
      <c r="C42" s="2"/>
      <c r="D42" s="226">
        <v>0</v>
      </c>
      <c r="E42" s="456">
        <f t="shared" si="2"/>
        <v>0</v>
      </c>
      <c r="F42" s="442">
        <v>0</v>
      </c>
      <c r="G42" s="12"/>
    </row>
    <row r="43" spans="1:7" ht="13.5" customHeight="1">
      <c r="A43" s="225" t="s">
        <v>6</v>
      </c>
      <c r="B43" s="3"/>
      <c r="C43" s="3"/>
      <c r="D43" s="227">
        <f>D40+D41+D42</f>
        <v>2902000</v>
      </c>
      <c r="E43" s="457">
        <f>SUM(E40:E42)</f>
        <v>3054230</v>
      </c>
      <c r="F43" s="443">
        <f>SUM(F40:F42)</f>
        <v>5956230</v>
      </c>
      <c r="G43" s="215"/>
    </row>
    <row r="44" spans="1:7" ht="13.8" thickBot="1">
      <c r="A44" s="222"/>
      <c r="B44" s="22"/>
      <c r="C44" s="22"/>
      <c r="D44" s="108"/>
      <c r="E44" s="458"/>
      <c r="F44" s="446"/>
      <c r="G44" s="216"/>
    </row>
    <row r="45" spans="1:7" ht="13.5" customHeight="1">
      <c r="A45" s="24" t="s">
        <v>8</v>
      </c>
      <c r="B45" s="25"/>
      <c r="C45" s="25"/>
      <c r="D45" s="231">
        <f>D20+D37</f>
        <v>50168579</v>
      </c>
      <c r="E45" s="459">
        <f>E20+E37</f>
        <v>63830835</v>
      </c>
      <c r="F45" s="447">
        <f>F20+F37</f>
        <v>113999414</v>
      </c>
      <c r="G45" s="217"/>
    </row>
    <row r="46" spans="1:7" ht="14.25" customHeight="1" thickBot="1">
      <c r="A46" s="26" t="s">
        <v>9</v>
      </c>
      <c r="B46" s="27"/>
      <c r="C46" s="27"/>
      <c r="D46" s="232">
        <f>D30+D43</f>
        <v>50168579</v>
      </c>
      <c r="E46" s="460">
        <f>E30+E43</f>
        <v>18268475</v>
      </c>
      <c r="F46" s="448">
        <f>F30+F43</f>
        <v>68437054</v>
      </c>
      <c r="G46" s="218"/>
    </row>
    <row r="47" spans="1:7">
      <c r="A47" s="1"/>
      <c r="B47" s="1"/>
      <c r="C47" s="1"/>
      <c r="D47" s="438"/>
      <c r="E47" s="5"/>
      <c r="F47" s="5"/>
      <c r="G47" s="5"/>
    </row>
    <row r="48" spans="1:7">
      <c r="A48" s="201"/>
      <c r="B48" s="1"/>
      <c r="C48" s="1"/>
      <c r="D48" s="1"/>
      <c r="E48" s="1"/>
      <c r="F48" s="1"/>
      <c r="G48" s="1"/>
    </row>
  </sheetData>
  <mergeCells count="7">
    <mergeCell ref="A1:H1"/>
    <mergeCell ref="A2:H2"/>
    <mergeCell ref="D11:G11"/>
    <mergeCell ref="A11:C11"/>
    <mergeCell ref="A29:C29"/>
    <mergeCell ref="A6:F6"/>
    <mergeCell ref="B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C1" sqref="C1:M1"/>
    </sheetView>
  </sheetViews>
  <sheetFormatPr defaultRowHeight="13.2"/>
  <cols>
    <col min="1" max="1" width="7.88671875" customWidth="1"/>
    <col min="3" max="3" width="18.44140625" customWidth="1"/>
    <col min="4" max="12" width="9.6640625" customWidth="1"/>
    <col min="13" max="14" width="10.33203125" customWidth="1"/>
    <col min="15" max="18" width="9.6640625" customWidth="1"/>
    <col min="19" max="19" width="18.88671875" customWidth="1"/>
  </cols>
  <sheetData>
    <row r="1" spans="1:18">
      <c r="C1" s="594" t="s">
        <v>232</v>
      </c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53"/>
    </row>
    <row r="2" spans="1:18"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53"/>
    </row>
    <row r="3" spans="1:18">
      <c r="A3" s="4"/>
      <c r="B3" s="4"/>
      <c r="C3" s="4"/>
    </row>
    <row r="4" spans="1:18">
      <c r="A4" s="4"/>
      <c r="B4" s="4"/>
      <c r="C4" s="412"/>
      <c r="D4" s="612" t="s">
        <v>192</v>
      </c>
      <c r="E4" s="612"/>
      <c r="F4" s="612"/>
      <c r="G4" s="612"/>
      <c r="H4" s="612"/>
      <c r="I4" s="612"/>
      <c r="J4" s="612"/>
      <c r="K4" s="612"/>
      <c r="L4" s="612"/>
    </row>
    <row r="5" spans="1:18">
      <c r="A5" s="4"/>
      <c r="B5" s="4"/>
      <c r="C5" s="412"/>
      <c r="D5" s="240"/>
      <c r="E5" s="555"/>
      <c r="F5" s="240"/>
      <c r="G5" s="240"/>
      <c r="H5" s="555"/>
      <c r="I5" s="240"/>
      <c r="J5" s="240"/>
      <c r="K5" s="555"/>
      <c r="L5" s="240"/>
    </row>
    <row r="6" spans="1:18">
      <c r="A6" s="4"/>
      <c r="B6" s="4"/>
      <c r="C6" s="4"/>
      <c r="D6" s="611" t="s">
        <v>42</v>
      </c>
      <c r="E6" s="611"/>
      <c r="F6" s="611"/>
      <c r="G6" s="611"/>
      <c r="H6" s="611"/>
      <c r="I6" s="611"/>
      <c r="J6" s="611"/>
      <c r="K6" s="611"/>
      <c r="L6" s="611"/>
      <c r="M6" s="4"/>
      <c r="N6" s="4"/>
      <c r="O6" s="4"/>
      <c r="P6" s="4"/>
      <c r="Q6" s="4"/>
      <c r="R6" s="4"/>
    </row>
    <row r="7" spans="1:18">
      <c r="A7" s="4"/>
      <c r="B7" s="4"/>
      <c r="C7" s="4"/>
      <c r="D7" s="4"/>
      <c r="E7" s="4"/>
      <c r="F7" s="4"/>
      <c r="G7" s="4">
        <v>2017</v>
      </c>
      <c r="H7" s="4"/>
      <c r="I7" s="4"/>
      <c r="J7" s="4"/>
      <c r="K7" s="4"/>
      <c r="L7" s="4"/>
      <c r="M7" s="4"/>
      <c r="N7" s="4"/>
      <c r="O7" s="4"/>
      <c r="P7" s="4"/>
      <c r="Q7" s="4"/>
      <c r="R7" s="33"/>
    </row>
    <row r="8" spans="1:18" ht="13.8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241"/>
      <c r="Q8" s="241"/>
      <c r="R8" s="321" t="s">
        <v>122</v>
      </c>
    </row>
    <row r="9" spans="1:18" ht="13.8" thickBot="1">
      <c r="A9" s="31"/>
      <c r="B9" s="247" t="s">
        <v>12</v>
      </c>
      <c r="C9" s="34"/>
      <c r="D9" s="604" t="s">
        <v>13</v>
      </c>
      <c r="E9" s="605"/>
      <c r="F9" s="606"/>
      <c r="G9" s="604" t="s">
        <v>14</v>
      </c>
      <c r="H9" s="605"/>
      <c r="I9" s="606"/>
      <c r="J9" s="604" t="s">
        <v>15</v>
      </c>
      <c r="K9" s="605"/>
      <c r="L9" s="606"/>
      <c r="M9" s="604" t="s">
        <v>11</v>
      </c>
      <c r="N9" s="605"/>
      <c r="O9" s="606"/>
      <c r="P9" s="604" t="s">
        <v>17</v>
      </c>
      <c r="Q9" s="605"/>
      <c r="R9" s="606"/>
    </row>
    <row r="10" spans="1:18" ht="15" customHeight="1" thickBot="1">
      <c r="A10" s="10" t="s">
        <v>20</v>
      </c>
      <c r="B10" s="607" t="s">
        <v>22</v>
      </c>
      <c r="C10" s="608"/>
      <c r="D10" s="604" t="s">
        <v>89</v>
      </c>
      <c r="E10" s="605"/>
      <c r="F10" s="606"/>
      <c r="G10" s="604" t="s">
        <v>88</v>
      </c>
      <c r="H10" s="605"/>
      <c r="I10" s="606"/>
      <c r="J10" s="604" t="s">
        <v>78</v>
      </c>
      <c r="K10" s="605"/>
      <c r="L10" s="606"/>
      <c r="M10" s="604" t="s">
        <v>79</v>
      </c>
      <c r="N10" s="605"/>
      <c r="O10" s="606"/>
      <c r="P10" s="604" t="s">
        <v>132</v>
      </c>
      <c r="Q10" s="605"/>
      <c r="R10" s="606"/>
    </row>
    <row r="11" spans="1:18" ht="15" customHeight="1" thickBot="1">
      <c r="A11" s="300" t="s">
        <v>21</v>
      </c>
      <c r="B11" s="609"/>
      <c r="C11" s="610"/>
      <c r="D11" s="206" t="s">
        <v>18</v>
      </c>
      <c r="E11" s="557" t="s">
        <v>222</v>
      </c>
      <c r="F11" s="207" t="s">
        <v>154</v>
      </c>
      <c r="G11" s="206" t="s">
        <v>18</v>
      </c>
      <c r="H11" s="557" t="s">
        <v>222</v>
      </c>
      <c r="I11" s="207" t="s">
        <v>154</v>
      </c>
      <c r="J11" s="206" t="s">
        <v>18</v>
      </c>
      <c r="K11" s="557" t="s">
        <v>222</v>
      </c>
      <c r="L11" s="207" t="s">
        <v>154</v>
      </c>
      <c r="M11" s="206" t="s">
        <v>18</v>
      </c>
      <c r="N11" s="557" t="s">
        <v>222</v>
      </c>
      <c r="O11" s="207" t="s">
        <v>154</v>
      </c>
      <c r="P11" s="206" t="s">
        <v>18</v>
      </c>
      <c r="Q11" s="557" t="s">
        <v>222</v>
      </c>
      <c r="R11" s="207" t="s">
        <v>154</v>
      </c>
    </row>
    <row r="12" spans="1:18">
      <c r="A12" s="10" t="s">
        <v>19</v>
      </c>
      <c r="B12" s="10"/>
      <c r="C12" s="35"/>
      <c r="D12" s="307"/>
      <c r="E12" s="558"/>
      <c r="F12" s="308"/>
      <c r="G12" s="309"/>
      <c r="H12" s="558"/>
      <c r="I12" s="308"/>
      <c r="J12" s="309"/>
      <c r="K12" s="558"/>
      <c r="L12" s="308"/>
      <c r="M12" s="309"/>
      <c r="N12" s="558"/>
      <c r="O12" s="308"/>
      <c r="P12" s="309"/>
      <c r="Q12" s="558"/>
      <c r="R12" s="308"/>
    </row>
    <row r="13" spans="1:18">
      <c r="A13" s="306"/>
      <c r="B13" s="306"/>
      <c r="C13" s="566"/>
      <c r="D13" s="570"/>
      <c r="E13" s="570"/>
      <c r="F13" s="570"/>
      <c r="G13" s="567"/>
      <c r="H13" s="559"/>
      <c r="I13" s="303"/>
      <c r="J13" s="302"/>
      <c r="K13" s="559"/>
      <c r="L13" s="303"/>
      <c r="M13" s="302"/>
      <c r="N13" s="559"/>
      <c r="O13" s="303"/>
      <c r="P13" s="302"/>
      <c r="Q13" s="559"/>
      <c r="R13" s="303"/>
    </row>
    <row r="14" spans="1:18">
      <c r="A14" s="289" t="s">
        <v>49</v>
      </c>
      <c r="B14" s="270" t="s">
        <v>77</v>
      </c>
      <c r="C14" s="13"/>
      <c r="D14" s="407">
        <v>6637559</v>
      </c>
      <c r="E14" s="407">
        <f>F14-D14</f>
        <v>2913745</v>
      </c>
      <c r="F14" s="407">
        <v>9551304</v>
      </c>
      <c r="G14" s="568"/>
      <c r="H14" s="563"/>
      <c r="I14" s="274"/>
      <c r="J14" s="233"/>
      <c r="K14" s="563"/>
      <c r="L14" s="274"/>
      <c r="M14" s="233">
        <v>42302402</v>
      </c>
      <c r="N14" s="563">
        <f>O14-M14</f>
        <v>996696</v>
      </c>
      <c r="O14" s="274">
        <v>43299098</v>
      </c>
      <c r="P14" s="233"/>
      <c r="Q14" s="563"/>
      <c r="R14" s="274"/>
    </row>
    <row r="15" spans="1:18">
      <c r="A15" s="289" t="s">
        <v>48</v>
      </c>
      <c r="B15" s="270" t="s">
        <v>76</v>
      </c>
      <c r="C15" s="13"/>
      <c r="D15" s="407">
        <v>100000</v>
      </c>
      <c r="E15" s="407">
        <f t="shared" ref="E15:E26" si="0">F15-D15</f>
        <v>0</v>
      </c>
      <c r="F15" s="407">
        <v>100000</v>
      </c>
      <c r="G15" s="568"/>
      <c r="H15" s="563"/>
      <c r="I15" s="274"/>
      <c r="J15" s="233"/>
      <c r="K15" s="563"/>
      <c r="L15" s="274"/>
      <c r="M15" s="233"/>
      <c r="N15" s="563"/>
      <c r="O15" s="274"/>
      <c r="P15" s="233"/>
      <c r="Q15" s="563"/>
      <c r="R15" s="274"/>
    </row>
    <row r="16" spans="1:18">
      <c r="A16" s="289" t="s">
        <v>50</v>
      </c>
      <c r="B16" s="270" t="s">
        <v>93</v>
      </c>
      <c r="C16" s="13"/>
      <c r="D16" s="407">
        <v>1344000</v>
      </c>
      <c r="E16" s="407">
        <f t="shared" si="0"/>
        <v>0</v>
      </c>
      <c r="F16" s="407">
        <v>1344000</v>
      </c>
      <c r="G16" s="568"/>
      <c r="H16" s="563"/>
      <c r="I16" s="274"/>
      <c r="J16" s="233"/>
      <c r="K16" s="563"/>
      <c r="L16" s="274"/>
      <c r="M16" s="233"/>
      <c r="N16" s="563"/>
      <c r="O16" s="274"/>
      <c r="P16" s="233"/>
      <c r="Q16" s="563"/>
      <c r="R16" s="274"/>
    </row>
    <row r="17" spans="1:19">
      <c r="A17" s="289" t="s">
        <v>74</v>
      </c>
      <c r="B17" s="454" t="s">
        <v>193</v>
      </c>
      <c r="C17" s="13"/>
      <c r="D17" s="407">
        <v>1362000</v>
      </c>
      <c r="E17" s="407">
        <f t="shared" si="0"/>
        <v>0</v>
      </c>
      <c r="F17" s="407">
        <v>1362000</v>
      </c>
      <c r="G17" s="568"/>
      <c r="H17" s="563"/>
      <c r="I17" s="274"/>
      <c r="J17" s="233"/>
      <c r="K17" s="563"/>
      <c r="L17" s="274"/>
      <c r="M17" s="233"/>
      <c r="N17" s="563"/>
      <c r="O17" s="274"/>
      <c r="P17" s="233">
        <v>3163489</v>
      </c>
      <c r="Q17" s="563">
        <f>R17-P17</f>
        <v>381129</v>
      </c>
      <c r="R17" s="274">
        <v>3544618</v>
      </c>
    </row>
    <row r="18" spans="1:19">
      <c r="A18" s="289" t="s">
        <v>73</v>
      </c>
      <c r="B18" s="454" t="s">
        <v>94</v>
      </c>
      <c r="C18" s="13"/>
      <c r="D18" s="407">
        <v>1962400</v>
      </c>
      <c r="E18" s="407">
        <f t="shared" si="0"/>
        <v>0</v>
      </c>
      <c r="F18" s="407">
        <v>1962400</v>
      </c>
      <c r="G18" s="568"/>
      <c r="H18" s="563"/>
      <c r="I18" s="274"/>
      <c r="J18" s="233"/>
      <c r="K18" s="563"/>
      <c r="L18" s="274"/>
      <c r="M18" s="233"/>
      <c r="N18" s="563"/>
      <c r="O18" s="274"/>
      <c r="P18" s="233"/>
      <c r="Q18" s="563"/>
      <c r="R18" s="274"/>
    </row>
    <row r="19" spans="1:19">
      <c r="A19" s="289" t="s">
        <v>148</v>
      </c>
      <c r="B19" s="454" t="s">
        <v>169</v>
      </c>
      <c r="C19" s="13"/>
      <c r="D19" s="407">
        <v>14615554</v>
      </c>
      <c r="E19" s="407">
        <f t="shared" si="0"/>
        <v>2068720</v>
      </c>
      <c r="F19" s="407">
        <v>16684274</v>
      </c>
      <c r="G19" s="568"/>
      <c r="H19" s="563"/>
      <c r="I19" s="274"/>
      <c r="J19" s="233">
        <v>13802375</v>
      </c>
      <c r="K19" s="563">
        <f>L19-J19</f>
        <v>474675</v>
      </c>
      <c r="L19" s="274">
        <v>14277050</v>
      </c>
      <c r="M19" s="233"/>
      <c r="N19" s="563"/>
      <c r="O19" s="274"/>
      <c r="P19" s="233"/>
      <c r="Q19" s="563"/>
      <c r="R19" s="274"/>
    </row>
    <row r="20" spans="1:19">
      <c r="A20" s="289" t="s">
        <v>181</v>
      </c>
      <c r="B20" s="270" t="s">
        <v>196</v>
      </c>
      <c r="C20" s="13"/>
      <c r="D20" s="407"/>
      <c r="E20" s="407"/>
      <c r="F20" s="407"/>
      <c r="G20" s="568"/>
      <c r="H20" s="563"/>
      <c r="I20" s="274"/>
      <c r="J20" s="233"/>
      <c r="K20" s="407"/>
      <c r="L20" s="274"/>
      <c r="M20" s="233"/>
      <c r="N20" s="563"/>
      <c r="O20" s="274"/>
      <c r="P20" s="233"/>
      <c r="Q20" s="563"/>
      <c r="R20" s="274"/>
    </row>
    <row r="21" spans="1:19">
      <c r="A21" s="289" t="s">
        <v>51</v>
      </c>
      <c r="B21" s="602" t="s">
        <v>95</v>
      </c>
      <c r="C21" s="603"/>
      <c r="D21" s="407"/>
      <c r="E21" s="407"/>
      <c r="F21" s="407"/>
      <c r="G21" s="568"/>
      <c r="H21" s="563"/>
      <c r="I21" s="274"/>
      <c r="J21" s="233"/>
      <c r="K21" s="407"/>
      <c r="L21" s="274"/>
      <c r="M21" s="233"/>
      <c r="N21" s="563"/>
      <c r="O21" s="274"/>
      <c r="P21" s="233"/>
      <c r="Q21" s="563"/>
      <c r="R21" s="274"/>
    </row>
    <row r="22" spans="1:19">
      <c r="A22" s="289" t="s">
        <v>47</v>
      </c>
      <c r="B22" s="453" t="s">
        <v>194</v>
      </c>
      <c r="C22" s="556"/>
      <c r="D22" s="571">
        <v>13802375</v>
      </c>
      <c r="E22" s="407">
        <f t="shared" si="0"/>
        <v>474675</v>
      </c>
      <c r="F22" s="407">
        <v>14277050</v>
      </c>
      <c r="G22" s="569"/>
      <c r="H22" s="564"/>
      <c r="I22" s="281"/>
      <c r="J22" s="233"/>
      <c r="K22" s="407"/>
      <c r="L22" s="274"/>
      <c r="M22" s="280"/>
      <c r="N22" s="564"/>
      <c r="O22" s="281"/>
      <c r="P22" s="280"/>
      <c r="Q22" s="564"/>
      <c r="R22" s="281"/>
    </row>
    <row r="23" spans="1:19">
      <c r="A23" s="289" t="s">
        <v>52</v>
      </c>
      <c r="B23" s="543" t="s">
        <v>185</v>
      </c>
      <c r="C23" s="556"/>
      <c r="D23" s="571">
        <v>1200000</v>
      </c>
      <c r="E23" s="407">
        <f t="shared" si="0"/>
        <v>0</v>
      </c>
      <c r="F23" s="407">
        <v>1200000</v>
      </c>
      <c r="G23" s="569"/>
      <c r="H23" s="564"/>
      <c r="I23" s="281"/>
      <c r="J23" s="233"/>
      <c r="K23" s="407"/>
      <c r="L23" s="274"/>
      <c r="M23" s="280"/>
      <c r="N23" s="564"/>
      <c r="O23" s="281"/>
      <c r="P23" s="280"/>
      <c r="Q23" s="564"/>
      <c r="R23" s="281"/>
    </row>
    <row r="24" spans="1:19">
      <c r="A24" s="289" t="s">
        <v>159</v>
      </c>
      <c r="B24" s="465" t="s">
        <v>160</v>
      </c>
      <c r="C24" s="556"/>
      <c r="D24" s="571"/>
      <c r="E24" s="407"/>
      <c r="F24" s="407"/>
      <c r="G24" s="569"/>
      <c r="H24" s="564"/>
      <c r="I24" s="281"/>
      <c r="J24" s="233"/>
      <c r="K24" s="407"/>
      <c r="L24" s="274"/>
      <c r="M24" s="280"/>
      <c r="N24" s="564"/>
      <c r="O24" s="281"/>
      <c r="P24" s="280"/>
      <c r="Q24" s="564"/>
      <c r="R24" s="281"/>
    </row>
    <row r="25" spans="1:19">
      <c r="A25" s="289" t="s">
        <v>130</v>
      </c>
      <c r="B25" s="270" t="s">
        <v>195</v>
      </c>
      <c r="C25" s="13"/>
      <c r="D25" s="571">
        <v>3939120</v>
      </c>
      <c r="E25" s="407">
        <f t="shared" si="0"/>
        <v>-262229</v>
      </c>
      <c r="F25" s="407">
        <v>3676891</v>
      </c>
      <c r="G25" s="569"/>
      <c r="H25" s="564"/>
      <c r="I25" s="281"/>
      <c r="J25" s="233"/>
      <c r="K25" s="407"/>
      <c r="L25" s="274"/>
      <c r="M25" s="280"/>
      <c r="N25" s="564"/>
      <c r="O25" s="281"/>
      <c r="P25" s="280"/>
      <c r="Q25" s="564"/>
      <c r="R25" s="281"/>
    </row>
    <row r="26" spans="1:19">
      <c r="A26" s="289" t="s">
        <v>56</v>
      </c>
      <c r="B26" s="270" t="s">
        <v>120</v>
      </c>
      <c r="C26" s="13"/>
      <c r="D26" s="571">
        <v>2500000</v>
      </c>
      <c r="E26" s="407">
        <f t="shared" si="0"/>
        <v>0</v>
      </c>
      <c r="F26" s="407">
        <v>2500000</v>
      </c>
      <c r="G26" s="569"/>
      <c r="H26" s="564"/>
      <c r="I26" s="281"/>
      <c r="J26" s="233"/>
      <c r="K26" s="407"/>
      <c r="L26" s="274"/>
      <c r="M26" s="280"/>
      <c r="N26" s="564"/>
      <c r="O26" s="281"/>
      <c r="P26" s="280"/>
      <c r="Q26" s="564"/>
      <c r="R26" s="281"/>
    </row>
    <row r="27" spans="1:19">
      <c r="A27" s="289" t="s">
        <v>80</v>
      </c>
      <c r="B27" s="270" t="s">
        <v>151</v>
      </c>
      <c r="C27" s="13"/>
      <c r="D27" s="407"/>
      <c r="E27" s="407"/>
      <c r="F27" s="407"/>
      <c r="G27" s="568">
        <v>5675300</v>
      </c>
      <c r="H27" s="563">
        <f>I27-G27</f>
        <v>798292</v>
      </c>
      <c r="I27" s="274">
        <v>6473592</v>
      </c>
      <c r="J27" s="233"/>
      <c r="K27" s="407"/>
      <c r="L27" s="310"/>
      <c r="M27" s="254"/>
      <c r="N27" s="560"/>
      <c r="O27" s="274"/>
      <c r="P27" s="254"/>
      <c r="Q27" s="560"/>
      <c r="R27" s="310"/>
    </row>
    <row r="28" spans="1:19">
      <c r="A28" s="289"/>
      <c r="B28" s="270"/>
      <c r="C28" s="13"/>
      <c r="D28" s="437"/>
      <c r="E28" s="407"/>
      <c r="F28" s="437"/>
      <c r="G28" s="568"/>
      <c r="H28" s="563"/>
      <c r="I28" s="310"/>
      <c r="J28" s="233"/>
      <c r="K28" s="407"/>
      <c r="L28" s="310"/>
      <c r="M28" s="254"/>
      <c r="N28" s="560"/>
      <c r="O28" s="274"/>
      <c r="P28" s="254"/>
      <c r="Q28" s="560"/>
      <c r="R28" s="310"/>
    </row>
    <row r="29" spans="1:19" ht="13.8" thickBot="1">
      <c r="A29" s="312"/>
      <c r="B29" s="312"/>
      <c r="C29" s="301"/>
      <c r="D29" s="313"/>
      <c r="E29" s="561"/>
      <c r="F29" s="311"/>
      <c r="G29" s="277"/>
      <c r="H29" s="565"/>
      <c r="I29" s="278"/>
      <c r="J29" s="277"/>
      <c r="K29" s="565"/>
      <c r="L29" s="278"/>
      <c r="M29" s="277"/>
      <c r="N29" s="565"/>
      <c r="O29" s="278"/>
      <c r="P29" s="277"/>
      <c r="Q29" s="565"/>
      <c r="R29" s="278"/>
    </row>
    <row r="30" spans="1:19" ht="13.8" thickBot="1">
      <c r="A30" s="296"/>
      <c r="B30" s="296" t="s">
        <v>82</v>
      </c>
      <c r="C30" s="304"/>
      <c r="D30" s="305">
        <f>SUM(D14:D27)</f>
        <v>47463008</v>
      </c>
      <c r="E30" s="562">
        <f>SUM(E13:E28)</f>
        <v>5194911</v>
      </c>
      <c r="F30" s="283">
        <f>SUM(F14:F27)</f>
        <v>52657919</v>
      </c>
      <c r="G30" s="305">
        <f>SUM(G14:G27)</f>
        <v>5675300</v>
      </c>
      <c r="H30" s="562">
        <f>SUM(H27)</f>
        <v>798292</v>
      </c>
      <c r="I30" s="283">
        <f>SUM(I14:I28)</f>
        <v>6473592</v>
      </c>
      <c r="J30" s="305">
        <f>SUM(J14:J27)</f>
        <v>13802375</v>
      </c>
      <c r="K30" s="562">
        <f>SUM(K19)</f>
        <v>474675</v>
      </c>
      <c r="L30" s="283">
        <f>SUM(L13:L28)</f>
        <v>14277050</v>
      </c>
      <c r="M30" s="256">
        <f>SUM(M14:M25)</f>
        <v>42302402</v>
      </c>
      <c r="N30" s="562">
        <f>N14</f>
        <v>996696</v>
      </c>
      <c r="O30" s="283">
        <f>SUM(O14:O27)</f>
        <v>43299098</v>
      </c>
      <c r="P30" s="305">
        <f>SUM(P14:P25)</f>
        <v>3163489</v>
      </c>
      <c r="Q30" s="562">
        <f>Q17</f>
        <v>381129</v>
      </c>
      <c r="R30" s="283">
        <f>R17</f>
        <v>3544618</v>
      </c>
    </row>
    <row r="31" spans="1:19">
      <c r="S31" s="545"/>
    </row>
  </sheetData>
  <mergeCells count="16">
    <mergeCell ref="C1:M1"/>
    <mergeCell ref="C2:M2"/>
    <mergeCell ref="D6:L6"/>
    <mergeCell ref="D4:L4"/>
    <mergeCell ref="P10:R10"/>
    <mergeCell ref="D9:F9"/>
    <mergeCell ref="G9:I9"/>
    <mergeCell ref="J9:L9"/>
    <mergeCell ref="M9:O9"/>
    <mergeCell ref="P9:R9"/>
    <mergeCell ref="B21:C21"/>
    <mergeCell ref="D10:F10"/>
    <mergeCell ref="G10:I10"/>
    <mergeCell ref="J10:L10"/>
    <mergeCell ref="M10:O10"/>
    <mergeCell ref="B10:C11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3.2"/>
  <cols>
    <col min="1" max="1" width="4" customWidth="1"/>
    <col min="2" max="2" width="7.33203125" customWidth="1"/>
    <col min="6" max="6" width="8.44140625" customWidth="1"/>
    <col min="7" max="7" width="9.6640625" customWidth="1"/>
    <col min="8" max="8" width="12.44140625" customWidth="1"/>
    <col min="9" max="10" width="9.6640625" customWidth="1"/>
  </cols>
  <sheetData>
    <row r="1" spans="1:10">
      <c r="A1" s="594" t="s">
        <v>231</v>
      </c>
      <c r="B1" s="594"/>
      <c r="C1" s="594"/>
      <c r="D1" s="594"/>
      <c r="E1" s="594"/>
      <c r="F1" s="594"/>
      <c r="G1" s="594"/>
      <c r="H1" s="594"/>
      <c r="I1" s="594"/>
      <c r="J1" s="594"/>
    </row>
    <row r="2" spans="1:10" ht="15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</row>
    <row r="3" spans="1:10" ht="13.8">
      <c r="A3" s="201"/>
      <c r="B3" s="38"/>
      <c r="C3" s="38"/>
      <c r="J3" s="39"/>
    </row>
    <row r="4" spans="1:10" ht="13.8">
      <c r="A4" s="38"/>
      <c r="B4" s="38"/>
      <c r="C4" s="611" t="s">
        <v>197</v>
      </c>
      <c r="D4" s="611"/>
      <c r="E4" s="611"/>
      <c r="F4" s="611"/>
      <c r="G4" s="611"/>
    </row>
    <row r="5" spans="1:10" ht="13.8">
      <c r="A5" s="38"/>
      <c r="G5" s="38"/>
    </row>
    <row r="6" spans="1:10" ht="13.8">
      <c r="B6" s="38"/>
      <c r="C6" s="611" t="s">
        <v>121</v>
      </c>
      <c r="D6" s="611"/>
      <c r="E6" s="611"/>
      <c r="F6" s="611"/>
      <c r="G6" s="611"/>
    </row>
    <row r="7" spans="1:10">
      <c r="D7" s="39"/>
      <c r="E7" s="413">
        <v>2017</v>
      </c>
    </row>
    <row r="8" spans="1:10" ht="13.8" thickBot="1">
      <c r="J8" s="321" t="s">
        <v>122</v>
      </c>
    </row>
    <row r="9" spans="1:10" ht="15.75" customHeight="1" thickBot="1">
      <c r="A9" s="162"/>
      <c r="B9" s="41"/>
      <c r="C9" s="162"/>
      <c r="D9" s="41"/>
      <c r="E9" s="41"/>
      <c r="F9" s="41"/>
      <c r="G9" s="418"/>
      <c r="H9" s="161"/>
      <c r="I9" s="166"/>
      <c r="J9" s="160"/>
    </row>
    <row r="10" spans="1:10" ht="15" customHeight="1" thickBot="1">
      <c r="A10" s="122" t="s">
        <v>20</v>
      </c>
      <c r="B10" s="44" t="s">
        <v>21</v>
      </c>
      <c r="C10" s="122"/>
      <c r="D10" s="44" t="s">
        <v>22</v>
      </c>
      <c r="E10" s="44"/>
      <c r="F10" s="23"/>
      <c r="G10" s="339" t="s">
        <v>18</v>
      </c>
      <c r="H10" s="557" t="s">
        <v>222</v>
      </c>
      <c r="I10" s="207" t="s">
        <v>154</v>
      </c>
      <c r="J10" s="159"/>
    </row>
    <row r="11" spans="1:10" ht="14.25" customHeight="1">
      <c r="A11" s="10" t="s">
        <v>23</v>
      </c>
      <c r="B11" s="11"/>
      <c r="C11" s="10" t="s">
        <v>24</v>
      </c>
      <c r="D11" s="11"/>
      <c r="E11" s="11"/>
      <c r="F11" s="11"/>
      <c r="G11" s="158"/>
      <c r="H11" s="157"/>
      <c r="I11" s="249"/>
      <c r="J11" s="156"/>
    </row>
    <row r="12" spans="1:10">
      <c r="A12" s="71"/>
      <c r="B12" s="239" t="s">
        <v>49</v>
      </c>
      <c r="C12" s="67" t="s">
        <v>138</v>
      </c>
      <c r="D12" s="68"/>
      <c r="E12" s="68"/>
      <c r="F12" s="2"/>
      <c r="G12" s="234">
        <f>SUM(G13:G21)</f>
        <v>6039732</v>
      </c>
      <c r="H12" s="234">
        <f t="shared" ref="H12" si="0">SUM(H13:H21)</f>
        <v>-3135241</v>
      </c>
      <c r="I12" s="234">
        <v>2834246</v>
      </c>
      <c r="J12" s="55"/>
    </row>
    <row r="13" spans="1:10">
      <c r="A13" s="71"/>
      <c r="B13" s="239"/>
      <c r="C13" s="71" t="s">
        <v>81</v>
      </c>
      <c r="D13" s="2"/>
      <c r="E13" s="2"/>
      <c r="F13" s="2"/>
      <c r="G13" s="235">
        <v>35000</v>
      </c>
      <c r="H13" s="332">
        <f>I13-G13</f>
        <v>42733</v>
      </c>
      <c r="I13" s="546">
        <v>77733</v>
      </c>
      <c r="J13" s="55"/>
    </row>
    <row r="14" spans="1:10">
      <c r="A14" s="71"/>
      <c r="B14" s="239"/>
      <c r="C14" s="71" t="s">
        <v>198</v>
      </c>
      <c r="D14" s="2"/>
      <c r="E14" s="2"/>
      <c r="F14" s="2"/>
      <c r="G14" s="235">
        <v>1000000</v>
      </c>
      <c r="H14" s="332">
        <f t="shared" ref="H14:H19" si="1">I14-G14</f>
        <v>-844974</v>
      </c>
      <c r="I14" s="546">
        <v>155026</v>
      </c>
      <c r="J14" s="55"/>
    </row>
    <row r="15" spans="1:10">
      <c r="A15" s="71"/>
      <c r="B15" s="239"/>
      <c r="C15" s="71" t="s">
        <v>199</v>
      </c>
      <c r="D15" s="2"/>
      <c r="E15" s="2"/>
      <c r="F15" s="2"/>
      <c r="G15" s="235">
        <v>0</v>
      </c>
      <c r="H15" s="332">
        <f t="shared" si="1"/>
        <v>7733</v>
      </c>
      <c r="I15" s="546">
        <v>7733</v>
      </c>
      <c r="J15" s="55"/>
    </row>
    <row r="16" spans="1:10">
      <c r="A16" s="71"/>
      <c r="B16" s="239"/>
      <c r="C16" s="71" t="s">
        <v>155</v>
      </c>
      <c r="D16" s="2"/>
      <c r="E16" s="2"/>
      <c r="F16" s="2"/>
      <c r="G16" s="235">
        <v>400000</v>
      </c>
      <c r="H16" s="332">
        <f t="shared" si="1"/>
        <v>-358443</v>
      </c>
      <c r="I16" s="546">
        <v>41557</v>
      </c>
      <c r="J16" s="55"/>
    </row>
    <row r="17" spans="1:10">
      <c r="A17" s="71"/>
      <c r="B17" s="239"/>
      <c r="C17" s="71" t="s">
        <v>200</v>
      </c>
      <c r="D17" s="2"/>
      <c r="E17" s="2"/>
      <c r="F17" s="2"/>
      <c r="G17" s="235">
        <v>4334732</v>
      </c>
      <c r="H17" s="332">
        <f t="shared" si="1"/>
        <v>-2275164</v>
      </c>
      <c r="I17" s="546">
        <v>2059568</v>
      </c>
      <c r="J17" s="55"/>
    </row>
    <row r="18" spans="1:10">
      <c r="A18" s="71"/>
      <c r="B18" s="239"/>
      <c r="C18" s="71" t="s">
        <v>202</v>
      </c>
      <c r="D18" s="2"/>
      <c r="E18" s="2"/>
      <c r="F18" s="2"/>
      <c r="G18" s="235">
        <v>0</v>
      </c>
      <c r="H18" s="332">
        <f t="shared" si="1"/>
        <v>62512</v>
      </c>
      <c r="I18" s="546">
        <v>62512</v>
      </c>
      <c r="J18" s="55"/>
    </row>
    <row r="19" spans="1:10">
      <c r="A19" s="71"/>
      <c r="B19" s="239"/>
      <c r="C19" s="71" t="s">
        <v>201</v>
      </c>
      <c r="D19" s="2"/>
      <c r="E19" s="2"/>
      <c r="F19" s="2"/>
      <c r="G19" s="235">
        <v>270000</v>
      </c>
      <c r="H19" s="332">
        <f t="shared" si="1"/>
        <v>230362</v>
      </c>
      <c r="I19" s="546">
        <v>500362</v>
      </c>
      <c r="J19" s="55"/>
    </row>
    <row r="20" spans="1:10">
      <c r="A20" s="71"/>
      <c r="B20" s="239"/>
      <c r="C20" s="71"/>
      <c r="D20" s="2"/>
      <c r="E20" s="2"/>
      <c r="F20" s="2"/>
      <c r="G20" s="235"/>
      <c r="H20" s="332"/>
      <c r="I20" s="364"/>
      <c r="J20" s="55"/>
    </row>
    <row r="21" spans="1:10">
      <c r="A21" s="71"/>
      <c r="B21" s="239"/>
      <c r="C21" s="76"/>
      <c r="D21" s="2"/>
      <c r="E21" s="2"/>
      <c r="F21" s="2"/>
      <c r="G21" s="235"/>
      <c r="H21" s="332"/>
      <c r="I21" s="364"/>
      <c r="J21" s="55"/>
    </row>
    <row r="22" spans="1:10" ht="13.8" thickBot="1">
      <c r="A22" s="155"/>
      <c r="B22" s="238"/>
      <c r="C22" s="155"/>
      <c r="D22" s="96"/>
      <c r="E22" s="96"/>
      <c r="F22" s="96"/>
      <c r="G22" s="236"/>
      <c r="H22" s="461"/>
      <c r="I22" s="493"/>
      <c r="J22" s="154"/>
    </row>
    <row r="23" spans="1:10" ht="13.8" thickBot="1">
      <c r="A23" s="17"/>
      <c r="B23" s="37"/>
      <c r="C23" s="31" t="s">
        <v>82</v>
      </c>
      <c r="D23" s="34"/>
      <c r="E23" s="34"/>
      <c r="F23" s="32"/>
      <c r="G23" s="237">
        <f>G12</f>
        <v>6039732</v>
      </c>
      <c r="H23" s="237">
        <f t="shared" ref="H23:I23" si="2">H12</f>
        <v>-3135241</v>
      </c>
      <c r="I23" s="237">
        <f t="shared" si="2"/>
        <v>2834246</v>
      </c>
      <c r="J23" s="153"/>
    </row>
  </sheetData>
  <mergeCells count="4">
    <mergeCell ref="C6:G6"/>
    <mergeCell ref="C4:G4"/>
    <mergeCell ref="A2:J2"/>
    <mergeCell ref="A1:J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J1"/>
    </sheetView>
  </sheetViews>
  <sheetFormatPr defaultRowHeight="13.2"/>
  <cols>
    <col min="1" max="1" width="4.5546875" customWidth="1"/>
    <col min="2" max="2" width="7.109375" customWidth="1"/>
    <col min="3" max="3" width="5.6640625" customWidth="1"/>
    <col min="6" max="6" width="13.88671875" customWidth="1"/>
    <col min="7" max="7" width="9.88671875" customWidth="1"/>
    <col min="8" max="8" width="9.6640625" customWidth="1"/>
    <col min="9" max="9" width="10.109375" bestFit="1" customWidth="1"/>
    <col min="10" max="10" width="8.88671875" customWidth="1"/>
  </cols>
  <sheetData>
    <row r="1" spans="1:10">
      <c r="A1" s="594" t="s">
        <v>230</v>
      </c>
      <c r="B1" s="594"/>
      <c r="C1" s="594"/>
      <c r="D1" s="594"/>
      <c r="E1" s="594"/>
      <c r="F1" s="594"/>
      <c r="G1" s="594"/>
      <c r="H1" s="594"/>
      <c r="I1" s="594"/>
      <c r="J1" s="594"/>
    </row>
    <row r="2" spans="1:10" ht="15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</row>
    <row r="3" spans="1:10" ht="13.8">
      <c r="A3" s="201"/>
      <c r="B3" s="38"/>
      <c r="C3" s="38"/>
      <c r="J3" s="39"/>
    </row>
    <row r="4" spans="1:10" ht="13.8">
      <c r="A4" s="38"/>
      <c r="B4" s="38"/>
      <c r="C4" s="38"/>
      <c r="D4" s="611" t="s">
        <v>192</v>
      </c>
      <c r="E4" s="611"/>
      <c r="F4" s="611"/>
      <c r="G4" s="611"/>
    </row>
    <row r="5" spans="1:10" ht="13.8">
      <c r="A5" s="38"/>
      <c r="B5" s="38"/>
      <c r="C5" s="38"/>
      <c r="D5" s="38"/>
      <c r="G5" s="38"/>
    </row>
    <row r="6" spans="1:10" ht="13.8">
      <c r="A6" s="38"/>
      <c r="B6" s="38"/>
      <c r="C6" s="38"/>
      <c r="D6" s="611" t="s">
        <v>123</v>
      </c>
      <c r="E6" s="611"/>
      <c r="F6" s="611"/>
      <c r="G6" s="611"/>
    </row>
    <row r="7" spans="1:10">
      <c r="D7" s="4"/>
      <c r="E7" s="613">
        <v>2017</v>
      </c>
      <c r="F7" s="613"/>
    </row>
    <row r="8" spans="1:10" ht="13.8" thickBot="1">
      <c r="D8" s="4"/>
      <c r="E8" s="186"/>
      <c r="F8" s="186"/>
      <c r="J8" s="321" t="s">
        <v>122</v>
      </c>
    </row>
    <row r="9" spans="1:10" ht="13.8" thickBot="1">
      <c r="A9" s="40"/>
      <c r="B9" s="40"/>
      <c r="C9" s="41"/>
      <c r="D9" s="41"/>
      <c r="E9" s="41"/>
      <c r="F9" s="41"/>
      <c r="G9" s="418"/>
      <c r="H9" s="42"/>
      <c r="I9" s="42"/>
      <c r="J9" s="62"/>
    </row>
    <row r="10" spans="1:10" ht="13.8" thickBot="1">
      <c r="A10" s="43" t="s">
        <v>20</v>
      </c>
      <c r="B10" s="43" t="s">
        <v>21</v>
      </c>
      <c r="C10" s="44"/>
      <c r="D10" s="44" t="s">
        <v>22</v>
      </c>
      <c r="E10" s="44"/>
      <c r="F10" s="23"/>
      <c r="G10" s="339" t="s">
        <v>18</v>
      </c>
      <c r="H10" s="557" t="s">
        <v>222</v>
      </c>
      <c r="I10" s="207" t="s">
        <v>154</v>
      </c>
      <c r="J10" s="63"/>
    </row>
    <row r="11" spans="1:10">
      <c r="A11" s="45" t="s">
        <v>23</v>
      </c>
      <c r="B11" s="45"/>
      <c r="C11" s="11" t="s">
        <v>24</v>
      </c>
      <c r="D11" s="11"/>
      <c r="E11" s="11"/>
      <c r="F11" s="46"/>
      <c r="G11" s="47"/>
      <c r="H11" s="48"/>
      <c r="I11" s="494"/>
      <c r="J11" s="49"/>
    </row>
    <row r="12" spans="1:10">
      <c r="A12" s="415"/>
      <c r="B12" s="415"/>
      <c r="C12" s="14"/>
      <c r="D12" s="14"/>
      <c r="E12" s="14"/>
      <c r="F12" s="416"/>
      <c r="G12" s="417"/>
      <c r="H12" s="65"/>
      <c r="I12" s="495"/>
      <c r="J12" s="66"/>
    </row>
    <row r="13" spans="1:10">
      <c r="A13" s="15"/>
      <c r="B13" s="251">
        <v>900020</v>
      </c>
      <c r="C13" s="449" t="s">
        <v>135</v>
      </c>
      <c r="D13" s="50"/>
      <c r="E13" s="50"/>
      <c r="F13" s="51"/>
      <c r="G13" s="243">
        <f>SUM(G15:G19)</f>
        <v>5675300</v>
      </c>
      <c r="H13" s="462">
        <f>SUM(H15:H19)</f>
        <v>798292</v>
      </c>
      <c r="I13" s="496">
        <f>SUM(I15:I19)</f>
        <v>6473592</v>
      </c>
      <c r="J13" s="152"/>
    </row>
    <row r="14" spans="1:10">
      <c r="A14" s="15"/>
      <c r="B14" s="15"/>
      <c r="C14" s="2"/>
      <c r="D14" s="2"/>
      <c r="E14" s="2"/>
      <c r="F14" s="52"/>
      <c r="G14" s="235"/>
      <c r="H14" s="332"/>
      <c r="I14" s="364"/>
      <c r="J14" s="55"/>
    </row>
    <row r="15" spans="1:10">
      <c r="A15" s="15"/>
      <c r="B15" s="15"/>
      <c r="C15" s="2"/>
      <c r="D15" s="2" t="s">
        <v>133</v>
      </c>
      <c r="E15" s="2"/>
      <c r="F15" s="52"/>
      <c r="G15" s="233">
        <v>2500000</v>
      </c>
      <c r="H15" s="407">
        <f>I15-G15</f>
        <v>748251</v>
      </c>
      <c r="I15" s="364">
        <v>3248251</v>
      </c>
      <c r="J15" s="55"/>
    </row>
    <row r="16" spans="1:10">
      <c r="A16" s="15"/>
      <c r="B16" s="15"/>
      <c r="C16" s="2"/>
      <c r="D16" s="2" t="s">
        <v>83</v>
      </c>
      <c r="E16" s="2"/>
      <c r="F16" s="52"/>
      <c r="G16" s="233">
        <v>2175300</v>
      </c>
      <c r="H16" s="407">
        <f t="shared" ref="H16:H19" si="0">I16-G16</f>
        <v>424400</v>
      </c>
      <c r="I16" s="364">
        <v>2599700</v>
      </c>
      <c r="J16" s="55"/>
    </row>
    <row r="17" spans="1:10" hidden="1">
      <c r="A17" s="15"/>
      <c r="B17" s="15"/>
      <c r="C17" s="2"/>
      <c r="D17" s="13"/>
      <c r="E17" s="13"/>
      <c r="F17" s="52"/>
      <c r="G17" s="233"/>
      <c r="H17" s="407">
        <f t="shared" si="0"/>
        <v>0</v>
      </c>
      <c r="I17" s="364"/>
      <c r="J17" s="55"/>
    </row>
    <row r="18" spans="1:10">
      <c r="A18" s="15"/>
      <c r="B18" s="15"/>
      <c r="C18" s="2"/>
      <c r="D18" s="2" t="s">
        <v>84</v>
      </c>
      <c r="E18" s="2"/>
      <c r="F18" s="52"/>
      <c r="G18" s="233">
        <v>650000</v>
      </c>
      <c r="H18" s="407">
        <f t="shared" si="0"/>
        <v>-70415</v>
      </c>
      <c r="I18" s="364">
        <v>579585</v>
      </c>
      <c r="J18" s="55"/>
    </row>
    <row r="19" spans="1:10">
      <c r="A19" s="15"/>
      <c r="B19" s="15"/>
      <c r="C19" s="2"/>
      <c r="D19" s="2" t="s">
        <v>161</v>
      </c>
      <c r="E19" s="2"/>
      <c r="F19" s="52"/>
      <c r="G19" s="235">
        <v>350000</v>
      </c>
      <c r="H19" s="407">
        <f t="shared" si="0"/>
        <v>-303944</v>
      </c>
      <c r="I19" s="364">
        <v>46056</v>
      </c>
      <c r="J19" s="55"/>
    </row>
    <row r="20" spans="1:10">
      <c r="A20" s="15"/>
      <c r="B20" s="15"/>
      <c r="C20" s="2"/>
      <c r="D20" s="2"/>
      <c r="E20" s="2"/>
      <c r="F20" s="52"/>
      <c r="G20" s="235"/>
      <c r="H20" s="407"/>
      <c r="I20" s="364"/>
      <c r="J20" s="55"/>
    </row>
    <row r="21" spans="1:10">
      <c r="A21" s="15"/>
      <c r="B21" s="15"/>
      <c r="C21" s="2"/>
      <c r="D21" s="2"/>
      <c r="E21" s="2"/>
      <c r="F21" s="52"/>
      <c r="G21" s="235"/>
      <c r="H21" s="407"/>
      <c r="I21" s="364"/>
      <c r="J21" s="55"/>
    </row>
    <row r="22" spans="1:10">
      <c r="A22" s="15"/>
      <c r="B22" s="15"/>
      <c r="C22" s="2"/>
      <c r="D22" s="2"/>
      <c r="E22" s="2"/>
      <c r="F22" s="52"/>
      <c r="G22" s="235"/>
      <c r="H22" s="407"/>
      <c r="I22" s="364"/>
      <c r="J22" s="55"/>
    </row>
    <row r="23" spans="1:10">
      <c r="A23" s="15"/>
      <c r="B23" s="15"/>
      <c r="C23" s="2"/>
      <c r="D23" s="2"/>
      <c r="E23" s="2"/>
      <c r="F23" s="52"/>
      <c r="G23" s="235"/>
      <c r="H23" s="407"/>
      <c r="I23" s="364"/>
      <c r="J23" s="55"/>
    </row>
    <row r="24" spans="1:10">
      <c r="A24" s="15"/>
      <c r="B24" s="15"/>
      <c r="C24" s="2"/>
      <c r="D24" s="2"/>
      <c r="E24" s="2"/>
      <c r="F24" s="52"/>
      <c r="G24" s="235"/>
      <c r="H24" s="407"/>
      <c r="I24" s="364"/>
      <c r="J24" s="55"/>
    </row>
    <row r="25" spans="1:10" ht="13.8" thickBot="1">
      <c r="A25" s="16"/>
      <c r="B25" s="16"/>
      <c r="C25" s="22"/>
      <c r="D25" s="22"/>
      <c r="E25" s="22"/>
      <c r="F25" s="56"/>
      <c r="G25" s="242"/>
      <c r="H25" s="400"/>
      <c r="I25" s="492"/>
      <c r="J25" s="57"/>
    </row>
    <row r="26" spans="1:10" ht="13.8" thickBot="1">
      <c r="A26" s="58"/>
      <c r="B26" s="58"/>
      <c r="C26" s="31" t="s">
        <v>82</v>
      </c>
      <c r="D26" s="34"/>
      <c r="E26" s="34"/>
      <c r="F26" s="32"/>
      <c r="G26" s="253">
        <f>SUM(G15:G19)</f>
        <v>5675300</v>
      </c>
      <c r="H26" s="406">
        <f>H13</f>
        <v>798292</v>
      </c>
      <c r="I26" s="497">
        <f>I13</f>
        <v>6473592</v>
      </c>
      <c r="J26" s="110"/>
    </row>
    <row r="27" spans="1:10">
      <c r="A27" s="41"/>
      <c r="B27" s="41"/>
      <c r="C27" s="41"/>
      <c r="D27" s="41"/>
      <c r="E27" s="41"/>
      <c r="F27" s="41"/>
      <c r="G27" s="41"/>
      <c r="H27" s="41"/>
      <c r="I27" s="41"/>
      <c r="J27" s="4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customHeight="1">
      <c r="A30" s="1"/>
      <c r="B30" s="1"/>
      <c r="C30" s="601" t="s">
        <v>124</v>
      </c>
      <c r="D30" s="601"/>
      <c r="E30" s="601"/>
      <c r="F30" s="601"/>
      <c r="G30" s="601"/>
      <c r="H30" s="601"/>
      <c r="I30" s="1"/>
      <c r="J30" s="1"/>
    </row>
    <row r="31" spans="1:10" ht="13.8">
      <c r="A31" s="1"/>
      <c r="E31" s="613">
        <v>2017</v>
      </c>
      <c r="F31" s="613"/>
      <c r="G31" s="60"/>
      <c r="H31" s="1"/>
      <c r="I31" s="1"/>
      <c r="J31" s="1"/>
    </row>
    <row r="32" spans="1:10" ht="13.8" thickBot="1">
      <c r="A32" s="23"/>
      <c r="B32" s="1"/>
      <c r="C32" s="1"/>
      <c r="D32" s="61"/>
      <c r="E32" s="1"/>
      <c r="F32" s="1"/>
      <c r="G32" s="1"/>
      <c r="H32" s="61"/>
      <c r="I32" s="61"/>
      <c r="J32" s="181" t="s">
        <v>122</v>
      </c>
    </row>
    <row r="33" spans="1:10" ht="13.8" thickBot="1">
      <c r="A33" s="40"/>
      <c r="B33" s="40"/>
      <c r="C33" s="41"/>
      <c r="D33" s="41"/>
      <c r="E33" s="41"/>
      <c r="F33" s="41"/>
      <c r="G33" s="418"/>
      <c r="H33" s="42"/>
      <c r="I33" s="250"/>
      <c r="J33" s="62"/>
    </row>
    <row r="34" spans="1:10" ht="13.8" thickBot="1">
      <c r="A34" s="43" t="s">
        <v>20</v>
      </c>
      <c r="B34" s="43" t="s">
        <v>21</v>
      </c>
      <c r="C34" s="44"/>
      <c r="D34" s="44" t="s">
        <v>22</v>
      </c>
      <c r="E34" s="44"/>
      <c r="F34" s="44"/>
      <c r="G34" s="297" t="s">
        <v>18</v>
      </c>
      <c r="H34" s="557" t="s">
        <v>222</v>
      </c>
      <c r="I34" s="207" t="s">
        <v>154</v>
      </c>
      <c r="J34" s="63"/>
    </row>
    <row r="35" spans="1:10">
      <c r="A35" s="45" t="s">
        <v>23</v>
      </c>
      <c r="B35" s="468"/>
      <c r="C35" s="10" t="s">
        <v>24</v>
      </c>
      <c r="D35" s="11"/>
      <c r="E35" s="64"/>
      <c r="F35" s="35"/>
      <c r="G35" s="47"/>
      <c r="H35" s="48"/>
      <c r="I35" s="498"/>
      <c r="J35" s="49"/>
    </row>
    <row r="36" spans="1:10" hidden="1">
      <c r="A36" s="15"/>
      <c r="B36" s="469"/>
      <c r="C36" s="67"/>
      <c r="D36" s="68"/>
      <c r="E36" s="68"/>
      <c r="F36" s="69"/>
      <c r="G36" s="70"/>
      <c r="H36" s="91"/>
      <c r="I36" s="499"/>
      <c r="J36" s="89"/>
    </row>
    <row r="37" spans="1:10" hidden="1">
      <c r="A37" s="15"/>
      <c r="B37" s="467"/>
      <c r="C37" s="72"/>
      <c r="D37" s="2"/>
      <c r="E37" s="2"/>
      <c r="F37" s="52"/>
      <c r="G37" s="53"/>
      <c r="H37" s="54"/>
      <c r="I37" s="500"/>
      <c r="J37" s="55"/>
    </row>
    <row r="38" spans="1:10" hidden="1">
      <c r="A38" s="15"/>
      <c r="B38" s="467"/>
      <c r="C38" s="71"/>
      <c r="D38" s="2"/>
      <c r="E38" s="2"/>
      <c r="F38" s="52"/>
      <c r="G38" s="53"/>
      <c r="H38" s="54"/>
      <c r="I38" s="500"/>
      <c r="J38" s="55"/>
    </row>
    <row r="39" spans="1:10" hidden="1">
      <c r="A39" s="15"/>
      <c r="B39" s="467"/>
      <c r="C39" s="72"/>
      <c r="D39" s="28"/>
      <c r="E39" s="28"/>
      <c r="F39" s="73"/>
      <c r="G39" s="53"/>
      <c r="H39" s="54"/>
      <c r="I39" s="500"/>
      <c r="J39" s="55"/>
    </row>
    <row r="40" spans="1:10">
      <c r="A40" s="15"/>
      <c r="B40" s="467"/>
      <c r="C40" s="72"/>
      <c r="D40" s="28"/>
      <c r="E40" s="28"/>
      <c r="F40" s="73"/>
      <c r="G40" s="53"/>
      <c r="H40" s="54"/>
      <c r="I40" s="500"/>
      <c r="J40" s="55"/>
    </row>
    <row r="41" spans="1:10">
      <c r="A41" s="15"/>
      <c r="B41" s="252" t="s">
        <v>148</v>
      </c>
      <c r="C41" s="76" t="s">
        <v>170</v>
      </c>
      <c r="D41" s="74"/>
      <c r="E41" s="74"/>
      <c r="F41" s="75"/>
      <c r="G41" s="233">
        <v>14615554</v>
      </c>
      <c r="H41" s="233">
        <f>I41-G41</f>
        <v>2068720</v>
      </c>
      <c r="I41" s="274">
        <v>16684274</v>
      </c>
      <c r="J41" s="55"/>
    </row>
    <row r="42" spans="1:10">
      <c r="A42" s="15"/>
      <c r="B42" s="252"/>
      <c r="C42" s="76"/>
      <c r="D42" s="74"/>
      <c r="E42" s="74"/>
      <c r="F42" s="75"/>
      <c r="G42" s="254"/>
      <c r="H42" s="437"/>
      <c r="I42" s="499"/>
      <c r="J42" s="55"/>
    </row>
    <row r="43" spans="1:10" ht="13.8" thickBot="1">
      <c r="A43" s="16"/>
      <c r="B43" s="470"/>
      <c r="C43" s="1"/>
      <c r="D43" s="1"/>
      <c r="E43" s="1"/>
      <c r="F43" s="77"/>
      <c r="G43" s="255"/>
      <c r="H43" s="502"/>
      <c r="I43" s="501"/>
      <c r="J43" s="154"/>
    </row>
    <row r="44" spans="1:10" ht="13.8" thickBot="1">
      <c r="A44" s="58"/>
      <c r="B44" s="58"/>
      <c r="C44" s="31" t="s">
        <v>82</v>
      </c>
      <c r="D44" s="34"/>
      <c r="E44" s="34"/>
      <c r="F44" s="32"/>
      <c r="G44" s="256">
        <f>G41</f>
        <v>14615554</v>
      </c>
      <c r="H44" s="256">
        <f t="shared" ref="H44:I44" si="1">H41</f>
        <v>2068720</v>
      </c>
      <c r="I44" s="256">
        <f t="shared" si="1"/>
        <v>16684274</v>
      </c>
      <c r="J44" s="78"/>
    </row>
  </sheetData>
  <mergeCells count="7">
    <mergeCell ref="A1:J1"/>
    <mergeCell ref="E31:F31"/>
    <mergeCell ref="A2:J2"/>
    <mergeCell ref="D4:G4"/>
    <mergeCell ref="D6:G6"/>
    <mergeCell ref="E7:F7"/>
    <mergeCell ref="C30:H30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7"/>
  <sheetViews>
    <sheetView workbookViewId="0">
      <selection sqref="A1:H1"/>
    </sheetView>
  </sheetViews>
  <sheetFormatPr defaultRowHeight="13.2"/>
  <cols>
    <col min="1" max="1" width="7.88671875" customWidth="1"/>
    <col min="2" max="2" width="6.109375" customWidth="1"/>
    <col min="5" max="5" width="16.88671875" customWidth="1"/>
    <col min="6" max="8" width="11.6640625" customWidth="1"/>
    <col min="9" max="9" width="9.33203125" bestFit="1" customWidth="1"/>
  </cols>
  <sheetData>
    <row r="1" spans="1:9">
      <c r="A1" s="594" t="s">
        <v>229</v>
      </c>
      <c r="B1" s="594"/>
      <c r="C1" s="594"/>
      <c r="D1" s="594"/>
      <c r="E1" s="594"/>
      <c r="F1" s="594"/>
      <c r="G1" s="594"/>
      <c r="H1" s="594"/>
    </row>
    <row r="2" spans="1:9">
      <c r="A2" s="614"/>
      <c r="B2" s="614"/>
      <c r="C2" s="614"/>
      <c r="D2" s="614"/>
      <c r="E2" s="614"/>
      <c r="F2" s="614"/>
      <c r="G2" s="614"/>
      <c r="H2" s="614"/>
      <c r="I2" s="1"/>
    </row>
    <row r="3" spans="1:9">
      <c r="A3" s="1"/>
      <c r="B3" s="1"/>
      <c r="D3" s="1"/>
      <c r="E3" s="1"/>
      <c r="F3" s="1"/>
      <c r="G3" s="1"/>
      <c r="H3" s="1"/>
      <c r="I3" s="1"/>
    </row>
    <row r="4" spans="1:9">
      <c r="A4" s="6"/>
      <c r="B4" s="6"/>
      <c r="C4" s="601" t="s">
        <v>192</v>
      </c>
      <c r="D4" s="601"/>
      <c r="E4" s="601"/>
      <c r="F4" s="601"/>
      <c r="G4" s="489"/>
      <c r="H4" s="1"/>
      <c r="I4" s="1"/>
    </row>
    <row r="5" spans="1:9" ht="13.8" thickBot="1">
      <c r="A5" s="6"/>
      <c r="H5" s="419" t="s">
        <v>122</v>
      </c>
      <c r="I5" s="1"/>
    </row>
    <row r="6" spans="1:9">
      <c r="A6" s="195"/>
      <c r="B6" s="196"/>
      <c r="C6" s="615" t="s">
        <v>25</v>
      </c>
      <c r="D6" s="615"/>
      <c r="E6" s="615"/>
      <c r="F6" s="615"/>
      <c r="G6" s="490"/>
      <c r="H6" s="261"/>
      <c r="I6" s="1"/>
    </row>
    <row r="7" spans="1:9" ht="13.8" thickBot="1">
      <c r="A7" s="59"/>
      <c r="B7" s="1"/>
      <c r="C7" s="197"/>
      <c r="D7" s="186"/>
      <c r="E7" s="441">
        <v>2017</v>
      </c>
      <c r="F7" s="1"/>
      <c r="G7" s="1"/>
      <c r="H7" s="262"/>
      <c r="I7" s="1"/>
    </row>
    <row r="8" spans="1:9" ht="13.8" thickBot="1">
      <c r="A8" s="21" t="s">
        <v>12</v>
      </c>
      <c r="B8" s="79"/>
      <c r="C8" s="80" t="s">
        <v>13</v>
      </c>
      <c r="D8" s="81"/>
      <c r="E8" s="81"/>
      <c r="F8" s="21" t="s">
        <v>14</v>
      </c>
      <c r="G8" s="21" t="s">
        <v>15</v>
      </c>
      <c r="H8" s="21" t="s">
        <v>11</v>
      </c>
      <c r="I8" s="186"/>
    </row>
    <row r="9" spans="1:9" ht="15" customHeight="1" thickBot="1">
      <c r="A9" s="258" t="s">
        <v>20</v>
      </c>
      <c r="B9" s="59"/>
      <c r="C9" s="1"/>
      <c r="D9" s="1"/>
      <c r="E9" s="1"/>
      <c r="F9" s="260"/>
      <c r="G9" s="260"/>
      <c r="H9" s="83"/>
      <c r="I9" s="187"/>
    </row>
    <row r="10" spans="1:9" ht="15.75" customHeight="1" thickBot="1">
      <c r="A10" s="121" t="s">
        <v>21</v>
      </c>
      <c r="B10" s="84" t="s">
        <v>22</v>
      </c>
      <c r="C10" s="85"/>
      <c r="D10" s="85"/>
      <c r="E10" s="85"/>
      <c r="F10" s="244" t="s">
        <v>18</v>
      </c>
      <c r="G10" s="557" t="s">
        <v>222</v>
      </c>
      <c r="H10" s="207" t="s">
        <v>154</v>
      </c>
      <c r="I10" s="188"/>
    </row>
    <row r="11" spans="1:9">
      <c r="A11" s="259" t="s">
        <v>26</v>
      </c>
      <c r="B11" s="87"/>
      <c r="C11" s="14"/>
      <c r="D11" s="14"/>
      <c r="E11" s="14"/>
      <c r="F11" s="263"/>
      <c r="G11" s="246"/>
      <c r="H11" s="246"/>
      <c r="I11" s="189"/>
    </row>
    <row r="12" spans="1:9">
      <c r="A12" s="314" t="s">
        <v>47</v>
      </c>
      <c r="B12" s="616" t="s">
        <v>136</v>
      </c>
      <c r="C12" s="617"/>
      <c r="D12" s="617"/>
      <c r="E12" s="618"/>
      <c r="F12" s="420">
        <f>F14+F20+F22+F24+F26</f>
        <v>13319704</v>
      </c>
      <c r="G12" s="420">
        <f>H12-F12</f>
        <v>-572431</v>
      </c>
      <c r="H12" s="420">
        <f>H14+H20+H22+H24+H26</f>
        <v>12747273</v>
      </c>
      <c r="I12" s="189"/>
    </row>
    <row r="13" spans="1:9">
      <c r="A13" s="71"/>
      <c r="B13" s="164"/>
      <c r="C13" s="1"/>
      <c r="D13" s="1"/>
      <c r="E13" s="77"/>
      <c r="F13" s="421"/>
      <c r="G13" s="421"/>
      <c r="H13" s="421"/>
      <c r="I13" s="189"/>
    </row>
    <row r="14" spans="1:9">
      <c r="A14" s="71"/>
      <c r="B14" s="266" t="s">
        <v>137</v>
      </c>
      <c r="C14" s="198"/>
      <c r="D14" s="198"/>
      <c r="E14" s="267"/>
      <c r="F14" s="422">
        <f>SUM(F15:F18)</f>
        <v>4768400</v>
      </c>
      <c r="G14" s="422">
        <f>SUM(G15:G18)</f>
        <v>-566360</v>
      </c>
      <c r="H14" s="422">
        <f>SUM(H15:H18)</f>
        <v>4202040</v>
      </c>
      <c r="I14" s="191"/>
    </row>
    <row r="15" spans="1:9">
      <c r="A15" s="270" t="s">
        <v>27</v>
      </c>
      <c r="B15" s="270"/>
      <c r="C15" s="435" t="s">
        <v>134</v>
      </c>
      <c r="D15" s="435"/>
      <c r="E15" s="436"/>
      <c r="F15" s="423">
        <v>1962400</v>
      </c>
      <c r="G15" s="423">
        <f>H15-F15</f>
        <v>-740360</v>
      </c>
      <c r="H15" s="423">
        <v>1222040</v>
      </c>
      <c r="I15" s="190"/>
    </row>
    <row r="16" spans="1:9">
      <c r="A16" s="71"/>
      <c r="B16" s="270"/>
      <c r="C16" s="435" t="s">
        <v>38</v>
      </c>
      <c r="D16" s="435"/>
      <c r="E16" s="436"/>
      <c r="F16" s="423">
        <v>1344000</v>
      </c>
      <c r="G16" s="423">
        <f t="shared" ref="G16:G18" si="0">H16-F16</f>
        <v>1536000</v>
      </c>
      <c r="H16" s="423">
        <v>2880000</v>
      </c>
      <c r="I16" s="190"/>
    </row>
    <row r="17" spans="1:12">
      <c r="A17" s="71"/>
      <c r="B17" s="270"/>
      <c r="C17" s="435" t="s">
        <v>131</v>
      </c>
      <c r="D17" s="435"/>
      <c r="E17" s="436"/>
      <c r="F17" s="423">
        <v>100000</v>
      </c>
      <c r="G17" s="423">
        <f t="shared" si="0"/>
        <v>0</v>
      </c>
      <c r="H17" s="423">
        <v>100000</v>
      </c>
      <c r="I17" s="192"/>
    </row>
    <row r="18" spans="1:12">
      <c r="A18" s="71"/>
      <c r="B18" s="270"/>
      <c r="C18" s="435" t="s">
        <v>39</v>
      </c>
      <c r="D18" s="435"/>
      <c r="E18" s="436"/>
      <c r="F18" s="423">
        <v>1362000</v>
      </c>
      <c r="G18" s="423">
        <f t="shared" si="0"/>
        <v>-1362000</v>
      </c>
      <c r="H18" s="423">
        <v>0</v>
      </c>
      <c r="I18" s="189"/>
    </row>
    <row r="19" spans="1:12">
      <c r="A19" s="71"/>
      <c r="B19" s="268"/>
      <c r="C19" s="198"/>
      <c r="D19" s="198"/>
      <c r="E19" s="269"/>
      <c r="F19" s="424"/>
      <c r="G19" s="424"/>
      <c r="H19" s="424"/>
      <c r="I19" s="190"/>
    </row>
    <row r="20" spans="1:12">
      <c r="A20" s="71"/>
      <c r="B20" s="266" t="s">
        <v>46</v>
      </c>
      <c r="C20" s="151"/>
      <c r="D20" s="151"/>
      <c r="E20" s="269"/>
      <c r="F20" s="425">
        <v>5000000</v>
      </c>
      <c r="G20" s="425">
        <v>0</v>
      </c>
      <c r="H20" s="425">
        <v>5000000</v>
      </c>
      <c r="I20" s="190"/>
    </row>
    <row r="21" spans="1:12">
      <c r="A21" s="71"/>
      <c r="B21" s="265"/>
      <c r="C21" s="151"/>
      <c r="D21" s="151"/>
      <c r="E21" s="269"/>
      <c r="F21" s="425"/>
      <c r="G21" s="425"/>
      <c r="H21" s="425"/>
      <c r="I21" s="190"/>
    </row>
    <row r="22" spans="1:12">
      <c r="A22" s="71"/>
      <c r="B22" s="266" t="s">
        <v>85</v>
      </c>
      <c r="C22" s="198"/>
      <c r="D22" s="198"/>
      <c r="E22" s="267"/>
      <c r="F22" s="422">
        <v>25500</v>
      </c>
      <c r="G22" s="422">
        <f>H22-F22</f>
        <v>73950</v>
      </c>
      <c r="H22" s="422">
        <v>99450</v>
      </c>
      <c r="I22" s="190"/>
    </row>
    <row r="23" spans="1:12">
      <c r="A23" s="71"/>
      <c r="B23" s="270"/>
      <c r="C23" s="13"/>
      <c r="D23" s="13"/>
      <c r="E23" s="88"/>
      <c r="F23" s="422"/>
      <c r="G23" s="422"/>
      <c r="H23" s="422"/>
      <c r="I23" s="190"/>
    </row>
    <row r="24" spans="1:12">
      <c r="A24" s="71"/>
      <c r="B24" s="266" t="s">
        <v>86</v>
      </c>
      <c r="C24" s="198"/>
      <c r="D24" s="198"/>
      <c r="E24" s="267"/>
      <c r="F24" s="422">
        <v>3525804</v>
      </c>
      <c r="G24" s="422">
        <f>H24-F24</f>
        <v>-80021</v>
      </c>
      <c r="H24" s="422">
        <v>3445783</v>
      </c>
      <c r="I24" s="193"/>
    </row>
    <row r="25" spans="1:12">
      <c r="A25" s="71"/>
      <c r="B25" s="266"/>
      <c r="C25" s="198"/>
      <c r="D25" s="198"/>
      <c r="E25" s="267"/>
      <c r="F25" s="422"/>
      <c r="G25" s="422"/>
      <c r="H25" s="422"/>
      <c r="I25" s="193"/>
    </row>
    <row r="26" spans="1:12">
      <c r="A26" s="71"/>
      <c r="B26" s="266" t="s">
        <v>153</v>
      </c>
      <c r="C26" s="198"/>
      <c r="D26" s="198"/>
      <c r="E26" s="267"/>
      <c r="F26" s="422">
        <v>0</v>
      </c>
      <c r="G26" s="422">
        <v>0</v>
      </c>
      <c r="H26" s="422">
        <v>0</v>
      </c>
      <c r="I26" s="193"/>
    </row>
    <row r="27" spans="1:12">
      <c r="A27" s="71"/>
      <c r="B27" s="266"/>
      <c r="C27" s="198"/>
      <c r="D27" s="198"/>
      <c r="E27" s="267"/>
      <c r="F27" s="422"/>
      <c r="G27" s="422"/>
      <c r="H27" s="422"/>
      <c r="I27" s="193"/>
    </row>
    <row r="28" spans="1:12">
      <c r="A28" s="71"/>
      <c r="B28" s="266"/>
      <c r="C28" s="198"/>
      <c r="D28" s="198"/>
      <c r="E28" s="267"/>
      <c r="F28" s="422"/>
      <c r="G28" s="422"/>
      <c r="H28" s="422"/>
      <c r="I28" s="193"/>
    </row>
    <row r="29" spans="1:12" ht="12.75" customHeight="1">
      <c r="A29" s="433"/>
      <c r="B29" s="430" t="s">
        <v>125</v>
      </c>
      <c r="C29" s="431"/>
      <c r="D29" s="431"/>
      <c r="E29" s="432"/>
      <c r="F29" s="434">
        <v>3554000</v>
      </c>
      <c r="G29" s="434">
        <f>H29-F29</f>
        <v>790000</v>
      </c>
      <c r="H29" s="434">
        <v>4344000</v>
      </c>
      <c r="I29" s="190"/>
    </row>
    <row r="30" spans="1:12">
      <c r="A30" s="71"/>
      <c r="B30" s="134"/>
      <c r="C30" s="131"/>
      <c r="D30" s="131"/>
      <c r="E30" s="315"/>
      <c r="F30" s="423"/>
      <c r="G30" s="423"/>
      <c r="H30" s="423"/>
      <c r="I30" s="190"/>
    </row>
    <row r="31" spans="1:12">
      <c r="A31" s="71"/>
      <c r="B31" s="257" t="s">
        <v>32</v>
      </c>
      <c r="C31" s="74"/>
      <c r="D31" s="131"/>
      <c r="E31" s="315"/>
      <c r="F31" s="426">
        <v>0</v>
      </c>
      <c r="G31" s="426">
        <v>0</v>
      </c>
      <c r="H31" s="426">
        <v>0</v>
      </c>
      <c r="I31" s="190"/>
    </row>
    <row r="32" spans="1:12">
      <c r="A32" s="71"/>
      <c r="B32" s="316"/>
      <c r="C32" s="317"/>
      <c r="D32" s="317"/>
      <c r="E32" s="318"/>
      <c r="F32" s="421"/>
      <c r="G32" s="421"/>
      <c r="H32" s="421"/>
      <c r="I32" s="194"/>
      <c r="L32" s="201"/>
    </row>
    <row r="33" spans="1:10">
      <c r="A33" s="71"/>
      <c r="B33" s="319" t="s">
        <v>75</v>
      </c>
      <c r="C33" s="74"/>
      <c r="D33" s="74"/>
      <c r="E33" s="315"/>
      <c r="F33" s="426">
        <v>2500000</v>
      </c>
      <c r="G33" s="426">
        <v>0</v>
      </c>
      <c r="H33" s="426">
        <v>2500000</v>
      </c>
      <c r="I33" s="190"/>
    </row>
    <row r="34" spans="1:10">
      <c r="A34" s="71"/>
      <c r="B34" s="316"/>
      <c r="C34" s="317"/>
      <c r="D34" s="317"/>
      <c r="E34" s="318"/>
      <c r="F34" s="421"/>
      <c r="G34" s="421"/>
      <c r="H34" s="421"/>
      <c r="I34" s="193"/>
    </row>
    <row r="35" spans="1:10">
      <c r="A35" s="71"/>
      <c r="B35" s="257" t="s">
        <v>87</v>
      </c>
      <c r="C35" s="131"/>
      <c r="D35" s="131"/>
      <c r="E35" s="320"/>
      <c r="F35" s="426">
        <v>1200000</v>
      </c>
      <c r="G35" s="426">
        <v>0</v>
      </c>
      <c r="H35" s="426">
        <v>1200000</v>
      </c>
      <c r="I35" s="190"/>
    </row>
    <row r="36" spans="1:10">
      <c r="A36" s="71"/>
      <c r="B36" s="199"/>
      <c r="C36" s="94"/>
      <c r="D36" s="94"/>
      <c r="E36" s="147"/>
      <c r="F36" s="426"/>
      <c r="G36" s="426"/>
      <c r="H36" s="426"/>
      <c r="I36" s="190"/>
    </row>
    <row r="37" spans="1:10">
      <c r="A37" s="222"/>
      <c r="B37" s="440"/>
      <c r="C37" s="245"/>
      <c r="D37" s="245"/>
      <c r="E37" s="272"/>
      <c r="F37" s="427"/>
      <c r="G37" s="427"/>
      <c r="H37" s="427"/>
      <c r="I37" s="190"/>
    </row>
    <row r="38" spans="1:10">
      <c r="A38" s="222"/>
      <c r="B38" s="271"/>
      <c r="C38" s="245"/>
      <c r="D38" s="245"/>
      <c r="E38" s="272"/>
      <c r="F38" s="427"/>
      <c r="G38" s="427"/>
      <c r="H38" s="427"/>
      <c r="I38" s="190"/>
    </row>
    <row r="39" spans="1:10">
      <c r="A39" s="222"/>
      <c r="B39" s="440" t="s">
        <v>156</v>
      </c>
      <c r="C39" s="245"/>
      <c r="D39" s="245"/>
      <c r="E39" s="272"/>
      <c r="F39" s="427"/>
      <c r="G39" s="427">
        <v>1000000</v>
      </c>
      <c r="H39" s="427">
        <v>1000000</v>
      </c>
      <c r="I39" s="190"/>
    </row>
    <row r="40" spans="1:10">
      <c r="A40" s="222"/>
      <c r="B40" s="440" t="s">
        <v>162</v>
      </c>
      <c r="C40" s="245"/>
      <c r="D40" s="245"/>
      <c r="E40" s="272"/>
      <c r="F40" s="427"/>
      <c r="G40" s="427">
        <v>889000</v>
      </c>
      <c r="H40" s="427">
        <v>889000</v>
      </c>
      <c r="I40" s="190"/>
    </row>
    <row r="41" spans="1:10">
      <c r="A41" s="222"/>
      <c r="B41" s="440"/>
      <c r="C41" s="245"/>
      <c r="D41" s="245"/>
      <c r="E41" s="272"/>
      <c r="F41" s="427"/>
      <c r="G41" s="427"/>
      <c r="H41" s="427"/>
      <c r="I41" s="190"/>
    </row>
    <row r="42" spans="1:10">
      <c r="A42" s="222"/>
      <c r="B42" s="271"/>
      <c r="C42" s="245"/>
      <c r="D42" s="245"/>
      <c r="E42" s="272"/>
      <c r="F42" s="427"/>
      <c r="G42" s="427"/>
      <c r="H42" s="427"/>
      <c r="I42" s="190"/>
    </row>
    <row r="43" spans="1:10" ht="13.8" thickBot="1">
      <c r="A43" s="222"/>
      <c r="B43" s="222"/>
      <c r="C43" s="22"/>
      <c r="D43" s="22"/>
      <c r="E43" s="56"/>
      <c r="F43" s="428"/>
      <c r="G43" s="428"/>
      <c r="H43" s="428"/>
      <c r="I43" s="190"/>
    </row>
    <row r="44" spans="1:10" ht="13.8" thickBot="1">
      <c r="A44" s="17"/>
      <c r="B44" s="31" t="s">
        <v>82</v>
      </c>
      <c r="C44" s="37"/>
      <c r="D44" s="37"/>
      <c r="E44" s="99"/>
      <c r="F44" s="429">
        <f>F12+F29+F31+F33+F35</f>
        <v>20573704</v>
      </c>
      <c r="G44" s="429">
        <f>H44-F44</f>
        <v>217569</v>
      </c>
      <c r="H44" s="429">
        <f t="shared" ref="H44" si="1">H12+H29+H31+H33+H35</f>
        <v>20791273</v>
      </c>
      <c r="I44" s="190"/>
    </row>
    <row r="47" spans="1:10">
      <c r="A47" s="201"/>
      <c r="B47" s="1"/>
      <c r="C47" s="1"/>
      <c r="E47" s="1"/>
      <c r="F47" s="1"/>
      <c r="G47" s="1"/>
      <c r="H47" s="1"/>
      <c r="I47" s="1"/>
      <c r="J47" s="1"/>
    </row>
  </sheetData>
  <mergeCells count="5">
    <mergeCell ref="A2:H2"/>
    <mergeCell ref="C4:F4"/>
    <mergeCell ref="C6:F6"/>
    <mergeCell ref="B12:E12"/>
    <mergeCell ref="A1:H1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P34"/>
  <sheetViews>
    <sheetView workbookViewId="0">
      <selection activeCell="B1" sqref="B1:O1"/>
    </sheetView>
  </sheetViews>
  <sheetFormatPr defaultRowHeight="13.2"/>
  <cols>
    <col min="3" max="3" width="11.109375" customWidth="1"/>
    <col min="4" max="4" width="6.6640625" customWidth="1"/>
    <col min="5" max="5" width="9.109375" hidden="1" customWidth="1"/>
    <col min="6" max="16" width="10.6640625" customWidth="1"/>
  </cols>
  <sheetData>
    <row r="1" spans="1:16">
      <c r="B1" s="594" t="s">
        <v>228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</row>
    <row r="2" spans="1:16"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1"/>
    </row>
    <row r="3" spans="1:16">
      <c r="B3" s="201"/>
      <c r="F3" s="201"/>
      <c r="G3" s="201"/>
      <c r="K3" s="1"/>
      <c r="N3" s="1"/>
      <c r="O3" s="1"/>
      <c r="P3" s="1"/>
    </row>
    <row r="4" spans="1:16">
      <c r="A4" s="4"/>
      <c r="B4" s="4"/>
      <c r="C4" s="4"/>
      <c r="F4" s="612" t="s">
        <v>203</v>
      </c>
      <c r="G4" s="612"/>
      <c r="H4" s="612"/>
      <c r="I4" s="612"/>
      <c r="J4" s="555"/>
    </row>
    <row r="5" spans="1:16">
      <c r="A5" s="4"/>
      <c r="B5" s="4"/>
      <c r="C5" s="4"/>
    </row>
    <row r="6" spans="1:16">
      <c r="A6" s="4"/>
      <c r="B6" s="611" t="s">
        <v>90</v>
      </c>
      <c r="C6" s="611"/>
      <c r="D6" s="611"/>
      <c r="E6" s="611"/>
      <c r="F6" s="611"/>
      <c r="G6" s="611"/>
      <c r="H6" s="611"/>
      <c r="I6" s="611"/>
      <c r="J6" s="611"/>
      <c r="K6" s="611"/>
      <c r="L6" s="611"/>
      <c r="M6" s="611"/>
      <c r="N6" s="611"/>
      <c r="O6" s="611"/>
      <c r="P6" s="4"/>
    </row>
    <row r="7" spans="1:16">
      <c r="A7" s="4"/>
      <c r="B7" s="4"/>
      <c r="C7" s="4"/>
      <c r="D7" s="4"/>
      <c r="E7" s="4"/>
      <c r="F7" s="4"/>
      <c r="G7" s="4"/>
      <c r="H7" s="285">
        <v>2017</v>
      </c>
      <c r="I7" s="4"/>
      <c r="J7" s="4"/>
      <c r="K7" s="4"/>
      <c r="L7" s="4"/>
      <c r="M7" s="4"/>
      <c r="N7" s="4"/>
      <c r="O7" s="4"/>
      <c r="P7" s="321"/>
    </row>
    <row r="8" spans="1:16" ht="13.8" thickBo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321" t="s">
        <v>122</v>
      </c>
    </row>
    <row r="9" spans="1:16" ht="13.8" thickBot="1">
      <c r="A9" s="31"/>
      <c r="B9" s="248" t="s">
        <v>12</v>
      </c>
      <c r="C9" s="97"/>
      <c r="D9" s="97"/>
      <c r="E9" s="98"/>
      <c r="F9" s="619" t="s">
        <v>13</v>
      </c>
      <c r="G9" s="620"/>
      <c r="H9" s="621"/>
      <c r="I9" s="619" t="s">
        <v>14</v>
      </c>
      <c r="J9" s="620"/>
      <c r="K9" s="621"/>
      <c r="L9" s="619" t="s">
        <v>15</v>
      </c>
      <c r="M9" s="620"/>
      <c r="N9" s="621"/>
      <c r="O9" s="619" t="s">
        <v>11</v>
      </c>
      <c r="P9" s="621"/>
    </row>
    <row r="10" spans="1:16" ht="13.8" thickBot="1">
      <c r="A10" s="116" t="s">
        <v>20</v>
      </c>
      <c r="B10" s="116" t="s">
        <v>22</v>
      </c>
      <c r="C10" s="101"/>
      <c r="D10" s="101"/>
      <c r="E10" s="102"/>
      <c r="F10" s="622" t="s">
        <v>4</v>
      </c>
      <c r="G10" s="623"/>
      <c r="H10" s="624"/>
      <c r="I10" s="622" t="s">
        <v>146</v>
      </c>
      <c r="J10" s="623"/>
      <c r="K10" s="624"/>
      <c r="L10" s="622" t="s">
        <v>5</v>
      </c>
      <c r="M10" s="623"/>
      <c r="N10" s="624"/>
      <c r="O10" s="622" t="s">
        <v>100</v>
      </c>
      <c r="P10" s="624"/>
    </row>
    <row r="11" spans="1:16" ht="13.8" thickBot="1">
      <c r="A11" s="288" t="s">
        <v>21</v>
      </c>
      <c r="B11" s="286"/>
      <c r="C11" s="103"/>
      <c r="D11" s="103"/>
      <c r="E11" s="104"/>
      <c r="F11" s="574" t="s">
        <v>18</v>
      </c>
      <c r="G11" s="557" t="s">
        <v>222</v>
      </c>
      <c r="H11" s="207" t="s">
        <v>154</v>
      </c>
      <c r="I11" s="574" t="s">
        <v>18</v>
      </c>
      <c r="J11" s="557" t="s">
        <v>222</v>
      </c>
      <c r="K11" s="207" t="s">
        <v>154</v>
      </c>
      <c r="L11" s="574" t="s">
        <v>18</v>
      </c>
      <c r="M11" s="557" t="s">
        <v>222</v>
      </c>
      <c r="N11" s="207" t="s">
        <v>154</v>
      </c>
      <c r="O11" s="299" t="s">
        <v>18</v>
      </c>
      <c r="P11" s="298" t="s">
        <v>168</v>
      </c>
    </row>
    <row r="12" spans="1:16">
      <c r="A12" s="10" t="s">
        <v>19</v>
      </c>
      <c r="B12" s="10"/>
      <c r="C12" s="64"/>
      <c r="D12" s="64"/>
      <c r="E12" s="35"/>
      <c r="F12" s="205"/>
      <c r="G12" s="41"/>
      <c r="H12" s="160"/>
      <c r="I12" s="205"/>
      <c r="J12" s="41"/>
      <c r="K12" s="160"/>
      <c r="L12" s="205"/>
      <c r="M12" s="41"/>
      <c r="N12" s="160"/>
      <c r="O12" s="205"/>
      <c r="P12" s="160"/>
    </row>
    <row r="13" spans="1:16">
      <c r="A13" s="210"/>
      <c r="B13" s="72"/>
      <c r="C13" s="28"/>
      <c r="D13" s="2"/>
      <c r="E13" s="52"/>
      <c r="F13" s="273"/>
      <c r="G13" s="405"/>
      <c r="H13" s="274"/>
      <c r="I13" s="233"/>
      <c r="J13" s="563"/>
      <c r="K13" s="274"/>
      <c r="L13" s="233"/>
      <c r="M13" s="563"/>
      <c r="N13" s="274"/>
      <c r="O13" s="233"/>
      <c r="P13" s="274"/>
    </row>
    <row r="14" spans="1:16">
      <c r="A14" s="289" t="s">
        <v>49</v>
      </c>
      <c r="B14" s="602" t="s">
        <v>91</v>
      </c>
      <c r="C14" s="603"/>
      <c r="D14" s="603"/>
      <c r="E14" s="52"/>
      <c r="F14" s="273">
        <v>9188452</v>
      </c>
      <c r="G14" s="405">
        <f>H14-F14</f>
        <v>-3009811</v>
      </c>
      <c r="H14" s="275">
        <v>6178641</v>
      </c>
      <c r="I14" s="500">
        <v>2504250</v>
      </c>
      <c r="J14" s="500">
        <f>K14-I14</f>
        <v>-1291104</v>
      </c>
      <c r="K14" s="274">
        <v>1213146</v>
      </c>
      <c r="L14" s="500">
        <v>58846455</v>
      </c>
      <c r="M14" s="500">
        <f>N14-L14</f>
        <v>-35290284</v>
      </c>
      <c r="N14" s="274">
        <v>23556171</v>
      </c>
      <c r="O14" s="276"/>
      <c r="P14" s="274"/>
    </row>
    <row r="15" spans="1:16">
      <c r="A15" s="289" t="s">
        <v>48</v>
      </c>
      <c r="B15" s="270" t="s">
        <v>76</v>
      </c>
      <c r="C15" s="13"/>
      <c r="D15" s="13"/>
      <c r="E15" s="52"/>
      <c r="F15" s="273"/>
      <c r="G15" s="405"/>
      <c r="H15" s="275"/>
      <c r="I15" s="500"/>
      <c r="J15" s="500"/>
      <c r="K15" s="274"/>
      <c r="L15" s="500">
        <v>109240</v>
      </c>
      <c r="M15" s="500">
        <f t="shared" ref="M15:M27" si="0">N15-L15</f>
        <v>-63202</v>
      </c>
      <c r="N15" s="274">
        <v>46038</v>
      </c>
      <c r="O15" s="233"/>
      <c r="P15" s="274"/>
    </row>
    <row r="16" spans="1:16">
      <c r="A16" s="289" t="s">
        <v>148</v>
      </c>
      <c r="B16" s="270" t="s">
        <v>157</v>
      </c>
      <c r="C16" s="13"/>
      <c r="D16" s="13"/>
      <c r="E16" s="52"/>
      <c r="F16" s="273">
        <v>6644801</v>
      </c>
      <c r="G16" s="405">
        <f t="shared" ref="G16:G27" si="1">H16-F16</f>
        <v>-4909657</v>
      </c>
      <c r="H16" s="275">
        <v>1735144</v>
      </c>
      <c r="I16" s="500">
        <v>628011</v>
      </c>
      <c r="J16" s="500">
        <f t="shared" ref="J16:J27" si="2">K16-I16</f>
        <v>-259491</v>
      </c>
      <c r="K16" s="274">
        <v>368520</v>
      </c>
      <c r="L16" s="500">
        <v>3516724</v>
      </c>
      <c r="M16" s="500">
        <f t="shared" si="0"/>
        <v>-2656633</v>
      </c>
      <c r="N16" s="274">
        <v>860091</v>
      </c>
      <c r="O16" s="233"/>
      <c r="P16" s="274"/>
    </row>
    <row r="17" spans="1:16">
      <c r="A17" s="289" t="s">
        <v>181</v>
      </c>
      <c r="B17" s="270" t="s">
        <v>196</v>
      </c>
      <c r="C17" s="13"/>
      <c r="D17" s="13"/>
      <c r="E17" s="52"/>
      <c r="F17" s="273">
        <v>0</v>
      </c>
      <c r="G17" s="405">
        <f t="shared" si="1"/>
        <v>7653711</v>
      </c>
      <c r="H17" s="275">
        <v>7653711</v>
      </c>
      <c r="I17" s="500">
        <v>0</v>
      </c>
      <c r="J17" s="500">
        <f t="shared" si="2"/>
        <v>1491904</v>
      </c>
      <c r="K17" s="274">
        <v>1491904</v>
      </c>
      <c r="L17" s="500">
        <v>0</v>
      </c>
      <c r="M17" s="500">
        <f t="shared" si="0"/>
        <v>381983</v>
      </c>
      <c r="N17" s="274">
        <v>381983</v>
      </c>
      <c r="O17" s="233"/>
      <c r="P17" s="274"/>
    </row>
    <row r="18" spans="1:16">
      <c r="A18" s="289" t="s">
        <v>74</v>
      </c>
      <c r="B18" s="270" t="s">
        <v>92</v>
      </c>
      <c r="C18" s="13"/>
      <c r="D18" s="13"/>
      <c r="E18" s="52"/>
      <c r="F18" s="273"/>
      <c r="G18" s="405"/>
      <c r="H18" s="275"/>
      <c r="I18" s="500"/>
      <c r="J18" s="500"/>
      <c r="K18" s="274"/>
      <c r="L18" s="500">
        <v>1362000</v>
      </c>
      <c r="M18" s="500">
        <f t="shared" si="0"/>
        <v>-1362000</v>
      </c>
      <c r="N18" s="274">
        <v>0</v>
      </c>
      <c r="O18" s="233"/>
      <c r="P18" s="274"/>
    </row>
    <row r="19" spans="1:16">
      <c r="A19" s="289" t="s">
        <v>177</v>
      </c>
      <c r="B19" s="270" t="s">
        <v>204</v>
      </c>
      <c r="C19" s="13"/>
      <c r="D19" s="13"/>
      <c r="E19" s="52"/>
      <c r="F19" s="273"/>
      <c r="G19" s="405"/>
      <c r="H19" s="275"/>
      <c r="I19" s="500"/>
      <c r="J19" s="500"/>
      <c r="K19" s="274"/>
      <c r="L19" s="500">
        <v>0</v>
      </c>
      <c r="M19" s="500">
        <f t="shared" si="0"/>
        <v>77443</v>
      </c>
      <c r="N19" s="274">
        <v>77443</v>
      </c>
      <c r="O19" s="233"/>
      <c r="P19" s="274"/>
    </row>
    <row r="20" spans="1:16">
      <c r="A20" s="289" t="s">
        <v>50</v>
      </c>
      <c r="B20" s="270" t="s">
        <v>93</v>
      </c>
      <c r="C20" s="13"/>
      <c r="D20" s="13"/>
      <c r="E20" s="52"/>
      <c r="F20" s="273"/>
      <c r="G20" s="405"/>
      <c r="H20" s="275"/>
      <c r="I20" s="500"/>
      <c r="J20" s="500"/>
      <c r="K20" s="274"/>
      <c r="L20" s="500">
        <v>1344000</v>
      </c>
      <c r="M20" s="500">
        <f t="shared" si="0"/>
        <v>-265935</v>
      </c>
      <c r="N20" s="274">
        <v>1078065</v>
      </c>
      <c r="O20" s="233"/>
      <c r="P20" s="274"/>
    </row>
    <row r="21" spans="1:16">
      <c r="A21" s="289" t="s">
        <v>73</v>
      </c>
      <c r="B21" s="270" t="s">
        <v>94</v>
      </c>
      <c r="C21" s="13"/>
      <c r="D21" s="13"/>
      <c r="E21" s="52"/>
      <c r="F21" s="273"/>
      <c r="G21" s="405"/>
      <c r="H21" s="275"/>
      <c r="I21" s="500"/>
      <c r="J21" s="500"/>
      <c r="K21" s="274"/>
      <c r="L21" s="500">
        <v>596500</v>
      </c>
      <c r="M21" s="500">
        <f t="shared" si="0"/>
        <v>-520860</v>
      </c>
      <c r="N21" s="274">
        <v>75640</v>
      </c>
      <c r="O21" s="233"/>
      <c r="P21" s="274"/>
    </row>
    <row r="22" spans="1:16">
      <c r="A22" s="289" t="s">
        <v>51</v>
      </c>
      <c r="B22" s="602" t="s">
        <v>95</v>
      </c>
      <c r="C22" s="603"/>
      <c r="D22" s="603"/>
      <c r="E22" s="52"/>
      <c r="F22" s="273">
        <v>960000</v>
      </c>
      <c r="G22" s="405">
        <f t="shared" si="1"/>
        <v>-885000</v>
      </c>
      <c r="H22" s="275">
        <v>75000</v>
      </c>
      <c r="I22" s="500">
        <v>70200</v>
      </c>
      <c r="J22" s="500">
        <f t="shared" si="2"/>
        <v>-53100</v>
      </c>
      <c r="K22" s="274">
        <v>17100</v>
      </c>
      <c r="L22" s="500">
        <v>1060450</v>
      </c>
      <c r="M22" s="500">
        <f t="shared" si="0"/>
        <v>-229322</v>
      </c>
      <c r="N22" s="274">
        <v>831128</v>
      </c>
      <c r="O22" s="233"/>
      <c r="P22" s="274"/>
    </row>
    <row r="23" spans="1:16">
      <c r="A23" s="289" t="s">
        <v>52</v>
      </c>
      <c r="B23" s="270" t="s">
        <v>96</v>
      </c>
      <c r="C23" s="13"/>
      <c r="D23" s="13"/>
      <c r="E23" s="52"/>
      <c r="F23" s="273">
        <v>600000</v>
      </c>
      <c r="G23" s="405">
        <f t="shared" si="1"/>
        <v>-80645</v>
      </c>
      <c r="H23" s="275">
        <v>519355</v>
      </c>
      <c r="I23" s="500">
        <v>126000</v>
      </c>
      <c r="J23" s="500">
        <f t="shared" si="2"/>
        <v>-20918</v>
      </c>
      <c r="K23" s="274">
        <v>105082</v>
      </c>
      <c r="L23" s="500">
        <v>39468</v>
      </c>
      <c r="M23" s="500">
        <f t="shared" si="0"/>
        <v>252674</v>
      </c>
      <c r="N23" s="274">
        <v>292142</v>
      </c>
      <c r="O23" s="233"/>
      <c r="P23" s="274"/>
    </row>
    <row r="24" spans="1:16">
      <c r="A24" s="289" t="s">
        <v>130</v>
      </c>
      <c r="B24" s="270" t="s">
        <v>205</v>
      </c>
      <c r="C24" s="13"/>
      <c r="D24" s="290"/>
      <c r="E24" s="77"/>
      <c r="F24" s="572"/>
      <c r="G24" s="405"/>
      <c r="H24" s="573"/>
      <c r="I24" s="503"/>
      <c r="J24" s="500"/>
      <c r="K24" s="278"/>
      <c r="L24" s="503"/>
      <c r="M24" s="500">
        <f t="shared" si="0"/>
        <v>14645</v>
      </c>
      <c r="N24" s="278">
        <v>14645</v>
      </c>
      <c r="O24" s="277"/>
      <c r="P24" s="278"/>
    </row>
    <row r="25" spans="1:16">
      <c r="A25" s="291" t="s">
        <v>53</v>
      </c>
      <c r="B25" s="292" t="s">
        <v>97</v>
      </c>
      <c r="C25" s="293"/>
      <c r="D25" s="294"/>
      <c r="E25" s="56"/>
      <c r="F25" s="273"/>
      <c r="G25" s="405"/>
      <c r="H25" s="275"/>
      <c r="I25" s="504"/>
      <c r="J25" s="500"/>
      <c r="K25" s="281"/>
      <c r="L25" s="504">
        <v>1181100</v>
      </c>
      <c r="M25" s="500">
        <f t="shared" si="0"/>
        <v>-811282</v>
      </c>
      <c r="N25" s="281">
        <v>369818</v>
      </c>
      <c r="O25" s="280"/>
      <c r="P25" s="281"/>
    </row>
    <row r="26" spans="1:16">
      <c r="A26" s="291" t="s">
        <v>55</v>
      </c>
      <c r="B26" s="292" t="s">
        <v>32</v>
      </c>
      <c r="C26" s="294"/>
      <c r="D26" s="294"/>
      <c r="E26" s="109"/>
      <c r="F26" s="233"/>
      <c r="G26" s="405"/>
      <c r="H26" s="274"/>
      <c r="I26" s="504"/>
      <c r="J26" s="500"/>
      <c r="K26" s="281"/>
      <c r="L26" s="504"/>
      <c r="M26" s="500"/>
      <c r="N26" s="281"/>
      <c r="O26" s="280"/>
      <c r="P26" s="281"/>
    </row>
    <row r="27" spans="1:16">
      <c r="A27" s="291" t="s">
        <v>56</v>
      </c>
      <c r="B27" s="292" t="s">
        <v>75</v>
      </c>
      <c r="C27" s="293"/>
      <c r="D27" s="294"/>
      <c r="E27" s="56"/>
      <c r="F27" s="233">
        <v>2270400</v>
      </c>
      <c r="G27" s="405">
        <f t="shared" si="1"/>
        <v>-656503</v>
      </c>
      <c r="H27" s="274">
        <v>1613897</v>
      </c>
      <c r="I27" s="504">
        <v>476784</v>
      </c>
      <c r="J27" s="500">
        <f t="shared" si="2"/>
        <v>-115777</v>
      </c>
      <c r="K27" s="281">
        <v>361007</v>
      </c>
      <c r="L27" s="504">
        <v>1219200</v>
      </c>
      <c r="M27" s="500">
        <f t="shared" si="0"/>
        <v>-214253</v>
      </c>
      <c r="N27" s="281">
        <v>1004947</v>
      </c>
      <c r="O27" s="280"/>
      <c r="P27" s="281"/>
    </row>
    <row r="28" spans="1:16">
      <c r="A28" s="291" t="s">
        <v>171</v>
      </c>
      <c r="B28" s="292" t="s">
        <v>172</v>
      </c>
      <c r="C28" s="293"/>
      <c r="D28" s="294"/>
      <c r="E28" s="56"/>
      <c r="F28" s="233"/>
      <c r="G28" s="405"/>
      <c r="H28" s="274"/>
      <c r="I28" s="504"/>
      <c r="J28" s="500"/>
      <c r="K28" s="281"/>
      <c r="L28" s="504"/>
      <c r="M28" s="504"/>
      <c r="N28" s="281">
        <v>0</v>
      </c>
      <c r="O28" s="280"/>
      <c r="P28" s="281"/>
    </row>
    <row r="29" spans="1:16">
      <c r="A29" s="291"/>
      <c r="B29" s="292"/>
      <c r="C29" s="293"/>
      <c r="D29" s="294"/>
      <c r="E29" s="56"/>
      <c r="F29" s="233"/>
      <c r="G29" s="405"/>
      <c r="H29" s="274"/>
      <c r="I29" s="504"/>
      <c r="J29" s="504"/>
      <c r="K29" s="281"/>
      <c r="L29" s="504"/>
      <c r="M29" s="504"/>
      <c r="N29" s="281"/>
      <c r="O29" s="280"/>
      <c r="P29" s="281"/>
    </row>
    <row r="30" spans="1:16" ht="13.8" thickBot="1">
      <c r="A30" s="295"/>
      <c r="B30" s="292"/>
      <c r="C30" s="293"/>
      <c r="D30" s="294"/>
      <c r="E30" s="56"/>
      <c r="F30" s="255"/>
      <c r="G30" s="502"/>
      <c r="H30" s="282"/>
      <c r="I30" s="501"/>
      <c r="J30" s="501"/>
      <c r="K30" s="282"/>
      <c r="L30" s="501"/>
      <c r="M30" s="501"/>
      <c r="N30" s="282"/>
      <c r="O30" s="255"/>
      <c r="P30" s="282"/>
    </row>
    <row r="31" spans="1:16" ht="13.8" thickBot="1">
      <c r="A31" s="287"/>
      <c r="B31" s="296" t="s">
        <v>82</v>
      </c>
      <c r="C31" s="34"/>
      <c r="D31" s="34"/>
      <c r="E31" s="32"/>
      <c r="F31" s="256">
        <f>SUM(F14:F29)</f>
        <v>19663653</v>
      </c>
      <c r="G31" s="256">
        <f>SUM(G13:G30)</f>
        <v>-1887905</v>
      </c>
      <c r="H31" s="256">
        <f t="shared" ref="H31:N31" si="3">SUM(H14:H30)</f>
        <v>17775748</v>
      </c>
      <c r="I31" s="256">
        <f t="shared" si="3"/>
        <v>3805245</v>
      </c>
      <c r="J31" s="256">
        <f>SUM(J13:J29)</f>
        <v>-248486</v>
      </c>
      <c r="K31" s="256">
        <f t="shared" si="3"/>
        <v>3556759</v>
      </c>
      <c r="L31" s="256">
        <f t="shared" si="3"/>
        <v>69275137</v>
      </c>
      <c r="M31" s="256">
        <f>SUM(M13:M29)</f>
        <v>-40687026</v>
      </c>
      <c r="N31" s="256">
        <f t="shared" si="3"/>
        <v>28588111</v>
      </c>
      <c r="O31" s="284">
        <f>SUM(O13:O30)</f>
        <v>0</v>
      </c>
      <c r="P31" s="283">
        <f>P14</f>
        <v>0</v>
      </c>
    </row>
    <row r="34" spans="1:10">
      <c r="A34" s="201"/>
      <c r="D34" s="1"/>
      <c r="F34" s="1"/>
      <c r="G34" s="1"/>
      <c r="H34" s="1"/>
      <c r="I34" s="1"/>
      <c r="J34" s="1"/>
    </row>
  </sheetData>
  <mergeCells count="14">
    <mergeCell ref="B1:O1"/>
    <mergeCell ref="B2:O2"/>
    <mergeCell ref="B6:O6"/>
    <mergeCell ref="B14:D14"/>
    <mergeCell ref="F4:I4"/>
    <mergeCell ref="B22:D22"/>
    <mergeCell ref="F9:H9"/>
    <mergeCell ref="I9:K9"/>
    <mergeCell ref="L9:N9"/>
    <mergeCell ref="O9:P9"/>
    <mergeCell ref="F10:H10"/>
    <mergeCell ref="I10:K10"/>
    <mergeCell ref="L10:N10"/>
    <mergeCell ref="O10:P10"/>
  </mergeCells>
  <phoneticPr fontId="0" type="noConversion"/>
  <pageMargins left="0.78740157480314965" right="0.39370078740157483" top="0.98425196850393704" bottom="0.98425196850393704" header="0.51181102362204722" footer="0.51181102362204722"/>
  <pageSetup paperSize="9" orientation="landscape" horizontalDpi="4294967294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sqref="A1:I1"/>
    </sheetView>
  </sheetViews>
  <sheetFormatPr defaultRowHeight="13.2"/>
  <cols>
    <col min="1" max="1" width="9.88671875" customWidth="1"/>
    <col min="2" max="2" width="8.109375" customWidth="1"/>
    <col min="5" max="5" width="18.6640625" customWidth="1"/>
    <col min="6" max="6" width="10" customWidth="1"/>
    <col min="7" max="7" width="9.5546875" customWidth="1"/>
    <col min="8" max="8" width="10.109375" bestFit="1" customWidth="1"/>
    <col min="9" max="9" width="9.6640625" customWidth="1"/>
  </cols>
  <sheetData>
    <row r="1" spans="1:9">
      <c r="A1" s="594" t="s">
        <v>227</v>
      </c>
      <c r="B1" s="594"/>
      <c r="C1" s="594"/>
      <c r="D1" s="594"/>
      <c r="E1" s="594"/>
      <c r="F1" s="594"/>
      <c r="G1" s="594"/>
      <c r="H1" s="594"/>
      <c r="I1" s="594"/>
    </row>
    <row r="2" spans="1:9">
      <c r="A2" s="594"/>
      <c r="B2" s="594"/>
      <c r="C2" s="594"/>
      <c r="D2" s="594"/>
      <c r="E2" s="594"/>
      <c r="F2" s="594"/>
      <c r="G2" s="594"/>
      <c r="H2" s="594"/>
      <c r="I2" s="594"/>
    </row>
    <row r="3" spans="1:9">
      <c r="A3" s="411"/>
      <c r="B3" s="411"/>
      <c r="C3" s="411"/>
      <c r="D3" s="411"/>
      <c r="E3" s="411"/>
      <c r="F3" s="411"/>
      <c r="G3" s="411"/>
      <c r="H3" s="411"/>
      <c r="I3" s="411"/>
    </row>
    <row r="4" spans="1:9">
      <c r="A4" s="4"/>
      <c r="B4" s="4"/>
      <c r="C4" s="611" t="s">
        <v>192</v>
      </c>
      <c r="D4" s="611"/>
      <c r="E4" s="611"/>
      <c r="F4" s="611"/>
    </row>
    <row r="5" spans="1:9">
      <c r="A5" s="202"/>
      <c r="B5" s="4"/>
      <c r="C5" s="4"/>
      <c r="D5" s="4"/>
      <c r="E5" s="4"/>
      <c r="F5" s="4"/>
      <c r="G5" s="4"/>
      <c r="H5" s="4"/>
      <c r="I5" s="4"/>
    </row>
    <row r="6" spans="1:9" ht="13.8">
      <c r="A6" s="4"/>
      <c r="B6" s="200"/>
      <c r="C6" s="612" t="s">
        <v>126</v>
      </c>
      <c r="D6" s="612"/>
      <c r="E6" s="612"/>
      <c r="F6" s="612"/>
      <c r="G6" s="4"/>
      <c r="H6" s="4"/>
      <c r="I6" s="4"/>
    </row>
    <row r="7" spans="1:9">
      <c r="C7" s="113"/>
      <c r="D7" s="612">
        <v>2017</v>
      </c>
      <c r="E7" s="612"/>
    </row>
    <row r="8" spans="1:9" ht="13.8" thickBot="1">
      <c r="I8" s="321" t="s">
        <v>122</v>
      </c>
    </row>
    <row r="9" spans="1:9" ht="13.8" thickBot="1">
      <c r="A9" s="114" t="s">
        <v>12</v>
      </c>
      <c r="B9" s="79"/>
      <c r="C9" s="80" t="s">
        <v>13</v>
      </c>
      <c r="D9" s="81"/>
      <c r="E9" s="82"/>
      <c r="F9" s="21" t="s">
        <v>14</v>
      </c>
      <c r="G9" s="21" t="s">
        <v>15</v>
      </c>
      <c r="H9" s="21" t="s">
        <v>11</v>
      </c>
      <c r="I9" s="21" t="s">
        <v>16</v>
      </c>
    </row>
    <row r="10" spans="1:9" ht="13.8" thickBot="1">
      <c r="A10" s="115" t="s">
        <v>20</v>
      </c>
      <c r="B10" s="116" t="s">
        <v>28</v>
      </c>
      <c r="C10" s="100" t="s">
        <v>57</v>
      </c>
      <c r="D10" s="100"/>
      <c r="E10" s="117"/>
      <c r="F10" s="118"/>
      <c r="G10" s="119"/>
      <c r="H10" s="327"/>
      <c r="I10" s="120"/>
    </row>
    <row r="11" spans="1:9" ht="13.8" thickBot="1">
      <c r="A11" s="121" t="s">
        <v>21</v>
      </c>
      <c r="B11" s="122"/>
      <c r="C11" s="44"/>
      <c r="D11" s="44"/>
      <c r="E11" s="123"/>
      <c r="F11" s="339" t="s">
        <v>18</v>
      </c>
      <c r="G11" s="557" t="s">
        <v>222</v>
      </c>
      <c r="H11" s="207" t="s">
        <v>154</v>
      </c>
      <c r="I11" s="124"/>
    </row>
    <row r="12" spans="1:9">
      <c r="A12" s="341" t="s">
        <v>98</v>
      </c>
      <c r="B12" s="249"/>
      <c r="C12" s="11"/>
      <c r="D12" s="11"/>
      <c r="E12" s="11"/>
      <c r="F12" s="345"/>
      <c r="G12" s="342"/>
      <c r="H12" s="343"/>
      <c r="I12" s="344"/>
    </row>
    <row r="13" spans="1:9">
      <c r="A13" s="340">
        <v>107060</v>
      </c>
      <c r="B13" s="625" t="s">
        <v>129</v>
      </c>
      <c r="C13" s="626"/>
      <c r="D13" s="626"/>
      <c r="E13" s="627"/>
      <c r="F13" s="329">
        <f>SUM(F14:F16)</f>
        <v>1500000</v>
      </c>
      <c r="G13" s="329">
        <f>SUM(G14:G16)</f>
        <v>-861500</v>
      </c>
      <c r="H13" s="505">
        <f>SUM(H14:H15)</f>
        <v>373500</v>
      </c>
      <c r="I13" s="126"/>
    </row>
    <row r="14" spans="1:9">
      <c r="A14" s="328"/>
      <c r="B14" s="68"/>
      <c r="C14" s="212" t="s">
        <v>99</v>
      </c>
      <c r="D14" s="68"/>
      <c r="E14" s="127"/>
      <c r="F14" s="330">
        <v>1500000</v>
      </c>
      <c r="G14" s="330">
        <f>H14-F14</f>
        <v>-1211500</v>
      </c>
      <c r="H14" s="330">
        <v>288500</v>
      </c>
      <c r="I14" s="140"/>
    </row>
    <row r="15" spans="1:9">
      <c r="A15" s="323"/>
      <c r="B15" s="68"/>
      <c r="C15" s="212" t="s">
        <v>218</v>
      </c>
      <c r="D15" s="68"/>
      <c r="E15" s="127"/>
      <c r="F15" s="330">
        <v>0</v>
      </c>
      <c r="G15" s="330">
        <f t="shared" ref="G15:G22" si="0">H15-F15</f>
        <v>85000</v>
      </c>
      <c r="H15" s="330">
        <v>85000</v>
      </c>
      <c r="I15" s="140"/>
    </row>
    <row r="16" spans="1:9">
      <c r="A16" s="324"/>
      <c r="B16" s="131"/>
      <c r="C16" s="212" t="s">
        <v>219</v>
      </c>
      <c r="D16" s="131"/>
      <c r="E16" s="208"/>
      <c r="F16" s="330"/>
      <c r="G16" s="330">
        <f t="shared" si="0"/>
        <v>265000</v>
      </c>
      <c r="H16" s="330">
        <v>265000</v>
      </c>
      <c r="I16" s="140"/>
    </row>
    <row r="17" spans="1:9">
      <c r="A17" s="325"/>
      <c r="B17" s="74"/>
      <c r="C17" s="130" t="s">
        <v>220</v>
      </c>
      <c r="D17" s="129"/>
      <c r="E17" s="128"/>
      <c r="F17" s="331"/>
      <c r="G17" s="330">
        <f t="shared" si="0"/>
        <v>508971</v>
      </c>
      <c r="H17" s="336">
        <v>508971</v>
      </c>
      <c r="I17" s="55"/>
    </row>
    <row r="18" spans="1:9">
      <c r="A18" s="324"/>
      <c r="B18" s="131"/>
      <c r="C18" s="131"/>
      <c r="D18" s="131"/>
      <c r="E18" s="211"/>
      <c r="F18" s="330"/>
      <c r="G18" s="330">
        <f t="shared" si="0"/>
        <v>0</v>
      </c>
      <c r="H18" s="331"/>
      <c r="I18" s="55"/>
    </row>
    <row r="19" spans="1:9" hidden="1">
      <c r="A19" s="325"/>
      <c r="B19" s="129"/>
      <c r="C19" s="130"/>
      <c r="D19" s="131"/>
      <c r="E19" s="128"/>
      <c r="F19" s="332"/>
      <c r="G19" s="330">
        <f t="shared" si="0"/>
        <v>0</v>
      </c>
      <c r="H19" s="332"/>
      <c r="I19" s="55"/>
    </row>
    <row r="20" spans="1:9" hidden="1">
      <c r="A20" s="326"/>
      <c r="B20" s="74"/>
      <c r="C20" s="74"/>
      <c r="D20" s="74"/>
      <c r="E20" s="128"/>
      <c r="F20" s="332"/>
      <c r="G20" s="330">
        <f t="shared" si="0"/>
        <v>0</v>
      </c>
      <c r="H20" s="332"/>
      <c r="I20" s="55"/>
    </row>
    <row r="21" spans="1:9" hidden="1">
      <c r="A21" s="326"/>
      <c r="B21" s="74"/>
      <c r="C21" s="74"/>
      <c r="D21" s="2"/>
      <c r="E21" s="128"/>
      <c r="F21" s="333"/>
      <c r="G21" s="330">
        <f t="shared" si="0"/>
        <v>0</v>
      </c>
      <c r="H21" s="358"/>
      <c r="I21" s="146"/>
    </row>
    <row r="22" spans="1:9">
      <c r="A22" s="471"/>
      <c r="B22" s="74"/>
      <c r="C22" s="130" t="s">
        <v>221</v>
      </c>
      <c r="D22" s="131"/>
      <c r="E22" s="128"/>
      <c r="F22" s="332"/>
      <c r="G22" s="330">
        <f t="shared" si="0"/>
        <v>952500</v>
      </c>
      <c r="H22" s="335">
        <v>952500</v>
      </c>
      <c r="I22" s="146"/>
    </row>
    <row r="23" spans="1:9">
      <c r="A23" s="324"/>
      <c r="B23" s="131"/>
      <c r="C23" s="212"/>
      <c r="D23" s="131"/>
      <c r="E23" s="208"/>
      <c r="F23" s="334"/>
      <c r="G23" s="334"/>
      <c r="H23" s="358"/>
      <c r="I23" s="146"/>
    </row>
    <row r="24" spans="1:9">
      <c r="A24" s="323"/>
      <c r="B24" s="92"/>
      <c r="C24" s="2"/>
      <c r="D24" s="2"/>
      <c r="E24" s="2"/>
      <c r="F24" s="332"/>
      <c r="G24" s="332"/>
      <c r="H24" s="331"/>
      <c r="I24" s="55"/>
    </row>
    <row r="25" spans="1:9">
      <c r="A25" s="323"/>
      <c r="B25" s="2"/>
      <c r="C25" s="2"/>
      <c r="D25" s="2"/>
      <c r="E25" s="128"/>
      <c r="F25" s="332"/>
      <c r="G25" s="332"/>
      <c r="H25" s="332"/>
      <c r="I25" s="55"/>
    </row>
    <row r="26" spans="1:9" ht="13.8">
      <c r="A26" s="323"/>
      <c r="B26" s="3"/>
      <c r="C26" s="3"/>
      <c r="D26" s="3"/>
      <c r="E26" s="112"/>
      <c r="F26" s="367"/>
      <c r="G26" s="367"/>
      <c r="H26" s="368"/>
      <c r="I26" s="89"/>
    </row>
    <row r="27" spans="1:9" ht="13.8" thickBot="1">
      <c r="A27" s="105"/>
      <c r="B27" s="135"/>
      <c r="C27" s="1"/>
      <c r="D27" s="1"/>
      <c r="E27" s="136"/>
      <c r="F27" s="337"/>
      <c r="G27" s="337"/>
      <c r="H27" s="337"/>
      <c r="I27" s="106"/>
    </row>
    <row r="28" spans="1:9" ht="15" thickTop="1" thickBot="1">
      <c r="A28" s="137"/>
      <c r="B28" s="138" t="s">
        <v>82</v>
      </c>
      <c r="C28" s="138"/>
      <c r="D28" s="138"/>
      <c r="E28" s="139"/>
      <c r="F28" s="338">
        <f>F13</f>
        <v>1500000</v>
      </c>
      <c r="G28" s="338">
        <f>G13+G17+G22</f>
        <v>599971</v>
      </c>
      <c r="H28" s="338">
        <f>H13+H17+H22</f>
        <v>1834971</v>
      </c>
      <c r="I28" s="148"/>
    </row>
  </sheetData>
  <mergeCells count="6">
    <mergeCell ref="A1:I1"/>
    <mergeCell ref="B13:E13"/>
    <mergeCell ref="A2:I2"/>
    <mergeCell ref="C4:F4"/>
    <mergeCell ref="C6:F6"/>
    <mergeCell ref="D7:E7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O58"/>
  <sheetViews>
    <sheetView workbookViewId="0">
      <selection activeCell="A2" sqref="A2:I2"/>
    </sheetView>
  </sheetViews>
  <sheetFormatPr defaultRowHeight="13.2"/>
  <cols>
    <col min="1" max="1" width="7.44140625" customWidth="1"/>
    <col min="2" max="2" width="8.109375" customWidth="1"/>
    <col min="5" max="5" width="11.88671875" customWidth="1"/>
    <col min="6" max="6" width="9.88671875" customWidth="1"/>
    <col min="7" max="7" width="10" customWidth="1"/>
    <col min="8" max="8" width="9.6640625" customWidth="1"/>
    <col min="9" max="9" width="10.109375" customWidth="1"/>
  </cols>
  <sheetData>
    <row r="1" spans="1:9">
      <c r="A1" s="594" t="s">
        <v>226</v>
      </c>
      <c r="B1" s="594"/>
      <c r="C1" s="594"/>
      <c r="D1" s="594"/>
      <c r="E1" s="594"/>
      <c r="F1" s="594"/>
      <c r="G1" s="594"/>
      <c r="H1" s="594"/>
      <c r="I1" s="594"/>
    </row>
    <row r="2" spans="1:9">
      <c r="A2" s="594"/>
      <c r="B2" s="594"/>
      <c r="C2" s="594"/>
      <c r="D2" s="594"/>
      <c r="E2" s="594"/>
      <c r="F2" s="594"/>
      <c r="G2" s="594"/>
      <c r="H2" s="594"/>
      <c r="I2" s="594"/>
    </row>
    <row r="3" spans="1:9">
      <c r="A3" s="202"/>
      <c r="B3" s="202"/>
      <c r="C3" s="202"/>
      <c r="D3" s="203"/>
      <c r="E3" s="203"/>
      <c r="F3" s="203"/>
      <c r="G3" s="203"/>
      <c r="H3" s="203"/>
      <c r="I3" s="203"/>
    </row>
    <row r="4" spans="1:9">
      <c r="A4" s="39"/>
      <c r="C4" s="612" t="s">
        <v>192</v>
      </c>
      <c r="D4" s="612"/>
      <c r="E4" s="612"/>
      <c r="F4" s="612"/>
    </row>
    <row r="6" spans="1:9">
      <c r="A6" s="39"/>
      <c r="B6" s="39"/>
      <c r="C6" s="39" t="s">
        <v>127</v>
      </c>
      <c r="D6" s="39"/>
      <c r="E6" s="39"/>
      <c r="F6" s="39"/>
      <c r="I6" s="4"/>
    </row>
    <row r="7" spans="1:9">
      <c r="A7" s="39" t="s">
        <v>31</v>
      </c>
      <c r="B7" s="39"/>
      <c r="C7" s="113"/>
      <c r="D7" s="612">
        <v>2017</v>
      </c>
      <c r="E7" s="612"/>
      <c r="F7" s="39"/>
    </row>
    <row r="8" spans="1:9" ht="13.8" thickBot="1">
      <c r="G8" s="33"/>
      <c r="H8" s="33"/>
      <c r="I8" s="321" t="s">
        <v>122</v>
      </c>
    </row>
    <row r="9" spans="1:9" ht="13.8" thickBot="1">
      <c r="A9" s="114" t="s">
        <v>12</v>
      </c>
      <c r="B9" s="79"/>
      <c r="C9" s="80" t="s">
        <v>13</v>
      </c>
      <c r="D9" s="81"/>
      <c r="E9" s="82"/>
      <c r="F9" s="21" t="s">
        <v>14</v>
      </c>
      <c r="G9" s="21" t="s">
        <v>15</v>
      </c>
      <c r="H9" s="21" t="s">
        <v>11</v>
      </c>
      <c r="I9" s="21" t="s">
        <v>16</v>
      </c>
    </row>
    <row r="10" spans="1:9" ht="13.8" thickBot="1">
      <c r="A10" s="115" t="s">
        <v>20</v>
      </c>
      <c r="B10" s="116" t="s">
        <v>28</v>
      </c>
      <c r="C10" s="100" t="s">
        <v>57</v>
      </c>
      <c r="D10" s="100"/>
      <c r="E10" s="117"/>
      <c r="F10" s="149"/>
      <c r="G10" s="42"/>
      <c r="H10" s="250"/>
      <c r="I10" s="349"/>
    </row>
    <row r="11" spans="1:9" ht="13.8" thickBot="1">
      <c r="A11" s="121" t="s">
        <v>21</v>
      </c>
      <c r="B11" s="122"/>
      <c r="C11" s="44"/>
      <c r="D11" s="44"/>
      <c r="E11" s="123"/>
      <c r="F11" s="577" t="s">
        <v>18</v>
      </c>
      <c r="G11" s="557" t="s">
        <v>222</v>
      </c>
      <c r="H11" s="207" t="s">
        <v>154</v>
      </c>
      <c r="I11" s="350"/>
    </row>
    <row r="12" spans="1:9">
      <c r="A12" s="184" t="s">
        <v>23</v>
      </c>
      <c r="B12" s="14" t="s">
        <v>24</v>
      </c>
      <c r="C12" s="14"/>
      <c r="D12" s="14"/>
      <c r="E12" s="86"/>
      <c r="F12" s="125"/>
      <c r="G12" s="125"/>
      <c r="H12" s="87"/>
      <c r="I12" s="126"/>
    </row>
    <row r="13" spans="1:9">
      <c r="A13" s="322"/>
      <c r="B13" s="68"/>
      <c r="C13" s="68"/>
      <c r="D13" s="68"/>
      <c r="E13" s="127"/>
      <c r="F13" s="132"/>
      <c r="G13" s="132"/>
      <c r="H13" s="133"/>
      <c r="I13" s="140"/>
    </row>
    <row r="14" spans="1:9">
      <c r="A14" s="348" t="s">
        <v>49</v>
      </c>
      <c r="B14" s="351" t="s">
        <v>138</v>
      </c>
      <c r="C14" s="68"/>
      <c r="D14" s="68"/>
      <c r="E14" s="127"/>
      <c r="F14" s="335">
        <f>F16+F22+F25+F28+F40+F45+F42</f>
        <v>1764784</v>
      </c>
      <c r="G14" s="335">
        <f>G16+G22+G25+G28+G40+G42+G45+G47+G49+G54</f>
        <v>2147056</v>
      </c>
      <c r="H14" s="335">
        <f>H16+H22+H25+H28+H40+H42+H45+H47+H49+H54</f>
        <v>3708640</v>
      </c>
      <c r="I14" s="353"/>
    </row>
    <row r="15" spans="1:9">
      <c r="A15" s="348"/>
      <c r="B15" s="351"/>
      <c r="C15" s="68"/>
      <c r="D15" s="68"/>
      <c r="E15" s="127"/>
      <c r="F15" s="336"/>
      <c r="G15" s="336"/>
      <c r="H15" s="336"/>
      <c r="I15" s="353"/>
    </row>
    <row r="16" spans="1:9">
      <c r="A16" s="53"/>
      <c r="B16" s="209" t="s">
        <v>37</v>
      </c>
      <c r="C16" s="68"/>
      <c r="D16" s="68"/>
      <c r="E16" s="127"/>
      <c r="F16" s="336">
        <f>SUM(F17:F21)</f>
        <v>1195593</v>
      </c>
      <c r="G16" s="336">
        <f>SUM(G17:G21)</f>
        <v>0</v>
      </c>
      <c r="H16" s="336">
        <f>SUM(H17:H21)</f>
        <v>1195593</v>
      </c>
      <c r="I16" s="353"/>
    </row>
    <row r="17" spans="1:9">
      <c r="A17" s="53"/>
      <c r="B17" s="2"/>
      <c r="C17" s="28" t="s">
        <v>101</v>
      </c>
      <c r="D17" s="28"/>
      <c r="E17" s="352" t="s">
        <v>139</v>
      </c>
      <c r="F17" s="331">
        <v>70329</v>
      </c>
      <c r="G17" s="331">
        <f>H17-F17</f>
        <v>0</v>
      </c>
      <c r="H17" s="331">
        <v>70329</v>
      </c>
      <c r="I17" s="355"/>
    </row>
    <row r="18" spans="1:9">
      <c r="A18" s="53"/>
      <c r="B18" s="2"/>
      <c r="C18" s="28" t="s">
        <v>102</v>
      </c>
      <c r="D18" s="28"/>
      <c r="E18" s="352" t="s">
        <v>140</v>
      </c>
      <c r="F18" s="331">
        <v>26775</v>
      </c>
      <c r="G18" s="331">
        <f t="shared" ref="G18:G20" si="0">H18-F18</f>
        <v>0</v>
      </c>
      <c r="H18" s="331">
        <v>26775</v>
      </c>
      <c r="I18" s="355"/>
    </row>
    <row r="19" spans="1:9">
      <c r="A19" s="53"/>
      <c r="B19" s="2"/>
      <c r="C19" s="28" t="s">
        <v>103</v>
      </c>
      <c r="D19" s="68"/>
      <c r="E19" s="352" t="s">
        <v>141</v>
      </c>
      <c r="F19" s="331">
        <v>517293</v>
      </c>
      <c r="G19" s="331">
        <f t="shared" si="0"/>
        <v>0</v>
      </c>
      <c r="H19" s="331">
        <v>517293</v>
      </c>
      <c r="I19" s="355"/>
    </row>
    <row r="20" spans="1:9">
      <c r="A20" s="53"/>
      <c r="B20" s="68"/>
      <c r="C20" s="28" t="s">
        <v>40</v>
      </c>
      <c r="D20" s="68"/>
      <c r="E20" s="352" t="s">
        <v>142</v>
      </c>
      <c r="F20" s="333">
        <v>581196</v>
      </c>
      <c r="G20" s="331">
        <f t="shared" si="0"/>
        <v>0</v>
      </c>
      <c r="H20" s="333">
        <v>581196</v>
      </c>
      <c r="I20" s="359"/>
    </row>
    <row r="21" spans="1:9">
      <c r="A21" s="53"/>
      <c r="B21" s="2"/>
      <c r="C21" s="28"/>
      <c r="D21" s="2"/>
      <c r="E21" s="128"/>
      <c r="F21" s="331"/>
      <c r="G21" s="331"/>
      <c r="H21" s="331"/>
      <c r="I21" s="355"/>
    </row>
    <row r="22" spans="1:9">
      <c r="A22" s="53"/>
      <c r="B22" s="209" t="s">
        <v>150</v>
      </c>
      <c r="C22" s="28"/>
      <c r="D22" s="2"/>
      <c r="E22" s="128"/>
      <c r="F22" s="336">
        <v>41700</v>
      </c>
      <c r="G22" s="336">
        <v>0</v>
      </c>
      <c r="H22" s="336">
        <v>41700</v>
      </c>
      <c r="I22" s="355"/>
    </row>
    <row r="23" spans="1:9">
      <c r="A23" s="53"/>
      <c r="B23" s="2"/>
      <c r="C23" s="28" t="s">
        <v>149</v>
      </c>
      <c r="D23" s="2"/>
      <c r="E23" s="128"/>
      <c r="F23" s="331">
        <v>41700</v>
      </c>
      <c r="G23" s="331">
        <f>H23-F23</f>
        <v>0</v>
      </c>
      <c r="H23" s="331">
        <v>41700</v>
      </c>
      <c r="I23" s="355"/>
    </row>
    <row r="24" spans="1:9">
      <c r="A24" s="53"/>
      <c r="B24" s="2"/>
      <c r="C24" s="28"/>
      <c r="D24" s="2"/>
      <c r="E24" s="128"/>
      <c r="F24" s="331"/>
      <c r="G24" s="331"/>
      <c r="H24" s="331"/>
      <c r="I24" s="355"/>
    </row>
    <row r="25" spans="1:9">
      <c r="A25" s="53"/>
      <c r="B25" s="209" t="s">
        <v>45</v>
      </c>
      <c r="C25" s="94"/>
      <c r="D25" s="94"/>
      <c r="E25" s="145"/>
      <c r="F25" s="336">
        <f>F26</f>
        <v>84000</v>
      </c>
      <c r="G25" s="336">
        <f>G26</f>
        <v>84000</v>
      </c>
      <c r="H25" s="336">
        <v>0</v>
      </c>
      <c r="I25" s="355"/>
    </row>
    <row r="26" spans="1:9">
      <c r="A26" s="53"/>
      <c r="B26" s="36"/>
      <c r="C26" s="28" t="s">
        <v>104</v>
      </c>
      <c r="D26" s="28"/>
      <c r="E26" s="352" t="s">
        <v>143</v>
      </c>
      <c r="F26" s="331">
        <v>84000</v>
      </c>
      <c r="G26" s="331">
        <v>84000</v>
      </c>
      <c r="H26" s="331">
        <v>0</v>
      </c>
      <c r="I26" s="360"/>
    </row>
    <row r="27" spans="1:9">
      <c r="A27" s="53"/>
      <c r="B27" s="2"/>
      <c r="C27" s="28"/>
      <c r="D27" s="28"/>
      <c r="E27" s="128"/>
      <c r="F27" s="331"/>
      <c r="G27" s="331"/>
      <c r="H27" s="331"/>
      <c r="I27" s="355"/>
    </row>
    <row r="28" spans="1:9">
      <c r="A28" s="53"/>
      <c r="B28" s="209" t="s">
        <v>30</v>
      </c>
      <c r="C28" s="68"/>
      <c r="D28" s="68"/>
      <c r="E28" s="127"/>
      <c r="F28" s="336">
        <f>SUM(F29:F39)</f>
        <v>130000</v>
      </c>
      <c r="G28" s="336">
        <f>SUM(G29:G39)</f>
        <v>0</v>
      </c>
      <c r="H28" s="336">
        <f>SUM(H29:H39)</f>
        <v>130000</v>
      </c>
      <c r="I28" s="353"/>
    </row>
    <row r="29" spans="1:9">
      <c r="A29" s="53"/>
      <c r="B29" s="2"/>
      <c r="C29" s="28" t="s">
        <v>206</v>
      </c>
      <c r="D29" s="28"/>
      <c r="E29" s="128"/>
      <c r="F29" s="331">
        <v>80000</v>
      </c>
      <c r="G29" s="331">
        <v>0</v>
      </c>
      <c r="H29" s="331">
        <v>80000</v>
      </c>
      <c r="I29" s="355"/>
    </row>
    <row r="30" spans="1:9" hidden="1">
      <c r="A30" s="53"/>
      <c r="B30" s="2"/>
      <c r="C30" s="28"/>
      <c r="D30" s="28"/>
      <c r="E30" s="141"/>
      <c r="F30" s="331"/>
      <c r="G30" s="331"/>
      <c r="H30" s="331"/>
      <c r="I30" s="355"/>
    </row>
    <row r="31" spans="1:9" hidden="1">
      <c r="A31" s="53"/>
      <c r="B31" s="142"/>
      <c r="C31" s="143"/>
      <c r="D31" s="143"/>
      <c r="E31" s="204"/>
      <c r="F31" s="354"/>
      <c r="G31" s="354"/>
      <c r="H31" s="354"/>
      <c r="I31" s="365"/>
    </row>
    <row r="32" spans="1:9" hidden="1">
      <c r="A32" s="53"/>
      <c r="B32" s="92"/>
      <c r="C32" s="28"/>
      <c r="D32" s="28"/>
      <c r="E32" s="141"/>
      <c r="F32" s="332"/>
      <c r="G32" s="332"/>
      <c r="H32" s="332"/>
      <c r="I32" s="355"/>
    </row>
    <row r="33" spans="1:15" hidden="1">
      <c r="A33" s="53"/>
      <c r="B33" s="133"/>
      <c r="C33" s="28"/>
      <c r="D33" s="2"/>
      <c r="E33" s="141"/>
      <c r="F33" s="331"/>
      <c r="G33" s="331"/>
      <c r="H33" s="331"/>
      <c r="I33" s="353"/>
    </row>
    <row r="34" spans="1:15" hidden="1">
      <c r="A34" s="53"/>
      <c r="B34" s="95"/>
      <c r="C34" s="94"/>
      <c r="D34" s="94"/>
      <c r="E34" s="128"/>
      <c r="F34" s="356"/>
      <c r="G34" s="356"/>
      <c r="H34" s="356"/>
      <c r="I34" s="357"/>
    </row>
    <row r="35" spans="1:15" hidden="1">
      <c r="A35" s="53"/>
      <c r="B35" s="133"/>
      <c r="C35" s="28"/>
      <c r="D35" s="68"/>
      <c r="E35" s="127"/>
      <c r="F35" s="358"/>
      <c r="G35" s="358"/>
      <c r="H35" s="358"/>
      <c r="I35" s="359"/>
    </row>
    <row r="36" spans="1:15" hidden="1">
      <c r="A36" s="346"/>
      <c r="B36" s="92"/>
      <c r="C36" s="2"/>
      <c r="D36" s="2"/>
      <c r="E36" s="128"/>
      <c r="F36" s="332"/>
      <c r="G36" s="332"/>
      <c r="H36" s="332"/>
      <c r="I36" s="355"/>
    </row>
    <row r="37" spans="1:15" hidden="1">
      <c r="A37" s="347"/>
      <c r="B37" s="94"/>
      <c r="C37" s="94"/>
      <c r="D37" s="94"/>
      <c r="E37" s="145"/>
      <c r="F37" s="336"/>
      <c r="G37" s="336"/>
      <c r="H37" s="336"/>
      <c r="I37" s="360"/>
    </row>
    <row r="38" spans="1:15" hidden="1">
      <c r="A38" s="53"/>
      <c r="B38" s="2"/>
      <c r="C38" s="28"/>
      <c r="D38" s="28"/>
      <c r="E38" s="141"/>
      <c r="F38" s="332"/>
      <c r="G38" s="332"/>
      <c r="H38" s="332"/>
      <c r="I38" s="355"/>
    </row>
    <row r="39" spans="1:15">
      <c r="A39" s="328"/>
      <c r="B39" s="92"/>
      <c r="C39" s="28" t="s">
        <v>210</v>
      </c>
      <c r="D39" s="28"/>
      <c r="E39" s="128"/>
      <c r="F39" s="332">
        <v>50000</v>
      </c>
      <c r="G39" s="332">
        <v>0</v>
      </c>
      <c r="H39" s="332">
        <v>50000</v>
      </c>
      <c r="I39" s="355"/>
    </row>
    <row r="40" spans="1:15">
      <c r="A40" s="328"/>
      <c r="B40" s="451" t="s">
        <v>29</v>
      </c>
      <c r="C40" s="28"/>
      <c r="D40" s="28"/>
      <c r="E40" s="452"/>
      <c r="F40" s="335">
        <v>90000</v>
      </c>
      <c r="G40" s="335">
        <v>0</v>
      </c>
      <c r="H40" s="335">
        <v>135000</v>
      </c>
      <c r="I40" s="355"/>
    </row>
    <row r="41" spans="1:15">
      <c r="A41" s="328"/>
      <c r="B41" s="92"/>
      <c r="C41" s="28"/>
      <c r="D41" s="28"/>
      <c r="E41" s="2"/>
      <c r="F41" s="332"/>
      <c r="G41" s="332"/>
      <c r="H41" s="332"/>
      <c r="I41" s="355"/>
    </row>
    <row r="42" spans="1:15">
      <c r="A42" s="328"/>
      <c r="B42" s="451"/>
      <c r="C42" s="28"/>
      <c r="D42" s="28"/>
      <c r="E42" s="2"/>
      <c r="F42" s="332"/>
      <c r="G42" s="335"/>
      <c r="H42" s="335"/>
      <c r="I42" s="355"/>
    </row>
    <row r="43" spans="1:15">
      <c r="A43" s="328"/>
      <c r="B43" s="92"/>
      <c r="C43" s="28"/>
      <c r="D43" s="28"/>
      <c r="E43" s="2"/>
      <c r="F43" s="332"/>
      <c r="G43" s="332"/>
      <c r="H43" s="332"/>
      <c r="I43" s="355"/>
      <c r="O43" s="39"/>
    </row>
    <row r="44" spans="1:15">
      <c r="A44" s="328"/>
      <c r="B44" s="92"/>
      <c r="C44" s="28"/>
      <c r="D44" s="28"/>
      <c r="E44" s="2"/>
      <c r="F44" s="332"/>
      <c r="G44" s="332"/>
      <c r="H44" s="332"/>
      <c r="I44" s="355"/>
    </row>
    <row r="45" spans="1:15">
      <c r="A45" s="328"/>
      <c r="B45" s="451" t="s">
        <v>207</v>
      </c>
      <c r="C45" s="28"/>
      <c r="D45" s="28"/>
      <c r="E45" s="2"/>
      <c r="F45" s="335">
        <v>223491</v>
      </c>
      <c r="G45" s="335">
        <f>H45-F45</f>
        <v>540</v>
      </c>
      <c r="H45" s="335">
        <v>224031</v>
      </c>
      <c r="I45" s="355"/>
    </row>
    <row r="46" spans="1:15">
      <c r="A46" s="328"/>
      <c r="B46" s="92"/>
      <c r="C46" s="28"/>
      <c r="D46" s="28"/>
      <c r="E46" s="2"/>
      <c r="F46" s="332"/>
      <c r="G46" s="332"/>
      <c r="H46" s="332"/>
      <c r="I46" s="355"/>
    </row>
    <row r="47" spans="1:15">
      <c r="A47" s="542"/>
      <c r="B47" s="451" t="s">
        <v>158</v>
      </c>
      <c r="C47" s="28"/>
      <c r="D47" s="28"/>
      <c r="E47" s="2"/>
      <c r="F47" s="335">
        <v>0</v>
      </c>
      <c r="G47" s="335">
        <f>H47-F47</f>
        <v>345019</v>
      </c>
      <c r="H47" s="335">
        <v>345019</v>
      </c>
      <c r="I47" s="355"/>
    </row>
    <row r="48" spans="1:15">
      <c r="A48" s="328"/>
      <c r="B48" s="92"/>
      <c r="C48" s="28"/>
      <c r="D48" s="28"/>
      <c r="E48" s="2"/>
      <c r="F48" s="332"/>
      <c r="G48" s="332"/>
      <c r="H48" s="332"/>
      <c r="I48" s="355"/>
    </row>
    <row r="49" spans="1:9">
      <c r="A49" s="542" t="s">
        <v>49</v>
      </c>
      <c r="B49" s="575" t="s">
        <v>223</v>
      </c>
      <c r="C49" s="576"/>
      <c r="D49" s="576"/>
      <c r="E49" s="2"/>
      <c r="F49" s="335">
        <v>35700</v>
      </c>
      <c r="G49" s="335">
        <v>35700</v>
      </c>
      <c r="H49" s="335">
        <v>35700</v>
      </c>
      <c r="I49" s="355"/>
    </row>
    <row r="50" spans="1:9">
      <c r="A50" s="328"/>
      <c r="B50" s="92"/>
      <c r="C50" s="28"/>
      <c r="D50" s="28"/>
      <c r="E50" s="2"/>
      <c r="F50" s="332"/>
      <c r="G50" s="332"/>
      <c r="H50" s="332"/>
      <c r="I50" s="355"/>
    </row>
    <row r="51" spans="1:9">
      <c r="A51" s="328"/>
      <c r="B51" s="92"/>
      <c r="C51" s="28"/>
      <c r="D51" s="28"/>
      <c r="E51" s="2"/>
      <c r="F51" s="332"/>
      <c r="G51" s="332"/>
      <c r="H51" s="332"/>
      <c r="I51" s="355"/>
    </row>
    <row r="52" spans="1:9">
      <c r="A52" s="472"/>
      <c r="B52" s="451"/>
      <c r="C52" s="28"/>
      <c r="D52" s="28"/>
      <c r="E52" s="439"/>
      <c r="F52" s="335"/>
      <c r="G52" s="335">
        <v>0</v>
      </c>
      <c r="H52" s="335">
        <v>0</v>
      </c>
      <c r="I52" s="360"/>
    </row>
    <row r="53" spans="1:9">
      <c r="A53" s="326"/>
      <c r="B53" s="93"/>
      <c r="C53" s="366"/>
      <c r="D53" s="22"/>
      <c r="E53" s="141"/>
      <c r="F53" s="361"/>
      <c r="G53" s="361"/>
      <c r="H53" s="361"/>
      <c r="I53" s="355"/>
    </row>
    <row r="54" spans="1:9">
      <c r="A54" s="472" t="s">
        <v>147</v>
      </c>
      <c r="B54" s="209" t="s">
        <v>163</v>
      </c>
      <c r="C54" s="366"/>
      <c r="D54" s="22"/>
      <c r="E54" s="141"/>
      <c r="F54" s="466">
        <v>1681797</v>
      </c>
      <c r="G54" s="466">
        <v>1681797</v>
      </c>
      <c r="H54" s="466">
        <v>1601597</v>
      </c>
      <c r="I54" s="355"/>
    </row>
    <row r="55" spans="1:9">
      <c r="A55" s="326"/>
      <c r="B55" s="74"/>
      <c r="C55" s="366"/>
      <c r="D55" s="22"/>
      <c r="E55" s="141"/>
      <c r="F55" s="361"/>
      <c r="G55" s="361"/>
      <c r="H55" s="361"/>
      <c r="I55" s="355"/>
    </row>
    <row r="56" spans="1:9" ht="13.8">
      <c r="A56" s="323"/>
      <c r="B56" s="3" t="s">
        <v>62</v>
      </c>
      <c r="C56" s="3"/>
      <c r="D56" s="3"/>
      <c r="E56" s="112"/>
      <c r="F56" s="335">
        <v>588916</v>
      </c>
      <c r="G56" s="368">
        <v>2001994</v>
      </c>
      <c r="H56" s="367">
        <v>0</v>
      </c>
      <c r="I56" s="369"/>
    </row>
    <row r="57" spans="1:9" ht="13.8" thickBot="1">
      <c r="A57" s="105"/>
      <c r="B57" s="135"/>
      <c r="C57" s="1"/>
      <c r="D57" s="1"/>
      <c r="E57" s="136"/>
      <c r="F57" s="337"/>
      <c r="G57" s="337"/>
      <c r="H57" s="337"/>
      <c r="I57" s="362"/>
    </row>
    <row r="58" spans="1:9" ht="15" thickTop="1" thickBot="1">
      <c r="A58" s="137"/>
      <c r="B58" s="138" t="s">
        <v>82</v>
      </c>
      <c r="C58" s="138"/>
      <c r="D58" s="138"/>
      <c r="E58" s="139"/>
      <c r="F58" s="338">
        <f>F14+F47+F49+F54+F56</f>
        <v>4071197</v>
      </c>
      <c r="G58" s="338">
        <f>G14+G52+G49+G47+G54+G56</f>
        <v>6211566</v>
      </c>
      <c r="H58" s="338">
        <f>H14+H52+H49+H47+H54</f>
        <v>5690956</v>
      </c>
      <c r="I58" s="363"/>
    </row>
  </sheetData>
  <mergeCells count="4">
    <mergeCell ref="A2:I2"/>
    <mergeCell ref="C4:F4"/>
    <mergeCell ref="D7:E7"/>
    <mergeCell ref="A1:I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C1" sqref="C1:N1"/>
    </sheetView>
  </sheetViews>
  <sheetFormatPr defaultRowHeight="13.2"/>
  <cols>
    <col min="2" max="2" width="18.44140625" customWidth="1"/>
    <col min="3" max="6" width="9" customWidth="1"/>
    <col min="7" max="7" width="9.88671875" bestFit="1" customWidth="1"/>
    <col min="8" max="8" width="9.88671875" customWidth="1"/>
    <col min="9" max="9" width="9.88671875" bestFit="1" customWidth="1"/>
    <col min="10" max="11" width="9" customWidth="1"/>
    <col min="12" max="13" width="9.5546875" customWidth="1"/>
    <col min="14" max="14" width="9.44140625" customWidth="1"/>
    <col min="15" max="17" width="10" customWidth="1"/>
  </cols>
  <sheetData>
    <row r="1" spans="1:19">
      <c r="C1" s="631" t="s">
        <v>225</v>
      </c>
      <c r="D1" s="631"/>
      <c r="E1" s="631"/>
      <c r="F1" s="631"/>
      <c r="G1" s="631"/>
      <c r="H1" s="631"/>
      <c r="I1" s="631"/>
      <c r="J1" s="631"/>
      <c r="K1" s="631"/>
      <c r="L1" s="631"/>
      <c r="M1" s="631"/>
      <c r="N1" s="631"/>
    </row>
    <row r="2" spans="1:19">
      <c r="C2" s="631"/>
      <c r="D2" s="631"/>
      <c r="E2" s="631"/>
      <c r="F2" s="631"/>
      <c r="G2" s="631"/>
      <c r="H2" s="631"/>
      <c r="I2" s="631"/>
      <c r="J2" s="631"/>
      <c r="K2" s="631"/>
      <c r="L2" s="631"/>
      <c r="M2" s="631"/>
      <c r="N2" s="631"/>
      <c r="O2" s="39"/>
      <c r="P2" s="39"/>
    </row>
    <row r="3" spans="1:19">
      <c r="C3" s="202"/>
      <c r="G3" s="202"/>
      <c r="H3" s="202"/>
      <c r="O3" s="39"/>
      <c r="P3" s="39"/>
    </row>
    <row r="4" spans="1:19">
      <c r="A4" s="4"/>
      <c r="B4" s="4"/>
      <c r="C4" s="4"/>
      <c r="D4" s="4"/>
      <c r="E4" s="612" t="s">
        <v>192</v>
      </c>
      <c r="F4" s="612"/>
      <c r="G4" s="612"/>
      <c r="H4" s="612"/>
      <c r="I4" s="612"/>
      <c r="J4" s="612"/>
    </row>
    <row r="5" spans="1:19">
      <c r="A5" s="4"/>
      <c r="B5" s="4"/>
      <c r="C5" s="4"/>
      <c r="D5" s="4"/>
      <c r="G5" s="202"/>
      <c r="H5" s="202"/>
    </row>
    <row r="6" spans="1:19">
      <c r="C6" s="4"/>
      <c r="D6" s="4"/>
      <c r="E6" s="611" t="s">
        <v>34</v>
      </c>
      <c r="F6" s="611"/>
      <c r="G6" s="611"/>
      <c r="H6" s="611"/>
      <c r="I6" s="611"/>
      <c r="J6" s="611"/>
    </row>
    <row r="7" spans="1:19">
      <c r="F7" s="150"/>
      <c r="G7" s="463">
        <v>2017</v>
      </c>
      <c r="H7" s="554"/>
    </row>
    <row r="8" spans="1:19" ht="13.8" thickBot="1">
      <c r="C8" t="s">
        <v>35</v>
      </c>
      <c r="Q8" s="321" t="s">
        <v>122</v>
      </c>
    </row>
    <row r="9" spans="1:19" ht="13.8" thickBot="1">
      <c r="A9" s="116" t="s">
        <v>36</v>
      </c>
      <c r="B9" s="163"/>
      <c r="C9" s="628" t="s">
        <v>105</v>
      </c>
      <c r="D9" s="630"/>
      <c r="E9" s="628" t="s">
        <v>106</v>
      </c>
      <c r="F9" s="630"/>
      <c r="G9" s="628" t="s">
        <v>112</v>
      </c>
      <c r="H9" s="615"/>
      <c r="I9" s="630"/>
      <c r="J9" s="628" t="s">
        <v>107</v>
      </c>
      <c r="K9" s="630"/>
      <c r="L9" s="628" t="s">
        <v>108</v>
      </c>
      <c r="M9" s="615"/>
      <c r="N9" s="630"/>
      <c r="O9" s="628" t="s">
        <v>109</v>
      </c>
      <c r="P9" s="615"/>
      <c r="Q9" s="629"/>
    </row>
    <row r="10" spans="1:19" ht="13.8" thickBot="1">
      <c r="A10" s="164"/>
      <c r="B10" s="165"/>
      <c r="C10" s="584" t="s">
        <v>110</v>
      </c>
      <c r="D10" s="585" t="s">
        <v>154</v>
      </c>
      <c r="E10" s="586" t="s">
        <v>110</v>
      </c>
      <c r="F10" s="585" t="s">
        <v>154</v>
      </c>
      <c r="G10" s="586" t="s">
        <v>110</v>
      </c>
      <c r="H10" s="585" t="s">
        <v>222</v>
      </c>
      <c r="I10" s="585" t="s">
        <v>154</v>
      </c>
      <c r="J10" s="586" t="s">
        <v>110</v>
      </c>
      <c r="K10" s="586" t="s">
        <v>173</v>
      </c>
      <c r="L10" s="586" t="s">
        <v>110</v>
      </c>
      <c r="M10" s="585" t="s">
        <v>222</v>
      </c>
      <c r="N10" s="585" t="s">
        <v>154</v>
      </c>
      <c r="O10" s="586" t="s">
        <v>110</v>
      </c>
      <c r="P10" s="585" t="s">
        <v>222</v>
      </c>
      <c r="Q10" s="585" t="s">
        <v>154</v>
      </c>
    </row>
    <row r="11" spans="1:19" ht="13.8" thickBot="1">
      <c r="A11" s="116" t="s">
        <v>19</v>
      </c>
      <c r="B11" s="163"/>
      <c r="C11" s="166"/>
      <c r="D11" s="167"/>
      <c r="E11" s="166"/>
      <c r="F11" s="167"/>
      <c r="G11" s="166"/>
      <c r="H11" s="41"/>
      <c r="I11" s="167"/>
      <c r="J11" s="166"/>
      <c r="K11" s="167"/>
      <c r="L11" s="166"/>
      <c r="M11" s="41"/>
      <c r="N11" s="167"/>
      <c r="O11" s="166"/>
      <c r="P11" s="41"/>
      <c r="Q11" s="168"/>
    </row>
    <row r="12" spans="1:19" ht="13.8" thickBot="1">
      <c r="A12" s="632" t="s">
        <v>152</v>
      </c>
      <c r="B12" s="633"/>
      <c r="C12" s="376"/>
      <c r="D12" s="377"/>
      <c r="E12" s="376"/>
      <c r="F12" s="377"/>
      <c r="G12" s="376"/>
      <c r="H12" s="376"/>
      <c r="I12" s="377"/>
      <c r="J12" s="376"/>
      <c r="K12" s="377"/>
      <c r="L12" s="391">
        <f>SUM(L13:L14)</f>
        <v>3163489</v>
      </c>
      <c r="M12" s="391">
        <f>M13</f>
        <v>381129</v>
      </c>
      <c r="N12" s="406">
        <f>N13</f>
        <v>3544618</v>
      </c>
      <c r="O12" s="578">
        <f>C12+E12+G12+J12+L12</f>
        <v>3163489</v>
      </c>
      <c r="P12" s="407">
        <f>Q12-O12</f>
        <v>381129</v>
      </c>
      <c r="Q12" s="476">
        <f>D12+F12+I12+K12+N12</f>
        <v>3544618</v>
      </c>
    </row>
    <row r="13" spans="1:19">
      <c r="A13" s="370" t="s">
        <v>65</v>
      </c>
      <c r="B13" s="170"/>
      <c r="C13" s="379"/>
      <c r="D13" s="380"/>
      <c r="E13" s="379"/>
      <c r="F13" s="380"/>
      <c r="G13" s="379"/>
      <c r="H13" s="379"/>
      <c r="I13" s="380"/>
      <c r="J13" s="379"/>
      <c r="K13" s="380"/>
      <c r="L13" s="379">
        <v>3163489</v>
      </c>
      <c r="M13" s="379">
        <f>N13-L13</f>
        <v>381129</v>
      </c>
      <c r="N13" s="379">
        <v>3544618</v>
      </c>
      <c r="O13" s="464">
        <v>8413000</v>
      </c>
      <c r="P13" s="407">
        <f>Q13-O13</f>
        <v>-4868382</v>
      </c>
      <c r="Q13" s="477">
        <f>SUM(N13:N13)</f>
        <v>3544618</v>
      </c>
    </row>
    <row r="14" spans="1:19" ht="13.8" thickBot="1">
      <c r="A14" s="171"/>
      <c r="B14" s="172"/>
      <c r="C14" s="381"/>
      <c r="D14" s="382"/>
      <c r="E14" s="381"/>
      <c r="F14" s="382"/>
      <c r="G14" s="381"/>
      <c r="H14" s="381"/>
      <c r="I14" s="382"/>
      <c r="J14" s="381"/>
      <c r="K14" s="382"/>
      <c r="L14" s="381"/>
      <c r="M14" s="381"/>
      <c r="N14" s="382"/>
      <c r="O14" s="579"/>
      <c r="P14" s="387"/>
      <c r="Q14" s="478"/>
    </row>
    <row r="15" spans="1:19" ht="13.8" thickBot="1">
      <c r="A15" s="632" t="s">
        <v>144</v>
      </c>
      <c r="B15" s="633"/>
      <c r="C15" s="376"/>
      <c r="D15" s="377"/>
      <c r="E15" s="376"/>
      <c r="F15" s="377"/>
      <c r="G15" s="391"/>
      <c r="H15" s="391"/>
      <c r="I15" s="391"/>
      <c r="J15" s="376"/>
      <c r="K15" s="377"/>
      <c r="L15" s="376"/>
      <c r="M15" s="376"/>
      <c r="N15" s="377"/>
      <c r="O15" s="378">
        <f>C15+E15+G15+J15+L15</f>
        <v>0</v>
      </c>
      <c r="P15" s="587"/>
      <c r="Q15" s="476">
        <f>D15+F15+I15+K15+N15</f>
        <v>0</v>
      </c>
    </row>
    <row r="16" spans="1:19">
      <c r="A16" s="174"/>
      <c r="B16" s="175"/>
      <c r="C16" s="385"/>
      <c r="D16" s="386"/>
      <c r="E16" s="385"/>
      <c r="F16" s="386"/>
      <c r="G16" s="387"/>
      <c r="H16" s="387"/>
      <c r="I16" s="387"/>
      <c r="J16" s="385"/>
      <c r="K16" s="386"/>
      <c r="L16" s="385"/>
      <c r="M16" s="385"/>
      <c r="N16" s="386"/>
      <c r="O16" s="387"/>
      <c r="P16" s="580"/>
      <c r="Q16" s="480"/>
      <c r="S16" s="1"/>
    </row>
    <row r="17" spans="1:17" ht="13.8" thickBot="1">
      <c r="A17" s="176"/>
      <c r="B17" s="144"/>
      <c r="C17" s="381"/>
      <c r="D17" s="382"/>
      <c r="E17" s="381"/>
      <c r="F17" s="382"/>
      <c r="G17" s="381"/>
      <c r="H17" s="381"/>
      <c r="I17" s="381"/>
      <c r="J17" s="381"/>
      <c r="K17" s="382"/>
      <c r="L17" s="381"/>
      <c r="M17" s="381"/>
      <c r="N17" s="382"/>
      <c r="O17" s="381"/>
      <c r="P17" s="579"/>
      <c r="Q17" s="478"/>
    </row>
    <row r="18" spans="1:17" ht="13.8" thickBot="1">
      <c r="A18" s="373" t="s">
        <v>54</v>
      </c>
      <c r="B18" s="177"/>
      <c r="C18" s="378"/>
      <c r="D18" s="388"/>
      <c r="E18" s="378"/>
      <c r="F18" s="388"/>
      <c r="G18" s="378"/>
      <c r="H18" s="378"/>
      <c r="I18" s="378"/>
      <c r="J18" s="378"/>
      <c r="K18" s="388"/>
      <c r="L18" s="378"/>
      <c r="M18" s="378"/>
      <c r="N18" s="388"/>
      <c r="O18" s="378"/>
      <c r="P18" s="578"/>
      <c r="Q18" s="476"/>
    </row>
    <row r="19" spans="1:17" ht="13.8" thickBot="1">
      <c r="A19" s="173"/>
      <c r="B19" s="111"/>
      <c r="C19" s="383"/>
      <c r="D19" s="384"/>
      <c r="E19" s="383"/>
      <c r="F19" s="384"/>
      <c r="G19" s="383"/>
      <c r="H19" s="383"/>
      <c r="I19" s="383"/>
      <c r="J19" s="383"/>
      <c r="K19" s="384"/>
      <c r="L19" s="383"/>
      <c r="M19" s="383"/>
      <c r="N19" s="384"/>
      <c r="O19" s="383"/>
      <c r="P19" s="581"/>
      <c r="Q19" s="479"/>
    </row>
    <row r="20" spans="1:17" ht="13.8" thickBot="1">
      <c r="A20" s="371" t="s">
        <v>111</v>
      </c>
      <c r="B20" s="169"/>
      <c r="C20" s="378"/>
      <c r="D20" s="388"/>
      <c r="E20" s="378"/>
      <c r="F20" s="388"/>
      <c r="G20" s="378"/>
      <c r="H20" s="378"/>
      <c r="I20" s="378"/>
      <c r="J20" s="378"/>
      <c r="K20" s="388"/>
      <c r="L20" s="378"/>
      <c r="M20" s="378"/>
      <c r="N20" s="388"/>
      <c r="O20" s="378"/>
      <c r="P20" s="578"/>
      <c r="Q20" s="476"/>
    </row>
    <row r="21" spans="1:17">
      <c r="A21" s="178"/>
      <c r="B21" s="179"/>
      <c r="C21" s="383"/>
      <c r="D21" s="384"/>
      <c r="E21" s="383"/>
      <c r="F21" s="384"/>
      <c r="G21" s="383"/>
      <c r="H21" s="383"/>
      <c r="I21" s="383"/>
      <c r="J21" s="383"/>
      <c r="K21" s="384"/>
      <c r="L21" s="383"/>
      <c r="M21" s="383"/>
      <c r="N21" s="384"/>
      <c r="O21" s="383"/>
      <c r="P21" s="581"/>
      <c r="Q21" s="479"/>
    </row>
    <row r="22" spans="1:17" ht="13.8" thickBot="1">
      <c r="A22" s="176"/>
      <c r="B22" s="144"/>
      <c r="C22" s="381"/>
      <c r="D22" s="382"/>
      <c r="E22" s="381"/>
      <c r="F22" s="382"/>
      <c r="G22" s="381"/>
      <c r="H22" s="381"/>
      <c r="I22" s="381"/>
      <c r="J22" s="381"/>
      <c r="K22" s="382"/>
      <c r="L22" s="381"/>
      <c r="M22" s="381"/>
      <c r="N22" s="382"/>
      <c r="O22" s="381"/>
      <c r="P22" s="579"/>
      <c r="Q22" s="478"/>
    </row>
    <row r="23" spans="1:17" ht="13.8" thickBot="1">
      <c r="A23" s="373" t="s">
        <v>164</v>
      </c>
      <c r="B23" s="473"/>
      <c r="C23" s="474"/>
      <c r="D23" s="475"/>
      <c r="E23" s="474"/>
      <c r="F23" s="475"/>
      <c r="G23" s="391">
        <f>SUM(G24:G27)</f>
        <v>43302402</v>
      </c>
      <c r="H23" s="391">
        <f>I23-G23</f>
        <v>11623050</v>
      </c>
      <c r="I23" s="391">
        <f>SUM(I24:I27)</f>
        <v>54925452</v>
      </c>
      <c r="J23" s="474"/>
      <c r="K23" s="475"/>
      <c r="L23" s="474"/>
      <c r="M23" s="474"/>
      <c r="N23" s="475"/>
      <c r="O23" s="391">
        <f>SUM(O24:O26)</f>
        <v>1000000</v>
      </c>
      <c r="P23" s="582">
        <f>Q23-O23</f>
        <v>11623050</v>
      </c>
      <c r="Q23" s="482">
        <f>SUM(Q24:Q26)</f>
        <v>12623050</v>
      </c>
    </row>
    <row r="24" spans="1:17">
      <c r="A24" s="173" t="s">
        <v>208</v>
      </c>
      <c r="B24" s="179"/>
      <c r="C24" s="383"/>
      <c r="D24" s="384"/>
      <c r="E24" s="383"/>
      <c r="F24" s="384"/>
      <c r="G24" s="383">
        <v>0</v>
      </c>
      <c r="H24" s="383">
        <f>I24-G24</f>
        <v>2886241</v>
      </c>
      <c r="I24" s="383">
        <v>2886241</v>
      </c>
      <c r="J24" s="383"/>
      <c r="K24" s="384"/>
      <c r="L24" s="383"/>
      <c r="M24" s="383"/>
      <c r="N24" s="384"/>
      <c r="O24" s="383">
        <f>G24</f>
        <v>0</v>
      </c>
      <c r="P24" s="580">
        <f t="shared" ref="P24:P25" si="0">Q24-O24</f>
        <v>2886241</v>
      </c>
      <c r="Q24" s="479">
        <f>I24</f>
        <v>2886241</v>
      </c>
    </row>
    <row r="25" spans="1:17">
      <c r="A25" s="173" t="s">
        <v>209</v>
      </c>
      <c r="B25" s="179"/>
      <c r="C25" s="383"/>
      <c r="D25" s="384"/>
      <c r="E25" s="383"/>
      <c r="F25" s="384"/>
      <c r="G25" s="383">
        <v>0</v>
      </c>
      <c r="H25" s="383">
        <f t="shared" ref="H25:H27" si="1">I25-G25</f>
        <v>8736809</v>
      </c>
      <c r="I25" s="383">
        <v>8736809</v>
      </c>
      <c r="J25" s="383"/>
      <c r="K25" s="384"/>
      <c r="L25" s="383"/>
      <c r="M25" s="383"/>
      <c r="N25" s="384"/>
      <c r="O25" s="383">
        <f>G25</f>
        <v>0</v>
      </c>
      <c r="P25" s="580">
        <f t="shared" si="0"/>
        <v>8736809</v>
      </c>
      <c r="Q25" s="479">
        <f>I25</f>
        <v>8736809</v>
      </c>
    </row>
    <row r="26" spans="1:17">
      <c r="A26" s="450" t="s">
        <v>165</v>
      </c>
      <c r="B26" s="175"/>
      <c r="C26" s="387"/>
      <c r="D26" s="389"/>
      <c r="E26" s="387"/>
      <c r="F26" s="389"/>
      <c r="G26" s="387">
        <v>1000000</v>
      </c>
      <c r="H26" s="383">
        <f t="shared" si="1"/>
        <v>0</v>
      </c>
      <c r="I26" s="387">
        <v>1000000</v>
      </c>
      <c r="J26" s="387"/>
      <c r="K26" s="389"/>
      <c r="L26" s="387"/>
      <c r="M26" s="387"/>
      <c r="N26" s="389"/>
      <c r="O26" s="387">
        <v>1000000</v>
      </c>
      <c r="P26" s="580">
        <f>Q26-O26</f>
        <v>0</v>
      </c>
      <c r="Q26" s="480">
        <v>1000000</v>
      </c>
    </row>
    <row r="27" spans="1:17">
      <c r="A27" s="174" t="s">
        <v>216</v>
      </c>
      <c r="B27" s="175"/>
      <c r="C27" s="387"/>
      <c r="D27" s="389"/>
      <c r="E27" s="387"/>
      <c r="F27" s="389"/>
      <c r="G27" s="387">
        <v>42302402</v>
      </c>
      <c r="H27" s="383">
        <f t="shared" si="1"/>
        <v>0</v>
      </c>
      <c r="I27" s="387">
        <v>42302402</v>
      </c>
      <c r="J27" s="387"/>
      <c r="K27" s="389"/>
      <c r="L27" s="387"/>
      <c r="M27" s="387"/>
      <c r="N27" s="389"/>
      <c r="O27" s="387"/>
      <c r="P27" s="580"/>
      <c r="Q27" s="480"/>
    </row>
    <row r="28" spans="1:17" ht="13.8" thickBot="1">
      <c r="A28" s="176"/>
      <c r="B28" s="144"/>
      <c r="C28" s="381"/>
      <c r="D28" s="382"/>
      <c r="E28" s="381"/>
      <c r="F28" s="382"/>
      <c r="G28" s="381"/>
      <c r="H28" s="381"/>
      <c r="I28" s="381"/>
      <c r="J28" s="381"/>
      <c r="K28" s="382"/>
      <c r="L28" s="381"/>
      <c r="M28" s="381"/>
      <c r="N28" s="382"/>
      <c r="O28" s="381"/>
      <c r="P28" s="579"/>
      <c r="Q28" s="478"/>
    </row>
    <row r="29" spans="1:17" ht="14.4" thickTop="1" thickBot="1">
      <c r="A29" s="182" t="s">
        <v>82</v>
      </c>
      <c r="B29" s="183"/>
      <c r="C29" s="390"/>
      <c r="D29" s="390"/>
      <c r="E29" s="390"/>
      <c r="F29" s="390"/>
      <c r="G29" s="390">
        <f>G15+G12+G18+G20+G23</f>
        <v>43302402</v>
      </c>
      <c r="H29" s="390">
        <f>H23</f>
        <v>11623050</v>
      </c>
      <c r="I29" s="390">
        <f>I15+I12+I18+I20+I23</f>
        <v>54925452</v>
      </c>
      <c r="J29" s="390">
        <f>J12+J15+J18+J20+J23</f>
        <v>0</v>
      </c>
      <c r="K29" s="390">
        <f>K18</f>
        <v>0</v>
      </c>
      <c r="L29" s="390">
        <f>SUM(L12)</f>
        <v>3163489</v>
      </c>
      <c r="M29" s="390"/>
      <c r="N29" s="390">
        <v>8413000</v>
      </c>
      <c r="O29" s="390">
        <f>C29+E29+G29+J29+L29</f>
        <v>46465891</v>
      </c>
      <c r="P29" s="583">
        <f>P23</f>
        <v>11623050</v>
      </c>
      <c r="Q29" s="481">
        <f>Q12+Q15+Q18+Q20+Q23</f>
        <v>16167668</v>
      </c>
    </row>
    <row r="30" spans="1:17" ht="13.8" thickTop="1"/>
  </sheetData>
  <mergeCells count="12">
    <mergeCell ref="C1:N1"/>
    <mergeCell ref="C2:N2"/>
    <mergeCell ref="E4:J4"/>
    <mergeCell ref="E6:J6"/>
    <mergeCell ref="A15:B15"/>
    <mergeCell ref="C9:D9"/>
    <mergeCell ref="A12:B12"/>
    <mergeCell ref="O9:Q9"/>
    <mergeCell ref="L9:N9"/>
    <mergeCell ref="J9:K9"/>
    <mergeCell ref="G9:I9"/>
    <mergeCell ref="E9:F9"/>
  </mergeCells>
  <phoneticPr fontId="6" type="noConversion"/>
  <pageMargins left="0.35433070866141736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B1" sqref="B1:M1"/>
    </sheetView>
  </sheetViews>
  <sheetFormatPr defaultRowHeight="13.2"/>
  <cols>
    <col min="2" max="2" width="29.33203125" customWidth="1"/>
    <col min="3" max="3" width="15.33203125" customWidth="1"/>
    <col min="4" max="4" width="11" customWidth="1"/>
    <col min="5" max="5" width="9.88671875" bestFit="1" customWidth="1"/>
    <col min="6" max="6" width="9.44140625" bestFit="1" customWidth="1"/>
    <col min="7" max="7" width="9.44140625" customWidth="1"/>
    <col min="9" max="9" width="9.44140625" bestFit="1" customWidth="1"/>
    <col min="10" max="10" width="9.44140625" customWidth="1"/>
    <col min="14" max="15" width="9.88671875" bestFit="1" customWidth="1"/>
  </cols>
  <sheetData>
    <row r="1" spans="1:15">
      <c r="B1" s="594" t="s">
        <v>224</v>
      </c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</row>
    <row r="2" spans="1:15"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</row>
    <row r="3" spans="1:15">
      <c r="C3" s="202"/>
      <c r="D3" s="202"/>
      <c r="H3" s="202"/>
    </row>
    <row r="4" spans="1:15">
      <c r="A4" s="4"/>
      <c r="B4" s="4"/>
      <c r="C4" s="4"/>
      <c r="D4" s="4"/>
      <c r="E4" s="612" t="s">
        <v>192</v>
      </c>
      <c r="F4" s="612"/>
      <c r="G4" s="612"/>
      <c r="H4" s="612"/>
      <c r="I4" s="612"/>
      <c r="J4" s="555"/>
      <c r="K4" s="4"/>
    </row>
    <row r="5" spans="1:15">
      <c r="A5" s="4"/>
      <c r="B5" s="4"/>
      <c r="C5" s="4"/>
      <c r="D5" s="4"/>
      <c r="E5" s="240"/>
      <c r="F5" s="240"/>
      <c r="G5" s="555"/>
      <c r="H5" s="240"/>
      <c r="I5" s="240"/>
      <c r="J5" s="555"/>
      <c r="K5" s="4"/>
    </row>
    <row r="6" spans="1:15">
      <c r="A6" s="4"/>
      <c r="B6" s="4"/>
      <c r="C6" s="4"/>
      <c r="D6" s="4"/>
      <c r="E6" s="611" t="s">
        <v>119</v>
      </c>
      <c r="F6" s="611"/>
      <c r="G6" s="611"/>
      <c r="H6" s="611"/>
      <c r="I6" s="611"/>
      <c r="J6" s="554"/>
      <c r="K6" s="4"/>
    </row>
    <row r="7" spans="1:15">
      <c r="A7" s="4"/>
      <c r="B7" s="4"/>
      <c r="C7" s="4"/>
      <c r="D7" s="4"/>
      <c r="E7" s="4"/>
      <c r="F7" s="611">
        <v>2017</v>
      </c>
      <c r="G7" s="611"/>
      <c r="H7" s="611"/>
      <c r="I7" s="4"/>
      <c r="J7" s="4"/>
      <c r="K7" s="4"/>
    </row>
    <row r="8" spans="1:15" ht="13.8" thickBot="1">
      <c r="O8" s="321" t="s">
        <v>122</v>
      </c>
    </row>
    <row r="9" spans="1:15" ht="13.8" thickBot="1">
      <c r="A9" s="116" t="s">
        <v>36</v>
      </c>
      <c r="B9" s="163"/>
      <c r="C9" s="628" t="s">
        <v>113</v>
      </c>
      <c r="D9" s="615"/>
      <c r="E9" s="630"/>
      <c r="F9" s="628" t="s">
        <v>114</v>
      </c>
      <c r="G9" s="615"/>
      <c r="H9" s="630"/>
      <c r="I9" s="628" t="s">
        <v>115</v>
      </c>
      <c r="J9" s="615"/>
      <c r="K9" s="630"/>
      <c r="L9" s="628" t="s">
        <v>116</v>
      </c>
      <c r="M9" s="630"/>
      <c r="N9" s="628" t="s">
        <v>109</v>
      </c>
      <c r="O9" s="629"/>
    </row>
    <row r="10" spans="1:15" ht="13.8" thickBot="1">
      <c r="A10" s="164"/>
      <c r="B10" s="165"/>
      <c r="C10" s="372" t="s">
        <v>110</v>
      </c>
      <c r="D10" s="585" t="s">
        <v>154</v>
      </c>
      <c r="E10" s="585" t="s">
        <v>154</v>
      </c>
      <c r="F10" s="372" t="s">
        <v>110</v>
      </c>
      <c r="G10" s="585" t="s">
        <v>154</v>
      </c>
      <c r="H10" s="585" t="s">
        <v>154</v>
      </c>
      <c r="I10" s="372" t="s">
        <v>110</v>
      </c>
      <c r="J10" s="585" t="s">
        <v>154</v>
      </c>
      <c r="K10" s="585" t="s">
        <v>154</v>
      </c>
      <c r="L10" s="372" t="s">
        <v>110</v>
      </c>
      <c r="M10" s="374" t="s">
        <v>154</v>
      </c>
      <c r="N10" s="372" t="s">
        <v>110</v>
      </c>
      <c r="O10" s="375" t="s">
        <v>154</v>
      </c>
    </row>
    <row r="11" spans="1:15" ht="13.8" thickBot="1">
      <c r="A11" s="116" t="s">
        <v>19</v>
      </c>
      <c r="B11" s="163"/>
      <c r="C11" s="392"/>
      <c r="D11" s="588"/>
      <c r="E11" s="393"/>
      <c r="F11" s="392"/>
      <c r="G11" s="588"/>
      <c r="H11" s="393"/>
      <c r="I11" s="392"/>
      <c r="J11" s="588"/>
      <c r="K11" s="393"/>
      <c r="L11" s="392"/>
      <c r="M11" s="393"/>
      <c r="N11" s="392"/>
      <c r="O11" s="394"/>
    </row>
    <row r="12" spans="1:15" ht="13.8" thickBot="1">
      <c r="A12" s="632" t="s">
        <v>211</v>
      </c>
      <c r="B12" s="633"/>
      <c r="C12" s="395">
        <f>SUM(C13:C16)</f>
        <v>2905890</v>
      </c>
      <c r="D12" s="395">
        <v>0</v>
      </c>
      <c r="E12" s="395">
        <f>SUM(E13:E16)</f>
        <v>2905890</v>
      </c>
      <c r="F12" s="395">
        <f>SUM(F14:F16)</f>
        <v>2720340</v>
      </c>
      <c r="G12" s="395">
        <v>0</v>
      </c>
      <c r="H12" s="395">
        <f>SUM(H14:H16)</f>
        <v>2720340</v>
      </c>
      <c r="I12" s="395">
        <f>SUM(I13:I15)</f>
        <v>150000</v>
      </c>
      <c r="J12" s="395"/>
      <c r="K12" s="395">
        <f>SUM(K13:K15)</f>
        <v>150000</v>
      </c>
      <c r="L12" s="395"/>
      <c r="M12" s="396"/>
      <c r="N12" s="391">
        <f>SUM(N13:N16)</f>
        <v>5776230</v>
      </c>
      <c r="O12" s="391">
        <f>SUM(O13:O16)</f>
        <v>5776230</v>
      </c>
    </row>
    <row r="13" spans="1:15">
      <c r="A13" s="547" t="s">
        <v>217</v>
      </c>
      <c r="B13" s="48"/>
      <c r="C13" s="397"/>
      <c r="D13" s="397"/>
      <c r="E13" s="397"/>
      <c r="F13" s="397"/>
      <c r="G13" s="397"/>
      <c r="H13" s="398"/>
      <c r="I13" s="397">
        <v>150000</v>
      </c>
      <c r="J13" s="397">
        <v>0</v>
      </c>
      <c r="K13" s="398">
        <v>150000</v>
      </c>
      <c r="L13" s="397"/>
      <c r="M13" s="398"/>
      <c r="N13" s="397">
        <f>I13</f>
        <v>150000</v>
      </c>
      <c r="O13" s="486">
        <f>K13</f>
        <v>150000</v>
      </c>
    </row>
    <row r="14" spans="1:15" ht="14.4">
      <c r="A14" s="323" t="s">
        <v>212</v>
      </c>
      <c r="B14" s="54"/>
      <c r="C14" s="548">
        <v>2249835</v>
      </c>
      <c r="D14" s="548">
        <f>E14-C14</f>
        <v>0</v>
      </c>
      <c r="E14" s="405">
        <v>2249835</v>
      </c>
      <c r="F14" s="405"/>
      <c r="G14" s="405"/>
      <c r="H14" s="407"/>
      <c r="I14" s="405"/>
      <c r="J14" s="405"/>
      <c r="K14" s="407"/>
      <c r="L14" s="405"/>
      <c r="M14" s="407"/>
      <c r="N14" s="405">
        <f>C14</f>
        <v>2249835</v>
      </c>
      <c r="O14" s="275">
        <f>E14</f>
        <v>2249835</v>
      </c>
    </row>
    <row r="15" spans="1:15" ht="14.4">
      <c r="A15" s="323" t="s">
        <v>214</v>
      </c>
      <c r="B15" s="54"/>
      <c r="C15" s="548"/>
      <c r="D15" s="548"/>
      <c r="E15" s="405"/>
      <c r="F15" s="405">
        <v>2720340</v>
      </c>
      <c r="G15" s="405">
        <v>0</v>
      </c>
      <c r="H15" s="407">
        <v>2720340</v>
      </c>
      <c r="I15" s="405"/>
      <c r="J15" s="405"/>
      <c r="K15" s="407"/>
      <c r="L15" s="405"/>
      <c r="M15" s="407"/>
      <c r="N15" s="405">
        <f>F15</f>
        <v>2720340</v>
      </c>
      <c r="O15" s="275">
        <f>H15</f>
        <v>2720340</v>
      </c>
    </row>
    <row r="16" spans="1:15" ht="15" thickBot="1">
      <c r="A16" s="552" t="s">
        <v>215</v>
      </c>
      <c r="B16" s="549"/>
      <c r="C16" s="550">
        <v>656055</v>
      </c>
      <c r="D16" s="550">
        <f>E16-C16</f>
        <v>0</v>
      </c>
      <c r="E16" s="551">
        <v>656055</v>
      </c>
      <c r="F16" s="551"/>
      <c r="G16" s="551"/>
      <c r="H16" s="502"/>
      <c r="I16" s="551"/>
      <c r="J16" s="551"/>
      <c r="K16" s="502"/>
      <c r="L16" s="551"/>
      <c r="M16" s="502"/>
      <c r="N16" s="551">
        <f>C16</f>
        <v>656055</v>
      </c>
      <c r="O16" s="551">
        <f>E16</f>
        <v>656055</v>
      </c>
    </row>
    <row r="17" spans="1:15" ht="13.8" thickBot="1">
      <c r="A17" s="371" t="s">
        <v>148</v>
      </c>
      <c r="B17" s="169" t="s">
        <v>169</v>
      </c>
      <c r="C17" s="391">
        <f>SUM(C18:C19)</f>
        <v>180000</v>
      </c>
      <c r="D17" s="391">
        <v>0</v>
      </c>
      <c r="E17" s="391">
        <f>SUM(E18:E19)</f>
        <v>180000</v>
      </c>
      <c r="F17" s="391"/>
      <c r="G17" s="391"/>
      <c r="H17" s="406"/>
      <c r="I17" s="391"/>
      <c r="J17" s="391"/>
      <c r="K17" s="406"/>
      <c r="L17" s="391"/>
      <c r="M17" s="406"/>
      <c r="N17" s="391">
        <f>C17+F17+I17+L17</f>
        <v>180000</v>
      </c>
      <c r="O17" s="482">
        <f t="shared" ref="O17:O19" si="0">E17+H17+K17+M17</f>
        <v>180000</v>
      </c>
    </row>
    <row r="18" spans="1:15">
      <c r="A18" s="173" t="s">
        <v>213</v>
      </c>
      <c r="B18" s="111"/>
      <c r="C18" s="401">
        <v>180000</v>
      </c>
      <c r="D18" s="401">
        <v>0</v>
      </c>
      <c r="E18" s="401">
        <v>180000</v>
      </c>
      <c r="F18" s="401"/>
      <c r="G18" s="401"/>
      <c r="H18" s="402"/>
      <c r="I18" s="401"/>
      <c r="J18" s="401"/>
      <c r="K18" s="402"/>
      <c r="L18" s="401"/>
      <c r="M18" s="402"/>
      <c r="N18" s="401">
        <f>C18+F18+I18+L18</f>
        <v>180000</v>
      </c>
      <c r="O18" s="487">
        <f t="shared" si="0"/>
        <v>180000</v>
      </c>
    </row>
    <row r="19" spans="1:15">
      <c r="A19" s="173"/>
      <c r="B19" s="111"/>
      <c r="C19" s="401"/>
      <c r="D19" s="401"/>
      <c r="E19" s="401"/>
      <c r="F19" s="401"/>
      <c r="G19" s="401"/>
      <c r="H19" s="402"/>
      <c r="I19" s="401"/>
      <c r="J19" s="401"/>
      <c r="K19" s="402"/>
      <c r="L19" s="401"/>
      <c r="M19" s="402"/>
      <c r="N19" s="401">
        <f>C19+F19+I19+L19</f>
        <v>0</v>
      </c>
      <c r="O19" s="487">
        <f t="shared" si="0"/>
        <v>0</v>
      </c>
    </row>
    <row r="20" spans="1:15" ht="13.8" thickBot="1">
      <c r="A20" s="483"/>
      <c r="B20" s="136"/>
      <c r="C20" s="408"/>
      <c r="D20" s="408"/>
      <c r="E20" s="408"/>
      <c r="F20" s="408"/>
      <c r="G20" s="408"/>
      <c r="H20" s="409"/>
      <c r="I20" s="408"/>
      <c r="J20" s="408"/>
      <c r="K20" s="409"/>
      <c r="L20" s="408"/>
      <c r="M20" s="409"/>
      <c r="N20" s="408"/>
      <c r="O20" s="488"/>
    </row>
    <row r="21" spans="1:15" ht="13.8" thickBot="1">
      <c r="A21" s="373" t="s">
        <v>166</v>
      </c>
      <c r="B21" s="177"/>
      <c r="C21" s="391"/>
      <c r="D21" s="391"/>
      <c r="E21" s="391"/>
      <c r="F21" s="484"/>
      <c r="G21" s="484"/>
      <c r="H21" s="485"/>
      <c r="I21" s="484"/>
      <c r="J21" s="484"/>
      <c r="K21" s="485"/>
      <c r="L21" s="484"/>
      <c r="M21" s="485"/>
      <c r="N21" s="391"/>
      <c r="O21" s="482"/>
    </row>
    <row r="22" spans="1:15">
      <c r="A22" s="173"/>
      <c r="B22" s="111"/>
      <c r="C22" s="401"/>
      <c r="D22" s="401"/>
      <c r="E22" s="401"/>
      <c r="F22" s="401"/>
      <c r="G22" s="401"/>
      <c r="H22" s="402"/>
      <c r="I22" s="401"/>
      <c r="J22" s="401"/>
      <c r="K22" s="402"/>
      <c r="L22" s="401"/>
      <c r="M22" s="402"/>
      <c r="N22" s="401"/>
      <c r="O22" s="487"/>
    </row>
    <row r="23" spans="1:15">
      <c r="A23" s="174"/>
      <c r="B23" s="175"/>
      <c r="C23" s="403"/>
      <c r="D23" s="403"/>
      <c r="E23" s="403"/>
      <c r="F23" s="403"/>
      <c r="G23" s="403"/>
      <c r="H23" s="404"/>
      <c r="I23" s="405"/>
      <c r="J23" s="405"/>
      <c r="K23" s="404"/>
      <c r="L23" s="403"/>
      <c r="M23" s="404"/>
      <c r="N23" s="405"/>
      <c r="O23" s="275"/>
    </row>
    <row r="24" spans="1:15" ht="13.8" thickBot="1">
      <c r="A24" s="176"/>
      <c r="B24" s="144"/>
      <c r="C24" s="399"/>
      <c r="D24" s="399"/>
      <c r="E24" s="399"/>
      <c r="F24" s="399"/>
      <c r="G24" s="399"/>
      <c r="H24" s="400"/>
      <c r="I24" s="399"/>
      <c r="J24" s="399"/>
      <c r="K24" s="400"/>
      <c r="L24" s="399"/>
      <c r="M24" s="400"/>
      <c r="N24" s="399"/>
      <c r="O24" s="279"/>
    </row>
    <row r="25" spans="1:15" ht="13.8" thickBot="1">
      <c r="A25" s="373" t="s">
        <v>54</v>
      </c>
      <c r="B25" s="177"/>
      <c r="C25" s="391">
        <f>SUM(C26:C28)</f>
        <v>0</v>
      </c>
      <c r="D25" s="391"/>
      <c r="E25" s="391">
        <f>SUM(E26:E28)</f>
        <v>0</v>
      </c>
      <c r="F25" s="391"/>
      <c r="G25" s="391"/>
      <c r="H25" s="406"/>
      <c r="I25" s="391"/>
      <c r="J25" s="391"/>
      <c r="K25" s="406"/>
      <c r="L25" s="391"/>
      <c r="M25" s="406"/>
      <c r="N25" s="391">
        <f>C25+F25+I25+L25</f>
        <v>0</v>
      </c>
      <c r="O25" s="482">
        <f t="shared" ref="O25:O27" si="1">E25+H25+K25+M25</f>
        <v>0</v>
      </c>
    </row>
    <row r="26" spans="1:15">
      <c r="A26" s="173" t="s">
        <v>117</v>
      </c>
      <c r="B26" s="111"/>
      <c r="C26" s="401"/>
      <c r="D26" s="401"/>
      <c r="E26" s="401"/>
      <c r="F26" s="401"/>
      <c r="G26" s="401"/>
      <c r="H26" s="402"/>
      <c r="I26" s="401"/>
      <c r="J26" s="401"/>
      <c r="K26" s="402"/>
      <c r="L26" s="401"/>
      <c r="M26" s="402"/>
      <c r="N26" s="401">
        <f>C26+F26+I26+L26</f>
        <v>0</v>
      </c>
      <c r="O26" s="487">
        <f t="shared" si="1"/>
        <v>0</v>
      </c>
    </row>
    <row r="27" spans="1:15">
      <c r="A27" s="173" t="s">
        <v>167</v>
      </c>
      <c r="B27" s="111"/>
      <c r="C27" s="401"/>
      <c r="D27" s="401"/>
      <c r="E27" s="401"/>
      <c r="F27" s="401"/>
      <c r="G27" s="401"/>
      <c r="H27" s="402"/>
      <c r="I27" s="401"/>
      <c r="J27" s="401"/>
      <c r="K27" s="407"/>
      <c r="L27" s="405"/>
      <c r="M27" s="407"/>
      <c r="N27" s="405">
        <f>C27+F27+I27+L27</f>
        <v>0</v>
      </c>
      <c r="O27" s="275">
        <f t="shared" si="1"/>
        <v>0</v>
      </c>
    </row>
    <row r="28" spans="1:15">
      <c r="A28" s="178"/>
      <c r="B28" s="111"/>
      <c r="C28" s="405"/>
      <c r="D28" s="405"/>
      <c r="E28" s="405"/>
      <c r="F28" s="405"/>
      <c r="G28" s="405"/>
      <c r="H28" s="407"/>
      <c r="I28" s="405"/>
      <c r="J28" s="405"/>
      <c r="K28" s="407"/>
      <c r="L28" s="405"/>
      <c r="M28" s="407"/>
      <c r="N28" s="405"/>
      <c r="O28" s="275"/>
    </row>
    <row r="29" spans="1:15" ht="13.8" thickBot="1">
      <c r="A29" s="180"/>
      <c r="B29" s="136"/>
      <c r="C29" s="408"/>
      <c r="D29" s="408"/>
      <c r="E29" s="408"/>
      <c r="F29" s="408"/>
      <c r="G29" s="408"/>
      <c r="H29" s="409"/>
      <c r="I29" s="408"/>
      <c r="J29" s="408"/>
      <c r="K29" s="409"/>
      <c r="L29" s="408"/>
      <c r="M29" s="409"/>
      <c r="N29" s="408"/>
      <c r="O29" s="488"/>
    </row>
    <row r="30" spans="1:15" ht="13.8" thickBot="1">
      <c r="A30" s="371" t="s">
        <v>111</v>
      </c>
      <c r="B30" s="169"/>
      <c r="C30" s="391">
        <f>SUM(C31:C33)</f>
        <v>0</v>
      </c>
      <c r="D30" s="391"/>
      <c r="E30" s="391">
        <f>SUM(E31:E33)</f>
        <v>0</v>
      </c>
      <c r="F30" s="391"/>
      <c r="G30" s="391"/>
      <c r="H30" s="406"/>
      <c r="I30" s="391"/>
      <c r="J30" s="391"/>
      <c r="K30" s="406"/>
      <c r="L30" s="391"/>
      <c r="M30" s="406"/>
      <c r="N30" s="391"/>
      <c r="O30" s="482"/>
    </row>
    <row r="31" spans="1:15">
      <c r="A31" s="634" t="s">
        <v>118</v>
      </c>
      <c r="B31" s="635"/>
      <c r="C31" s="401"/>
      <c r="D31" s="401"/>
      <c r="E31" s="401"/>
      <c r="F31" s="401"/>
      <c r="G31" s="401"/>
      <c r="H31" s="402"/>
      <c r="I31" s="401"/>
      <c r="J31" s="401"/>
      <c r="K31" s="402"/>
      <c r="L31" s="401"/>
      <c r="M31" s="402"/>
      <c r="N31" s="401">
        <f>C31+F31+I31+L31</f>
        <v>0</v>
      </c>
      <c r="O31" s="487">
        <f t="shared" ref="O31:O32" si="2">E31+H31+K31+M31</f>
        <v>0</v>
      </c>
    </row>
    <row r="32" spans="1:15">
      <c r="A32" s="450" t="s">
        <v>145</v>
      </c>
      <c r="B32" s="175"/>
      <c r="C32" s="405"/>
      <c r="D32" s="405"/>
      <c r="E32" s="405"/>
      <c r="F32" s="405"/>
      <c r="G32" s="405"/>
      <c r="H32" s="407"/>
      <c r="I32" s="405"/>
      <c r="J32" s="405"/>
      <c r="K32" s="407"/>
      <c r="L32" s="405"/>
      <c r="M32" s="407"/>
      <c r="N32" s="405">
        <f>C32+F32+I32+L32</f>
        <v>0</v>
      </c>
      <c r="O32" s="275">
        <f t="shared" si="2"/>
        <v>0</v>
      </c>
    </row>
    <row r="33" spans="1:15">
      <c r="A33" s="174"/>
      <c r="B33" s="175"/>
      <c r="C33" s="405"/>
      <c r="D33" s="405"/>
      <c r="E33" s="405"/>
      <c r="F33" s="405"/>
      <c r="G33" s="405"/>
      <c r="H33" s="407"/>
      <c r="I33" s="405"/>
      <c r="J33" s="405"/>
      <c r="K33" s="407"/>
      <c r="L33" s="405"/>
      <c r="M33" s="407"/>
      <c r="N33" s="405"/>
      <c r="O33" s="275"/>
    </row>
    <row r="34" spans="1:15">
      <c r="A34" s="174"/>
      <c r="B34" s="175"/>
      <c r="C34" s="405"/>
      <c r="D34" s="405"/>
      <c r="E34" s="405"/>
      <c r="F34" s="405"/>
      <c r="G34" s="405"/>
      <c r="H34" s="407"/>
      <c r="I34" s="405"/>
      <c r="J34" s="405"/>
      <c r="K34" s="407"/>
      <c r="L34" s="405"/>
      <c r="M34" s="407"/>
      <c r="N34" s="405"/>
      <c r="O34" s="275"/>
    </row>
    <row r="35" spans="1:15" ht="13.8" thickBot="1">
      <c r="A35" s="176"/>
      <c r="B35" s="144"/>
      <c r="C35" s="399"/>
      <c r="D35" s="399"/>
      <c r="E35" s="399"/>
      <c r="F35" s="399"/>
      <c r="G35" s="399"/>
      <c r="H35" s="400"/>
      <c r="I35" s="399"/>
      <c r="J35" s="399"/>
      <c r="K35" s="400"/>
      <c r="L35" s="399"/>
      <c r="M35" s="400"/>
      <c r="N35" s="399"/>
      <c r="O35" s="279"/>
    </row>
    <row r="36" spans="1:15" ht="14.4" thickTop="1" thickBot="1">
      <c r="A36" s="182" t="s">
        <v>82</v>
      </c>
      <c r="B36" s="183"/>
      <c r="C36" s="410">
        <f t="shared" ref="C36:M36" si="3">C12+C17+C21+C25+C30</f>
        <v>3085890</v>
      </c>
      <c r="D36" s="410">
        <v>0</v>
      </c>
      <c r="E36" s="410">
        <f t="shared" si="3"/>
        <v>3085890</v>
      </c>
      <c r="F36" s="410">
        <f t="shared" si="3"/>
        <v>2720340</v>
      </c>
      <c r="G36" s="410">
        <v>0</v>
      </c>
      <c r="H36" s="410">
        <f t="shared" si="3"/>
        <v>2720340</v>
      </c>
      <c r="I36" s="410">
        <f t="shared" si="3"/>
        <v>150000</v>
      </c>
      <c r="J36" s="410">
        <v>0</v>
      </c>
      <c r="K36" s="410">
        <f t="shared" si="3"/>
        <v>150000</v>
      </c>
      <c r="L36" s="410">
        <f t="shared" si="3"/>
        <v>0</v>
      </c>
      <c r="M36" s="410">
        <f t="shared" si="3"/>
        <v>0</v>
      </c>
      <c r="N36" s="410">
        <f>N12+N17+N25+N30</f>
        <v>5956230</v>
      </c>
      <c r="O36" s="410">
        <f>O12+O17+O25+O30</f>
        <v>5956230</v>
      </c>
    </row>
    <row r="37" spans="1:15" ht="13.8" thickTop="1"/>
  </sheetData>
  <mergeCells count="12">
    <mergeCell ref="B1:M1"/>
    <mergeCell ref="N9:O9"/>
    <mergeCell ref="A31:B31"/>
    <mergeCell ref="B2:M2"/>
    <mergeCell ref="E4:I4"/>
    <mergeCell ref="E6:I6"/>
    <mergeCell ref="C9:E9"/>
    <mergeCell ref="F9:H9"/>
    <mergeCell ref="I9:K9"/>
    <mergeCell ref="L9:M9"/>
    <mergeCell ref="F7:H7"/>
    <mergeCell ref="A12:B12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 melléklet</vt:lpstr>
      <vt:lpstr>2. melléklet </vt:lpstr>
      <vt:lpstr>3. melléklet</vt:lpstr>
      <vt:lpstr>4. melléklet</vt:lpstr>
      <vt:lpstr>5. melléklet</vt:lpstr>
      <vt:lpstr>6. melléklet</vt:lpstr>
      <vt:lpstr>7. melléklet</vt:lpstr>
      <vt:lpstr>8. melléklet</vt:lpstr>
      <vt:lpstr>9. melléklet</vt:lpstr>
      <vt:lpstr>10.melléklet</vt:lpstr>
      <vt:lpstr>11. melléklet</vt:lpstr>
    </vt:vector>
  </TitlesOfParts>
  <Company>Sümegprága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Jegyzö</cp:lastModifiedBy>
  <cp:lastPrinted>2018-06-06T07:52:53Z</cp:lastPrinted>
  <dcterms:created xsi:type="dcterms:W3CDTF">2007-06-18T06:49:20Z</dcterms:created>
  <dcterms:modified xsi:type="dcterms:W3CDTF">2018-06-11T20:57:42Z</dcterms:modified>
</cp:coreProperties>
</file>