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7\Költségvetés módosítás\2017_12_31\3_2018 (IV.05.)\"/>
    </mc:Choice>
  </mc:AlternateContent>
  <xr:revisionPtr revIDLastSave="0" documentId="8_{C8670542-52EA-471F-A62F-BE73EC38B3CD}" xr6:coauthVersionLast="31" xr6:coauthVersionMax="31" xr10:uidLastSave="{00000000-0000-0000-0000-000000000000}"/>
  <bookViews>
    <workbookView xWindow="0" yWindow="0" windowWidth="21600" windowHeight="8925" xr2:uid="{E7C06062-4C48-48C5-B852-7AB6B0B43306}"/>
  </bookViews>
  <sheets>
    <sheet name="7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3" i="1" l="1"/>
  <c r="H92" i="1"/>
  <c r="H91" i="1"/>
  <c r="G91" i="1"/>
  <c r="F91" i="1"/>
  <c r="E91" i="1"/>
  <c r="D91" i="1"/>
  <c r="H90" i="1"/>
  <c r="G89" i="1"/>
  <c r="F89" i="1"/>
  <c r="H89" i="1" s="1"/>
  <c r="E89" i="1"/>
  <c r="D89" i="1"/>
  <c r="G87" i="1"/>
  <c r="F87" i="1"/>
  <c r="E87" i="1"/>
  <c r="D87" i="1"/>
  <c r="H85" i="1"/>
  <c r="G84" i="1"/>
  <c r="F84" i="1"/>
  <c r="E84" i="1"/>
  <c r="D84" i="1"/>
  <c r="H84" i="1" s="1"/>
  <c r="H83" i="1"/>
  <c r="H81" i="1"/>
  <c r="H79" i="1"/>
  <c r="H78" i="1"/>
  <c r="H77" i="1"/>
  <c r="H76" i="1"/>
  <c r="H75" i="1"/>
  <c r="G74" i="1"/>
  <c r="F74" i="1"/>
  <c r="E74" i="1"/>
  <c r="D74" i="1"/>
  <c r="H74" i="1" s="1"/>
  <c r="H73" i="1"/>
  <c r="H72" i="1"/>
  <c r="H71" i="1"/>
  <c r="H70" i="1"/>
  <c r="G69" i="1"/>
  <c r="F69" i="1"/>
  <c r="H69" i="1" s="1"/>
  <c r="E69" i="1"/>
  <c r="E67" i="1" s="1"/>
  <c r="D69" i="1"/>
  <c r="H68" i="1"/>
  <c r="G67" i="1"/>
  <c r="D67" i="1"/>
  <c r="H65" i="1"/>
  <c r="G64" i="1"/>
  <c r="F64" i="1"/>
  <c r="H64" i="1" s="1"/>
  <c r="E64" i="1"/>
  <c r="E95" i="1" s="1"/>
  <c r="D64" i="1"/>
  <c r="H63" i="1"/>
  <c r="H62" i="1"/>
  <c r="G61" i="1"/>
  <c r="G95" i="1" s="1"/>
  <c r="F61" i="1"/>
  <c r="E61" i="1"/>
  <c r="D61" i="1"/>
  <c r="D95" i="1" s="1"/>
  <c r="H56" i="1"/>
  <c r="H53" i="1"/>
  <c r="H52" i="1"/>
  <c r="G50" i="1"/>
  <c r="F50" i="1"/>
  <c r="H50" i="1" s="1"/>
  <c r="E50" i="1"/>
  <c r="D50" i="1"/>
  <c r="H49" i="1"/>
  <c r="G48" i="1"/>
  <c r="F48" i="1"/>
  <c r="E48" i="1"/>
  <c r="D48" i="1"/>
  <c r="H48" i="1" s="1"/>
  <c r="H47" i="1"/>
  <c r="H46" i="1"/>
  <c r="G45" i="1"/>
  <c r="F45" i="1"/>
  <c r="H45" i="1" s="1"/>
  <c r="E45" i="1"/>
  <c r="D45" i="1"/>
  <c r="H44" i="1"/>
  <c r="H43" i="1"/>
  <c r="H42" i="1"/>
  <c r="H41" i="1"/>
  <c r="H40" i="1"/>
  <c r="G38" i="1"/>
  <c r="F38" i="1"/>
  <c r="E38" i="1"/>
  <c r="D38" i="1"/>
  <c r="H38" i="1" s="1"/>
  <c r="H37" i="1"/>
  <c r="H36" i="1"/>
  <c r="H35" i="1"/>
  <c r="H34" i="1"/>
  <c r="G33" i="1"/>
  <c r="F33" i="1"/>
  <c r="H33" i="1" s="1"/>
  <c r="E33" i="1"/>
  <c r="D33" i="1"/>
  <c r="H32" i="1"/>
  <c r="H31" i="1"/>
  <c r="H30" i="1"/>
  <c r="H29" i="1"/>
  <c r="H28" i="1"/>
  <c r="G27" i="1"/>
  <c r="G22" i="1" s="1"/>
  <c r="F27" i="1"/>
  <c r="F22" i="1" s="1"/>
  <c r="H22" i="1" s="1"/>
  <c r="E27" i="1"/>
  <c r="D27" i="1"/>
  <c r="H27" i="1" s="1"/>
  <c r="H26" i="1"/>
  <c r="H25" i="1"/>
  <c r="H24" i="1"/>
  <c r="H23" i="1"/>
  <c r="E22" i="1"/>
  <c r="D22" i="1"/>
  <c r="H21" i="1"/>
  <c r="H20" i="1"/>
  <c r="H19" i="1"/>
  <c r="H18" i="1"/>
  <c r="G17" i="1"/>
  <c r="F17" i="1"/>
  <c r="H17" i="1" s="1"/>
  <c r="E17" i="1"/>
  <c r="D17" i="1"/>
  <c r="H16" i="1"/>
  <c r="H15" i="1"/>
  <c r="H14" i="1"/>
  <c r="H13" i="1"/>
  <c r="H12" i="1"/>
  <c r="H11" i="1"/>
  <c r="H9" i="1"/>
  <c r="G8" i="1"/>
  <c r="F8" i="1"/>
  <c r="H8" i="1" s="1"/>
  <c r="E8" i="1"/>
  <c r="E7" i="1" s="1"/>
  <c r="E54" i="1" s="1"/>
  <c r="D8" i="1"/>
  <c r="D7" i="1" s="1"/>
  <c r="D54" i="1" s="1"/>
  <c r="G7" i="1"/>
  <c r="G54" i="1" s="1"/>
  <c r="F7" i="1"/>
  <c r="H2" i="1"/>
  <c r="H7" i="1" l="1"/>
  <c r="F54" i="1"/>
  <c r="H54" i="1" s="1"/>
  <c r="F95" i="1"/>
  <c r="H95" i="1" s="1"/>
  <c r="H61" i="1"/>
  <c r="F67" i="1"/>
  <c r="H67" i="1" s="1"/>
</calcChain>
</file>

<file path=xl/sharedStrings.xml><?xml version="1.0" encoding="utf-8"?>
<sst xmlns="http://schemas.openxmlformats.org/spreadsheetml/2006/main" count="265" uniqueCount="230">
  <si>
    <t>7. melléklet</t>
  </si>
  <si>
    <t>Balatonakali Önkormányzat kiadásai</t>
  </si>
  <si>
    <t>adatok Ft-ban</t>
  </si>
  <si>
    <t>Sor-   sz</t>
  </si>
  <si>
    <t>Megnevezés</t>
  </si>
  <si>
    <t>Rovat száma</t>
  </si>
  <si>
    <t>2017. évi előirányzat</t>
  </si>
  <si>
    <r>
      <t xml:space="preserve">2017. évi mód.előir. </t>
    </r>
    <r>
      <rPr>
        <sz val="7"/>
        <rFont val="Times New Roman"/>
        <family val="1"/>
        <charset val="238"/>
      </rPr>
      <t>(2017.X.04.)</t>
    </r>
  </si>
  <si>
    <r>
      <t xml:space="preserve">2017. évi mód.előir. </t>
    </r>
    <r>
      <rPr>
        <sz val="7"/>
        <rFont val="Times New Roman"/>
        <family val="1"/>
        <charset val="238"/>
      </rPr>
      <t>(2017.XI.27.)</t>
    </r>
  </si>
  <si>
    <r>
      <t xml:space="preserve">2017. évi mód.előir. </t>
    </r>
    <r>
      <rPr>
        <sz val="7"/>
        <rFont val="Times New Roman"/>
        <family val="1"/>
        <charset val="238"/>
      </rPr>
      <t>(2018.IV.05.)</t>
    </r>
  </si>
  <si>
    <t>mód./eredeti előirány. (%)</t>
  </si>
  <si>
    <t>A.</t>
  </si>
  <si>
    <t>B.</t>
  </si>
  <si>
    <t>C.</t>
  </si>
  <si>
    <t>D.</t>
  </si>
  <si>
    <t>E.</t>
  </si>
  <si>
    <t>F.</t>
  </si>
  <si>
    <t>G.</t>
  </si>
  <si>
    <t>H.</t>
  </si>
  <si>
    <t>1.</t>
  </si>
  <si>
    <t>Személyi juttatások</t>
  </si>
  <si>
    <t>K1</t>
  </si>
  <si>
    <t>1.1</t>
  </si>
  <si>
    <t>Foglalkoztatottak személyi juttatásai</t>
  </si>
  <si>
    <t>K11</t>
  </si>
  <si>
    <t>1.1.1. Törvény szerinti illetmények, munkabérek</t>
  </si>
  <si>
    <t>K1101</t>
  </si>
  <si>
    <t>1.1.2. Normatív jutalmak</t>
  </si>
  <si>
    <t>K1102</t>
  </si>
  <si>
    <t>1.1.3. Céljuttatás, projektprémium</t>
  </si>
  <si>
    <t>K1103</t>
  </si>
  <si>
    <t>1.1.4 Készenléti, ügyeleti, helyettesítési díj</t>
  </si>
  <si>
    <t>K1104</t>
  </si>
  <si>
    <t>1.1.5. Béren kívüli juttatások</t>
  </si>
  <si>
    <t>K1107</t>
  </si>
  <si>
    <t>1.1.6. Közlekedési költségtérítés</t>
  </si>
  <si>
    <t>K1109</t>
  </si>
  <si>
    <t>1.1.7 Egyéb költségtérítések</t>
  </si>
  <si>
    <t>K1110</t>
  </si>
  <si>
    <t>1.1.8. Foglalkoztatottak egyéb személyi juttatásai</t>
  </si>
  <si>
    <t>K1113</t>
  </si>
  <si>
    <t>1.2</t>
  </si>
  <si>
    <t>Külső személyi juttatások</t>
  </si>
  <si>
    <t>K12</t>
  </si>
  <si>
    <t>1.2.1 Választott tisztségviselők juttatásai</t>
  </si>
  <si>
    <t>K121</t>
  </si>
  <si>
    <t>1.2.2 Munkavégzésre irányuló egyéb jogviszony</t>
  </si>
  <si>
    <t>K122</t>
  </si>
  <si>
    <t>1.2.3 Egyéb külső személyi juttatások</t>
  </si>
  <si>
    <t>K123</t>
  </si>
  <si>
    <t>2.</t>
  </si>
  <si>
    <t>Munkaadókat terhelő járulékok</t>
  </si>
  <si>
    <t>K2</t>
  </si>
  <si>
    <t>3.</t>
  </si>
  <si>
    <t>Dologi kiadások</t>
  </si>
  <si>
    <t>K3</t>
  </si>
  <si>
    <t>3.1</t>
  </si>
  <si>
    <t>Készletbeszerzés</t>
  </si>
  <si>
    <t>K31</t>
  </si>
  <si>
    <t>3.2</t>
  </si>
  <si>
    <t>Kommunikációs szolg.</t>
  </si>
  <si>
    <t>K32</t>
  </si>
  <si>
    <t>3.3</t>
  </si>
  <si>
    <t>Szolgáltatási kiadások</t>
  </si>
  <si>
    <t>K33</t>
  </si>
  <si>
    <t>3.4</t>
  </si>
  <si>
    <t>Kiküldetés, reklám, propagandakiadások</t>
  </si>
  <si>
    <t>K34</t>
  </si>
  <si>
    <t>3.5</t>
  </si>
  <si>
    <t>Különféle befizetések és egyéb dologi kiadások</t>
  </si>
  <si>
    <t>K35</t>
  </si>
  <si>
    <t>3.5.1 Működési célú előzetesen felszámított ÁFA</t>
  </si>
  <si>
    <t>K351</t>
  </si>
  <si>
    <t>3.5.2 Fizetendő általános forgalmi adó</t>
  </si>
  <si>
    <t>K352</t>
  </si>
  <si>
    <t>3.5.3 Kamatkiadások</t>
  </si>
  <si>
    <t>K353</t>
  </si>
  <si>
    <t>3.5.4 Egyéb dologi kiadások</t>
  </si>
  <si>
    <t>K355</t>
  </si>
  <si>
    <t>4.</t>
  </si>
  <si>
    <t>Ellátottak pénzbeli juttatásai</t>
  </si>
  <si>
    <t>K4</t>
  </si>
  <si>
    <t>5.</t>
  </si>
  <si>
    <t>Egyéb működési célú kiadások</t>
  </si>
  <si>
    <t>K5</t>
  </si>
  <si>
    <t>5.1</t>
  </si>
  <si>
    <t>Elvonások és befizetések</t>
  </si>
  <si>
    <t>K502</t>
  </si>
  <si>
    <t>5.2</t>
  </si>
  <si>
    <t>Egyéb működési célú támogatások ÁH-n belülre</t>
  </si>
  <si>
    <t>K506</t>
  </si>
  <si>
    <t>5.3</t>
  </si>
  <si>
    <t>Egyéb működési célú támogatások ÁH-n kívülre</t>
  </si>
  <si>
    <t>K512</t>
  </si>
  <si>
    <t>5.4</t>
  </si>
  <si>
    <t>Tartalékok</t>
  </si>
  <si>
    <t>K513</t>
  </si>
  <si>
    <t>6.</t>
  </si>
  <si>
    <t>Beruházások</t>
  </si>
  <si>
    <t>K6</t>
  </si>
  <si>
    <t>6.1</t>
  </si>
  <si>
    <t>Immateriális javak beszerzése, létesítése</t>
  </si>
  <si>
    <t>K61</t>
  </si>
  <si>
    <t>6.2</t>
  </si>
  <si>
    <t>Ingatlanok beszerzése, létesítése</t>
  </si>
  <si>
    <t>K62</t>
  </si>
  <si>
    <t>6.3</t>
  </si>
  <si>
    <t>Informatikai eszközök beszerzése, létesítése</t>
  </si>
  <si>
    <t>K63</t>
  </si>
  <si>
    <t>6.4</t>
  </si>
  <si>
    <t>Egyéb tárgyi eszközök beszerzése, létesítése</t>
  </si>
  <si>
    <t>K64</t>
  </si>
  <si>
    <t>6.5</t>
  </si>
  <si>
    <t>Meglévő részesedések növeléséhez kapcs.kiadások</t>
  </si>
  <si>
    <t>K65</t>
  </si>
  <si>
    <t>6.6</t>
  </si>
  <si>
    <t>Beruházási célú előzetesen felszámított ÁFA</t>
  </si>
  <si>
    <t>K67</t>
  </si>
  <si>
    <t>7.</t>
  </si>
  <si>
    <t>Felújítások</t>
  </si>
  <si>
    <t>K7</t>
  </si>
  <si>
    <t>7.1</t>
  </si>
  <si>
    <t>Ingatlanok felújítása</t>
  </si>
  <si>
    <t>K71</t>
  </si>
  <si>
    <t>7.2</t>
  </si>
  <si>
    <t>Felújítási célú előzetesen felszámított ÁFA</t>
  </si>
  <si>
    <t>K74</t>
  </si>
  <si>
    <t>8.</t>
  </si>
  <si>
    <t>Egyéb felhalmozási célú kiadások</t>
  </si>
  <si>
    <t>K8</t>
  </si>
  <si>
    <t>8.1</t>
  </si>
  <si>
    <t>Egyéb felhalmozási célú támogatások ÁH-n kívülre</t>
  </si>
  <si>
    <t>K88</t>
  </si>
  <si>
    <t>9.</t>
  </si>
  <si>
    <t>Finanszírozási kiadások</t>
  </si>
  <si>
    <t>K91</t>
  </si>
  <si>
    <t>9.1</t>
  </si>
  <si>
    <t>Belföldi értékpapírok kiadásai</t>
  </si>
  <si>
    <t>K914</t>
  </si>
  <si>
    <t>9.2</t>
  </si>
  <si>
    <t>ÁH-n belüli megelőlegezések visszafizetése</t>
  </si>
  <si>
    <t>9.3</t>
  </si>
  <si>
    <t xml:space="preserve">Központi, irányító szervi támogatás </t>
  </si>
  <si>
    <t>K915</t>
  </si>
  <si>
    <t>Kiadás összesen</t>
  </si>
  <si>
    <t>7. melléklet folytatása</t>
  </si>
  <si>
    <t>Balatonakali Önkormányzat bevételei</t>
  </si>
  <si>
    <t xml:space="preserve">1. </t>
  </si>
  <si>
    <t>Működési célú támogatások ÁH-n belülről</t>
  </si>
  <si>
    <t>B1</t>
  </si>
  <si>
    <t>Önkormányzatok működési támogatásai</t>
  </si>
  <si>
    <t>B11</t>
  </si>
  <si>
    <t>Egyéb működési célú támogatások ÁH-n belülről</t>
  </si>
  <si>
    <t>B16</t>
  </si>
  <si>
    <t>Felhalmozási célú támogatások ÁH-n belülről</t>
  </si>
  <si>
    <t>B2</t>
  </si>
  <si>
    <t>2.1</t>
  </si>
  <si>
    <t>Önkormányzatok felhalmozási támogatásai</t>
  </si>
  <si>
    <t>B21</t>
  </si>
  <si>
    <t>2.2</t>
  </si>
  <si>
    <t>Egyéb felhalmozási célú támogatások ÁH-n belülről</t>
  </si>
  <si>
    <t>B25</t>
  </si>
  <si>
    <t>Közhatalmi bevételek</t>
  </si>
  <si>
    <t>B3</t>
  </si>
  <si>
    <t>Vagyoni típusú adók</t>
  </si>
  <si>
    <t>B34</t>
  </si>
  <si>
    <t>Termékek és szolgáltatások adói</t>
  </si>
  <si>
    <t>B35</t>
  </si>
  <si>
    <t>3.2.1 Értékesítési és forgalmi adók</t>
  </si>
  <si>
    <t>B351</t>
  </si>
  <si>
    <t>3.2.2 Gépjárműadók</t>
  </si>
  <si>
    <t>B352</t>
  </si>
  <si>
    <t>3.2.3 Egyéb áruhasználati és szolgáltatási adók</t>
  </si>
  <si>
    <t>B353</t>
  </si>
  <si>
    <t>Egyéb közhatalmi bevételek</t>
  </si>
  <si>
    <t>B36</t>
  </si>
  <si>
    <t>Működési bevételek</t>
  </si>
  <si>
    <t>B4</t>
  </si>
  <si>
    <t>4.1</t>
  </si>
  <si>
    <t>Készletértékesítés ellenértéke</t>
  </si>
  <si>
    <t>B401</t>
  </si>
  <si>
    <t>4.2</t>
  </si>
  <si>
    <t>Szolgáltatások ellenértéke</t>
  </si>
  <si>
    <t>B402</t>
  </si>
  <si>
    <t>4.3</t>
  </si>
  <si>
    <t>Közvetített szolgáltatások ellenértéke</t>
  </si>
  <si>
    <t>B403</t>
  </si>
  <si>
    <t>4.4</t>
  </si>
  <si>
    <t>Tulajdonosi bevételek</t>
  </si>
  <si>
    <t>B404</t>
  </si>
  <si>
    <t>4.5</t>
  </si>
  <si>
    <t>Kiszámlázott általános forgalmi adó</t>
  </si>
  <si>
    <t>B406</t>
  </si>
  <si>
    <t>4.6</t>
  </si>
  <si>
    <t xml:space="preserve">Általános forgalmi adó visszatérítése </t>
  </si>
  <si>
    <t>B407</t>
  </si>
  <si>
    <t>4.7</t>
  </si>
  <si>
    <t xml:space="preserve">Kamatbevételek </t>
  </si>
  <si>
    <t>B408</t>
  </si>
  <si>
    <t>4.8</t>
  </si>
  <si>
    <t>Biztosító által fizetett kártérítés</t>
  </si>
  <si>
    <t>B410</t>
  </si>
  <si>
    <t>4.9</t>
  </si>
  <si>
    <t xml:space="preserve">Egyéb működési bevételek </t>
  </si>
  <si>
    <t>B411</t>
  </si>
  <si>
    <t>Felhalmozási bevételek</t>
  </si>
  <si>
    <t xml:space="preserve">B5 </t>
  </si>
  <si>
    <t>Ingatlanok értékesítése</t>
  </si>
  <si>
    <t>B51</t>
  </si>
  <si>
    <t>Egyéb tárgyi eszközök értékesítése</t>
  </si>
  <si>
    <t>B52</t>
  </si>
  <si>
    <t>Működési célú átvett pénzeszközök</t>
  </si>
  <si>
    <t>B6</t>
  </si>
  <si>
    <t>Egyéb működési célú átvett pénzeszközök</t>
  </si>
  <si>
    <t>B62</t>
  </si>
  <si>
    <t>Felhalmozási célú átvett pénzeszközök</t>
  </si>
  <si>
    <t>B7</t>
  </si>
  <si>
    <t>Egyéb felhalmozási célú átvett pénzeszközök</t>
  </si>
  <si>
    <t>B73</t>
  </si>
  <si>
    <t>Belföldi finanszírozás bevételei</t>
  </si>
  <si>
    <t>B81</t>
  </si>
  <si>
    <t>Forgatási célú belföldi értékpapírok beváltása</t>
  </si>
  <si>
    <t>B812</t>
  </si>
  <si>
    <t>8.2</t>
  </si>
  <si>
    <t>Maradvány igénybevétele</t>
  </si>
  <si>
    <t>B813</t>
  </si>
  <si>
    <t>8.3</t>
  </si>
  <si>
    <t>ÁH-n belüli megelőlegezések</t>
  </si>
  <si>
    <t>B814</t>
  </si>
  <si>
    <t>Bevétel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</si>
</sst>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sz val="8"/>
      <name val="Times New Roman"/>
      <family val="1"/>
      <charset val="238"/>
    </font>
    <font>
      <sz val="7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48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2" fillId="0" borderId="0" xfId="0" applyFont="1"/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3" fontId="6" fillId="0" borderId="8" xfId="0" applyNumberFormat="1" applyFont="1" applyBorder="1" applyAlignment="1">
      <alignment horizontal="right" vertical="center"/>
    </xf>
    <xf numFmtId="9" fontId="6" fillId="0" borderId="9" xfId="0" applyNumberFormat="1" applyFont="1" applyBorder="1" applyAlignment="1">
      <alignment horizontal="right" vertical="center"/>
    </xf>
    <xf numFmtId="49" fontId="2" fillId="0" borderId="1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3" fontId="2" fillId="0" borderId="11" xfId="0" applyNumberFormat="1" applyFont="1" applyBorder="1" applyAlignment="1">
      <alignment horizontal="right" vertical="center"/>
    </xf>
    <xf numFmtId="9" fontId="2" fillId="0" borderId="9" xfId="0" applyNumberFormat="1" applyFont="1" applyBorder="1" applyAlignment="1">
      <alignment horizontal="right" vertical="center"/>
    </xf>
    <xf numFmtId="49" fontId="3" fillId="0" borderId="10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3" fontId="3" fillId="0" borderId="11" xfId="0" applyNumberFormat="1" applyFont="1" applyBorder="1" applyAlignment="1">
      <alignment horizontal="right" vertical="center"/>
    </xf>
    <xf numFmtId="3" fontId="3" fillId="0" borderId="12" xfId="0" applyNumberFormat="1" applyFont="1" applyBorder="1" applyAlignment="1">
      <alignment horizontal="right" vertical="center" wrapText="1"/>
    </xf>
    <xf numFmtId="9" fontId="3" fillId="0" borderId="9" xfId="0" applyNumberFormat="1" applyFont="1" applyBorder="1" applyAlignment="1">
      <alignment horizontal="right" vertical="center"/>
    </xf>
    <xf numFmtId="9" fontId="7" fillId="0" borderId="9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3" fontId="6" fillId="0" borderId="11" xfId="0" applyNumberFormat="1" applyFont="1" applyBorder="1" applyAlignment="1">
      <alignment horizontal="right" vertical="center"/>
    </xf>
    <xf numFmtId="3" fontId="2" fillId="0" borderId="12" xfId="0" applyNumberFormat="1" applyFont="1" applyBorder="1" applyAlignment="1">
      <alignment horizontal="right" vertical="center" wrapText="1"/>
    </xf>
    <xf numFmtId="14" fontId="3" fillId="0" borderId="11" xfId="0" applyNumberFormat="1" applyFont="1" applyBorder="1" applyAlignment="1">
      <alignment vertical="center"/>
    </xf>
    <xf numFmtId="3" fontId="6" fillId="0" borderId="12" xfId="0" applyNumberFormat="1" applyFont="1" applyBorder="1" applyAlignment="1">
      <alignment horizontal="right" vertical="center" wrapText="1"/>
    </xf>
    <xf numFmtId="0" fontId="0" fillId="0" borderId="0" xfId="0" applyFont="1"/>
    <xf numFmtId="49" fontId="2" fillId="0" borderId="13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3" fontId="2" fillId="0" borderId="14" xfId="0" applyNumberFormat="1" applyFont="1" applyBorder="1" applyAlignment="1">
      <alignment horizontal="right" vertical="center"/>
    </xf>
    <xf numFmtId="0" fontId="8" fillId="0" borderId="0" xfId="0" applyFont="1"/>
    <xf numFmtId="49" fontId="6" fillId="0" borderId="13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vertical="center"/>
    </xf>
    <xf numFmtId="3" fontId="6" fillId="0" borderId="14" xfId="0" applyNumberFormat="1" applyFont="1" applyBorder="1" applyAlignment="1">
      <alignment horizontal="right" vertical="center"/>
    </xf>
    <xf numFmtId="0" fontId="6" fillId="0" borderId="13" xfId="0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3" fontId="2" fillId="0" borderId="16" xfId="0" applyNumberFormat="1" applyFont="1" applyBorder="1" applyAlignment="1">
      <alignment horizontal="right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3" fontId="6" fillId="0" borderId="19" xfId="0" applyNumberFormat="1" applyFont="1" applyBorder="1" applyAlignment="1">
      <alignment horizontal="right" vertical="center"/>
    </xf>
    <xf numFmtId="49" fontId="2" fillId="0" borderId="20" xfId="0" applyNumberFormat="1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3" fontId="2" fillId="0" borderId="22" xfId="0" applyNumberFormat="1" applyFont="1" applyBorder="1" applyAlignment="1">
      <alignment horizontal="right" vertical="center"/>
    </xf>
    <xf numFmtId="3" fontId="2" fillId="0" borderId="12" xfId="0" applyNumberFormat="1" applyFont="1" applyBorder="1" applyAlignment="1">
      <alignment horizontal="right" vertical="center"/>
    </xf>
    <xf numFmtId="3" fontId="2" fillId="0" borderId="23" xfId="0" applyNumberFormat="1" applyFont="1" applyBorder="1" applyAlignment="1">
      <alignment horizontal="right" vertical="center"/>
    </xf>
    <xf numFmtId="3" fontId="2" fillId="0" borderId="19" xfId="0" applyNumberFormat="1" applyFont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2" fillId="0" borderId="24" xfId="0" applyFont="1" applyBorder="1" applyAlignment="1">
      <alignment vertical="center"/>
    </xf>
    <xf numFmtId="3" fontId="2" fillId="0" borderId="5" xfId="0" applyNumberFormat="1" applyFont="1" applyBorder="1" applyAlignment="1">
      <alignment horizontal="right" vertical="center"/>
    </xf>
    <xf numFmtId="3" fontId="2" fillId="0" borderId="25" xfId="0" applyNumberFormat="1" applyFont="1" applyBorder="1" applyAlignment="1">
      <alignment horizontal="right" vertical="center" wrapText="1"/>
    </xf>
    <xf numFmtId="0" fontId="6" fillId="2" borderId="26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3" fontId="6" fillId="2" borderId="28" xfId="0" applyNumberFormat="1" applyFont="1" applyFill="1" applyBorder="1" applyAlignment="1">
      <alignment horizontal="right" vertical="center"/>
    </xf>
    <xf numFmtId="9" fontId="6" fillId="2" borderId="29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3" fontId="6" fillId="0" borderId="0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justify" vertical="center"/>
    </xf>
    <xf numFmtId="0" fontId="6" fillId="0" borderId="30" xfId="0" applyFont="1" applyBorder="1" applyAlignment="1">
      <alignment vertical="center"/>
    </xf>
    <xf numFmtId="3" fontId="6" fillId="0" borderId="31" xfId="0" applyNumberFormat="1" applyFont="1" applyBorder="1" applyAlignment="1">
      <alignment horizontal="right" vertical="center"/>
    </xf>
    <xf numFmtId="9" fontId="6" fillId="0" borderId="32" xfId="0" applyNumberFormat="1" applyFont="1" applyBorder="1" applyAlignment="1">
      <alignment horizontal="right" vertical="center"/>
    </xf>
    <xf numFmtId="0" fontId="2" fillId="0" borderId="33" xfId="0" applyFont="1" applyBorder="1" applyAlignment="1">
      <alignment vertical="center"/>
    </xf>
    <xf numFmtId="9" fontId="2" fillId="0" borderId="32" xfId="0" applyNumberFormat="1" applyFont="1" applyBorder="1" applyAlignment="1">
      <alignment horizontal="right" vertical="center"/>
    </xf>
    <xf numFmtId="0" fontId="2" fillId="0" borderId="34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3" fontId="6" fillId="0" borderId="12" xfId="0" applyNumberFormat="1" applyFont="1" applyBorder="1" applyAlignment="1">
      <alignment horizontal="right" vertical="center"/>
    </xf>
    <xf numFmtId="0" fontId="2" fillId="0" borderId="30" xfId="0" applyFont="1" applyBorder="1" applyAlignment="1">
      <alignment vertical="center"/>
    </xf>
    <xf numFmtId="3" fontId="2" fillId="0" borderId="8" xfId="0" applyNumberFormat="1" applyFont="1" applyBorder="1" applyAlignment="1">
      <alignment horizontal="right" vertical="center"/>
    </xf>
    <xf numFmtId="0" fontId="1" fillId="0" borderId="0" xfId="0" applyFont="1"/>
    <xf numFmtId="3" fontId="6" fillId="0" borderId="35" xfId="0" applyNumberFormat="1" applyFont="1" applyBorder="1" applyAlignment="1">
      <alignment horizontal="right" vertical="center"/>
    </xf>
    <xf numFmtId="3" fontId="2" fillId="0" borderId="35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33" xfId="0" applyFont="1" applyBorder="1" applyAlignment="1">
      <alignment vertical="center"/>
    </xf>
    <xf numFmtId="9" fontId="3" fillId="0" borderId="32" xfId="0" applyNumberFormat="1" applyFont="1" applyBorder="1" applyAlignment="1">
      <alignment horizontal="right" vertical="center"/>
    </xf>
    <xf numFmtId="3" fontId="9" fillId="0" borderId="12" xfId="0" applyNumberFormat="1" applyFont="1" applyBorder="1" applyAlignment="1">
      <alignment horizontal="right" vertical="center" wrapText="1"/>
    </xf>
    <xf numFmtId="3" fontId="2" fillId="0" borderId="0" xfId="0" applyNumberFormat="1" applyFont="1" applyAlignment="1">
      <alignment horizontal="right" vertical="top" wrapText="1"/>
    </xf>
    <xf numFmtId="0" fontId="9" fillId="0" borderId="0" xfId="0" applyFont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3" fontId="6" fillId="0" borderId="33" xfId="0" applyNumberFormat="1" applyFont="1" applyBorder="1" applyAlignment="1">
      <alignment horizontal="right" vertical="center"/>
    </xf>
    <xf numFmtId="3" fontId="2" fillId="0" borderId="36" xfId="0" applyNumberFormat="1" applyFont="1" applyBorder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3" fontId="2" fillId="0" borderId="33" xfId="0" applyNumberFormat="1" applyFont="1" applyBorder="1" applyAlignment="1">
      <alignment horizontal="right" vertical="center"/>
    </xf>
    <xf numFmtId="0" fontId="6" fillId="0" borderId="11" xfId="0" applyFont="1" applyBorder="1" applyAlignment="1">
      <alignment vertical="center" wrapText="1"/>
    </xf>
    <xf numFmtId="0" fontId="6" fillId="0" borderId="33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3" fontId="6" fillId="0" borderId="16" xfId="0" applyNumberFormat="1" applyFont="1" applyBorder="1" applyAlignment="1">
      <alignment horizontal="right" vertical="center"/>
    </xf>
    <xf numFmtId="9" fontId="6" fillId="0" borderId="38" xfId="0" applyNumberFormat="1" applyFont="1" applyBorder="1" applyAlignment="1">
      <alignment horizontal="right" vertical="center"/>
    </xf>
    <xf numFmtId="0" fontId="2" fillId="0" borderId="39" xfId="0" applyFont="1" applyBorder="1" applyAlignment="1">
      <alignment vertical="center" wrapText="1"/>
    </xf>
    <xf numFmtId="0" fontId="2" fillId="0" borderId="40" xfId="0" applyFont="1" applyBorder="1" applyAlignment="1">
      <alignment vertical="center" wrapText="1"/>
    </xf>
    <xf numFmtId="3" fontId="2" fillId="0" borderId="41" xfId="0" applyNumberFormat="1" applyFont="1" applyBorder="1" applyAlignment="1">
      <alignment horizontal="right" vertical="center"/>
    </xf>
    <xf numFmtId="9" fontId="2" fillId="0" borderId="38" xfId="0" applyNumberFormat="1" applyFont="1" applyBorder="1" applyAlignment="1">
      <alignment horizontal="right" vertical="center"/>
    </xf>
    <xf numFmtId="0" fontId="2" fillId="0" borderId="19" xfId="0" applyFont="1" applyBorder="1" applyAlignment="1">
      <alignment vertical="center" wrapText="1"/>
    </xf>
    <xf numFmtId="0" fontId="2" fillId="0" borderId="42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43" xfId="0" applyFont="1" applyBorder="1" applyAlignment="1">
      <alignment vertical="center" wrapText="1"/>
    </xf>
    <xf numFmtId="3" fontId="2" fillId="0" borderId="44" xfId="0" applyNumberFormat="1" applyFont="1" applyBorder="1" applyAlignment="1">
      <alignment horizontal="right" vertical="center"/>
    </xf>
    <xf numFmtId="3" fontId="2" fillId="0" borderId="45" xfId="0" applyNumberFormat="1" applyFont="1" applyBorder="1" applyAlignment="1">
      <alignment horizontal="right" vertical="center" wrapText="1"/>
    </xf>
    <xf numFmtId="9" fontId="2" fillId="0" borderId="46" xfId="0" applyNumberFormat="1" applyFont="1" applyBorder="1" applyAlignment="1">
      <alignment horizontal="right" vertical="center"/>
    </xf>
    <xf numFmtId="0" fontId="6" fillId="2" borderId="43" xfId="0" applyFont="1" applyFill="1" applyBorder="1" applyAlignment="1">
      <alignment horizontal="center" vertical="center"/>
    </xf>
    <xf numFmtId="3" fontId="6" fillId="2" borderId="47" xfId="0" applyNumberFormat="1" applyFont="1" applyFill="1" applyBorder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7/K&#246;lts&#233;gvet&#233;s%20m&#243;dos&#237;t&#225;s/2017_12_31/Mell&#233;kletek%20a%202017.%20&#233;vi%20m&#243;dos&#237;tott%20k&#246;lts&#233;gvet&#233;si%20rendelethez12_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 "/>
      <sheetName val="13.sz. melléklet"/>
      <sheetName val="14.sz. melléklet"/>
      <sheetName val="15.sz melléklet"/>
      <sheetName val="16.sz. melléklet"/>
      <sheetName val="17.sz. melléklet"/>
      <sheetName val="18.sz. melléklet"/>
      <sheetName val="19.sz. melléklet"/>
    </sheetNames>
    <sheetDataSet>
      <sheetData sheetId="0">
        <row r="2">
          <cell r="G2" t="str">
            <v>az  3/2018. (IV.05.)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24637-A78E-4F7B-A2CF-8BCE6B5541B1}">
  <dimension ref="A1:J96"/>
  <sheetViews>
    <sheetView tabSelected="1" zoomScaleNormal="100" workbookViewId="0"/>
  </sheetViews>
  <sheetFormatPr defaultRowHeight="15" customHeight="1" x14ac:dyDescent="0.2"/>
  <cols>
    <col min="1" max="1" width="5.7109375" style="1" customWidth="1"/>
    <col min="2" max="2" width="35.7109375" style="1" customWidth="1"/>
    <col min="3" max="3" width="5.7109375" style="1" customWidth="1"/>
    <col min="4" max="4" width="9.7109375" style="1" customWidth="1"/>
    <col min="5" max="7" width="9.7109375" customWidth="1"/>
    <col min="8" max="8" width="9.42578125" customWidth="1"/>
    <col min="10" max="10" width="24" customWidth="1"/>
  </cols>
  <sheetData>
    <row r="1" spans="1:9" ht="15" customHeight="1" x14ac:dyDescent="0.2">
      <c r="B1" s="2"/>
      <c r="C1" s="2"/>
      <c r="D1" s="2"/>
      <c r="E1" s="2"/>
      <c r="F1" s="2"/>
      <c r="G1" s="2"/>
      <c r="H1" s="3" t="s">
        <v>0</v>
      </c>
    </row>
    <row r="2" spans="1:9" ht="15" customHeight="1" x14ac:dyDescent="0.2">
      <c r="A2" s="2"/>
      <c r="B2" s="2"/>
      <c r="C2" s="2"/>
      <c r="D2" s="2"/>
      <c r="H2" s="3" t="str">
        <f>'[1]1.sz. melléklet'!G2</f>
        <v>az  3/2018. (IV.05.) önkormányzati rendelethez</v>
      </c>
    </row>
    <row r="3" spans="1:9" ht="15" customHeight="1" x14ac:dyDescent="0.2">
      <c r="A3" s="4" t="s">
        <v>1</v>
      </c>
      <c r="B3" s="4"/>
      <c r="C3" s="4"/>
      <c r="D3" s="4"/>
      <c r="E3" s="4"/>
      <c r="F3" s="4"/>
      <c r="G3" s="4"/>
      <c r="H3" s="4"/>
      <c r="I3" s="5"/>
    </row>
    <row r="4" spans="1:9" ht="12.75" customHeight="1" thickBot="1" x14ac:dyDescent="0.25">
      <c r="A4" s="6"/>
      <c r="B4" s="7"/>
      <c r="C4" s="7"/>
      <c r="D4" s="8"/>
      <c r="E4" s="8"/>
      <c r="F4" s="8"/>
      <c r="G4" s="8"/>
      <c r="H4" s="9" t="s">
        <v>2</v>
      </c>
    </row>
    <row r="5" spans="1:9" ht="36.75" thickTop="1" x14ac:dyDescent="0.2">
      <c r="A5" s="10" t="s">
        <v>3</v>
      </c>
      <c r="B5" s="11" t="s">
        <v>4</v>
      </c>
      <c r="C5" s="12" t="s">
        <v>5</v>
      </c>
      <c r="D5" s="12" t="s">
        <v>6</v>
      </c>
      <c r="E5" s="12" t="s">
        <v>7</v>
      </c>
      <c r="F5" s="12" t="s">
        <v>8</v>
      </c>
      <c r="G5" s="12" t="s">
        <v>9</v>
      </c>
      <c r="H5" s="13" t="s">
        <v>10</v>
      </c>
    </row>
    <row r="6" spans="1:9" ht="15" customHeight="1" thickBot="1" x14ac:dyDescent="0.25">
      <c r="A6" s="14" t="s">
        <v>11</v>
      </c>
      <c r="B6" s="15" t="s">
        <v>12</v>
      </c>
      <c r="C6" s="16" t="s">
        <v>13</v>
      </c>
      <c r="D6" s="16" t="s">
        <v>14</v>
      </c>
      <c r="E6" s="16" t="s">
        <v>15</v>
      </c>
      <c r="F6" s="16" t="s">
        <v>16</v>
      </c>
      <c r="G6" s="16" t="s">
        <v>17</v>
      </c>
      <c r="H6" s="17" t="s">
        <v>18</v>
      </c>
    </row>
    <row r="7" spans="1:9" ht="15" customHeight="1" thickTop="1" x14ac:dyDescent="0.2">
      <c r="A7" s="18" t="s">
        <v>19</v>
      </c>
      <c r="B7" s="19" t="s">
        <v>20</v>
      </c>
      <c r="C7" s="19" t="s">
        <v>21</v>
      </c>
      <c r="D7" s="20">
        <f>D8+D17</f>
        <v>38158551</v>
      </c>
      <c r="E7" s="20">
        <f>E8+E17</f>
        <v>39243206</v>
      </c>
      <c r="F7" s="20">
        <f>F8+F17</f>
        <v>40018347</v>
      </c>
      <c r="G7" s="20">
        <f>G8+G17</f>
        <v>39434694</v>
      </c>
      <c r="H7" s="21">
        <f>F7/D7</f>
        <v>1.0487386431418739</v>
      </c>
    </row>
    <row r="8" spans="1:9" ht="15" customHeight="1" x14ac:dyDescent="0.2">
      <c r="A8" s="22" t="s">
        <v>22</v>
      </c>
      <c r="B8" s="23" t="s">
        <v>23</v>
      </c>
      <c r="C8" s="23" t="s">
        <v>24</v>
      </c>
      <c r="D8" s="24">
        <f>SUM(D9:D16)</f>
        <v>25620810</v>
      </c>
      <c r="E8" s="24">
        <f>SUM(E9:E16)</f>
        <v>26118691</v>
      </c>
      <c r="F8" s="24">
        <f>SUM(F9:F16)</f>
        <v>26403717</v>
      </c>
      <c r="G8" s="24">
        <f>SUM(G9:G16)</f>
        <v>26241136</v>
      </c>
      <c r="H8" s="25">
        <f>F8/D8</f>
        <v>1.0305574648108315</v>
      </c>
    </row>
    <row r="9" spans="1:9" ht="15" customHeight="1" x14ac:dyDescent="0.2">
      <c r="A9" s="26"/>
      <c r="B9" s="27" t="s">
        <v>25</v>
      </c>
      <c r="C9" s="27" t="s">
        <v>26</v>
      </c>
      <c r="D9" s="28">
        <v>22270340</v>
      </c>
      <c r="E9" s="28">
        <v>22753731</v>
      </c>
      <c r="F9" s="29">
        <v>21460785</v>
      </c>
      <c r="G9" s="29">
        <v>21371385</v>
      </c>
      <c r="H9" s="30">
        <f t="shared" ref="H9:H54" si="0">F9/D9</f>
        <v>0.96364873639109239</v>
      </c>
    </row>
    <row r="10" spans="1:9" ht="15" customHeight="1" x14ac:dyDescent="0.2">
      <c r="A10" s="26"/>
      <c r="B10" s="27" t="s">
        <v>27</v>
      </c>
      <c r="C10" s="27" t="s">
        <v>28</v>
      </c>
      <c r="D10" s="28"/>
      <c r="E10" s="28"/>
      <c r="F10" s="29"/>
      <c r="G10" s="29">
        <v>1750000</v>
      </c>
      <c r="H10" s="30"/>
    </row>
    <row r="11" spans="1:9" ht="15" customHeight="1" x14ac:dyDescent="0.2">
      <c r="A11" s="26"/>
      <c r="B11" s="27" t="s">
        <v>29</v>
      </c>
      <c r="C11" s="27" t="s">
        <v>30</v>
      </c>
      <c r="D11" s="28">
        <v>873400</v>
      </c>
      <c r="E11" s="28">
        <v>873400</v>
      </c>
      <c r="F11" s="29">
        <v>2630400</v>
      </c>
      <c r="G11" s="29">
        <v>873400</v>
      </c>
      <c r="H11" s="30">
        <f t="shared" si="0"/>
        <v>3.0116784978245934</v>
      </c>
    </row>
    <row r="12" spans="1:9" ht="15" customHeight="1" x14ac:dyDescent="0.2">
      <c r="A12" s="26"/>
      <c r="B12" s="27" t="s">
        <v>31</v>
      </c>
      <c r="C12" s="27" t="s">
        <v>32</v>
      </c>
      <c r="D12" s="28">
        <v>62000</v>
      </c>
      <c r="E12" s="28">
        <v>62000</v>
      </c>
      <c r="F12" s="29">
        <v>62000</v>
      </c>
      <c r="G12" s="29">
        <v>62000</v>
      </c>
      <c r="H12" s="30">
        <f t="shared" si="0"/>
        <v>1</v>
      </c>
    </row>
    <row r="13" spans="1:9" ht="15" customHeight="1" x14ac:dyDescent="0.2">
      <c r="A13" s="26"/>
      <c r="B13" s="27" t="s">
        <v>33</v>
      </c>
      <c r="C13" s="27" t="s">
        <v>34</v>
      </c>
      <c r="D13" s="28">
        <v>1764630</v>
      </c>
      <c r="E13" s="28">
        <v>1764630</v>
      </c>
      <c r="F13" s="29">
        <v>1582302</v>
      </c>
      <c r="G13" s="29">
        <v>1581800</v>
      </c>
      <c r="H13" s="30">
        <f t="shared" si="0"/>
        <v>0.89667635708335458</v>
      </c>
    </row>
    <row r="14" spans="1:9" ht="15" customHeight="1" x14ac:dyDescent="0.2">
      <c r="A14" s="26"/>
      <c r="B14" s="27" t="s">
        <v>35</v>
      </c>
      <c r="C14" s="27" t="s">
        <v>36</v>
      </c>
      <c r="D14" s="28">
        <v>93240</v>
      </c>
      <c r="E14" s="28">
        <v>93240</v>
      </c>
      <c r="F14" s="29">
        <v>93240</v>
      </c>
      <c r="G14" s="29">
        <v>85428</v>
      </c>
      <c r="H14" s="30">
        <f t="shared" si="0"/>
        <v>1</v>
      </c>
    </row>
    <row r="15" spans="1:9" ht="15" customHeight="1" x14ac:dyDescent="0.2">
      <c r="A15" s="26"/>
      <c r="B15" s="27" t="s">
        <v>37</v>
      </c>
      <c r="C15" s="27" t="s">
        <v>38</v>
      </c>
      <c r="D15" s="28">
        <v>100000</v>
      </c>
      <c r="E15" s="28">
        <v>100000</v>
      </c>
      <c r="F15" s="29">
        <v>100000</v>
      </c>
      <c r="G15" s="29">
        <v>0</v>
      </c>
      <c r="H15" s="30">
        <f t="shared" si="0"/>
        <v>1</v>
      </c>
    </row>
    <row r="16" spans="1:9" ht="15" customHeight="1" x14ac:dyDescent="0.2">
      <c r="A16" s="26"/>
      <c r="B16" s="27" t="s">
        <v>39</v>
      </c>
      <c r="C16" s="27" t="s">
        <v>40</v>
      </c>
      <c r="D16" s="28">
        <v>457200</v>
      </c>
      <c r="E16" s="28">
        <v>471690</v>
      </c>
      <c r="F16" s="29">
        <v>474990</v>
      </c>
      <c r="G16" s="29">
        <v>517123</v>
      </c>
      <c r="H16" s="30">
        <f t="shared" si="0"/>
        <v>1.0389107611548556</v>
      </c>
    </row>
    <row r="17" spans="1:8" ht="15" customHeight="1" x14ac:dyDescent="0.2">
      <c r="A17" s="22" t="s">
        <v>41</v>
      </c>
      <c r="B17" s="23" t="s">
        <v>42</v>
      </c>
      <c r="C17" s="23" t="s">
        <v>43</v>
      </c>
      <c r="D17" s="24">
        <f>SUM(D18:D20)</f>
        <v>12537741</v>
      </c>
      <c r="E17" s="24">
        <f>SUM(E18:E20)</f>
        <v>13124515</v>
      </c>
      <c r="F17" s="24">
        <f>SUM(F18:F20)</f>
        <v>13614630</v>
      </c>
      <c r="G17" s="24">
        <f>SUM(G18:G20)</f>
        <v>13193558</v>
      </c>
      <c r="H17" s="25">
        <f t="shared" si="0"/>
        <v>1.0858917886403938</v>
      </c>
    </row>
    <row r="18" spans="1:8" ht="15" customHeight="1" x14ac:dyDescent="0.2">
      <c r="A18" s="26"/>
      <c r="B18" s="27" t="s">
        <v>44</v>
      </c>
      <c r="C18" s="27" t="s">
        <v>45</v>
      </c>
      <c r="D18" s="28">
        <v>8239978</v>
      </c>
      <c r="E18" s="28">
        <v>8239978</v>
      </c>
      <c r="F18" s="29">
        <v>8695593</v>
      </c>
      <c r="G18" s="29">
        <v>8695293</v>
      </c>
      <c r="H18" s="30">
        <f t="shared" si="0"/>
        <v>1.0552932301518281</v>
      </c>
    </row>
    <row r="19" spans="1:8" ht="15" customHeight="1" x14ac:dyDescent="0.2">
      <c r="A19" s="26"/>
      <c r="B19" s="27" t="s">
        <v>46</v>
      </c>
      <c r="C19" s="27" t="s">
        <v>47</v>
      </c>
      <c r="D19" s="28">
        <v>1993763</v>
      </c>
      <c r="E19" s="28">
        <v>2580537</v>
      </c>
      <c r="F19" s="29">
        <v>2580437</v>
      </c>
      <c r="G19" s="29">
        <v>2756069</v>
      </c>
      <c r="H19" s="31">
        <f t="shared" si="0"/>
        <v>1.294254633073239</v>
      </c>
    </row>
    <row r="20" spans="1:8" ht="15" customHeight="1" x14ac:dyDescent="0.2">
      <c r="A20" s="26"/>
      <c r="B20" s="27" t="s">
        <v>48</v>
      </c>
      <c r="C20" s="27" t="s">
        <v>49</v>
      </c>
      <c r="D20" s="28">
        <v>2304000</v>
      </c>
      <c r="E20" s="28">
        <v>2304000</v>
      </c>
      <c r="F20" s="29">
        <v>2338600</v>
      </c>
      <c r="G20" s="29">
        <v>1742196</v>
      </c>
      <c r="H20" s="31">
        <f t="shared" si="0"/>
        <v>1.0150173611111111</v>
      </c>
    </row>
    <row r="21" spans="1:8" ht="15" customHeight="1" x14ac:dyDescent="0.2">
      <c r="A21" s="32" t="s">
        <v>50</v>
      </c>
      <c r="B21" s="33" t="s">
        <v>51</v>
      </c>
      <c r="C21" s="33" t="s">
        <v>52</v>
      </c>
      <c r="D21" s="34">
        <v>9519653</v>
      </c>
      <c r="E21" s="34">
        <v>9690601</v>
      </c>
      <c r="F21" s="34">
        <v>9888108</v>
      </c>
      <c r="G21" s="34">
        <v>9381195</v>
      </c>
      <c r="H21" s="21">
        <f t="shared" si="0"/>
        <v>1.0387046670713733</v>
      </c>
    </row>
    <row r="22" spans="1:8" ht="15" customHeight="1" x14ac:dyDescent="0.2">
      <c r="A22" s="32" t="s">
        <v>53</v>
      </c>
      <c r="B22" s="33" t="s">
        <v>54</v>
      </c>
      <c r="C22" s="33" t="s">
        <v>55</v>
      </c>
      <c r="D22" s="34">
        <f>SUM(D23:D27)</f>
        <v>107134500</v>
      </c>
      <c r="E22" s="34">
        <f>SUM(E23:E27)</f>
        <v>112929724</v>
      </c>
      <c r="F22" s="34">
        <f>SUM(F23:F27)</f>
        <v>118518724</v>
      </c>
      <c r="G22" s="34">
        <f>SUM(G23:G27)</f>
        <v>116286873</v>
      </c>
      <c r="H22" s="21">
        <f t="shared" si="0"/>
        <v>1.1062610456948976</v>
      </c>
    </row>
    <row r="23" spans="1:8" ht="15" customHeight="1" x14ac:dyDescent="0.2">
      <c r="A23" s="22" t="s">
        <v>56</v>
      </c>
      <c r="B23" s="23" t="s">
        <v>57</v>
      </c>
      <c r="C23" s="23" t="s">
        <v>58</v>
      </c>
      <c r="D23" s="24">
        <v>13770000</v>
      </c>
      <c r="E23" s="24">
        <v>13360000</v>
      </c>
      <c r="F23" s="35">
        <v>13375000</v>
      </c>
      <c r="G23" s="35">
        <v>13375000</v>
      </c>
      <c r="H23" s="25">
        <f t="shared" si="0"/>
        <v>0.97131445170660857</v>
      </c>
    </row>
    <row r="24" spans="1:8" ht="15" customHeight="1" x14ac:dyDescent="0.2">
      <c r="A24" s="22" t="s">
        <v>59</v>
      </c>
      <c r="B24" s="23" t="s">
        <v>60</v>
      </c>
      <c r="C24" s="23" t="s">
        <v>61</v>
      </c>
      <c r="D24" s="24">
        <v>2700000</v>
      </c>
      <c r="E24" s="24">
        <v>2700000</v>
      </c>
      <c r="F24" s="35">
        <v>2700000</v>
      </c>
      <c r="G24" s="35">
        <v>2700000</v>
      </c>
      <c r="H24" s="25">
        <f t="shared" si="0"/>
        <v>1</v>
      </c>
    </row>
    <row r="25" spans="1:8" ht="15" customHeight="1" x14ac:dyDescent="0.2">
      <c r="A25" s="22" t="s">
        <v>62</v>
      </c>
      <c r="B25" s="23" t="s">
        <v>63</v>
      </c>
      <c r="C25" s="23" t="s">
        <v>64</v>
      </c>
      <c r="D25" s="24">
        <v>62412000</v>
      </c>
      <c r="E25" s="24">
        <v>63572000</v>
      </c>
      <c r="F25" s="35">
        <v>63572000</v>
      </c>
      <c r="G25" s="35">
        <v>61218873</v>
      </c>
      <c r="H25" s="25">
        <f t="shared" si="0"/>
        <v>1.0185861693264116</v>
      </c>
    </row>
    <row r="26" spans="1:8" ht="15" customHeight="1" x14ac:dyDescent="0.2">
      <c r="A26" s="22" t="s">
        <v>65</v>
      </c>
      <c r="B26" s="23" t="s">
        <v>66</v>
      </c>
      <c r="C26" s="23" t="s">
        <v>67</v>
      </c>
      <c r="D26" s="24">
        <v>365000</v>
      </c>
      <c r="E26" s="24">
        <v>365000</v>
      </c>
      <c r="F26" s="35">
        <v>365000</v>
      </c>
      <c r="G26" s="35">
        <v>365000</v>
      </c>
      <c r="H26" s="25">
        <f t="shared" si="0"/>
        <v>1</v>
      </c>
    </row>
    <row r="27" spans="1:8" ht="15" customHeight="1" x14ac:dyDescent="0.2">
      <c r="A27" s="22" t="s">
        <v>68</v>
      </c>
      <c r="B27" s="23" t="s">
        <v>69</v>
      </c>
      <c r="C27" s="23" t="s">
        <v>70</v>
      </c>
      <c r="D27" s="24">
        <f>SUM(D28:D31)</f>
        <v>27887500</v>
      </c>
      <c r="E27" s="24">
        <f>SUM(E28:E31)</f>
        <v>32932724</v>
      </c>
      <c r="F27" s="24">
        <f>SUM(F28:F31)</f>
        <v>38506724</v>
      </c>
      <c r="G27" s="24">
        <f>SUM(G28:G31)</f>
        <v>38628000</v>
      </c>
      <c r="H27" s="25">
        <f t="shared" si="0"/>
        <v>1.3807879515912147</v>
      </c>
    </row>
    <row r="28" spans="1:8" ht="15" customHeight="1" x14ac:dyDescent="0.2">
      <c r="A28" s="26"/>
      <c r="B28" s="27" t="s">
        <v>71</v>
      </c>
      <c r="C28" s="27" t="s">
        <v>72</v>
      </c>
      <c r="D28" s="28">
        <v>17207500</v>
      </c>
      <c r="E28" s="28">
        <v>17234500</v>
      </c>
      <c r="F28" s="29">
        <v>17234500</v>
      </c>
      <c r="G28" s="29">
        <v>17113000</v>
      </c>
      <c r="H28" s="30">
        <f t="shared" si="0"/>
        <v>1.0015690832485835</v>
      </c>
    </row>
    <row r="29" spans="1:8" ht="15" customHeight="1" x14ac:dyDescent="0.2">
      <c r="A29" s="26"/>
      <c r="B29" s="36" t="s">
        <v>73</v>
      </c>
      <c r="C29" s="27" t="s">
        <v>74</v>
      </c>
      <c r="D29" s="28">
        <v>10000000</v>
      </c>
      <c r="E29" s="28">
        <v>15000000</v>
      </c>
      <c r="F29" s="29">
        <v>20500000</v>
      </c>
      <c r="G29" s="29">
        <v>20500000</v>
      </c>
      <c r="H29" s="30">
        <f t="shared" si="0"/>
        <v>2.0499999999999998</v>
      </c>
    </row>
    <row r="30" spans="1:8" ht="15" customHeight="1" x14ac:dyDescent="0.2">
      <c r="A30" s="26"/>
      <c r="B30" s="36" t="s">
        <v>75</v>
      </c>
      <c r="C30" s="27" t="s">
        <v>76</v>
      </c>
      <c r="D30" s="28">
        <v>20000</v>
      </c>
      <c r="E30" s="28">
        <v>38224</v>
      </c>
      <c r="F30" s="29">
        <v>38224</v>
      </c>
      <c r="G30" s="29">
        <v>40000</v>
      </c>
      <c r="H30" s="30">
        <f t="shared" si="0"/>
        <v>1.9112</v>
      </c>
    </row>
    <row r="31" spans="1:8" ht="15" customHeight="1" x14ac:dyDescent="0.2">
      <c r="A31" s="26"/>
      <c r="B31" s="36" t="s">
        <v>77</v>
      </c>
      <c r="C31" s="27" t="s">
        <v>78</v>
      </c>
      <c r="D31" s="28">
        <v>660000</v>
      </c>
      <c r="E31" s="28">
        <v>660000</v>
      </c>
      <c r="F31" s="29">
        <v>734000</v>
      </c>
      <c r="G31" s="29">
        <v>975000</v>
      </c>
      <c r="H31" s="30">
        <f t="shared" si="0"/>
        <v>1.1121212121212121</v>
      </c>
    </row>
    <row r="32" spans="1:8" s="38" customFormat="1" ht="15" customHeight="1" x14ac:dyDescent="0.2">
      <c r="A32" s="32" t="s">
        <v>79</v>
      </c>
      <c r="B32" s="33" t="s">
        <v>80</v>
      </c>
      <c r="C32" s="33" t="s">
        <v>81</v>
      </c>
      <c r="D32" s="34">
        <v>3700000</v>
      </c>
      <c r="E32" s="34">
        <v>3700000</v>
      </c>
      <c r="F32" s="34">
        <v>3700000</v>
      </c>
      <c r="G32" s="37">
        <v>3700000</v>
      </c>
      <c r="H32" s="21">
        <f t="shared" si="0"/>
        <v>1</v>
      </c>
    </row>
    <row r="33" spans="1:8" s="38" customFormat="1" ht="15" customHeight="1" x14ac:dyDescent="0.2">
      <c r="A33" s="32" t="s">
        <v>82</v>
      </c>
      <c r="B33" s="33" t="s">
        <v>83</v>
      </c>
      <c r="C33" s="33" t="s">
        <v>84</v>
      </c>
      <c r="D33" s="34">
        <f>SUM(D34:D37)</f>
        <v>116001250</v>
      </c>
      <c r="E33" s="34">
        <f>SUM(E34:E37)</f>
        <v>167026804</v>
      </c>
      <c r="F33" s="34">
        <f>SUM(F34:F37)</f>
        <v>141025264</v>
      </c>
      <c r="G33" s="34">
        <f>SUM(G34:G37)</f>
        <v>163482716</v>
      </c>
      <c r="H33" s="21">
        <f t="shared" si="0"/>
        <v>1.2157219340308834</v>
      </c>
    </row>
    <row r="34" spans="1:8" s="38" customFormat="1" ht="15" customHeight="1" x14ac:dyDescent="0.2">
      <c r="A34" s="22" t="s">
        <v>85</v>
      </c>
      <c r="B34" s="23" t="s">
        <v>86</v>
      </c>
      <c r="C34" s="23" t="s">
        <v>87</v>
      </c>
      <c r="D34" s="24">
        <v>880000</v>
      </c>
      <c r="E34" s="24">
        <v>4548774</v>
      </c>
      <c r="F34" s="35">
        <v>4548774</v>
      </c>
      <c r="G34" s="35">
        <v>4548774</v>
      </c>
      <c r="H34" s="21">
        <f t="shared" si="0"/>
        <v>5.1690613636363638</v>
      </c>
    </row>
    <row r="35" spans="1:8" s="38" customFormat="1" ht="15" customHeight="1" x14ac:dyDescent="0.2">
      <c r="A35" s="22" t="s">
        <v>88</v>
      </c>
      <c r="B35" s="23" t="s">
        <v>89</v>
      </c>
      <c r="C35" s="23" t="s">
        <v>90</v>
      </c>
      <c r="D35" s="24">
        <v>15804432</v>
      </c>
      <c r="E35" s="24">
        <v>15804432</v>
      </c>
      <c r="F35" s="35">
        <v>19129000</v>
      </c>
      <c r="G35" s="35">
        <v>19129000</v>
      </c>
      <c r="H35" s="25">
        <f t="shared" si="0"/>
        <v>1.2103566898196658</v>
      </c>
    </row>
    <row r="36" spans="1:8" s="38" customFormat="1" ht="15" customHeight="1" x14ac:dyDescent="0.2">
      <c r="A36" s="22" t="s">
        <v>91</v>
      </c>
      <c r="B36" s="23" t="s">
        <v>92</v>
      </c>
      <c r="C36" s="23" t="s">
        <v>93</v>
      </c>
      <c r="D36" s="24">
        <v>6975000</v>
      </c>
      <c r="E36" s="24">
        <v>7175000</v>
      </c>
      <c r="F36" s="35">
        <v>17182500</v>
      </c>
      <c r="G36" s="35">
        <v>17222500</v>
      </c>
      <c r="H36" s="25">
        <f t="shared" si="0"/>
        <v>2.4634408602150537</v>
      </c>
    </row>
    <row r="37" spans="1:8" s="38" customFormat="1" ht="15" customHeight="1" x14ac:dyDescent="0.2">
      <c r="A37" s="22" t="s">
        <v>94</v>
      </c>
      <c r="B37" s="23" t="s">
        <v>95</v>
      </c>
      <c r="C37" s="23" t="s">
        <v>96</v>
      </c>
      <c r="D37" s="24">
        <v>92341818</v>
      </c>
      <c r="E37" s="24">
        <v>139498598</v>
      </c>
      <c r="F37" s="35">
        <v>100164990</v>
      </c>
      <c r="G37" s="35">
        <v>122582442</v>
      </c>
      <c r="H37" s="25">
        <f t="shared" si="0"/>
        <v>1.0847197095469789</v>
      </c>
    </row>
    <row r="38" spans="1:8" s="38" customFormat="1" ht="15" customHeight="1" x14ac:dyDescent="0.2">
      <c r="A38" s="32" t="s">
        <v>97</v>
      </c>
      <c r="B38" s="33" t="s">
        <v>98</v>
      </c>
      <c r="C38" s="33" t="s">
        <v>99</v>
      </c>
      <c r="D38" s="34">
        <f>SUM(D39:D44)</f>
        <v>117503000</v>
      </c>
      <c r="E38" s="34">
        <f>SUM(E39:E44)</f>
        <v>126065339</v>
      </c>
      <c r="F38" s="34">
        <f>SUM(F39:F44)</f>
        <v>109443387</v>
      </c>
      <c r="G38" s="34">
        <f>SUM(G39:G44)</f>
        <v>104984645</v>
      </c>
      <c r="H38" s="21">
        <f t="shared" si="0"/>
        <v>0.93140930018808032</v>
      </c>
    </row>
    <row r="39" spans="1:8" s="38" customFormat="1" ht="15" customHeight="1" x14ac:dyDescent="0.2">
      <c r="A39" s="39" t="s">
        <v>100</v>
      </c>
      <c r="B39" s="40" t="s">
        <v>101</v>
      </c>
      <c r="C39" s="40" t="s">
        <v>102</v>
      </c>
      <c r="D39" s="41">
        <v>0</v>
      </c>
      <c r="E39" s="41">
        <v>1200000</v>
      </c>
      <c r="F39" s="35">
        <v>1900000</v>
      </c>
      <c r="G39" s="35">
        <v>1900000</v>
      </c>
      <c r="H39" s="25"/>
    </row>
    <row r="40" spans="1:8" s="38" customFormat="1" ht="15" customHeight="1" x14ac:dyDescent="0.2">
      <c r="A40" s="39" t="s">
        <v>103</v>
      </c>
      <c r="B40" s="40" t="s">
        <v>104</v>
      </c>
      <c r="C40" s="40" t="s">
        <v>105</v>
      </c>
      <c r="D40" s="41">
        <v>72542000</v>
      </c>
      <c r="E40" s="41">
        <v>74077933</v>
      </c>
      <c r="F40" s="35">
        <v>67223746</v>
      </c>
      <c r="G40" s="35">
        <v>66713102</v>
      </c>
      <c r="H40" s="25">
        <f t="shared" si="0"/>
        <v>0.92668724325218499</v>
      </c>
    </row>
    <row r="41" spans="1:8" s="42" customFormat="1" ht="15" customHeight="1" x14ac:dyDescent="0.2">
      <c r="A41" s="39" t="s">
        <v>106</v>
      </c>
      <c r="B41" s="40" t="s">
        <v>107</v>
      </c>
      <c r="C41" s="40" t="s">
        <v>108</v>
      </c>
      <c r="D41" s="41">
        <v>247000</v>
      </c>
      <c r="E41" s="41">
        <v>247000</v>
      </c>
      <c r="F41" s="35">
        <v>247000</v>
      </c>
      <c r="G41" s="35">
        <v>427000</v>
      </c>
      <c r="H41" s="25">
        <f t="shared" si="0"/>
        <v>1</v>
      </c>
    </row>
    <row r="42" spans="1:8" s="38" customFormat="1" ht="15" customHeight="1" x14ac:dyDescent="0.2">
      <c r="A42" s="39" t="s">
        <v>109</v>
      </c>
      <c r="B42" s="40" t="s">
        <v>110</v>
      </c>
      <c r="C42" s="40" t="s">
        <v>111</v>
      </c>
      <c r="D42" s="41">
        <v>8809000</v>
      </c>
      <c r="E42" s="41">
        <v>12814956</v>
      </c>
      <c r="F42" s="35">
        <v>17460008</v>
      </c>
      <c r="G42" s="35">
        <v>20099156</v>
      </c>
      <c r="H42" s="25">
        <f t="shared" si="0"/>
        <v>1.9820647065501191</v>
      </c>
    </row>
    <row r="43" spans="1:8" s="38" customFormat="1" ht="15" customHeight="1" x14ac:dyDescent="0.2">
      <c r="A43" s="39" t="s">
        <v>112</v>
      </c>
      <c r="B43" s="40" t="s">
        <v>113</v>
      </c>
      <c r="C43" s="40" t="s">
        <v>114</v>
      </c>
      <c r="D43" s="41">
        <v>14220000</v>
      </c>
      <c r="E43" s="41">
        <v>14220000</v>
      </c>
      <c r="F43" s="35">
        <v>0</v>
      </c>
      <c r="G43" s="35">
        <v>0</v>
      </c>
      <c r="H43" s="25">
        <f t="shared" si="0"/>
        <v>0</v>
      </c>
    </row>
    <row r="44" spans="1:8" s="42" customFormat="1" ht="15" customHeight="1" x14ac:dyDescent="0.2">
      <c r="A44" s="39" t="s">
        <v>115</v>
      </c>
      <c r="B44" s="40" t="s">
        <v>116</v>
      </c>
      <c r="C44" s="40" t="s">
        <v>117</v>
      </c>
      <c r="D44" s="41">
        <v>21685000</v>
      </c>
      <c r="E44" s="41">
        <v>23505450</v>
      </c>
      <c r="F44" s="35">
        <v>22612633</v>
      </c>
      <c r="G44" s="35">
        <v>15845387</v>
      </c>
      <c r="H44" s="25">
        <f t="shared" si="0"/>
        <v>1.0427776343094304</v>
      </c>
    </row>
    <row r="45" spans="1:8" s="38" customFormat="1" ht="15" customHeight="1" x14ac:dyDescent="0.2">
      <c r="A45" s="43" t="s">
        <v>118</v>
      </c>
      <c r="B45" s="44" t="s">
        <v>119</v>
      </c>
      <c r="C45" s="44" t="s">
        <v>120</v>
      </c>
      <c r="D45" s="45">
        <f>SUM(D46:D47)</f>
        <v>7550000</v>
      </c>
      <c r="E45" s="45">
        <f>SUM(E46:E47)</f>
        <v>49213055</v>
      </c>
      <c r="F45" s="45">
        <f>SUM(F46:F47)</f>
        <v>11905007</v>
      </c>
      <c r="G45" s="45">
        <f>SUM(G46:G47)</f>
        <v>11896503</v>
      </c>
      <c r="H45" s="25">
        <f t="shared" si="0"/>
        <v>1.576822119205298</v>
      </c>
    </row>
    <row r="46" spans="1:8" s="38" customFormat="1" ht="15" customHeight="1" x14ac:dyDescent="0.2">
      <c r="A46" s="39" t="s">
        <v>121</v>
      </c>
      <c r="B46" s="40" t="s">
        <v>122</v>
      </c>
      <c r="C46" s="40" t="s">
        <v>123</v>
      </c>
      <c r="D46" s="41">
        <v>5945000</v>
      </c>
      <c r="E46" s="41">
        <v>38750555</v>
      </c>
      <c r="F46" s="35">
        <v>9374690</v>
      </c>
      <c r="G46" s="35">
        <v>9366186</v>
      </c>
      <c r="H46" s="25">
        <f t="shared" si="0"/>
        <v>1.5769032800672835</v>
      </c>
    </row>
    <row r="47" spans="1:8" s="38" customFormat="1" ht="15" customHeight="1" x14ac:dyDescent="0.2">
      <c r="A47" s="39" t="s">
        <v>124</v>
      </c>
      <c r="B47" s="40" t="s">
        <v>125</v>
      </c>
      <c r="C47" s="40" t="s">
        <v>126</v>
      </c>
      <c r="D47" s="41">
        <v>1605000</v>
      </c>
      <c r="E47" s="41">
        <v>10462500</v>
      </c>
      <c r="F47" s="35">
        <v>2530317</v>
      </c>
      <c r="G47" s="35">
        <v>2530317</v>
      </c>
      <c r="H47" s="25">
        <f t="shared" si="0"/>
        <v>1.5765214953271027</v>
      </c>
    </row>
    <row r="48" spans="1:8" s="38" customFormat="1" ht="15" customHeight="1" x14ac:dyDescent="0.2">
      <c r="A48" s="46" t="s">
        <v>127</v>
      </c>
      <c r="B48" s="44" t="s">
        <v>128</v>
      </c>
      <c r="C48" s="44" t="s">
        <v>129</v>
      </c>
      <c r="D48" s="45">
        <f>SUM(D49:D49)</f>
        <v>300000</v>
      </c>
      <c r="E48" s="45">
        <f>SUM(E49:E49)</f>
        <v>300000</v>
      </c>
      <c r="F48" s="45">
        <f>SUM(F49:F49)</f>
        <v>300000</v>
      </c>
      <c r="G48" s="45">
        <f>SUM(G49:G49)</f>
        <v>300000</v>
      </c>
      <c r="H48" s="21">
        <f t="shared" si="0"/>
        <v>1</v>
      </c>
    </row>
    <row r="49" spans="1:9" s="38" customFormat="1" ht="15" customHeight="1" x14ac:dyDescent="0.2">
      <c r="A49" s="47" t="s">
        <v>130</v>
      </c>
      <c r="B49" s="48" t="s">
        <v>131</v>
      </c>
      <c r="C49" s="48" t="s">
        <v>132</v>
      </c>
      <c r="D49" s="49">
        <v>300000</v>
      </c>
      <c r="E49" s="49">
        <v>300000</v>
      </c>
      <c r="F49" s="49">
        <v>300000</v>
      </c>
      <c r="G49" s="49">
        <v>300000</v>
      </c>
      <c r="H49" s="25">
        <f t="shared" si="0"/>
        <v>1</v>
      </c>
    </row>
    <row r="50" spans="1:9" s="38" customFormat="1" ht="15" customHeight="1" x14ac:dyDescent="0.2">
      <c r="A50" s="50" t="s">
        <v>133</v>
      </c>
      <c r="B50" s="51" t="s">
        <v>134</v>
      </c>
      <c r="C50" s="52" t="s">
        <v>135</v>
      </c>
      <c r="D50" s="53">
        <f>SUM(D51:D53)</f>
        <v>21281046</v>
      </c>
      <c r="E50" s="53">
        <f t="shared" ref="E50:G50" si="1">SUM(E51:E53)</f>
        <v>21487039</v>
      </c>
      <c r="F50" s="53">
        <f t="shared" si="1"/>
        <v>122481531</v>
      </c>
      <c r="G50" s="53">
        <f t="shared" si="1"/>
        <v>121233374</v>
      </c>
      <c r="H50" s="21">
        <f t="shared" si="0"/>
        <v>5.7554281401393519</v>
      </c>
    </row>
    <row r="51" spans="1:9" ht="15" customHeight="1" x14ac:dyDescent="0.2">
      <c r="A51" s="54" t="s">
        <v>136</v>
      </c>
      <c r="B51" s="55" t="s">
        <v>137</v>
      </c>
      <c r="C51" s="55" t="s">
        <v>138</v>
      </c>
      <c r="D51" s="56">
        <v>0</v>
      </c>
      <c r="E51" s="57">
        <v>0</v>
      </c>
      <c r="F51" s="35">
        <v>100000000</v>
      </c>
      <c r="G51" s="58">
        <v>100000000</v>
      </c>
      <c r="H51" s="25"/>
    </row>
    <row r="52" spans="1:9" ht="15" customHeight="1" x14ac:dyDescent="0.2">
      <c r="A52" s="54" t="s">
        <v>139</v>
      </c>
      <c r="B52" s="55" t="s">
        <v>140</v>
      </c>
      <c r="C52" s="55" t="s">
        <v>138</v>
      </c>
      <c r="D52" s="59">
        <v>2209046</v>
      </c>
      <c r="E52" s="58">
        <v>2415039</v>
      </c>
      <c r="F52" s="35">
        <v>2431531</v>
      </c>
      <c r="G52" s="35">
        <v>2540377</v>
      </c>
      <c r="H52" s="25">
        <f t="shared" si="0"/>
        <v>1.1007154219513764</v>
      </c>
    </row>
    <row r="53" spans="1:9" ht="15" customHeight="1" thickBot="1" x14ac:dyDescent="0.25">
      <c r="A53" s="60" t="s">
        <v>141</v>
      </c>
      <c r="B53" s="61" t="s">
        <v>142</v>
      </c>
      <c r="C53" s="61" t="s">
        <v>143</v>
      </c>
      <c r="D53" s="62">
        <v>19072000</v>
      </c>
      <c r="E53" s="59">
        <v>19072000</v>
      </c>
      <c r="F53" s="35">
        <v>20050000</v>
      </c>
      <c r="G53" s="63">
        <v>18692997</v>
      </c>
      <c r="H53" s="25">
        <f t="shared" si="0"/>
        <v>1.0512793624161074</v>
      </c>
    </row>
    <row r="54" spans="1:9" ht="15" customHeight="1" thickTop="1" thickBot="1" x14ac:dyDescent="0.25">
      <c r="A54" s="64" t="s">
        <v>144</v>
      </c>
      <c r="B54" s="64"/>
      <c r="C54" s="65"/>
      <c r="D54" s="66">
        <f>D7+D21+D22+D32+D33+D38+D45+D48+D50</f>
        <v>421148000</v>
      </c>
      <c r="E54" s="66">
        <f>E7+E21+E22+E32+E33+E38+E45+E48+E50</f>
        <v>529655768</v>
      </c>
      <c r="F54" s="66">
        <f>F7+F21+F22+F32+F33+F38+F45+F48+F50</f>
        <v>557280368</v>
      </c>
      <c r="G54" s="66">
        <f>G7+G21+G22+G32+G33+G38+G45+G48+G50</f>
        <v>570700000</v>
      </c>
      <c r="H54" s="67">
        <f t="shared" si="0"/>
        <v>1.3232411598772877</v>
      </c>
    </row>
    <row r="55" spans="1:9" ht="15" customHeight="1" thickTop="1" x14ac:dyDescent="0.2">
      <c r="A55" s="68"/>
      <c r="B55" s="68"/>
      <c r="C55" s="68"/>
      <c r="D55" s="69"/>
      <c r="E55" s="69"/>
      <c r="F55" s="69"/>
      <c r="G55" s="69"/>
      <c r="H55" s="3" t="s">
        <v>145</v>
      </c>
    </row>
    <row r="56" spans="1:9" ht="15" customHeight="1" x14ac:dyDescent="0.2">
      <c r="A56" s="70"/>
      <c r="B56" s="70"/>
      <c r="C56" s="70"/>
      <c r="D56" s="70"/>
      <c r="E56" s="71"/>
      <c r="F56" s="71"/>
      <c r="G56" s="71"/>
      <c r="H56" s="3" t="str">
        <f>'[1]1.sz. melléklet'!G2</f>
        <v>az  3/2018. (IV.05.) önkormányzati rendelethez</v>
      </c>
    </row>
    <row r="57" spans="1:9" ht="15" customHeight="1" x14ac:dyDescent="0.2">
      <c r="A57" s="4" t="s">
        <v>146</v>
      </c>
      <c r="B57" s="4"/>
      <c r="C57" s="4"/>
      <c r="D57" s="4"/>
      <c r="E57" s="4"/>
      <c r="F57" s="4"/>
      <c r="G57" s="4"/>
      <c r="H57" s="4"/>
      <c r="I57" s="5"/>
    </row>
    <row r="58" spans="1:9" ht="13.5" thickBot="1" x14ac:dyDescent="0.25">
      <c r="A58" s="70"/>
      <c r="B58" s="72"/>
      <c r="C58" s="72"/>
      <c r="D58" s="8"/>
      <c r="E58" s="8"/>
      <c r="F58" s="8"/>
      <c r="G58" s="8"/>
      <c r="H58" s="9" t="s">
        <v>2</v>
      </c>
    </row>
    <row r="59" spans="1:9" ht="36.75" thickTop="1" x14ac:dyDescent="0.2">
      <c r="A59" s="10" t="s">
        <v>3</v>
      </c>
      <c r="B59" s="11" t="s">
        <v>4</v>
      </c>
      <c r="C59" s="12" t="s">
        <v>5</v>
      </c>
      <c r="D59" s="12" t="s">
        <v>6</v>
      </c>
      <c r="E59" s="12" t="s">
        <v>7</v>
      </c>
      <c r="F59" s="12" t="s">
        <v>8</v>
      </c>
      <c r="G59" s="12" t="s">
        <v>9</v>
      </c>
      <c r="H59" s="13" t="s">
        <v>10</v>
      </c>
    </row>
    <row r="60" spans="1:9" ht="15" customHeight="1" thickBot="1" x14ac:dyDescent="0.25">
      <c r="A60" s="14" t="s">
        <v>11</v>
      </c>
      <c r="B60" s="15" t="s">
        <v>12</v>
      </c>
      <c r="C60" s="16" t="s">
        <v>13</v>
      </c>
      <c r="D60" s="16" t="s">
        <v>14</v>
      </c>
      <c r="E60" s="16" t="s">
        <v>15</v>
      </c>
      <c r="F60" s="16" t="s">
        <v>16</v>
      </c>
      <c r="G60" s="16" t="s">
        <v>17</v>
      </c>
      <c r="H60" s="17" t="s">
        <v>18</v>
      </c>
    </row>
    <row r="61" spans="1:9" ht="15" customHeight="1" thickTop="1" x14ac:dyDescent="0.2">
      <c r="A61" s="18" t="s">
        <v>147</v>
      </c>
      <c r="B61" s="19" t="s">
        <v>148</v>
      </c>
      <c r="C61" s="73" t="s">
        <v>149</v>
      </c>
      <c r="D61" s="74">
        <f>SUM(D62:D63)</f>
        <v>60653936</v>
      </c>
      <c r="E61" s="74">
        <f>SUM(E62:E63)</f>
        <v>63115716</v>
      </c>
      <c r="F61" s="74">
        <f>SUM(F62:F63)</f>
        <v>72693824</v>
      </c>
      <c r="G61" s="74">
        <f>SUM(G62:G63)</f>
        <v>76013947</v>
      </c>
      <c r="H61" s="75">
        <f t="shared" ref="H61:H95" si="2">F61/D61</f>
        <v>1.1985013470519044</v>
      </c>
    </row>
    <row r="62" spans="1:9" ht="15" customHeight="1" x14ac:dyDescent="0.2">
      <c r="A62" s="22" t="s">
        <v>22</v>
      </c>
      <c r="B62" s="23" t="s">
        <v>150</v>
      </c>
      <c r="C62" s="76" t="s">
        <v>151</v>
      </c>
      <c r="D62" s="41">
        <v>60001189</v>
      </c>
      <c r="E62" s="41">
        <v>61910321</v>
      </c>
      <c r="F62" s="35">
        <v>71021777</v>
      </c>
      <c r="G62" s="35">
        <v>73129648</v>
      </c>
      <c r="H62" s="77">
        <f t="shared" si="2"/>
        <v>1.1836728268834806</v>
      </c>
    </row>
    <row r="63" spans="1:9" ht="15" customHeight="1" x14ac:dyDescent="0.2">
      <c r="A63" s="22" t="s">
        <v>41</v>
      </c>
      <c r="B63" s="23" t="s">
        <v>152</v>
      </c>
      <c r="C63" s="78" t="s">
        <v>153</v>
      </c>
      <c r="D63" s="57">
        <v>652747</v>
      </c>
      <c r="E63" s="57">
        <v>1205395</v>
      </c>
      <c r="F63" s="35">
        <v>1672047</v>
      </c>
      <c r="G63" s="35">
        <v>2884299</v>
      </c>
      <c r="H63" s="77">
        <f t="shared" si="2"/>
        <v>2.5615544766961778</v>
      </c>
    </row>
    <row r="64" spans="1:9" ht="15" customHeight="1" x14ac:dyDescent="0.2">
      <c r="A64" s="32" t="s">
        <v>50</v>
      </c>
      <c r="B64" s="79" t="s">
        <v>154</v>
      </c>
      <c r="C64" s="80" t="s">
        <v>155</v>
      </c>
      <c r="D64" s="81">
        <f>SUM(D65:D66)</f>
        <v>26600000</v>
      </c>
      <c r="E64" s="81">
        <f>SUM(E65:E66)</f>
        <v>128396534</v>
      </c>
      <c r="F64" s="81">
        <f>SUM(F65:F66)</f>
        <v>128396534</v>
      </c>
      <c r="G64" s="81">
        <f>SUM(G65:G66)</f>
        <v>135611464</v>
      </c>
      <c r="H64" s="21">
        <f t="shared" si="2"/>
        <v>4.8269373684210528</v>
      </c>
    </row>
    <row r="65" spans="1:10" s="84" customFormat="1" ht="15" customHeight="1" x14ac:dyDescent="0.2">
      <c r="A65" s="22" t="s">
        <v>156</v>
      </c>
      <c r="B65" s="23" t="s">
        <v>157</v>
      </c>
      <c r="C65" s="82" t="s">
        <v>158</v>
      </c>
      <c r="D65" s="83">
        <v>26600000</v>
      </c>
      <c r="E65" s="83">
        <v>26600000</v>
      </c>
      <c r="F65" s="35">
        <v>26600000</v>
      </c>
      <c r="G65" s="35">
        <v>26600000</v>
      </c>
      <c r="H65" s="77">
        <f t="shared" si="2"/>
        <v>1</v>
      </c>
    </row>
    <row r="66" spans="1:10" ht="15" customHeight="1" x14ac:dyDescent="0.2">
      <c r="A66" s="22" t="s">
        <v>159</v>
      </c>
      <c r="B66" s="23" t="s">
        <v>160</v>
      </c>
      <c r="C66" s="76" t="s">
        <v>161</v>
      </c>
      <c r="D66" s="24">
        <v>0</v>
      </c>
      <c r="E66" s="24">
        <v>101796534</v>
      </c>
      <c r="F66" s="35">
        <v>101796534</v>
      </c>
      <c r="G66" s="35">
        <v>109011464</v>
      </c>
      <c r="H66" s="77"/>
    </row>
    <row r="67" spans="1:10" ht="15" customHeight="1" x14ac:dyDescent="0.2">
      <c r="A67" s="32" t="s">
        <v>53</v>
      </c>
      <c r="B67" s="33" t="s">
        <v>162</v>
      </c>
      <c r="C67" s="79" t="s">
        <v>163</v>
      </c>
      <c r="D67" s="85">
        <f>D68+D69+D73</f>
        <v>78300000</v>
      </c>
      <c r="E67" s="85">
        <f>E68+E69+E73</f>
        <v>78300000</v>
      </c>
      <c r="F67" s="85">
        <f>F68+F69+F73</f>
        <v>78300000</v>
      </c>
      <c r="G67" s="85">
        <f>G68+G69+G73</f>
        <v>78300000</v>
      </c>
      <c r="H67" s="75">
        <f t="shared" si="2"/>
        <v>1</v>
      </c>
    </row>
    <row r="68" spans="1:10" ht="15" customHeight="1" x14ac:dyDescent="0.2">
      <c r="A68" s="22" t="s">
        <v>56</v>
      </c>
      <c r="B68" s="23" t="s">
        <v>164</v>
      </c>
      <c r="C68" s="76" t="s">
        <v>165</v>
      </c>
      <c r="D68" s="24">
        <v>49000000</v>
      </c>
      <c r="E68" s="24">
        <v>49000000</v>
      </c>
      <c r="F68" s="24">
        <v>49000000</v>
      </c>
      <c r="G68" s="24">
        <v>49000000</v>
      </c>
      <c r="H68" s="77">
        <f t="shared" si="2"/>
        <v>1</v>
      </c>
    </row>
    <row r="69" spans="1:10" ht="15" customHeight="1" x14ac:dyDescent="0.2">
      <c r="A69" s="22" t="s">
        <v>59</v>
      </c>
      <c r="B69" s="23" t="s">
        <v>166</v>
      </c>
      <c r="C69" s="76" t="s">
        <v>167</v>
      </c>
      <c r="D69" s="86">
        <f>SUM(D70:D72)</f>
        <v>29100000</v>
      </c>
      <c r="E69" s="86">
        <f>SUM(E70:E72)</f>
        <v>29100000</v>
      </c>
      <c r="F69" s="86">
        <f>SUM(F70:F72)</f>
        <v>29100000</v>
      </c>
      <c r="G69" s="86">
        <f>SUM(G70:G72)</f>
        <v>29261000</v>
      </c>
      <c r="H69" s="77">
        <f t="shared" si="2"/>
        <v>1</v>
      </c>
    </row>
    <row r="70" spans="1:10" ht="15" customHeight="1" x14ac:dyDescent="0.2">
      <c r="A70" s="87"/>
      <c r="B70" s="27" t="s">
        <v>168</v>
      </c>
      <c r="C70" s="88" t="s">
        <v>169</v>
      </c>
      <c r="D70" s="28">
        <v>13000000</v>
      </c>
      <c r="E70" s="28">
        <v>13000000</v>
      </c>
      <c r="F70" s="29">
        <v>13000000</v>
      </c>
      <c r="G70" s="29">
        <v>13000000</v>
      </c>
      <c r="H70" s="89">
        <f t="shared" si="2"/>
        <v>1</v>
      </c>
    </row>
    <row r="71" spans="1:10" ht="15" customHeight="1" x14ac:dyDescent="0.2">
      <c r="A71" s="87"/>
      <c r="B71" s="27" t="s">
        <v>170</v>
      </c>
      <c r="C71" s="88" t="s">
        <v>171</v>
      </c>
      <c r="D71" s="28">
        <v>1600000</v>
      </c>
      <c r="E71" s="28">
        <v>1600000</v>
      </c>
      <c r="F71" s="29">
        <v>1600000</v>
      </c>
      <c r="G71" s="29">
        <v>1761000</v>
      </c>
      <c r="H71" s="89">
        <f t="shared" si="2"/>
        <v>1</v>
      </c>
    </row>
    <row r="72" spans="1:10" ht="15" customHeight="1" x14ac:dyDescent="0.2">
      <c r="A72" s="87"/>
      <c r="B72" s="27" t="s">
        <v>172</v>
      </c>
      <c r="C72" s="88" t="s">
        <v>173</v>
      </c>
      <c r="D72" s="28">
        <v>14500000</v>
      </c>
      <c r="E72" s="28">
        <v>14500000</v>
      </c>
      <c r="F72" s="29">
        <v>14500000</v>
      </c>
      <c r="G72" s="29">
        <v>14500000</v>
      </c>
      <c r="H72" s="89">
        <f t="shared" si="2"/>
        <v>1</v>
      </c>
    </row>
    <row r="73" spans="1:10" s="38" customFormat="1" ht="15" customHeight="1" x14ac:dyDescent="0.2">
      <c r="A73" s="22" t="s">
        <v>62</v>
      </c>
      <c r="B73" s="23" t="s">
        <v>174</v>
      </c>
      <c r="C73" s="76" t="s">
        <v>175</v>
      </c>
      <c r="D73" s="24">
        <v>200000</v>
      </c>
      <c r="E73" s="24">
        <v>200000</v>
      </c>
      <c r="F73" s="24">
        <v>200000</v>
      </c>
      <c r="G73" s="24">
        <v>39000</v>
      </c>
      <c r="H73" s="77">
        <f t="shared" si="2"/>
        <v>1</v>
      </c>
    </row>
    <row r="74" spans="1:10" ht="15" customHeight="1" x14ac:dyDescent="0.2">
      <c r="A74" s="32" t="s">
        <v>79</v>
      </c>
      <c r="B74" s="33" t="s">
        <v>176</v>
      </c>
      <c r="C74" s="79" t="s">
        <v>177</v>
      </c>
      <c r="D74" s="85">
        <f>SUM(D75:D83)</f>
        <v>63408815</v>
      </c>
      <c r="E74" s="85">
        <f>SUM(E75:E83)</f>
        <v>63408815</v>
      </c>
      <c r="F74" s="85">
        <f>SUM(F75:F83)</f>
        <v>81388815</v>
      </c>
      <c r="G74" s="85">
        <f>SUM(G75:G83)</f>
        <v>81499930</v>
      </c>
      <c r="H74" s="75">
        <f t="shared" si="2"/>
        <v>1.2835567893833058</v>
      </c>
    </row>
    <row r="75" spans="1:10" s="38" customFormat="1" ht="15" customHeight="1" x14ac:dyDescent="0.2">
      <c r="A75" s="22" t="s">
        <v>178</v>
      </c>
      <c r="B75" s="23" t="s">
        <v>179</v>
      </c>
      <c r="C75" s="76" t="s">
        <v>180</v>
      </c>
      <c r="D75" s="90">
        <v>300000</v>
      </c>
      <c r="E75" s="90">
        <v>300000</v>
      </c>
      <c r="F75" s="35">
        <v>300000</v>
      </c>
      <c r="G75" s="35">
        <v>300000</v>
      </c>
      <c r="H75" s="77">
        <f t="shared" si="2"/>
        <v>1</v>
      </c>
      <c r="I75" s="91"/>
      <c r="J75" s="91"/>
    </row>
    <row r="76" spans="1:10" s="38" customFormat="1" ht="15" customHeight="1" x14ac:dyDescent="0.2">
      <c r="A76" s="22" t="s">
        <v>181</v>
      </c>
      <c r="B76" s="23" t="s">
        <v>182</v>
      </c>
      <c r="C76" s="76" t="s">
        <v>183</v>
      </c>
      <c r="D76" s="90">
        <v>35586000</v>
      </c>
      <c r="E76" s="90">
        <v>35586000</v>
      </c>
      <c r="F76" s="35">
        <v>49142000</v>
      </c>
      <c r="G76" s="35">
        <v>49142000</v>
      </c>
      <c r="H76" s="77">
        <f t="shared" si="2"/>
        <v>1.3809363232731973</v>
      </c>
      <c r="I76" s="91"/>
      <c r="J76" s="91"/>
    </row>
    <row r="77" spans="1:10" s="38" customFormat="1" ht="15" customHeight="1" x14ac:dyDescent="0.2">
      <c r="A77" s="22" t="s">
        <v>184</v>
      </c>
      <c r="B77" s="23" t="s">
        <v>185</v>
      </c>
      <c r="C77" s="76" t="s">
        <v>186</v>
      </c>
      <c r="D77" s="90">
        <v>4800000</v>
      </c>
      <c r="E77" s="90">
        <v>4800000</v>
      </c>
      <c r="F77" s="35">
        <v>4800000</v>
      </c>
      <c r="G77" s="35">
        <v>4800000</v>
      </c>
      <c r="H77" s="77">
        <f t="shared" si="2"/>
        <v>1</v>
      </c>
      <c r="I77" s="91"/>
      <c r="J77" s="91"/>
    </row>
    <row r="78" spans="1:10" s="38" customFormat="1" ht="15" customHeight="1" x14ac:dyDescent="0.2">
      <c r="A78" s="22" t="s">
        <v>187</v>
      </c>
      <c r="B78" s="23" t="s">
        <v>188</v>
      </c>
      <c r="C78" s="76" t="s">
        <v>189</v>
      </c>
      <c r="D78" s="90">
        <v>6000000</v>
      </c>
      <c r="E78" s="90">
        <v>6000000</v>
      </c>
      <c r="F78" s="35">
        <v>6299000</v>
      </c>
      <c r="G78" s="35">
        <v>6299000</v>
      </c>
      <c r="H78" s="77">
        <f t="shared" si="2"/>
        <v>1.0498333333333334</v>
      </c>
      <c r="I78" s="91"/>
      <c r="J78" s="91"/>
    </row>
    <row r="79" spans="1:10" s="38" customFormat="1" ht="15" customHeight="1" x14ac:dyDescent="0.2">
      <c r="A79" s="22" t="s">
        <v>190</v>
      </c>
      <c r="B79" s="23" t="s">
        <v>191</v>
      </c>
      <c r="C79" s="76" t="s">
        <v>192</v>
      </c>
      <c r="D79" s="90">
        <v>15722000</v>
      </c>
      <c r="E79" s="90">
        <v>15722000</v>
      </c>
      <c r="F79" s="35">
        <v>19201000</v>
      </c>
      <c r="G79" s="35">
        <v>19308000</v>
      </c>
      <c r="H79" s="77">
        <f t="shared" si="2"/>
        <v>1.2212822796081924</v>
      </c>
      <c r="I79" s="91"/>
      <c r="J79" s="91"/>
    </row>
    <row r="80" spans="1:10" s="38" customFormat="1" ht="15" customHeight="1" x14ac:dyDescent="0.2">
      <c r="A80" s="22" t="s">
        <v>193</v>
      </c>
      <c r="B80" s="92" t="s">
        <v>194</v>
      </c>
      <c r="C80" s="93" t="s">
        <v>195</v>
      </c>
      <c r="D80" s="90">
        <v>0</v>
      </c>
      <c r="E80" s="90">
        <v>0</v>
      </c>
      <c r="F80" s="35">
        <v>0</v>
      </c>
      <c r="G80" s="35">
        <v>0</v>
      </c>
      <c r="H80" s="77"/>
      <c r="I80" s="91"/>
      <c r="J80" s="91"/>
    </row>
    <row r="81" spans="1:10" s="38" customFormat="1" ht="15" customHeight="1" x14ac:dyDescent="0.2">
      <c r="A81" s="22" t="s">
        <v>196</v>
      </c>
      <c r="B81" s="93" t="s">
        <v>197</v>
      </c>
      <c r="C81" s="93" t="s">
        <v>198</v>
      </c>
      <c r="D81" s="90">
        <v>1000000</v>
      </c>
      <c r="E81" s="90">
        <v>1000000</v>
      </c>
      <c r="F81" s="35">
        <v>1000000</v>
      </c>
      <c r="G81" s="35">
        <v>1000000</v>
      </c>
      <c r="H81" s="77">
        <f t="shared" si="2"/>
        <v>1</v>
      </c>
      <c r="I81" s="91"/>
      <c r="J81" s="91"/>
    </row>
    <row r="82" spans="1:10" s="38" customFormat="1" ht="15" customHeight="1" x14ac:dyDescent="0.2">
      <c r="A82" s="22" t="s">
        <v>199</v>
      </c>
      <c r="B82" s="23" t="s">
        <v>200</v>
      </c>
      <c r="C82" s="76" t="s">
        <v>201</v>
      </c>
      <c r="D82" s="90">
        <v>0</v>
      </c>
      <c r="E82" s="90">
        <v>0</v>
      </c>
      <c r="F82" s="35">
        <v>646000</v>
      </c>
      <c r="G82" s="35">
        <v>650115</v>
      </c>
      <c r="H82" s="77"/>
      <c r="I82" s="91"/>
      <c r="J82" s="91"/>
    </row>
    <row r="83" spans="1:10" s="38" customFormat="1" ht="15" customHeight="1" x14ac:dyDescent="0.2">
      <c r="A83" s="22" t="s">
        <v>202</v>
      </c>
      <c r="B83" s="93" t="s">
        <v>203</v>
      </c>
      <c r="C83" s="93" t="s">
        <v>204</v>
      </c>
      <c r="D83" s="90">
        <v>815</v>
      </c>
      <c r="E83" s="90">
        <v>815</v>
      </c>
      <c r="F83" s="35">
        <v>815</v>
      </c>
      <c r="G83" s="35">
        <v>815</v>
      </c>
      <c r="H83" s="77">
        <f t="shared" si="2"/>
        <v>1</v>
      </c>
      <c r="I83" s="91"/>
      <c r="J83" s="91"/>
    </row>
    <row r="84" spans="1:10" ht="15" customHeight="1" x14ac:dyDescent="0.2">
      <c r="A84" s="32" t="s">
        <v>82</v>
      </c>
      <c r="B84" s="33" t="s">
        <v>205</v>
      </c>
      <c r="C84" s="79" t="s">
        <v>206</v>
      </c>
      <c r="D84" s="94">
        <f t="shared" ref="D84:G84" si="3">SUM(D85:D86)</f>
        <v>11529000</v>
      </c>
      <c r="E84" s="94">
        <f t="shared" si="3"/>
        <v>11529000</v>
      </c>
      <c r="F84" s="94">
        <f t="shared" si="3"/>
        <v>11529000</v>
      </c>
      <c r="G84" s="94">
        <f t="shared" si="3"/>
        <v>11922000</v>
      </c>
      <c r="H84" s="75">
        <f t="shared" si="2"/>
        <v>1</v>
      </c>
    </row>
    <row r="85" spans="1:10" ht="15" customHeight="1" x14ac:dyDescent="0.2">
      <c r="A85" s="22" t="s">
        <v>85</v>
      </c>
      <c r="B85" s="70" t="s">
        <v>207</v>
      </c>
      <c r="C85" s="76" t="s">
        <v>208</v>
      </c>
      <c r="D85" s="86">
        <v>11529000</v>
      </c>
      <c r="E85" s="95">
        <v>11529000</v>
      </c>
      <c r="F85" s="95">
        <v>11529000</v>
      </c>
      <c r="G85" s="96">
        <v>11529000</v>
      </c>
      <c r="H85" s="75">
        <f t="shared" si="2"/>
        <v>1</v>
      </c>
    </row>
    <row r="86" spans="1:10" ht="15" customHeight="1" x14ac:dyDescent="0.2">
      <c r="A86" s="22" t="s">
        <v>88</v>
      </c>
      <c r="B86" s="23" t="s">
        <v>209</v>
      </c>
      <c r="C86" s="76" t="s">
        <v>210</v>
      </c>
      <c r="D86" s="97">
        <v>0</v>
      </c>
      <c r="E86" s="97">
        <v>0</v>
      </c>
      <c r="F86" s="97">
        <v>0</v>
      </c>
      <c r="G86" s="97">
        <v>393000</v>
      </c>
      <c r="H86" s="75"/>
    </row>
    <row r="87" spans="1:10" s="42" customFormat="1" ht="15" customHeight="1" x14ac:dyDescent="0.2">
      <c r="A87" s="32" t="s">
        <v>97</v>
      </c>
      <c r="B87" s="98" t="s">
        <v>211</v>
      </c>
      <c r="C87" s="99" t="s">
        <v>212</v>
      </c>
      <c r="D87" s="85">
        <f>SUM(D88:D88)</f>
        <v>0</v>
      </c>
      <c r="E87" s="85">
        <f>SUM(E88:E88)</f>
        <v>4000400</v>
      </c>
      <c r="F87" s="85">
        <f>SUM(F88:F88)</f>
        <v>4050400</v>
      </c>
      <c r="G87" s="85">
        <f>SUM(G88:G88)</f>
        <v>4050400</v>
      </c>
      <c r="H87" s="75"/>
    </row>
    <row r="88" spans="1:10" ht="15" customHeight="1" x14ac:dyDescent="0.2">
      <c r="A88" s="22" t="s">
        <v>100</v>
      </c>
      <c r="B88" s="100" t="s">
        <v>213</v>
      </c>
      <c r="C88" s="101" t="s">
        <v>214</v>
      </c>
      <c r="D88" s="97">
        <v>0</v>
      </c>
      <c r="E88" s="97">
        <v>4000400</v>
      </c>
      <c r="F88" s="35">
        <v>4050400</v>
      </c>
      <c r="G88" s="35">
        <v>4050400</v>
      </c>
      <c r="H88" s="75"/>
    </row>
    <row r="89" spans="1:10" ht="15" customHeight="1" x14ac:dyDescent="0.2">
      <c r="A89" s="32" t="s">
        <v>118</v>
      </c>
      <c r="B89" s="98" t="s">
        <v>215</v>
      </c>
      <c r="C89" s="99" t="s">
        <v>216</v>
      </c>
      <c r="D89" s="85">
        <f>SUM(D90:D90)</f>
        <v>132000</v>
      </c>
      <c r="E89" s="85">
        <f>SUM(E90:E90)</f>
        <v>132000</v>
      </c>
      <c r="F89" s="85">
        <f>SUM(F90:F90)</f>
        <v>132000</v>
      </c>
      <c r="G89" s="85">
        <f>SUM(G90:G90)</f>
        <v>115440</v>
      </c>
      <c r="H89" s="75">
        <f t="shared" si="2"/>
        <v>1</v>
      </c>
    </row>
    <row r="90" spans="1:10" ht="15" customHeight="1" x14ac:dyDescent="0.2">
      <c r="A90" s="22" t="s">
        <v>121</v>
      </c>
      <c r="B90" s="100" t="s">
        <v>217</v>
      </c>
      <c r="C90" s="101" t="s">
        <v>218</v>
      </c>
      <c r="D90" s="24">
        <v>132000</v>
      </c>
      <c r="E90" s="24">
        <v>132000</v>
      </c>
      <c r="F90" s="24">
        <v>132000</v>
      </c>
      <c r="G90" s="24">
        <v>115440</v>
      </c>
      <c r="H90" s="77">
        <f t="shared" si="2"/>
        <v>1</v>
      </c>
    </row>
    <row r="91" spans="1:10" ht="15" customHeight="1" x14ac:dyDescent="0.2">
      <c r="A91" s="102" t="s">
        <v>127</v>
      </c>
      <c r="B91" s="103" t="s">
        <v>219</v>
      </c>
      <c r="C91" s="104" t="s">
        <v>220</v>
      </c>
      <c r="D91" s="105">
        <f>SUM(D92:D94)</f>
        <v>180524249</v>
      </c>
      <c r="E91" s="105">
        <f>SUM(E92:E94)</f>
        <v>180773303</v>
      </c>
      <c r="F91" s="105">
        <f>SUM(F92:F94)</f>
        <v>180789795</v>
      </c>
      <c r="G91" s="105">
        <f>SUM(G92:G94)</f>
        <v>183186819</v>
      </c>
      <c r="H91" s="106">
        <f t="shared" si="2"/>
        <v>1.0014709713596426</v>
      </c>
    </row>
    <row r="92" spans="1:10" ht="15" customHeight="1" x14ac:dyDescent="0.2">
      <c r="A92" s="22" t="s">
        <v>130</v>
      </c>
      <c r="B92" s="107" t="s">
        <v>221</v>
      </c>
      <c r="C92" s="108" t="s">
        <v>222</v>
      </c>
      <c r="D92" s="109">
        <v>100000000</v>
      </c>
      <c r="E92" s="109">
        <v>100000000</v>
      </c>
      <c r="F92" s="35">
        <v>100000000</v>
      </c>
      <c r="G92" s="35">
        <v>100000000</v>
      </c>
      <c r="H92" s="110">
        <f t="shared" si="2"/>
        <v>1</v>
      </c>
    </row>
    <row r="93" spans="1:10" ht="15" customHeight="1" x14ac:dyDescent="0.2">
      <c r="A93" s="22" t="s">
        <v>223</v>
      </c>
      <c r="B93" s="111" t="s">
        <v>224</v>
      </c>
      <c r="C93" s="112" t="s">
        <v>225</v>
      </c>
      <c r="D93" s="56">
        <v>80524249</v>
      </c>
      <c r="E93" s="56">
        <v>80567310</v>
      </c>
      <c r="F93" s="35">
        <v>80567310</v>
      </c>
      <c r="G93" s="35">
        <v>80567310</v>
      </c>
      <c r="H93" s="110">
        <f t="shared" si="2"/>
        <v>1.0005347581695545</v>
      </c>
    </row>
    <row r="94" spans="1:10" ht="15" customHeight="1" thickBot="1" x14ac:dyDescent="0.25">
      <c r="A94" s="22" t="s">
        <v>226</v>
      </c>
      <c r="B94" s="113" t="s">
        <v>227</v>
      </c>
      <c r="C94" s="114" t="s">
        <v>228</v>
      </c>
      <c r="D94" s="115">
        <v>0</v>
      </c>
      <c r="E94" s="115">
        <v>205993</v>
      </c>
      <c r="F94" s="116">
        <v>222485</v>
      </c>
      <c r="G94" s="116">
        <v>2619509</v>
      </c>
      <c r="H94" s="117"/>
    </row>
    <row r="95" spans="1:10" ht="15" customHeight="1" thickTop="1" thickBot="1" x14ac:dyDescent="0.25">
      <c r="A95" s="64" t="s">
        <v>229</v>
      </c>
      <c r="B95" s="64"/>
      <c r="C95" s="118"/>
      <c r="D95" s="119">
        <f>D61+D64+D67+D74+D87+D89+D91+D84</f>
        <v>421148000</v>
      </c>
      <c r="E95" s="119">
        <f>E61+E64+E67+E74+E87+E89+E91+E84</f>
        <v>529655768</v>
      </c>
      <c r="F95" s="119">
        <f>F61+F64+F67+F74+F87+F89+F91+F84</f>
        <v>557280368</v>
      </c>
      <c r="G95" s="119">
        <f>G61+G64+G67+G74+G87+G89+G91+G84</f>
        <v>570700000</v>
      </c>
      <c r="H95" s="67">
        <f t="shared" si="2"/>
        <v>1.3232411598772877</v>
      </c>
    </row>
    <row r="96" spans="1:10" ht="15" customHeight="1" thickTop="1" x14ac:dyDescent="0.2"/>
  </sheetData>
  <sheetProtection selectLockedCells="1" selectUnlockedCells="1"/>
  <mergeCells count="4">
    <mergeCell ref="A3:H3"/>
    <mergeCell ref="A54:B54"/>
    <mergeCell ref="A57:H57"/>
    <mergeCell ref="A95:B95"/>
  </mergeCells>
  <pageMargins left="0.74791666666666667" right="0.74791666666666667" top="0.98402777777777772" bottom="0.98402777777777772" header="0.51180555555555551" footer="0.51180555555555551"/>
  <pageSetup paperSize="9" scale="87" firstPageNumber="0" orientation="portrait" r:id="rId1"/>
  <headerFooter alignWithMargins="0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2018-04-04T08:00:42Z</dcterms:created>
  <dcterms:modified xsi:type="dcterms:W3CDTF">2018-04-04T08:00:53Z</dcterms:modified>
</cp:coreProperties>
</file>