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AS-SERVER\Volume_1\Közös\2020 beszámoló\"/>
    </mc:Choice>
  </mc:AlternateContent>
  <bookViews>
    <workbookView xWindow="-120" yWindow="-120" windowWidth="29040" windowHeight="15840"/>
  </bookViews>
  <sheets>
    <sheet name="8. mellékl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7" i="1" l="1"/>
  <c r="L37" i="1"/>
  <c r="N36" i="1"/>
  <c r="L36" i="1"/>
  <c r="N35" i="1"/>
  <c r="L35" i="1"/>
  <c r="M34" i="1"/>
  <c r="K34" i="1"/>
  <c r="J34" i="1"/>
  <c r="I34" i="1"/>
  <c r="H34" i="1"/>
  <c r="G34" i="1"/>
  <c r="F34" i="1"/>
  <c r="E34" i="1"/>
  <c r="D34" i="1"/>
  <c r="C34" i="1"/>
  <c r="L34" i="1" s="1"/>
  <c r="N33" i="1"/>
  <c r="L33" i="1"/>
  <c r="N32" i="1"/>
  <c r="L32" i="1"/>
  <c r="N31" i="1"/>
  <c r="L31" i="1"/>
  <c r="M30" i="1"/>
  <c r="M38" i="1" s="1"/>
  <c r="K30" i="1"/>
  <c r="K38" i="1" s="1"/>
  <c r="J30" i="1"/>
  <c r="J38" i="1" s="1"/>
  <c r="G30" i="1"/>
  <c r="D30" i="1"/>
  <c r="D38" i="1" s="1"/>
  <c r="N29" i="1"/>
  <c r="L29" i="1"/>
  <c r="N28" i="1"/>
  <c r="L28" i="1"/>
  <c r="N27" i="1"/>
  <c r="L27" i="1"/>
  <c r="K26" i="1"/>
  <c r="I26" i="1"/>
  <c r="I30" i="1" s="1"/>
  <c r="I38" i="1" s="1"/>
  <c r="H26" i="1"/>
  <c r="F26" i="1"/>
  <c r="F30" i="1" s="1"/>
  <c r="F38" i="1" s="1"/>
  <c r="E26" i="1"/>
  <c r="E30" i="1" s="1"/>
  <c r="C26" i="1"/>
  <c r="C30" i="1" s="1"/>
  <c r="N24" i="1"/>
  <c r="L24" i="1"/>
  <c r="N23" i="1"/>
  <c r="L23" i="1"/>
  <c r="M22" i="1"/>
  <c r="K22" i="1"/>
  <c r="J22" i="1"/>
  <c r="I22" i="1"/>
  <c r="H22" i="1"/>
  <c r="G22" i="1"/>
  <c r="F22" i="1"/>
  <c r="E22" i="1"/>
  <c r="D22" i="1"/>
  <c r="C22" i="1"/>
  <c r="N21" i="1"/>
  <c r="L21" i="1"/>
  <c r="N20" i="1"/>
  <c r="L20" i="1"/>
  <c r="N19" i="1"/>
  <c r="L19" i="1"/>
  <c r="M18" i="1"/>
  <c r="K18" i="1"/>
  <c r="J18" i="1"/>
  <c r="I18" i="1"/>
  <c r="H18" i="1"/>
  <c r="G18" i="1"/>
  <c r="F18" i="1"/>
  <c r="E18" i="1"/>
  <c r="D18" i="1"/>
  <c r="C18" i="1"/>
  <c r="N17" i="1"/>
  <c r="L17" i="1"/>
  <c r="N16" i="1"/>
  <c r="L16" i="1"/>
  <c r="N15" i="1"/>
  <c r="L15" i="1"/>
  <c r="N14" i="1"/>
  <c r="L14" i="1"/>
  <c r="M13" i="1"/>
  <c r="K13" i="1"/>
  <c r="J13" i="1"/>
  <c r="I13" i="1"/>
  <c r="H13" i="1"/>
  <c r="G13" i="1"/>
  <c r="F13" i="1"/>
  <c r="E13" i="1"/>
  <c r="D13" i="1"/>
  <c r="C13" i="1"/>
  <c r="N12" i="1"/>
  <c r="L12" i="1"/>
  <c r="N11" i="1"/>
  <c r="L11" i="1"/>
  <c r="M10" i="1"/>
  <c r="K10" i="1"/>
  <c r="J10" i="1"/>
  <c r="I10" i="1"/>
  <c r="H10" i="1"/>
  <c r="G10" i="1"/>
  <c r="F10" i="1"/>
  <c r="E10" i="1"/>
  <c r="D10" i="1"/>
  <c r="C10" i="1"/>
  <c r="N9" i="1"/>
  <c r="L9" i="1"/>
  <c r="N8" i="1"/>
  <c r="L8" i="1"/>
  <c r="N7" i="1"/>
  <c r="L7" i="1"/>
  <c r="N6" i="1"/>
  <c r="L6" i="1"/>
  <c r="N10" i="1" l="1"/>
  <c r="L13" i="1"/>
  <c r="N18" i="1"/>
  <c r="N22" i="1"/>
  <c r="C38" i="1"/>
  <c r="F25" i="1"/>
  <c r="J25" i="1"/>
  <c r="I25" i="1"/>
  <c r="L10" i="1"/>
  <c r="G25" i="1"/>
  <c r="K25" i="1"/>
  <c r="N13" i="1"/>
  <c r="L18" i="1"/>
  <c r="L22" i="1"/>
  <c r="G38" i="1"/>
  <c r="N34" i="1"/>
  <c r="D25" i="1"/>
  <c r="H25" i="1"/>
  <c r="M25" i="1"/>
  <c r="N26" i="1"/>
  <c r="L38" i="1"/>
  <c r="E38" i="1"/>
  <c r="E25" i="1"/>
  <c r="N25" i="1" s="1"/>
  <c r="L26" i="1"/>
  <c r="H30" i="1"/>
  <c r="H38" i="1" s="1"/>
  <c r="L30" i="1"/>
  <c r="C25" i="1"/>
  <c r="L25" i="1" l="1"/>
  <c r="N38" i="1"/>
  <c r="N30" i="1"/>
</calcChain>
</file>

<file path=xl/sharedStrings.xml><?xml version="1.0" encoding="utf-8"?>
<sst xmlns="http://schemas.openxmlformats.org/spreadsheetml/2006/main" count="87" uniqueCount="78">
  <si>
    <t>forintban</t>
  </si>
  <si>
    <t>Harsány Község Önkormányzat könyvviteli mérlege 2020. december 31.</t>
  </si>
  <si>
    <t>Önkormányzat</t>
  </si>
  <si>
    <t>Polgármesteri Hivatal</t>
  </si>
  <si>
    <t>Harsányi Hársfavirág Óvoda</t>
  </si>
  <si>
    <t>Összesen</t>
  </si>
  <si>
    <t>Sorszám</t>
  </si>
  <si>
    <t>Megnevezés</t>
  </si>
  <si>
    <t>Előző időszak</t>
  </si>
  <si>
    <t>Módosítások</t>
  </si>
  <si>
    <t>Tárgyidőszak</t>
  </si>
  <si>
    <t>001</t>
  </si>
  <si>
    <t>A/I Immateriális javak  (=A/I/1+A/I/2+A/I/3)</t>
  </si>
  <si>
    <t>002</t>
  </si>
  <si>
    <t>A/II Tárgyi eszközök  (=A/II/1+...+A/II/5)</t>
  </si>
  <si>
    <t>003</t>
  </si>
  <si>
    <t>A/III Befektetett pénzügyi eszközök (=A/III/1+A/III/2+A/III/3)</t>
  </si>
  <si>
    <t>004</t>
  </si>
  <si>
    <t>A/IV Koncesszióba, vagyonkezelésbe adott eszközök  (=A/IV/1+A/IV/2)</t>
  </si>
  <si>
    <t>005</t>
  </si>
  <si>
    <t>A) NEMZETI VAGYONBA TARTOZÓ BEFEKTETETT ESZKÖZÖK (=A/I+A/II+A/III+A/IV)</t>
  </si>
  <si>
    <t>006</t>
  </si>
  <si>
    <t>B/I Készletek (=B/I/1+…+B/I/5)</t>
  </si>
  <si>
    <t>007</t>
  </si>
  <si>
    <t>B/II Értékpapírok (=B/II/1+B/II/2)</t>
  </si>
  <si>
    <t>008</t>
  </si>
  <si>
    <t>B) NEMZETI VAGYONBA TARTOZÓ FORGÓESZKÖZÖK (= B/I+B/II)</t>
  </si>
  <si>
    <t>009</t>
  </si>
  <si>
    <t>C/I Hosszú lejáratú betétek</t>
  </si>
  <si>
    <t>010</t>
  </si>
  <si>
    <t>C/II Pénztárak, csekkek, betétkönyvek</t>
  </si>
  <si>
    <t>011</t>
  </si>
  <si>
    <t>Forintszámlák,devizaszámlák</t>
  </si>
  <si>
    <t>012</t>
  </si>
  <si>
    <t>C/V Idegen pénzeszközök</t>
  </si>
  <si>
    <t>013</t>
  </si>
  <si>
    <t>C) PÉNZESZKÖZÖK (=C/I+…+C/V)</t>
  </si>
  <si>
    <t>014</t>
  </si>
  <si>
    <t>D/I Költségvetési évben esedékes követelések (=D/I/1+…+D/I/8)</t>
  </si>
  <si>
    <t>015</t>
  </si>
  <si>
    <t>D/II Költségvetési évet követően esedékes követelések (=D/II/1+…+D/II/8)</t>
  </si>
  <si>
    <t>016</t>
  </si>
  <si>
    <t>D/III Követelés jellegű sajátos elszámolások (=D/III/1+…+D/III/7)</t>
  </si>
  <si>
    <t>017</t>
  </si>
  <si>
    <t>D) KÖVETELÉSEK  (=D/I+D/II+D/III)</t>
  </si>
  <si>
    <t>018</t>
  </si>
  <si>
    <t>E) EGYÉB SAJÁTOS ESZKÖZOLDALI  ELSZÁMOLÁSOK</t>
  </si>
  <si>
    <t>019</t>
  </si>
  <si>
    <t>F) AKTÍV IDŐBELI  ELHATÁROLÁSOK  (=F/1+F/2+F/3)</t>
  </si>
  <si>
    <t>020</t>
  </si>
  <si>
    <t>ESZKÖZÖK ÖSSZESEN (=A+B+C+D+E+F)</t>
  </si>
  <si>
    <t>021</t>
  </si>
  <si>
    <t>Nemzeti vagyon és egyéb eszközök induláskori értéke és változásai</t>
  </si>
  <si>
    <t>022</t>
  </si>
  <si>
    <t>G/IV Felhalmozott eredmény</t>
  </si>
  <si>
    <t>023</t>
  </si>
  <si>
    <t>G/V Eszközök értékhelyesbítésének forrása</t>
  </si>
  <si>
    <t>024</t>
  </si>
  <si>
    <t>G/VI Mérleg szerinti eredmény</t>
  </si>
  <si>
    <t>025</t>
  </si>
  <si>
    <t>G) SAJÁT TŐKE (=G/I+…+G/VI)</t>
  </si>
  <si>
    <t>026</t>
  </si>
  <si>
    <t>H/I Költségvetési évben esedékes kötelezettségek (=H/I/1+…+H/I/9)</t>
  </si>
  <si>
    <t>027</t>
  </si>
  <si>
    <t>H/II Költségvetési évet követően esedékes kötelezettségek (=H/II/1+…+H/II/9)</t>
  </si>
  <si>
    <t>028</t>
  </si>
  <si>
    <t>H/III Kötelezettség jellegű sajátos elszámolások (=H)/III/1+…+H)/III/7)</t>
  </si>
  <si>
    <t>029</t>
  </si>
  <si>
    <t>H) KÖTELEZETTSÉGEK (=H/I+H/II+H/III)</t>
  </si>
  <si>
    <t>030</t>
  </si>
  <si>
    <t>I) EGYÉB SAJÁTOS FORRÁSOLDALI ELSZÁMOLÁSOK</t>
  </si>
  <si>
    <t>031</t>
  </si>
  <si>
    <t>J) KINCSTÁRI SZÁMLAVEZETÉSSEL KAPCSOLATOS ELSZÁMOLÁSOK</t>
  </si>
  <si>
    <t>032</t>
  </si>
  <si>
    <t>K) PASSZÍV IDŐBELI ELHATÁROLÁSOK (=K/1+K/2+K/3)</t>
  </si>
  <si>
    <t>033</t>
  </si>
  <si>
    <t>FORRÁSOK ÖSSZESEN (=G+H+I+J+K)</t>
  </si>
  <si>
    <t>8. melléklet az önkormányzat 2020. évi zárszámadásáról szóló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</si>
</sst>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9"/>
      <color indexed="63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 style="thick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ck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1" fillId="0" borderId="0" xfId="1"/>
    <xf numFmtId="0" fontId="5" fillId="0" borderId="1" xfId="2" applyFont="1" applyBorder="1" applyAlignment="1">
      <alignment horizontal="center" vertical="center" wrapText="1" shrinkToFit="1"/>
    </xf>
    <xf numFmtId="0" fontId="5" fillId="0" borderId="2" xfId="2" applyFont="1" applyBorder="1" applyAlignment="1">
      <alignment horizontal="center" vertical="center" wrapText="1" shrinkToFit="1"/>
    </xf>
    <xf numFmtId="0" fontId="5" fillId="0" borderId="3" xfId="2" applyFont="1" applyBorder="1" applyAlignment="1">
      <alignment horizontal="center" vertical="center" wrapText="1" shrinkToFit="1"/>
    </xf>
    <xf numFmtId="0" fontId="5" fillId="0" borderId="4" xfId="2" applyFont="1" applyBorder="1" applyAlignment="1">
      <alignment horizontal="center" vertical="center" wrapText="1" shrinkToFit="1"/>
    </xf>
    <xf numFmtId="0" fontId="5" fillId="0" borderId="5" xfId="2" applyFont="1" applyBorder="1" applyAlignment="1">
      <alignment horizontal="center" vertical="center" wrapText="1" shrinkToFit="1"/>
    </xf>
    <xf numFmtId="49" fontId="6" fillId="2" borderId="1" xfId="2" applyNumberFormat="1" applyFont="1" applyFill="1" applyBorder="1" applyAlignment="1">
      <alignment horizontal="left" vertical="center" wrapText="1" shrinkToFit="1"/>
    </xf>
    <xf numFmtId="3" fontId="6" fillId="3" borderId="2" xfId="2" applyNumberFormat="1" applyFont="1" applyFill="1" applyBorder="1" applyAlignment="1">
      <alignment horizontal="right" vertical="center" wrapText="1" shrinkToFit="1"/>
    </xf>
    <xf numFmtId="3" fontId="6" fillId="3" borderId="1" xfId="2" applyNumberFormat="1" applyFont="1" applyFill="1" applyBorder="1" applyAlignment="1">
      <alignment horizontal="right" vertical="center" wrapText="1" shrinkToFit="1"/>
    </xf>
    <xf numFmtId="3" fontId="6" fillId="3" borderId="3" xfId="2" applyNumberFormat="1" applyFont="1" applyFill="1" applyBorder="1" applyAlignment="1">
      <alignment horizontal="right" vertical="center" wrapText="1" shrinkToFit="1"/>
    </xf>
    <xf numFmtId="3" fontId="6" fillId="3" borderId="5" xfId="2" applyNumberFormat="1" applyFont="1" applyFill="1" applyBorder="1" applyAlignment="1">
      <alignment horizontal="right" vertical="center" wrapText="1" shrinkToFit="1"/>
    </xf>
    <xf numFmtId="3" fontId="6" fillId="3" borderId="4" xfId="2" applyNumberFormat="1" applyFont="1" applyFill="1" applyBorder="1" applyAlignment="1">
      <alignment horizontal="right" vertical="center" wrapText="1" shrinkToFit="1"/>
    </xf>
    <xf numFmtId="3" fontId="6" fillId="3" borderId="6" xfId="2" applyNumberFormat="1" applyFont="1" applyFill="1" applyBorder="1" applyAlignment="1">
      <alignment horizontal="right" vertical="center" wrapText="1" shrinkToFit="1"/>
    </xf>
    <xf numFmtId="49" fontId="7" fillId="2" borderId="1" xfId="2" applyNumberFormat="1" applyFont="1" applyFill="1" applyBorder="1" applyAlignment="1">
      <alignment horizontal="left" vertical="center" wrapText="1" shrinkToFit="1"/>
    </xf>
    <xf numFmtId="3" fontId="7" fillId="3" borderId="2" xfId="2" applyNumberFormat="1" applyFont="1" applyFill="1" applyBorder="1" applyAlignment="1">
      <alignment horizontal="right" vertical="center" wrapText="1" shrinkToFit="1"/>
    </xf>
    <xf numFmtId="3" fontId="7" fillId="3" borderId="1" xfId="2" applyNumberFormat="1" applyFont="1" applyFill="1" applyBorder="1" applyAlignment="1">
      <alignment horizontal="right" vertical="center" wrapText="1" shrinkToFit="1"/>
    </xf>
    <xf numFmtId="3" fontId="7" fillId="3" borderId="3" xfId="2" applyNumberFormat="1" applyFont="1" applyFill="1" applyBorder="1" applyAlignment="1">
      <alignment horizontal="right" vertical="center" wrapText="1" shrinkToFit="1"/>
    </xf>
    <xf numFmtId="3" fontId="7" fillId="3" borderId="5" xfId="2" applyNumberFormat="1" applyFont="1" applyFill="1" applyBorder="1" applyAlignment="1">
      <alignment horizontal="right" vertical="center" wrapText="1" shrinkToFit="1"/>
    </xf>
    <xf numFmtId="3" fontId="7" fillId="3" borderId="4" xfId="2" applyNumberFormat="1" applyFont="1" applyFill="1" applyBorder="1" applyAlignment="1">
      <alignment horizontal="right" vertical="center" wrapText="1" shrinkToFit="1"/>
    </xf>
    <xf numFmtId="3" fontId="7" fillId="3" borderId="6" xfId="2" applyNumberFormat="1" applyFont="1" applyFill="1" applyBorder="1" applyAlignment="1">
      <alignment horizontal="right" vertical="center" wrapText="1" shrinkToFit="1"/>
    </xf>
    <xf numFmtId="0" fontId="3" fillId="0" borderId="0" xfId="0" applyFont="1"/>
    <xf numFmtId="3" fontId="7" fillId="0" borderId="6" xfId="2" applyNumberFormat="1" applyFont="1" applyBorder="1" applyAlignment="1">
      <alignment horizontal="right" vertical="center" wrapText="1" shrinkToFit="1"/>
    </xf>
    <xf numFmtId="3" fontId="7" fillId="0" borderId="1" xfId="2" applyNumberFormat="1" applyFont="1" applyBorder="1" applyAlignment="1">
      <alignment horizontal="right" vertical="center" wrapText="1" shrinkToFit="1"/>
    </xf>
    <xf numFmtId="49" fontId="7" fillId="4" borderId="1" xfId="2" applyNumberFormat="1" applyFont="1" applyFill="1" applyBorder="1" applyAlignment="1">
      <alignment horizontal="left" vertical="center" wrapText="1" shrinkToFit="1"/>
    </xf>
    <xf numFmtId="3" fontId="7" fillId="4" borderId="2" xfId="2" applyNumberFormat="1" applyFont="1" applyFill="1" applyBorder="1" applyAlignment="1">
      <alignment horizontal="right" vertical="center" wrapText="1" shrinkToFit="1"/>
    </xf>
    <xf numFmtId="3" fontId="7" fillId="4" borderId="1" xfId="2" applyNumberFormat="1" applyFont="1" applyFill="1" applyBorder="1" applyAlignment="1">
      <alignment horizontal="right" vertical="center" wrapText="1" shrinkToFit="1"/>
    </xf>
    <xf numFmtId="3" fontId="7" fillId="4" borderId="3" xfId="2" applyNumberFormat="1" applyFont="1" applyFill="1" applyBorder="1" applyAlignment="1">
      <alignment horizontal="right" vertical="center" wrapText="1" shrinkToFit="1"/>
    </xf>
    <xf numFmtId="3" fontId="7" fillId="4" borderId="5" xfId="2" applyNumberFormat="1" applyFont="1" applyFill="1" applyBorder="1" applyAlignment="1">
      <alignment horizontal="right" vertical="center" wrapText="1" shrinkToFit="1"/>
    </xf>
    <xf numFmtId="3" fontId="7" fillId="4" borderId="4" xfId="2" applyNumberFormat="1" applyFont="1" applyFill="1" applyBorder="1" applyAlignment="1">
      <alignment horizontal="right" vertical="center" wrapText="1" shrinkToFit="1"/>
    </xf>
    <xf numFmtId="3" fontId="7" fillId="4" borderId="6" xfId="2" applyNumberFormat="1" applyFont="1" applyFill="1" applyBorder="1" applyAlignment="1">
      <alignment horizontal="right" vertical="center" wrapText="1" shrinkToFit="1"/>
    </xf>
    <xf numFmtId="3" fontId="8" fillId="3" borderId="0" xfId="0" applyNumberFormat="1" applyFont="1" applyFill="1"/>
    <xf numFmtId="3" fontId="0" fillId="3" borderId="0" xfId="0" applyNumberFormat="1" applyFill="1"/>
    <xf numFmtId="3" fontId="0" fillId="0" borderId="0" xfId="0" applyNumberFormat="1"/>
    <xf numFmtId="3" fontId="6" fillId="2" borderId="0" xfId="2" applyNumberFormat="1" applyFont="1" applyFill="1" applyAlignment="1">
      <alignment horizontal="right" vertical="center" wrapText="1" shrinkToFit="1"/>
    </xf>
    <xf numFmtId="0" fontId="2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3">
    <cellStyle name="Normál" xfId="0" builtinId="0"/>
    <cellStyle name="Normál 3" xfId="2"/>
    <cellStyle name="Normál_14. mell. eu forrásból megv.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workbookViewId="0">
      <selection activeCell="A3" sqref="A3:N3"/>
    </sheetView>
  </sheetViews>
  <sheetFormatPr defaultRowHeight="13.2" x14ac:dyDescent="0.25"/>
  <cols>
    <col min="1" max="1" width="3.6640625" customWidth="1"/>
    <col min="2" max="2" width="30.88671875" customWidth="1"/>
    <col min="3" max="3" width="11.5546875" customWidth="1"/>
    <col min="4" max="4" width="7.88671875" customWidth="1"/>
    <col min="5" max="5" width="12.44140625" customWidth="1"/>
    <col min="7" max="7" width="6" customWidth="1"/>
    <col min="10" max="10" width="6.5546875" customWidth="1"/>
    <col min="12" max="12" width="11.6640625" customWidth="1"/>
    <col min="13" max="13" width="7.44140625" customWidth="1"/>
    <col min="14" max="14" width="12.33203125" customWidth="1"/>
    <col min="254" max="254" width="3.6640625" customWidth="1"/>
    <col min="255" max="255" width="30.88671875" customWidth="1"/>
    <col min="256" max="256" width="12.33203125" customWidth="1"/>
    <col min="257" max="257" width="7.6640625" customWidth="1"/>
    <col min="258" max="258" width="12.44140625" customWidth="1"/>
    <col min="260" max="260" width="6" customWidth="1"/>
    <col min="263" max="263" width="7" customWidth="1"/>
    <col min="266" max="266" width="6.5546875" customWidth="1"/>
    <col min="267" max="267" width="6.33203125" customWidth="1"/>
    <col min="268" max="268" width="11.6640625" customWidth="1"/>
    <col min="270" max="270" width="12.33203125" customWidth="1"/>
    <col min="510" max="510" width="3.6640625" customWidth="1"/>
    <col min="511" max="511" width="30.88671875" customWidth="1"/>
    <col min="512" max="512" width="12.33203125" customWidth="1"/>
    <col min="513" max="513" width="7.6640625" customWidth="1"/>
    <col min="514" max="514" width="12.44140625" customWidth="1"/>
    <col min="516" max="516" width="6" customWidth="1"/>
    <col min="519" max="519" width="7" customWidth="1"/>
    <col min="522" max="522" width="6.5546875" customWidth="1"/>
    <col min="523" max="523" width="6.33203125" customWidth="1"/>
    <col min="524" max="524" width="11.6640625" customWidth="1"/>
    <col min="526" max="526" width="12.33203125" customWidth="1"/>
    <col min="766" max="766" width="3.6640625" customWidth="1"/>
    <col min="767" max="767" width="30.88671875" customWidth="1"/>
    <col min="768" max="768" width="12.33203125" customWidth="1"/>
    <col min="769" max="769" width="7.6640625" customWidth="1"/>
    <col min="770" max="770" width="12.44140625" customWidth="1"/>
    <col min="772" max="772" width="6" customWidth="1"/>
    <col min="775" max="775" width="7" customWidth="1"/>
    <col min="778" max="778" width="6.5546875" customWidth="1"/>
    <col min="779" max="779" width="6.33203125" customWidth="1"/>
    <col min="780" max="780" width="11.6640625" customWidth="1"/>
    <col min="782" max="782" width="12.33203125" customWidth="1"/>
    <col min="1022" max="1022" width="3.6640625" customWidth="1"/>
    <col min="1023" max="1023" width="30.88671875" customWidth="1"/>
    <col min="1024" max="1024" width="12.33203125" customWidth="1"/>
    <col min="1025" max="1025" width="7.6640625" customWidth="1"/>
    <col min="1026" max="1026" width="12.44140625" customWidth="1"/>
    <col min="1028" max="1028" width="6" customWidth="1"/>
    <col min="1031" max="1031" width="7" customWidth="1"/>
    <col min="1034" max="1034" width="6.5546875" customWidth="1"/>
    <col min="1035" max="1035" width="6.33203125" customWidth="1"/>
    <col min="1036" max="1036" width="11.6640625" customWidth="1"/>
    <col min="1038" max="1038" width="12.33203125" customWidth="1"/>
    <col min="1278" max="1278" width="3.6640625" customWidth="1"/>
    <col min="1279" max="1279" width="30.88671875" customWidth="1"/>
    <col min="1280" max="1280" width="12.33203125" customWidth="1"/>
    <col min="1281" max="1281" width="7.6640625" customWidth="1"/>
    <col min="1282" max="1282" width="12.44140625" customWidth="1"/>
    <col min="1284" max="1284" width="6" customWidth="1"/>
    <col min="1287" max="1287" width="7" customWidth="1"/>
    <col min="1290" max="1290" width="6.5546875" customWidth="1"/>
    <col min="1291" max="1291" width="6.33203125" customWidth="1"/>
    <col min="1292" max="1292" width="11.6640625" customWidth="1"/>
    <col min="1294" max="1294" width="12.33203125" customWidth="1"/>
    <col min="1534" max="1534" width="3.6640625" customWidth="1"/>
    <col min="1535" max="1535" width="30.88671875" customWidth="1"/>
    <col min="1536" max="1536" width="12.33203125" customWidth="1"/>
    <col min="1537" max="1537" width="7.6640625" customWidth="1"/>
    <col min="1538" max="1538" width="12.44140625" customWidth="1"/>
    <col min="1540" max="1540" width="6" customWidth="1"/>
    <col min="1543" max="1543" width="7" customWidth="1"/>
    <col min="1546" max="1546" width="6.5546875" customWidth="1"/>
    <col min="1547" max="1547" width="6.33203125" customWidth="1"/>
    <col min="1548" max="1548" width="11.6640625" customWidth="1"/>
    <col min="1550" max="1550" width="12.33203125" customWidth="1"/>
    <col min="1790" max="1790" width="3.6640625" customWidth="1"/>
    <col min="1791" max="1791" width="30.88671875" customWidth="1"/>
    <col min="1792" max="1792" width="12.33203125" customWidth="1"/>
    <col min="1793" max="1793" width="7.6640625" customWidth="1"/>
    <col min="1794" max="1794" width="12.44140625" customWidth="1"/>
    <col min="1796" max="1796" width="6" customWidth="1"/>
    <col min="1799" max="1799" width="7" customWidth="1"/>
    <col min="1802" max="1802" width="6.5546875" customWidth="1"/>
    <col min="1803" max="1803" width="6.33203125" customWidth="1"/>
    <col min="1804" max="1804" width="11.6640625" customWidth="1"/>
    <col min="1806" max="1806" width="12.33203125" customWidth="1"/>
    <col min="2046" max="2046" width="3.6640625" customWidth="1"/>
    <col min="2047" max="2047" width="30.88671875" customWidth="1"/>
    <col min="2048" max="2048" width="12.33203125" customWidth="1"/>
    <col min="2049" max="2049" width="7.6640625" customWidth="1"/>
    <col min="2050" max="2050" width="12.44140625" customWidth="1"/>
    <col min="2052" max="2052" width="6" customWidth="1"/>
    <col min="2055" max="2055" width="7" customWidth="1"/>
    <col min="2058" max="2058" width="6.5546875" customWidth="1"/>
    <col min="2059" max="2059" width="6.33203125" customWidth="1"/>
    <col min="2060" max="2060" width="11.6640625" customWidth="1"/>
    <col min="2062" max="2062" width="12.33203125" customWidth="1"/>
    <col min="2302" max="2302" width="3.6640625" customWidth="1"/>
    <col min="2303" max="2303" width="30.88671875" customWidth="1"/>
    <col min="2304" max="2304" width="12.33203125" customWidth="1"/>
    <col min="2305" max="2305" width="7.6640625" customWidth="1"/>
    <col min="2306" max="2306" width="12.44140625" customWidth="1"/>
    <col min="2308" max="2308" width="6" customWidth="1"/>
    <col min="2311" max="2311" width="7" customWidth="1"/>
    <col min="2314" max="2314" width="6.5546875" customWidth="1"/>
    <col min="2315" max="2315" width="6.33203125" customWidth="1"/>
    <col min="2316" max="2316" width="11.6640625" customWidth="1"/>
    <col min="2318" max="2318" width="12.33203125" customWidth="1"/>
    <col min="2558" max="2558" width="3.6640625" customWidth="1"/>
    <col min="2559" max="2559" width="30.88671875" customWidth="1"/>
    <col min="2560" max="2560" width="12.33203125" customWidth="1"/>
    <col min="2561" max="2561" width="7.6640625" customWidth="1"/>
    <col min="2562" max="2562" width="12.44140625" customWidth="1"/>
    <col min="2564" max="2564" width="6" customWidth="1"/>
    <col min="2567" max="2567" width="7" customWidth="1"/>
    <col min="2570" max="2570" width="6.5546875" customWidth="1"/>
    <col min="2571" max="2571" width="6.33203125" customWidth="1"/>
    <col min="2572" max="2572" width="11.6640625" customWidth="1"/>
    <col min="2574" max="2574" width="12.33203125" customWidth="1"/>
    <col min="2814" max="2814" width="3.6640625" customWidth="1"/>
    <col min="2815" max="2815" width="30.88671875" customWidth="1"/>
    <col min="2816" max="2816" width="12.33203125" customWidth="1"/>
    <col min="2817" max="2817" width="7.6640625" customWidth="1"/>
    <col min="2818" max="2818" width="12.44140625" customWidth="1"/>
    <col min="2820" max="2820" width="6" customWidth="1"/>
    <col min="2823" max="2823" width="7" customWidth="1"/>
    <col min="2826" max="2826" width="6.5546875" customWidth="1"/>
    <col min="2827" max="2827" width="6.33203125" customWidth="1"/>
    <col min="2828" max="2828" width="11.6640625" customWidth="1"/>
    <col min="2830" max="2830" width="12.33203125" customWidth="1"/>
    <col min="3070" max="3070" width="3.6640625" customWidth="1"/>
    <col min="3071" max="3071" width="30.88671875" customWidth="1"/>
    <col min="3072" max="3072" width="12.33203125" customWidth="1"/>
    <col min="3073" max="3073" width="7.6640625" customWidth="1"/>
    <col min="3074" max="3074" width="12.44140625" customWidth="1"/>
    <col min="3076" max="3076" width="6" customWidth="1"/>
    <col min="3079" max="3079" width="7" customWidth="1"/>
    <col min="3082" max="3082" width="6.5546875" customWidth="1"/>
    <col min="3083" max="3083" width="6.33203125" customWidth="1"/>
    <col min="3084" max="3084" width="11.6640625" customWidth="1"/>
    <col min="3086" max="3086" width="12.33203125" customWidth="1"/>
    <col min="3326" max="3326" width="3.6640625" customWidth="1"/>
    <col min="3327" max="3327" width="30.88671875" customWidth="1"/>
    <col min="3328" max="3328" width="12.33203125" customWidth="1"/>
    <col min="3329" max="3329" width="7.6640625" customWidth="1"/>
    <col min="3330" max="3330" width="12.44140625" customWidth="1"/>
    <col min="3332" max="3332" width="6" customWidth="1"/>
    <col min="3335" max="3335" width="7" customWidth="1"/>
    <col min="3338" max="3338" width="6.5546875" customWidth="1"/>
    <col min="3339" max="3339" width="6.33203125" customWidth="1"/>
    <col min="3340" max="3340" width="11.6640625" customWidth="1"/>
    <col min="3342" max="3342" width="12.33203125" customWidth="1"/>
    <col min="3582" max="3582" width="3.6640625" customWidth="1"/>
    <col min="3583" max="3583" width="30.88671875" customWidth="1"/>
    <col min="3584" max="3584" width="12.33203125" customWidth="1"/>
    <col min="3585" max="3585" width="7.6640625" customWidth="1"/>
    <col min="3586" max="3586" width="12.44140625" customWidth="1"/>
    <col min="3588" max="3588" width="6" customWidth="1"/>
    <col min="3591" max="3591" width="7" customWidth="1"/>
    <col min="3594" max="3594" width="6.5546875" customWidth="1"/>
    <col min="3595" max="3595" width="6.33203125" customWidth="1"/>
    <col min="3596" max="3596" width="11.6640625" customWidth="1"/>
    <col min="3598" max="3598" width="12.33203125" customWidth="1"/>
    <col min="3838" max="3838" width="3.6640625" customWidth="1"/>
    <col min="3839" max="3839" width="30.88671875" customWidth="1"/>
    <col min="3840" max="3840" width="12.33203125" customWidth="1"/>
    <col min="3841" max="3841" width="7.6640625" customWidth="1"/>
    <col min="3842" max="3842" width="12.44140625" customWidth="1"/>
    <col min="3844" max="3844" width="6" customWidth="1"/>
    <col min="3847" max="3847" width="7" customWidth="1"/>
    <col min="3850" max="3850" width="6.5546875" customWidth="1"/>
    <col min="3851" max="3851" width="6.33203125" customWidth="1"/>
    <col min="3852" max="3852" width="11.6640625" customWidth="1"/>
    <col min="3854" max="3854" width="12.33203125" customWidth="1"/>
    <col min="4094" max="4094" width="3.6640625" customWidth="1"/>
    <col min="4095" max="4095" width="30.88671875" customWidth="1"/>
    <col min="4096" max="4096" width="12.33203125" customWidth="1"/>
    <col min="4097" max="4097" width="7.6640625" customWidth="1"/>
    <col min="4098" max="4098" width="12.44140625" customWidth="1"/>
    <col min="4100" max="4100" width="6" customWidth="1"/>
    <col min="4103" max="4103" width="7" customWidth="1"/>
    <col min="4106" max="4106" width="6.5546875" customWidth="1"/>
    <col min="4107" max="4107" width="6.33203125" customWidth="1"/>
    <col min="4108" max="4108" width="11.6640625" customWidth="1"/>
    <col min="4110" max="4110" width="12.33203125" customWidth="1"/>
    <col min="4350" max="4350" width="3.6640625" customWidth="1"/>
    <col min="4351" max="4351" width="30.88671875" customWidth="1"/>
    <col min="4352" max="4352" width="12.33203125" customWidth="1"/>
    <col min="4353" max="4353" width="7.6640625" customWidth="1"/>
    <col min="4354" max="4354" width="12.44140625" customWidth="1"/>
    <col min="4356" max="4356" width="6" customWidth="1"/>
    <col min="4359" max="4359" width="7" customWidth="1"/>
    <col min="4362" max="4362" width="6.5546875" customWidth="1"/>
    <col min="4363" max="4363" width="6.33203125" customWidth="1"/>
    <col min="4364" max="4364" width="11.6640625" customWidth="1"/>
    <col min="4366" max="4366" width="12.33203125" customWidth="1"/>
    <col min="4606" max="4606" width="3.6640625" customWidth="1"/>
    <col min="4607" max="4607" width="30.88671875" customWidth="1"/>
    <col min="4608" max="4608" width="12.33203125" customWidth="1"/>
    <col min="4609" max="4609" width="7.6640625" customWidth="1"/>
    <col min="4610" max="4610" width="12.44140625" customWidth="1"/>
    <col min="4612" max="4612" width="6" customWidth="1"/>
    <col min="4615" max="4615" width="7" customWidth="1"/>
    <col min="4618" max="4618" width="6.5546875" customWidth="1"/>
    <col min="4619" max="4619" width="6.33203125" customWidth="1"/>
    <col min="4620" max="4620" width="11.6640625" customWidth="1"/>
    <col min="4622" max="4622" width="12.33203125" customWidth="1"/>
    <col min="4862" max="4862" width="3.6640625" customWidth="1"/>
    <col min="4863" max="4863" width="30.88671875" customWidth="1"/>
    <col min="4864" max="4864" width="12.33203125" customWidth="1"/>
    <col min="4865" max="4865" width="7.6640625" customWidth="1"/>
    <col min="4866" max="4866" width="12.44140625" customWidth="1"/>
    <col min="4868" max="4868" width="6" customWidth="1"/>
    <col min="4871" max="4871" width="7" customWidth="1"/>
    <col min="4874" max="4874" width="6.5546875" customWidth="1"/>
    <col min="4875" max="4875" width="6.33203125" customWidth="1"/>
    <col min="4876" max="4876" width="11.6640625" customWidth="1"/>
    <col min="4878" max="4878" width="12.33203125" customWidth="1"/>
    <col min="5118" max="5118" width="3.6640625" customWidth="1"/>
    <col min="5119" max="5119" width="30.88671875" customWidth="1"/>
    <col min="5120" max="5120" width="12.33203125" customWidth="1"/>
    <col min="5121" max="5121" width="7.6640625" customWidth="1"/>
    <col min="5122" max="5122" width="12.44140625" customWidth="1"/>
    <col min="5124" max="5124" width="6" customWidth="1"/>
    <col min="5127" max="5127" width="7" customWidth="1"/>
    <col min="5130" max="5130" width="6.5546875" customWidth="1"/>
    <col min="5131" max="5131" width="6.33203125" customWidth="1"/>
    <col min="5132" max="5132" width="11.6640625" customWidth="1"/>
    <col min="5134" max="5134" width="12.33203125" customWidth="1"/>
    <col min="5374" max="5374" width="3.6640625" customWidth="1"/>
    <col min="5375" max="5375" width="30.88671875" customWidth="1"/>
    <col min="5376" max="5376" width="12.33203125" customWidth="1"/>
    <col min="5377" max="5377" width="7.6640625" customWidth="1"/>
    <col min="5378" max="5378" width="12.44140625" customWidth="1"/>
    <col min="5380" max="5380" width="6" customWidth="1"/>
    <col min="5383" max="5383" width="7" customWidth="1"/>
    <col min="5386" max="5386" width="6.5546875" customWidth="1"/>
    <col min="5387" max="5387" width="6.33203125" customWidth="1"/>
    <col min="5388" max="5388" width="11.6640625" customWidth="1"/>
    <col min="5390" max="5390" width="12.33203125" customWidth="1"/>
    <col min="5630" max="5630" width="3.6640625" customWidth="1"/>
    <col min="5631" max="5631" width="30.88671875" customWidth="1"/>
    <col min="5632" max="5632" width="12.33203125" customWidth="1"/>
    <col min="5633" max="5633" width="7.6640625" customWidth="1"/>
    <col min="5634" max="5634" width="12.44140625" customWidth="1"/>
    <col min="5636" max="5636" width="6" customWidth="1"/>
    <col min="5639" max="5639" width="7" customWidth="1"/>
    <col min="5642" max="5642" width="6.5546875" customWidth="1"/>
    <col min="5643" max="5643" width="6.33203125" customWidth="1"/>
    <col min="5644" max="5644" width="11.6640625" customWidth="1"/>
    <col min="5646" max="5646" width="12.33203125" customWidth="1"/>
    <col min="5886" max="5886" width="3.6640625" customWidth="1"/>
    <col min="5887" max="5887" width="30.88671875" customWidth="1"/>
    <col min="5888" max="5888" width="12.33203125" customWidth="1"/>
    <col min="5889" max="5889" width="7.6640625" customWidth="1"/>
    <col min="5890" max="5890" width="12.44140625" customWidth="1"/>
    <col min="5892" max="5892" width="6" customWidth="1"/>
    <col min="5895" max="5895" width="7" customWidth="1"/>
    <col min="5898" max="5898" width="6.5546875" customWidth="1"/>
    <col min="5899" max="5899" width="6.33203125" customWidth="1"/>
    <col min="5900" max="5900" width="11.6640625" customWidth="1"/>
    <col min="5902" max="5902" width="12.33203125" customWidth="1"/>
    <col min="6142" max="6142" width="3.6640625" customWidth="1"/>
    <col min="6143" max="6143" width="30.88671875" customWidth="1"/>
    <col min="6144" max="6144" width="12.33203125" customWidth="1"/>
    <col min="6145" max="6145" width="7.6640625" customWidth="1"/>
    <col min="6146" max="6146" width="12.44140625" customWidth="1"/>
    <col min="6148" max="6148" width="6" customWidth="1"/>
    <col min="6151" max="6151" width="7" customWidth="1"/>
    <col min="6154" max="6154" width="6.5546875" customWidth="1"/>
    <col min="6155" max="6155" width="6.33203125" customWidth="1"/>
    <col min="6156" max="6156" width="11.6640625" customWidth="1"/>
    <col min="6158" max="6158" width="12.33203125" customWidth="1"/>
    <col min="6398" max="6398" width="3.6640625" customWidth="1"/>
    <col min="6399" max="6399" width="30.88671875" customWidth="1"/>
    <col min="6400" max="6400" width="12.33203125" customWidth="1"/>
    <col min="6401" max="6401" width="7.6640625" customWidth="1"/>
    <col min="6402" max="6402" width="12.44140625" customWidth="1"/>
    <col min="6404" max="6404" width="6" customWidth="1"/>
    <col min="6407" max="6407" width="7" customWidth="1"/>
    <col min="6410" max="6410" width="6.5546875" customWidth="1"/>
    <col min="6411" max="6411" width="6.33203125" customWidth="1"/>
    <col min="6412" max="6412" width="11.6640625" customWidth="1"/>
    <col min="6414" max="6414" width="12.33203125" customWidth="1"/>
    <col min="6654" max="6654" width="3.6640625" customWidth="1"/>
    <col min="6655" max="6655" width="30.88671875" customWidth="1"/>
    <col min="6656" max="6656" width="12.33203125" customWidth="1"/>
    <col min="6657" max="6657" width="7.6640625" customWidth="1"/>
    <col min="6658" max="6658" width="12.44140625" customWidth="1"/>
    <col min="6660" max="6660" width="6" customWidth="1"/>
    <col min="6663" max="6663" width="7" customWidth="1"/>
    <col min="6666" max="6666" width="6.5546875" customWidth="1"/>
    <col min="6667" max="6667" width="6.33203125" customWidth="1"/>
    <col min="6668" max="6668" width="11.6640625" customWidth="1"/>
    <col min="6670" max="6670" width="12.33203125" customWidth="1"/>
    <col min="6910" max="6910" width="3.6640625" customWidth="1"/>
    <col min="6911" max="6911" width="30.88671875" customWidth="1"/>
    <col min="6912" max="6912" width="12.33203125" customWidth="1"/>
    <col min="6913" max="6913" width="7.6640625" customWidth="1"/>
    <col min="6914" max="6914" width="12.44140625" customWidth="1"/>
    <col min="6916" max="6916" width="6" customWidth="1"/>
    <col min="6919" max="6919" width="7" customWidth="1"/>
    <col min="6922" max="6922" width="6.5546875" customWidth="1"/>
    <col min="6923" max="6923" width="6.33203125" customWidth="1"/>
    <col min="6924" max="6924" width="11.6640625" customWidth="1"/>
    <col min="6926" max="6926" width="12.33203125" customWidth="1"/>
    <col min="7166" max="7166" width="3.6640625" customWidth="1"/>
    <col min="7167" max="7167" width="30.88671875" customWidth="1"/>
    <col min="7168" max="7168" width="12.33203125" customWidth="1"/>
    <col min="7169" max="7169" width="7.6640625" customWidth="1"/>
    <col min="7170" max="7170" width="12.44140625" customWidth="1"/>
    <col min="7172" max="7172" width="6" customWidth="1"/>
    <col min="7175" max="7175" width="7" customWidth="1"/>
    <col min="7178" max="7178" width="6.5546875" customWidth="1"/>
    <col min="7179" max="7179" width="6.33203125" customWidth="1"/>
    <col min="7180" max="7180" width="11.6640625" customWidth="1"/>
    <col min="7182" max="7182" width="12.33203125" customWidth="1"/>
    <col min="7422" max="7422" width="3.6640625" customWidth="1"/>
    <col min="7423" max="7423" width="30.88671875" customWidth="1"/>
    <col min="7424" max="7424" width="12.33203125" customWidth="1"/>
    <col min="7425" max="7425" width="7.6640625" customWidth="1"/>
    <col min="7426" max="7426" width="12.44140625" customWidth="1"/>
    <col min="7428" max="7428" width="6" customWidth="1"/>
    <col min="7431" max="7431" width="7" customWidth="1"/>
    <col min="7434" max="7434" width="6.5546875" customWidth="1"/>
    <col min="7435" max="7435" width="6.33203125" customWidth="1"/>
    <col min="7436" max="7436" width="11.6640625" customWidth="1"/>
    <col min="7438" max="7438" width="12.33203125" customWidth="1"/>
    <col min="7678" max="7678" width="3.6640625" customWidth="1"/>
    <col min="7679" max="7679" width="30.88671875" customWidth="1"/>
    <col min="7680" max="7680" width="12.33203125" customWidth="1"/>
    <col min="7681" max="7681" width="7.6640625" customWidth="1"/>
    <col min="7682" max="7682" width="12.44140625" customWidth="1"/>
    <col min="7684" max="7684" width="6" customWidth="1"/>
    <col min="7687" max="7687" width="7" customWidth="1"/>
    <col min="7690" max="7690" width="6.5546875" customWidth="1"/>
    <col min="7691" max="7691" width="6.33203125" customWidth="1"/>
    <col min="7692" max="7692" width="11.6640625" customWidth="1"/>
    <col min="7694" max="7694" width="12.33203125" customWidth="1"/>
    <col min="7934" max="7934" width="3.6640625" customWidth="1"/>
    <col min="7935" max="7935" width="30.88671875" customWidth="1"/>
    <col min="7936" max="7936" width="12.33203125" customWidth="1"/>
    <col min="7937" max="7937" width="7.6640625" customWidth="1"/>
    <col min="7938" max="7938" width="12.44140625" customWidth="1"/>
    <col min="7940" max="7940" width="6" customWidth="1"/>
    <col min="7943" max="7943" width="7" customWidth="1"/>
    <col min="7946" max="7946" width="6.5546875" customWidth="1"/>
    <col min="7947" max="7947" width="6.33203125" customWidth="1"/>
    <col min="7948" max="7948" width="11.6640625" customWidth="1"/>
    <col min="7950" max="7950" width="12.33203125" customWidth="1"/>
    <col min="8190" max="8190" width="3.6640625" customWidth="1"/>
    <col min="8191" max="8191" width="30.88671875" customWidth="1"/>
    <col min="8192" max="8192" width="12.33203125" customWidth="1"/>
    <col min="8193" max="8193" width="7.6640625" customWidth="1"/>
    <col min="8194" max="8194" width="12.44140625" customWidth="1"/>
    <col min="8196" max="8196" width="6" customWidth="1"/>
    <col min="8199" max="8199" width="7" customWidth="1"/>
    <col min="8202" max="8202" width="6.5546875" customWidth="1"/>
    <col min="8203" max="8203" width="6.33203125" customWidth="1"/>
    <col min="8204" max="8204" width="11.6640625" customWidth="1"/>
    <col min="8206" max="8206" width="12.33203125" customWidth="1"/>
    <col min="8446" max="8446" width="3.6640625" customWidth="1"/>
    <col min="8447" max="8447" width="30.88671875" customWidth="1"/>
    <col min="8448" max="8448" width="12.33203125" customWidth="1"/>
    <col min="8449" max="8449" width="7.6640625" customWidth="1"/>
    <col min="8450" max="8450" width="12.44140625" customWidth="1"/>
    <col min="8452" max="8452" width="6" customWidth="1"/>
    <col min="8455" max="8455" width="7" customWidth="1"/>
    <col min="8458" max="8458" width="6.5546875" customWidth="1"/>
    <col min="8459" max="8459" width="6.33203125" customWidth="1"/>
    <col min="8460" max="8460" width="11.6640625" customWidth="1"/>
    <col min="8462" max="8462" width="12.33203125" customWidth="1"/>
    <col min="8702" max="8702" width="3.6640625" customWidth="1"/>
    <col min="8703" max="8703" width="30.88671875" customWidth="1"/>
    <col min="8704" max="8704" width="12.33203125" customWidth="1"/>
    <col min="8705" max="8705" width="7.6640625" customWidth="1"/>
    <col min="8706" max="8706" width="12.44140625" customWidth="1"/>
    <col min="8708" max="8708" width="6" customWidth="1"/>
    <col min="8711" max="8711" width="7" customWidth="1"/>
    <col min="8714" max="8714" width="6.5546875" customWidth="1"/>
    <col min="8715" max="8715" width="6.33203125" customWidth="1"/>
    <col min="8716" max="8716" width="11.6640625" customWidth="1"/>
    <col min="8718" max="8718" width="12.33203125" customWidth="1"/>
    <col min="8958" max="8958" width="3.6640625" customWidth="1"/>
    <col min="8959" max="8959" width="30.88671875" customWidth="1"/>
    <col min="8960" max="8960" width="12.33203125" customWidth="1"/>
    <col min="8961" max="8961" width="7.6640625" customWidth="1"/>
    <col min="8962" max="8962" width="12.44140625" customWidth="1"/>
    <col min="8964" max="8964" width="6" customWidth="1"/>
    <col min="8967" max="8967" width="7" customWidth="1"/>
    <col min="8970" max="8970" width="6.5546875" customWidth="1"/>
    <col min="8971" max="8971" width="6.33203125" customWidth="1"/>
    <col min="8972" max="8972" width="11.6640625" customWidth="1"/>
    <col min="8974" max="8974" width="12.33203125" customWidth="1"/>
    <col min="9214" max="9214" width="3.6640625" customWidth="1"/>
    <col min="9215" max="9215" width="30.88671875" customWidth="1"/>
    <col min="9216" max="9216" width="12.33203125" customWidth="1"/>
    <col min="9217" max="9217" width="7.6640625" customWidth="1"/>
    <col min="9218" max="9218" width="12.44140625" customWidth="1"/>
    <col min="9220" max="9220" width="6" customWidth="1"/>
    <col min="9223" max="9223" width="7" customWidth="1"/>
    <col min="9226" max="9226" width="6.5546875" customWidth="1"/>
    <col min="9227" max="9227" width="6.33203125" customWidth="1"/>
    <col min="9228" max="9228" width="11.6640625" customWidth="1"/>
    <col min="9230" max="9230" width="12.33203125" customWidth="1"/>
    <col min="9470" max="9470" width="3.6640625" customWidth="1"/>
    <col min="9471" max="9471" width="30.88671875" customWidth="1"/>
    <col min="9472" max="9472" width="12.33203125" customWidth="1"/>
    <col min="9473" max="9473" width="7.6640625" customWidth="1"/>
    <col min="9474" max="9474" width="12.44140625" customWidth="1"/>
    <col min="9476" max="9476" width="6" customWidth="1"/>
    <col min="9479" max="9479" width="7" customWidth="1"/>
    <col min="9482" max="9482" width="6.5546875" customWidth="1"/>
    <col min="9483" max="9483" width="6.33203125" customWidth="1"/>
    <col min="9484" max="9484" width="11.6640625" customWidth="1"/>
    <col min="9486" max="9486" width="12.33203125" customWidth="1"/>
    <col min="9726" max="9726" width="3.6640625" customWidth="1"/>
    <col min="9727" max="9727" width="30.88671875" customWidth="1"/>
    <col min="9728" max="9728" width="12.33203125" customWidth="1"/>
    <col min="9729" max="9729" width="7.6640625" customWidth="1"/>
    <col min="9730" max="9730" width="12.44140625" customWidth="1"/>
    <col min="9732" max="9732" width="6" customWidth="1"/>
    <col min="9735" max="9735" width="7" customWidth="1"/>
    <col min="9738" max="9738" width="6.5546875" customWidth="1"/>
    <col min="9739" max="9739" width="6.33203125" customWidth="1"/>
    <col min="9740" max="9740" width="11.6640625" customWidth="1"/>
    <col min="9742" max="9742" width="12.33203125" customWidth="1"/>
    <col min="9982" max="9982" width="3.6640625" customWidth="1"/>
    <col min="9983" max="9983" width="30.88671875" customWidth="1"/>
    <col min="9984" max="9984" width="12.33203125" customWidth="1"/>
    <col min="9985" max="9985" width="7.6640625" customWidth="1"/>
    <col min="9986" max="9986" width="12.44140625" customWidth="1"/>
    <col min="9988" max="9988" width="6" customWidth="1"/>
    <col min="9991" max="9991" width="7" customWidth="1"/>
    <col min="9994" max="9994" width="6.5546875" customWidth="1"/>
    <col min="9995" max="9995" width="6.33203125" customWidth="1"/>
    <col min="9996" max="9996" width="11.6640625" customWidth="1"/>
    <col min="9998" max="9998" width="12.33203125" customWidth="1"/>
    <col min="10238" max="10238" width="3.6640625" customWidth="1"/>
    <col min="10239" max="10239" width="30.88671875" customWidth="1"/>
    <col min="10240" max="10240" width="12.33203125" customWidth="1"/>
    <col min="10241" max="10241" width="7.6640625" customWidth="1"/>
    <col min="10242" max="10242" width="12.44140625" customWidth="1"/>
    <col min="10244" max="10244" width="6" customWidth="1"/>
    <col min="10247" max="10247" width="7" customWidth="1"/>
    <col min="10250" max="10250" width="6.5546875" customWidth="1"/>
    <col min="10251" max="10251" width="6.33203125" customWidth="1"/>
    <col min="10252" max="10252" width="11.6640625" customWidth="1"/>
    <col min="10254" max="10254" width="12.33203125" customWidth="1"/>
    <col min="10494" max="10494" width="3.6640625" customWidth="1"/>
    <col min="10495" max="10495" width="30.88671875" customWidth="1"/>
    <col min="10496" max="10496" width="12.33203125" customWidth="1"/>
    <col min="10497" max="10497" width="7.6640625" customWidth="1"/>
    <col min="10498" max="10498" width="12.44140625" customWidth="1"/>
    <col min="10500" max="10500" width="6" customWidth="1"/>
    <col min="10503" max="10503" width="7" customWidth="1"/>
    <col min="10506" max="10506" width="6.5546875" customWidth="1"/>
    <col min="10507" max="10507" width="6.33203125" customWidth="1"/>
    <col min="10508" max="10508" width="11.6640625" customWidth="1"/>
    <col min="10510" max="10510" width="12.33203125" customWidth="1"/>
    <col min="10750" max="10750" width="3.6640625" customWidth="1"/>
    <col min="10751" max="10751" width="30.88671875" customWidth="1"/>
    <col min="10752" max="10752" width="12.33203125" customWidth="1"/>
    <col min="10753" max="10753" width="7.6640625" customWidth="1"/>
    <col min="10754" max="10754" width="12.44140625" customWidth="1"/>
    <col min="10756" max="10756" width="6" customWidth="1"/>
    <col min="10759" max="10759" width="7" customWidth="1"/>
    <col min="10762" max="10762" width="6.5546875" customWidth="1"/>
    <col min="10763" max="10763" width="6.33203125" customWidth="1"/>
    <col min="10764" max="10764" width="11.6640625" customWidth="1"/>
    <col min="10766" max="10766" width="12.33203125" customWidth="1"/>
    <col min="11006" max="11006" width="3.6640625" customWidth="1"/>
    <col min="11007" max="11007" width="30.88671875" customWidth="1"/>
    <col min="11008" max="11008" width="12.33203125" customWidth="1"/>
    <col min="11009" max="11009" width="7.6640625" customWidth="1"/>
    <col min="11010" max="11010" width="12.44140625" customWidth="1"/>
    <col min="11012" max="11012" width="6" customWidth="1"/>
    <col min="11015" max="11015" width="7" customWidth="1"/>
    <col min="11018" max="11018" width="6.5546875" customWidth="1"/>
    <col min="11019" max="11019" width="6.33203125" customWidth="1"/>
    <col min="11020" max="11020" width="11.6640625" customWidth="1"/>
    <col min="11022" max="11022" width="12.33203125" customWidth="1"/>
    <col min="11262" max="11262" width="3.6640625" customWidth="1"/>
    <col min="11263" max="11263" width="30.88671875" customWidth="1"/>
    <col min="11264" max="11264" width="12.33203125" customWidth="1"/>
    <col min="11265" max="11265" width="7.6640625" customWidth="1"/>
    <col min="11266" max="11266" width="12.44140625" customWidth="1"/>
    <col min="11268" max="11268" width="6" customWidth="1"/>
    <col min="11271" max="11271" width="7" customWidth="1"/>
    <col min="11274" max="11274" width="6.5546875" customWidth="1"/>
    <col min="11275" max="11275" width="6.33203125" customWidth="1"/>
    <col min="11276" max="11276" width="11.6640625" customWidth="1"/>
    <col min="11278" max="11278" width="12.33203125" customWidth="1"/>
    <col min="11518" max="11518" width="3.6640625" customWidth="1"/>
    <col min="11519" max="11519" width="30.88671875" customWidth="1"/>
    <col min="11520" max="11520" width="12.33203125" customWidth="1"/>
    <col min="11521" max="11521" width="7.6640625" customWidth="1"/>
    <col min="11522" max="11522" width="12.44140625" customWidth="1"/>
    <col min="11524" max="11524" width="6" customWidth="1"/>
    <col min="11527" max="11527" width="7" customWidth="1"/>
    <col min="11530" max="11530" width="6.5546875" customWidth="1"/>
    <col min="11531" max="11531" width="6.33203125" customWidth="1"/>
    <col min="11532" max="11532" width="11.6640625" customWidth="1"/>
    <col min="11534" max="11534" width="12.33203125" customWidth="1"/>
    <col min="11774" max="11774" width="3.6640625" customWidth="1"/>
    <col min="11775" max="11775" width="30.88671875" customWidth="1"/>
    <col min="11776" max="11776" width="12.33203125" customWidth="1"/>
    <col min="11777" max="11777" width="7.6640625" customWidth="1"/>
    <col min="11778" max="11778" width="12.44140625" customWidth="1"/>
    <col min="11780" max="11780" width="6" customWidth="1"/>
    <col min="11783" max="11783" width="7" customWidth="1"/>
    <col min="11786" max="11786" width="6.5546875" customWidth="1"/>
    <col min="11787" max="11787" width="6.33203125" customWidth="1"/>
    <col min="11788" max="11788" width="11.6640625" customWidth="1"/>
    <col min="11790" max="11790" width="12.33203125" customWidth="1"/>
    <col min="12030" max="12030" width="3.6640625" customWidth="1"/>
    <col min="12031" max="12031" width="30.88671875" customWidth="1"/>
    <col min="12032" max="12032" width="12.33203125" customWidth="1"/>
    <col min="12033" max="12033" width="7.6640625" customWidth="1"/>
    <col min="12034" max="12034" width="12.44140625" customWidth="1"/>
    <col min="12036" max="12036" width="6" customWidth="1"/>
    <col min="12039" max="12039" width="7" customWidth="1"/>
    <col min="12042" max="12042" width="6.5546875" customWidth="1"/>
    <col min="12043" max="12043" width="6.33203125" customWidth="1"/>
    <col min="12044" max="12044" width="11.6640625" customWidth="1"/>
    <col min="12046" max="12046" width="12.33203125" customWidth="1"/>
    <col min="12286" max="12286" width="3.6640625" customWidth="1"/>
    <col min="12287" max="12287" width="30.88671875" customWidth="1"/>
    <col min="12288" max="12288" width="12.33203125" customWidth="1"/>
    <col min="12289" max="12289" width="7.6640625" customWidth="1"/>
    <col min="12290" max="12290" width="12.44140625" customWidth="1"/>
    <col min="12292" max="12292" width="6" customWidth="1"/>
    <col min="12295" max="12295" width="7" customWidth="1"/>
    <col min="12298" max="12298" width="6.5546875" customWidth="1"/>
    <col min="12299" max="12299" width="6.33203125" customWidth="1"/>
    <col min="12300" max="12300" width="11.6640625" customWidth="1"/>
    <col min="12302" max="12302" width="12.33203125" customWidth="1"/>
    <col min="12542" max="12542" width="3.6640625" customWidth="1"/>
    <col min="12543" max="12543" width="30.88671875" customWidth="1"/>
    <col min="12544" max="12544" width="12.33203125" customWidth="1"/>
    <col min="12545" max="12545" width="7.6640625" customWidth="1"/>
    <col min="12546" max="12546" width="12.44140625" customWidth="1"/>
    <col min="12548" max="12548" width="6" customWidth="1"/>
    <col min="12551" max="12551" width="7" customWidth="1"/>
    <col min="12554" max="12554" width="6.5546875" customWidth="1"/>
    <col min="12555" max="12555" width="6.33203125" customWidth="1"/>
    <col min="12556" max="12556" width="11.6640625" customWidth="1"/>
    <col min="12558" max="12558" width="12.33203125" customWidth="1"/>
    <col min="12798" max="12798" width="3.6640625" customWidth="1"/>
    <col min="12799" max="12799" width="30.88671875" customWidth="1"/>
    <col min="12800" max="12800" width="12.33203125" customWidth="1"/>
    <col min="12801" max="12801" width="7.6640625" customWidth="1"/>
    <col min="12802" max="12802" width="12.44140625" customWidth="1"/>
    <col min="12804" max="12804" width="6" customWidth="1"/>
    <col min="12807" max="12807" width="7" customWidth="1"/>
    <col min="12810" max="12810" width="6.5546875" customWidth="1"/>
    <col min="12811" max="12811" width="6.33203125" customWidth="1"/>
    <col min="12812" max="12812" width="11.6640625" customWidth="1"/>
    <col min="12814" max="12814" width="12.33203125" customWidth="1"/>
    <col min="13054" max="13054" width="3.6640625" customWidth="1"/>
    <col min="13055" max="13055" width="30.88671875" customWidth="1"/>
    <col min="13056" max="13056" width="12.33203125" customWidth="1"/>
    <col min="13057" max="13057" width="7.6640625" customWidth="1"/>
    <col min="13058" max="13058" width="12.44140625" customWidth="1"/>
    <col min="13060" max="13060" width="6" customWidth="1"/>
    <col min="13063" max="13063" width="7" customWidth="1"/>
    <col min="13066" max="13066" width="6.5546875" customWidth="1"/>
    <col min="13067" max="13067" width="6.33203125" customWidth="1"/>
    <col min="13068" max="13068" width="11.6640625" customWidth="1"/>
    <col min="13070" max="13070" width="12.33203125" customWidth="1"/>
    <col min="13310" max="13310" width="3.6640625" customWidth="1"/>
    <col min="13311" max="13311" width="30.88671875" customWidth="1"/>
    <col min="13312" max="13312" width="12.33203125" customWidth="1"/>
    <col min="13313" max="13313" width="7.6640625" customWidth="1"/>
    <col min="13314" max="13314" width="12.44140625" customWidth="1"/>
    <col min="13316" max="13316" width="6" customWidth="1"/>
    <col min="13319" max="13319" width="7" customWidth="1"/>
    <col min="13322" max="13322" width="6.5546875" customWidth="1"/>
    <col min="13323" max="13323" width="6.33203125" customWidth="1"/>
    <col min="13324" max="13324" width="11.6640625" customWidth="1"/>
    <col min="13326" max="13326" width="12.33203125" customWidth="1"/>
    <col min="13566" max="13566" width="3.6640625" customWidth="1"/>
    <col min="13567" max="13567" width="30.88671875" customWidth="1"/>
    <col min="13568" max="13568" width="12.33203125" customWidth="1"/>
    <col min="13569" max="13569" width="7.6640625" customWidth="1"/>
    <col min="13570" max="13570" width="12.44140625" customWidth="1"/>
    <col min="13572" max="13572" width="6" customWidth="1"/>
    <col min="13575" max="13575" width="7" customWidth="1"/>
    <col min="13578" max="13578" width="6.5546875" customWidth="1"/>
    <col min="13579" max="13579" width="6.33203125" customWidth="1"/>
    <col min="13580" max="13580" width="11.6640625" customWidth="1"/>
    <col min="13582" max="13582" width="12.33203125" customWidth="1"/>
    <col min="13822" max="13822" width="3.6640625" customWidth="1"/>
    <col min="13823" max="13823" width="30.88671875" customWidth="1"/>
    <col min="13824" max="13824" width="12.33203125" customWidth="1"/>
    <col min="13825" max="13825" width="7.6640625" customWidth="1"/>
    <col min="13826" max="13826" width="12.44140625" customWidth="1"/>
    <col min="13828" max="13828" width="6" customWidth="1"/>
    <col min="13831" max="13831" width="7" customWidth="1"/>
    <col min="13834" max="13834" width="6.5546875" customWidth="1"/>
    <col min="13835" max="13835" width="6.33203125" customWidth="1"/>
    <col min="13836" max="13836" width="11.6640625" customWidth="1"/>
    <col min="13838" max="13838" width="12.33203125" customWidth="1"/>
    <col min="14078" max="14078" width="3.6640625" customWidth="1"/>
    <col min="14079" max="14079" width="30.88671875" customWidth="1"/>
    <col min="14080" max="14080" width="12.33203125" customWidth="1"/>
    <col min="14081" max="14081" width="7.6640625" customWidth="1"/>
    <col min="14082" max="14082" width="12.44140625" customWidth="1"/>
    <col min="14084" max="14084" width="6" customWidth="1"/>
    <col min="14087" max="14087" width="7" customWidth="1"/>
    <col min="14090" max="14090" width="6.5546875" customWidth="1"/>
    <col min="14091" max="14091" width="6.33203125" customWidth="1"/>
    <col min="14092" max="14092" width="11.6640625" customWidth="1"/>
    <col min="14094" max="14094" width="12.33203125" customWidth="1"/>
    <col min="14334" max="14334" width="3.6640625" customWidth="1"/>
    <col min="14335" max="14335" width="30.88671875" customWidth="1"/>
    <col min="14336" max="14336" width="12.33203125" customWidth="1"/>
    <col min="14337" max="14337" width="7.6640625" customWidth="1"/>
    <col min="14338" max="14338" width="12.44140625" customWidth="1"/>
    <col min="14340" max="14340" width="6" customWidth="1"/>
    <col min="14343" max="14343" width="7" customWidth="1"/>
    <col min="14346" max="14346" width="6.5546875" customWidth="1"/>
    <col min="14347" max="14347" width="6.33203125" customWidth="1"/>
    <col min="14348" max="14348" width="11.6640625" customWidth="1"/>
    <col min="14350" max="14350" width="12.33203125" customWidth="1"/>
    <col min="14590" max="14590" width="3.6640625" customWidth="1"/>
    <col min="14591" max="14591" width="30.88671875" customWidth="1"/>
    <col min="14592" max="14592" width="12.33203125" customWidth="1"/>
    <col min="14593" max="14593" width="7.6640625" customWidth="1"/>
    <col min="14594" max="14594" width="12.44140625" customWidth="1"/>
    <col min="14596" max="14596" width="6" customWidth="1"/>
    <col min="14599" max="14599" width="7" customWidth="1"/>
    <col min="14602" max="14602" width="6.5546875" customWidth="1"/>
    <col min="14603" max="14603" width="6.33203125" customWidth="1"/>
    <col min="14604" max="14604" width="11.6640625" customWidth="1"/>
    <col min="14606" max="14606" width="12.33203125" customWidth="1"/>
    <col min="14846" max="14846" width="3.6640625" customWidth="1"/>
    <col min="14847" max="14847" width="30.88671875" customWidth="1"/>
    <col min="14848" max="14848" width="12.33203125" customWidth="1"/>
    <col min="14849" max="14849" width="7.6640625" customWidth="1"/>
    <col min="14850" max="14850" width="12.44140625" customWidth="1"/>
    <col min="14852" max="14852" width="6" customWidth="1"/>
    <col min="14855" max="14855" width="7" customWidth="1"/>
    <col min="14858" max="14858" width="6.5546875" customWidth="1"/>
    <col min="14859" max="14859" width="6.33203125" customWidth="1"/>
    <col min="14860" max="14860" width="11.6640625" customWidth="1"/>
    <col min="14862" max="14862" width="12.33203125" customWidth="1"/>
    <col min="15102" max="15102" width="3.6640625" customWidth="1"/>
    <col min="15103" max="15103" width="30.88671875" customWidth="1"/>
    <col min="15104" max="15104" width="12.33203125" customWidth="1"/>
    <col min="15105" max="15105" width="7.6640625" customWidth="1"/>
    <col min="15106" max="15106" width="12.44140625" customWidth="1"/>
    <col min="15108" max="15108" width="6" customWidth="1"/>
    <col min="15111" max="15111" width="7" customWidth="1"/>
    <col min="15114" max="15114" width="6.5546875" customWidth="1"/>
    <col min="15115" max="15115" width="6.33203125" customWidth="1"/>
    <col min="15116" max="15116" width="11.6640625" customWidth="1"/>
    <col min="15118" max="15118" width="12.33203125" customWidth="1"/>
    <col min="15358" max="15358" width="3.6640625" customWidth="1"/>
    <col min="15359" max="15359" width="30.88671875" customWidth="1"/>
    <col min="15360" max="15360" width="12.33203125" customWidth="1"/>
    <col min="15361" max="15361" width="7.6640625" customWidth="1"/>
    <col min="15362" max="15362" width="12.44140625" customWidth="1"/>
    <col min="15364" max="15364" width="6" customWidth="1"/>
    <col min="15367" max="15367" width="7" customWidth="1"/>
    <col min="15370" max="15370" width="6.5546875" customWidth="1"/>
    <col min="15371" max="15371" width="6.33203125" customWidth="1"/>
    <col min="15372" max="15372" width="11.6640625" customWidth="1"/>
    <col min="15374" max="15374" width="12.33203125" customWidth="1"/>
    <col min="15614" max="15614" width="3.6640625" customWidth="1"/>
    <col min="15615" max="15615" width="30.88671875" customWidth="1"/>
    <col min="15616" max="15616" width="12.33203125" customWidth="1"/>
    <col min="15617" max="15617" width="7.6640625" customWidth="1"/>
    <col min="15618" max="15618" width="12.44140625" customWidth="1"/>
    <col min="15620" max="15620" width="6" customWidth="1"/>
    <col min="15623" max="15623" width="7" customWidth="1"/>
    <col min="15626" max="15626" width="6.5546875" customWidth="1"/>
    <col min="15627" max="15627" width="6.33203125" customWidth="1"/>
    <col min="15628" max="15628" width="11.6640625" customWidth="1"/>
    <col min="15630" max="15630" width="12.33203125" customWidth="1"/>
    <col min="15870" max="15870" width="3.6640625" customWidth="1"/>
    <col min="15871" max="15871" width="30.88671875" customWidth="1"/>
    <col min="15872" max="15872" width="12.33203125" customWidth="1"/>
    <col min="15873" max="15873" width="7.6640625" customWidth="1"/>
    <col min="15874" max="15874" width="12.44140625" customWidth="1"/>
    <col min="15876" max="15876" width="6" customWidth="1"/>
    <col min="15879" max="15879" width="7" customWidth="1"/>
    <col min="15882" max="15882" width="6.5546875" customWidth="1"/>
    <col min="15883" max="15883" width="6.33203125" customWidth="1"/>
    <col min="15884" max="15884" width="11.6640625" customWidth="1"/>
    <col min="15886" max="15886" width="12.33203125" customWidth="1"/>
    <col min="16126" max="16126" width="3.6640625" customWidth="1"/>
    <col min="16127" max="16127" width="30.88671875" customWidth="1"/>
    <col min="16128" max="16128" width="12.33203125" customWidth="1"/>
    <col min="16129" max="16129" width="7.6640625" customWidth="1"/>
    <col min="16130" max="16130" width="12.44140625" customWidth="1"/>
    <col min="16132" max="16132" width="6" customWidth="1"/>
    <col min="16135" max="16135" width="7" customWidth="1"/>
    <col min="16138" max="16138" width="6.5546875" customWidth="1"/>
    <col min="16139" max="16139" width="6.33203125" customWidth="1"/>
    <col min="16140" max="16140" width="11.6640625" customWidth="1"/>
    <col min="16142" max="16142" width="12.33203125" customWidth="1"/>
  </cols>
  <sheetData>
    <row r="1" spans="1:14" x14ac:dyDescent="0.25">
      <c r="A1" s="1" t="s">
        <v>77</v>
      </c>
      <c r="B1" s="1"/>
      <c r="C1" s="1"/>
      <c r="D1" s="1"/>
    </row>
    <row r="2" spans="1:14" x14ac:dyDescent="0.25">
      <c r="A2" s="1"/>
      <c r="B2" s="1"/>
      <c r="C2" s="1"/>
      <c r="D2" s="1"/>
      <c r="N2" t="s">
        <v>0</v>
      </c>
    </row>
    <row r="3" spans="1:14" x14ac:dyDescent="0.25">
      <c r="A3" s="35" t="s">
        <v>1</v>
      </c>
      <c r="B3" s="36"/>
      <c r="C3" s="36"/>
      <c r="D3" s="36"/>
      <c r="E3" s="36"/>
      <c r="F3" s="37"/>
      <c r="G3" s="37"/>
      <c r="H3" s="37"/>
      <c r="I3" s="37"/>
      <c r="J3" s="37"/>
      <c r="K3" s="37"/>
      <c r="L3" s="37"/>
      <c r="M3" s="37"/>
      <c r="N3" s="37"/>
    </row>
    <row r="4" spans="1:14" x14ac:dyDescent="0.25">
      <c r="C4" s="38" t="s">
        <v>2</v>
      </c>
      <c r="D4" s="38"/>
      <c r="E4" s="39"/>
      <c r="F4" s="40" t="s">
        <v>3</v>
      </c>
      <c r="G4" s="38"/>
      <c r="H4" s="41"/>
      <c r="I4" s="42" t="s">
        <v>4</v>
      </c>
      <c r="J4" s="38"/>
      <c r="K4" s="39"/>
      <c r="L4" s="42" t="s">
        <v>5</v>
      </c>
      <c r="M4" s="38"/>
      <c r="N4" s="38"/>
    </row>
    <row r="5" spans="1:14" ht="24" x14ac:dyDescent="0.25">
      <c r="A5" s="2" t="s">
        <v>6</v>
      </c>
      <c r="B5" s="2" t="s">
        <v>7</v>
      </c>
      <c r="C5" s="2" t="s">
        <v>8</v>
      </c>
      <c r="D5" s="2" t="s">
        <v>9</v>
      </c>
      <c r="E5" s="3" t="s">
        <v>10</v>
      </c>
      <c r="F5" s="4" t="s">
        <v>8</v>
      </c>
      <c r="G5" s="2" t="s">
        <v>9</v>
      </c>
      <c r="H5" s="5" t="s">
        <v>10</v>
      </c>
      <c r="I5" s="6" t="s">
        <v>8</v>
      </c>
      <c r="J5" s="2" t="s">
        <v>9</v>
      </c>
      <c r="K5" s="3" t="s">
        <v>10</v>
      </c>
      <c r="L5" s="6" t="s">
        <v>8</v>
      </c>
      <c r="M5" s="2" t="s">
        <v>9</v>
      </c>
      <c r="N5" s="2" t="s">
        <v>10</v>
      </c>
    </row>
    <row r="6" spans="1:14" ht="35.25" customHeight="1" x14ac:dyDescent="0.25">
      <c r="A6" s="7" t="s">
        <v>11</v>
      </c>
      <c r="B6" s="7" t="s">
        <v>12</v>
      </c>
      <c r="C6" s="8">
        <v>2773600</v>
      </c>
      <c r="D6" s="9"/>
      <c r="E6" s="8">
        <v>2773600</v>
      </c>
      <c r="F6" s="10"/>
      <c r="G6" s="11"/>
      <c r="H6" s="12"/>
      <c r="I6" s="8"/>
      <c r="J6" s="9"/>
      <c r="K6" s="8"/>
      <c r="L6" s="13">
        <f>C6+F6+I6</f>
        <v>2773600</v>
      </c>
      <c r="M6" s="9"/>
      <c r="N6" s="9">
        <f>E6+H6+K6</f>
        <v>2773600</v>
      </c>
    </row>
    <row r="7" spans="1:14" ht="19.5" customHeight="1" x14ac:dyDescent="0.25">
      <c r="A7" s="7" t="s">
        <v>13</v>
      </c>
      <c r="B7" s="7" t="s">
        <v>14</v>
      </c>
      <c r="C7" s="8">
        <v>1652853065</v>
      </c>
      <c r="D7" s="9"/>
      <c r="E7" s="8">
        <v>1655000163</v>
      </c>
      <c r="F7" s="10">
        <v>8670409</v>
      </c>
      <c r="G7" s="11"/>
      <c r="H7" s="12">
        <v>8398299</v>
      </c>
      <c r="I7" s="8">
        <v>6892285</v>
      </c>
      <c r="J7" s="9"/>
      <c r="K7" s="8">
        <v>9114993</v>
      </c>
      <c r="L7" s="13">
        <f t="shared" ref="L7:L38" si="0">C7+F7+I7</f>
        <v>1668415759</v>
      </c>
      <c r="M7" s="9"/>
      <c r="N7" s="9">
        <f t="shared" ref="N7:N38" si="1">E7+H7+K7</f>
        <v>1672513455</v>
      </c>
    </row>
    <row r="8" spans="1:14" ht="26.25" customHeight="1" x14ac:dyDescent="0.25">
      <c r="A8" s="7" t="s">
        <v>15</v>
      </c>
      <c r="B8" s="7" t="s">
        <v>16</v>
      </c>
      <c r="C8" s="8">
        <v>1660000</v>
      </c>
      <c r="D8" s="9"/>
      <c r="E8" s="8">
        <v>1660000</v>
      </c>
      <c r="F8" s="10"/>
      <c r="G8" s="11"/>
      <c r="H8" s="12"/>
      <c r="I8" s="8"/>
      <c r="J8" s="9"/>
      <c r="K8" s="8"/>
      <c r="L8" s="13">
        <f t="shared" si="0"/>
        <v>1660000</v>
      </c>
      <c r="M8" s="9"/>
      <c r="N8" s="9">
        <f t="shared" si="1"/>
        <v>1660000</v>
      </c>
    </row>
    <row r="9" spans="1:14" ht="40.5" customHeight="1" x14ac:dyDescent="0.25">
      <c r="A9" s="7" t="s">
        <v>17</v>
      </c>
      <c r="B9" s="7" t="s">
        <v>18</v>
      </c>
      <c r="C9" s="8"/>
      <c r="D9" s="9"/>
      <c r="E9" s="8"/>
      <c r="F9" s="10"/>
      <c r="G9" s="11"/>
      <c r="H9" s="12"/>
      <c r="I9" s="8"/>
      <c r="J9" s="9"/>
      <c r="K9" s="8"/>
      <c r="L9" s="13">
        <f t="shared" si="0"/>
        <v>0</v>
      </c>
      <c r="M9" s="9"/>
      <c r="N9" s="9">
        <f t="shared" si="1"/>
        <v>0</v>
      </c>
    </row>
    <row r="10" spans="1:14" s="21" customFormat="1" ht="37.5" customHeight="1" x14ac:dyDescent="0.25">
      <c r="A10" s="14" t="s">
        <v>19</v>
      </c>
      <c r="B10" s="14" t="s">
        <v>20</v>
      </c>
      <c r="C10" s="15">
        <f t="shared" ref="C10:M10" si="2">SUM(C6:C9)</f>
        <v>1657286665</v>
      </c>
      <c r="D10" s="16">
        <f t="shared" si="2"/>
        <v>0</v>
      </c>
      <c r="E10" s="15">
        <f t="shared" si="2"/>
        <v>1659433763</v>
      </c>
      <c r="F10" s="17">
        <f t="shared" si="2"/>
        <v>8670409</v>
      </c>
      <c r="G10" s="18">
        <f t="shared" si="2"/>
        <v>0</v>
      </c>
      <c r="H10" s="19">
        <f t="shared" si="2"/>
        <v>8398299</v>
      </c>
      <c r="I10" s="15">
        <f t="shared" si="2"/>
        <v>6892285</v>
      </c>
      <c r="J10" s="16">
        <f t="shared" si="2"/>
        <v>0</v>
      </c>
      <c r="K10" s="15">
        <f t="shared" si="2"/>
        <v>9114993</v>
      </c>
      <c r="L10" s="20">
        <f t="shared" si="0"/>
        <v>1672849359</v>
      </c>
      <c r="M10" s="16">
        <f t="shared" si="2"/>
        <v>0</v>
      </c>
      <c r="N10" s="16">
        <f t="shared" si="1"/>
        <v>1676947055</v>
      </c>
    </row>
    <row r="11" spans="1:14" ht="21" customHeight="1" x14ac:dyDescent="0.25">
      <c r="A11" s="7" t="s">
        <v>21</v>
      </c>
      <c r="B11" s="7" t="s">
        <v>22</v>
      </c>
      <c r="C11" s="8">
        <v>1586266</v>
      </c>
      <c r="D11" s="9"/>
      <c r="E11" s="8">
        <v>2492201</v>
      </c>
      <c r="F11" s="10"/>
      <c r="G11" s="11"/>
      <c r="H11" s="12"/>
      <c r="I11" s="8">
        <v>783134</v>
      </c>
      <c r="J11" s="9"/>
      <c r="K11" s="8">
        <v>660657</v>
      </c>
      <c r="L11" s="13">
        <f t="shared" si="0"/>
        <v>2369400</v>
      </c>
      <c r="M11" s="9"/>
      <c r="N11" s="9">
        <f t="shared" si="1"/>
        <v>3152858</v>
      </c>
    </row>
    <row r="12" spans="1:14" ht="15" customHeight="1" x14ac:dyDescent="0.25">
      <c r="A12" s="7" t="s">
        <v>23</v>
      </c>
      <c r="B12" s="7" t="s">
        <v>24</v>
      </c>
      <c r="C12" s="8"/>
      <c r="D12" s="9"/>
      <c r="E12" s="8"/>
      <c r="F12" s="10"/>
      <c r="G12" s="11"/>
      <c r="H12" s="12"/>
      <c r="I12" s="8"/>
      <c r="J12" s="9"/>
      <c r="K12" s="8"/>
      <c r="L12" s="13">
        <f t="shared" si="0"/>
        <v>0</v>
      </c>
      <c r="M12" s="9"/>
      <c r="N12" s="9">
        <f t="shared" si="1"/>
        <v>0</v>
      </c>
    </row>
    <row r="13" spans="1:14" s="21" customFormat="1" ht="28.5" customHeight="1" x14ac:dyDescent="0.25">
      <c r="A13" s="14" t="s">
        <v>25</v>
      </c>
      <c r="B13" s="14" t="s">
        <v>26</v>
      </c>
      <c r="C13" s="15">
        <f t="shared" ref="C13:M13" si="3">SUM(C11:C12)</f>
        <v>1586266</v>
      </c>
      <c r="D13" s="16">
        <f t="shared" si="3"/>
        <v>0</v>
      </c>
      <c r="E13" s="15">
        <f t="shared" si="3"/>
        <v>2492201</v>
      </c>
      <c r="F13" s="17">
        <f t="shared" si="3"/>
        <v>0</v>
      </c>
      <c r="G13" s="18">
        <f t="shared" si="3"/>
        <v>0</v>
      </c>
      <c r="H13" s="19">
        <f t="shared" si="3"/>
        <v>0</v>
      </c>
      <c r="I13" s="15">
        <f t="shared" si="3"/>
        <v>783134</v>
      </c>
      <c r="J13" s="16">
        <f t="shared" si="3"/>
        <v>0</v>
      </c>
      <c r="K13" s="15">
        <f t="shared" si="3"/>
        <v>660657</v>
      </c>
      <c r="L13" s="20">
        <f t="shared" si="0"/>
        <v>2369400</v>
      </c>
      <c r="M13" s="16">
        <f t="shared" si="3"/>
        <v>0</v>
      </c>
      <c r="N13" s="16">
        <f t="shared" si="1"/>
        <v>3152858</v>
      </c>
    </row>
    <row r="14" spans="1:14" ht="28.5" customHeight="1" x14ac:dyDescent="0.25">
      <c r="A14" s="7" t="s">
        <v>27</v>
      </c>
      <c r="B14" s="7" t="s">
        <v>28</v>
      </c>
      <c r="C14" s="8">
        <v>124118</v>
      </c>
      <c r="D14" s="9"/>
      <c r="E14" s="8">
        <v>0</v>
      </c>
      <c r="F14" s="10"/>
      <c r="G14" s="11"/>
      <c r="H14" s="12"/>
      <c r="I14" s="8"/>
      <c r="J14" s="9"/>
      <c r="K14" s="8"/>
      <c r="L14" s="13">
        <f t="shared" si="0"/>
        <v>124118</v>
      </c>
      <c r="M14" s="9"/>
      <c r="N14" s="9">
        <f t="shared" si="1"/>
        <v>0</v>
      </c>
    </row>
    <row r="15" spans="1:14" ht="33.75" customHeight="1" x14ac:dyDescent="0.25">
      <c r="A15" s="7" t="s">
        <v>29</v>
      </c>
      <c r="B15" s="7" t="s">
        <v>30</v>
      </c>
      <c r="C15" s="8">
        <v>651838</v>
      </c>
      <c r="D15" s="9"/>
      <c r="E15" s="8">
        <v>540818</v>
      </c>
      <c r="F15" s="10">
        <v>35735</v>
      </c>
      <c r="G15" s="11"/>
      <c r="H15" s="12">
        <v>142045</v>
      </c>
      <c r="I15" s="8">
        <v>362760</v>
      </c>
      <c r="J15" s="9"/>
      <c r="K15" s="8">
        <v>905</v>
      </c>
      <c r="L15" s="13">
        <f t="shared" si="0"/>
        <v>1050333</v>
      </c>
      <c r="M15" s="9"/>
      <c r="N15" s="9">
        <f t="shared" si="1"/>
        <v>683768</v>
      </c>
    </row>
    <row r="16" spans="1:14" ht="18.75" customHeight="1" x14ac:dyDescent="0.25">
      <c r="A16" s="7" t="s">
        <v>31</v>
      </c>
      <c r="B16" s="7" t="s">
        <v>32</v>
      </c>
      <c r="C16" s="8">
        <v>743479687</v>
      </c>
      <c r="D16" s="9"/>
      <c r="E16" s="8">
        <v>721358229</v>
      </c>
      <c r="F16" s="10">
        <v>103487</v>
      </c>
      <c r="G16" s="11"/>
      <c r="H16" s="12">
        <v>160837</v>
      </c>
      <c r="I16" s="8">
        <v>0</v>
      </c>
      <c r="J16" s="9"/>
      <c r="K16" s="8">
        <v>364717</v>
      </c>
      <c r="L16" s="13">
        <f t="shared" si="0"/>
        <v>743583174</v>
      </c>
      <c r="M16" s="9"/>
      <c r="N16" s="9">
        <f t="shared" si="1"/>
        <v>721883783</v>
      </c>
    </row>
    <row r="17" spans="1:14" ht="22.5" customHeight="1" x14ac:dyDescent="0.25">
      <c r="A17" s="7" t="s">
        <v>33</v>
      </c>
      <c r="B17" s="7" t="s">
        <v>34</v>
      </c>
      <c r="C17" s="8"/>
      <c r="D17" s="9"/>
      <c r="E17" s="8"/>
      <c r="F17" s="10"/>
      <c r="G17" s="11"/>
      <c r="H17" s="12"/>
      <c r="I17" s="8"/>
      <c r="J17" s="9"/>
      <c r="K17" s="8"/>
      <c r="L17" s="13">
        <f t="shared" si="0"/>
        <v>0</v>
      </c>
      <c r="M17" s="9"/>
      <c r="N17" s="9">
        <f t="shared" si="1"/>
        <v>0</v>
      </c>
    </row>
    <row r="18" spans="1:14" s="21" customFormat="1" ht="21" customHeight="1" x14ac:dyDescent="0.25">
      <c r="A18" s="14" t="s">
        <v>35</v>
      </c>
      <c r="B18" s="14" t="s">
        <v>36</v>
      </c>
      <c r="C18" s="15">
        <f t="shared" ref="C18:M18" si="4">SUM(C14:C17)</f>
        <v>744255643</v>
      </c>
      <c r="D18" s="16">
        <f t="shared" si="4"/>
        <v>0</v>
      </c>
      <c r="E18" s="15">
        <f t="shared" si="4"/>
        <v>721899047</v>
      </c>
      <c r="F18" s="17">
        <f t="shared" si="4"/>
        <v>139222</v>
      </c>
      <c r="G18" s="18">
        <f t="shared" si="4"/>
        <v>0</v>
      </c>
      <c r="H18" s="19">
        <f t="shared" si="4"/>
        <v>302882</v>
      </c>
      <c r="I18" s="15">
        <f t="shared" si="4"/>
        <v>362760</v>
      </c>
      <c r="J18" s="16">
        <f t="shared" si="4"/>
        <v>0</v>
      </c>
      <c r="K18" s="15">
        <f t="shared" si="4"/>
        <v>365622</v>
      </c>
      <c r="L18" s="20">
        <f t="shared" si="0"/>
        <v>744757625</v>
      </c>
      <c r="M18" s="16">
        <f t="shared" si="4"/>
        <v>0</v>
      </c>
      <c r="N18" s="16">
        <f t="shared" si="1"/>
        <v>722567551</v>
      </c>
    </row>
    <row r="19" spans="1:14" ht="25.5" customHeight="1" x14ac:dyDescent="0.25">
      <c r="A19" s="7" t="s">
        <v>37</v>
      </c>
      <c r="B19" s="7" t="s">
        <v>38</v>
      </c>
      <c r="C19" s="8">
        <v>21363458</v>
      </c>
      <c r="D19" s="9"/>
      <c r="E19" s="8">
        <v>1752529</v>
      </c>
      <c r="F19" s="10">
        <v>6599</v>
      </c>
      <c r="G19" s="11"/>
      <c r="H19" s="12">
        <v>6599</v>
      </c>
      <c r="I19" s="8">
        <v>288106</v>
      </c>
      <c r="J19" s="9"/>
      <c r="K19" s="8">
        <v>258960</v>
      </c>
      <c r="L19" s="13">
        <f t="shared" si="0"/>
        <v>21658163</v>
      </c>
      <c r="M19" s="9"/>
      <c r="N19" s="9">
        <f t="shared" si="1"/>
        <v>2018088</v>
      </c>
    </row>
    <row r="20" spans="1:14" ht="24" x14ac:dyDescent="0.25">
      <c r="A20" s="7" t="s">
        <v>39</v>
      </c>
      <c r="B20" s="7" t="s">
        <v>40</v>
      </c>
      <c r="C20" s="8">
        <v>1155</v>
      </c>
      <c r="D20" s="9"/>
      <c r="E20" s="8">
        <v>17167640</v>
      </c>
      <c r="F20" s="10">
        <v>0</v>
      </c>
      <c r="G20" s="11"/>
      <c r="H20" s="12"/>
      <c r="I20" s="8">
        <v>1246742</v>
      </c>
      <c r="J20" s="9"/>
      <c r="K20" s="8">
        <v>1382844</v>
      </c>
      <c r="L20" s="13">
        <f t="shared" si="0"/>
        <v>1247897</v>
      </c>
      <c r="M20" s="9"/>
      <c r="N20" s="9">
        <f t="shared" si="1"/>
        <v>18550484</v>
      </c>
    </row>
    <row r="21" spans="1:14" ht="23.25" customHeight="1" x14ac:dyDescent="0.25">
      <c r="A21" s="7" t="s">
        <v>41</v>
      </c>
      <c r="B21" s="7" t="s">
        <v>42</v>
      </c>
      <c r="C21" s="8">
        <v>498351</v>
      </c>
      <c r="D21" s="9"/>
      <c r="E21" s="8">
        <v>337321</v>
      </c>
      <c r="F21" s="10"/>
      <c r="G21" s="11"/>
      <c r="H21" s="12"/>
      <c r="I21" s="8"/>
      <c r="J21" s="9"/>
      <c r="K21" s="8">
        <v>223031</v>
      </c>
      <c r="L21" s="13">
        <f t="shared" si="0"/>
        <v>498351</v>
      </c>
      <c r="M21" s="9"/>
      <c r="N21" s="9">
        <f t="shared" si="1"/>
        <v>560352</v>
      </c>
    </row>
    <row r="22" spans="1:14" s="21" customFormat="1" ht="24" customHeight="1" x14ac:dyDescent="0.25">
      <c r="A22" s="14" t="s">
        <v>43</v>
      </c>
      <c r="B22" s="14" t="s">
        <v>44</v>
      </c>
      <c r="C22" s="15">
        <f t="shared" ref="C22:M22" si="5">SUM(C19:C21)</f>
        <v>21862964</v>
      </c>
      <c r="D22" s="16">
        <f t="shared" si="5"/>
        <v>0</v>
      </c>
      <c r="E22" s="15">
        <f t="shared" si="5"/>
        <v>19257490</v>
      </c>
      <c r="F22" s="17">
        <f t="shared" si="5"/>
        <v>6599</v>
      </c>
      <c r="G22" s="18">
        <f t="shared" si="5"/>
        <v>0</v>
      </c>
      <c r="H22" s="19">
        <f t="shared" si="5"/>
        <v>6599</v>
      </c>
      <c r="I22" s="15">
        <f t="shared" si="5"/>
        <v>1534848</v>
      </c>
      <c r="J22" s="16">
        <f t="shared" si="5"/>
        <v>0</v>
      </c>
      <c r="K22" s="15">
        <f t="shared" si="5"/>
        <v>1864835</v>
      </c>
      <c r="L22" s="22">
        <f t="shared" si="0"/>
        <v>23404411</v>
      </c>
      <c r="M22" s="23">
        <f t="shared" si="5"/>
        <v>0</v>
      </c>
      <c r="N22" s="23">
        <f t="shared" si="1"/>
        <v>21128924</v>
      </c>
    </row>
    <row r="23" spans="1:14" s="21" customFormat="1" ht="40.5" customHeight="1" x14ac:dyDescent="0.25">
      <c r="A23" s="14" t="s">
        <v>45</v>
      </c>
      <c r="B23" s="14" t="s">
        <v>46</v>
      </c>
      <c r="C23" s="15">
        <v>-844961</v>
      </c>
      <c r="D23" s="16"/>
      <c r="E23" s="15">
        <v>212547</v>
      </c>
      <c r="F23" s="17">
        <v>-10000</v>
      </c>
      <c r="G23" s="18"/>
      <c r="H23" s="19">
        <v>-28175</v>
      </c>
      <c r="I23" s="15">
        <v>46200</v>
      </c>
      <c r="J23" s="16"/>
      <c r="K23" s="15">
        <v>1956765</v>
      </c>
      <c r="L23" s="13">
        <f t="shared" si="0"/>
        <v>-808761</v>
      </c>
      <c r="M23" s="16"/>
      <c r="N23" s="9">
        <f t="shared" si="1"/>
        <v>2141137</v>
      </c>
    </row>
    <row r="24" spans="1:14" s="21" customFormat="1" ht="30.75" customHeight="1" x14ac:dyDescent="0.25">
      <c r="A24" s="14" t="s">
        <v>47</v>
      </c>
      <c r="B24" s="14" t="s">
        <v>48</v>
      </c>
      <c r="C24" s="15"/>
      <c r="D24" s="16"/>
      <c r="E24" s="15"/>
      <c r="F24" s="17"/>
      <c r="G24" s="18"/>
      <c r="H24" s="19"/>
      <c r="I24" s="15"/>
      <c r="J24" s="16"/>
      <c r="K24" s="15"/>
      <c r="L24" s="13">
        <f t="shared" si="0"/>
        <v>0</v>
      </c>
      <c r="M24" s="16"/>
      <c r="N24" s="9">
        <f t="shared" si="1"/>
        <v>0</v>
      </c>
    </row>
    <row r="25" spans="1:14" s="21" customFormat="1" ht="26.25" customHeight="1" x14ac:dyDescent="0.25">
      <c r="A25" s="24" t="s">
        <v>49</v>
      </c>
      <c r="B25" s="24" t="s">
        <v>50</v>
      </c>
      <c r="C25" s="25">
        <f t="shared" ref="C25:M25" si="6">C10+C13+C18+C22+C23+C24</f>
        <v>2424146577</v>
      </c>
      <c r="D25" s="26">
        <f t="shared" si="6"/>
        <v>0</v>
      </c>
      <c r="E25" s="25">
        <f t="shared" si="6"/>
        <v>2403295048</v>
      </c>
      <c r="F25" s="27">
        <f t="shared" si="6"/>
        <v>8806230</v>
      </c>
      <c r="G25" s="28">
        <f t="shared" si="6"/>
        <v>0</v>
      </c>
      <c r="H25" s="29">
        <f t="shared" si="6"/>
        <v>8679605</v>
      </c>
      <c r="I25" s="25">
        <f t="shared" si="6"/>
        <v>9619227</v>
      </c>
      <c r="J25" s="26">
        <f t="shared" si="6"/>
        <v>0</v>
      </c>
      <c r="K25" s="25">
        <f t="shared" si="6"/>
        <v>13962872</v>
      </c>
      <c r="L25" s="30">
        <f t="shared" si="0"/>
        <v>2442572034</v>
      </c>
      <c r="M25" s="26">
        <f t="shared" si="6"/>
        <v>0</v>
      </c>
      <c r="N25" s="26">
        <f t="shared" si="1"/>
        <v>2425937525</v>
      </c>
    </row>
    <row r="26" spans="1:14" ht="30" customHeight="1" x14ac:dyDescent="0.25">
      <c r="A26" s="7" t="s">
        <v>51</v>
      </c>
      <c r="B26" s="7" t="s">
        <v>52</v>
      </c>
      <c r="C26" s="31">
        <f xml:space="preserve"> 1714695822-81505970+42672708</f>
        <v>1675862560</v>
      </c>
      <c r="D26" s="9"/>
      <c r="E26" s="32">
        <f xml:space="preserve"> 1714924792-81505970+42443738</f>
        <v>1675862560</v>
      </c>
      <c r="F26" s="10">
        <f xml:space="preserve"> 18974641+343731</f>
        <v>19318372</v>
      </c>
      <c r="G26" s="11"/>
      <c r="H26" s="12">
        <f xml:space="preserve"> 18974641+343731</f>
        <v>19318372</v>
      </c>
      <c r="I26" s="8">
        <f xml:space="preserve"> 18011094+1216697</f>
        <v>19227791</v>
      </c>
      <c r="J26" s="9"/>
      <c r="K26" s="8">
        <f xml:space="preserve"> 18011094+1216697</f>
        <v>19227791</v>
      </c>
      <c r="L26" s="13">
        <f t="shared" si="0"/>
        <v>1714408723</v>
      </c>
      <c r="M26" s="9"/>
      <c r="N26" s="9">
        <f t="shared" si="1"/>
        <v>1714408723</v>
      </c>
    </row>
    <row r="27" spans="1:14" ht="16.5" customHeight="1" x14ac:dyDescent="0.25">
      <c r="A27" s="7" t="s">
        <v>53</v>
      </c>
      <c r="B27" s="7" t="s">
        <v>54</v>
      </c>
      <c r="C27" s="8">
        <v>-114159582</v>
      </c>
      <c r="D27" s="9"/>
      <c r="E27" s="8">
        <v>-196967024</v>
      </c>
      <c r="F27" s="10">
        <v>-11680358</v>
      </c>
      <c r="G27" s="11"/>
      <c r="H27" s="12">
        <v>-12987069</v>
      </c>
      <c r="I27" s="8">
        <v>-12815947</v>
      </c>
      <c r="J27" s="9"/>
      <c r="K27" s="8">
        <v>-15481502</v>
      </c>
      <c r="L27" s="13">
        <f t="shared" si="0"/>
        <v>-138655887</v>
      </c>
      <c r="M27" s="9"/>
      <c r="N27" s="9">
        <f t="shared" si="1"/>
        <v>-225435595</v>
      </c>
    </row>
    <row r="28" spans="1:14" ht="27" customHeight="1" x14ac:dyDescent="0.25">
      <c r="A28" s="7" t="s">
        <v>55</v>
      </c>
      <c r="B28" s="7" t="s">
        <v>56</v>
      </c>
      <c r="C28" s="8"/>
      <c r="D28" s="9"/>
      <c r="E28" s="8"/>
      <c r="F28" s="10"/>
      <c r="G28" s="11"/>
      <c r="H28" s="12"/>
      <c r="I28" s="8"/>
      <c r="J28" s="9"/>
      <c r="K28" s="8"/>
      <c r="L28" s="13">
        <f t="shared" si="0"/>
        <v>0</v>
      </c>
      <c r="M28" s="9"/>
      <c r="N28" s="9">
        <f t="shared" si="1"/>
        <v>0</v>
      </c>
    </row>
    <row r="29" spans="1:14" ht="26.25" customHeight="1" x14ac:dyDescent="0.25">
      <c r="A29" s="7" t="s">
        <v>57</v>
      </c>
      <c r="B29" s="7" t="s">
        <v>58</v>
      </c>
      <c r="C29" s="8">
        <v>-82807442</v>
      </c>
      <c r="D29" s="9"/>
      <c r="E29" s="8">
        <v>-14716711</v>
      </c>
      <c r="F29" s="10">
        <v>-1306711</v>
      </c>
      <c r="G29" s="11"/>
      <c r="H29" s="12">
        <v>-328291</v>
      </c>
      <c r="I29" s="8">
        <v>-2665555</v>
      </c>
      <c r="J29" s="9"/>
      <c r="K29" s="8">
        <v>3151119</v>
      </c>
      <c r="L29" s="13">
        <f t="shared" si="0"/>
        <v>-86779708</v>
      </c>
      <c r="M29" s="9"/>
      <c r="N29" s="9">
        <f t="shared" si="1"/>
        <v>-11893883</v>
      </c>
    </row>
    <row r="30" spans="1:14" s="21" customFormat="1" ht="26.25" customHeight="1" x14ac:dyDescent="0.25">
      <c r="A30" s="14" t="s">
        <v>59</v>
      </c>
      <c r="B30" s="14" t="s">
        <v>60</v>
      </c>
      <c r="C30" s="15">
        <f t="shared" ref="C30:M30" si="7">SUM(C26:C29)</f>
        <v>1478895536</v>
      </c>
      <c r="D30" s="16">
        <f t="shared" si="7"/>
        <v>0</v>
      </c>
      <c r="E30" s="15">
        <f t="shared" si="7"/>
        <v>1464178825</v>
      </c>
      <c r="F30" s="17">
        <f t="shared" si="7"/>
        <v>6331303</v>
      </c>
      <c r="G30" s="18">
        <f t="shared" si="7"/>
        <v>0</v>
      </c>
      <c r="H30" s="19">
        <f t="shared" si="7"/>
        <v>6003012</v>
      </c>
      <c r="I30" s="15">
        <f t="shared" si="7"/>
        <v>3746289</v>
      </c>
      <c r="J30" s="16">
        <f t="shared" si="7"/>
        <v>0</v>
      </c>
      <c r="K30" s="15">
        <f t="shared" si="7"/>
        <v>6897408</v>
      </c>
      <c r="L30" s="20">
        <f t="shared" si="0"/>
        <v>1488973128</v>
      </c>
      <c r="M30" s="16">
        <f t="shared" si="7"/>
        <v>0</v>
      </c>
      <c r="N30" s="16">
        <f t="shared" si="1"/>
        <v>1477079245</v>
      </c>
    </row>
    <row r="31" spans="1:14" ht="22.5" customHeight="1" x14ac:dyDescent="0.25">
      <c r="A31" s="7" t="s">
        <v>61</v>
      </c>
      <c r="B31" s="7" t="s">
        <v>62</v>
      </c>
      <c r="C31" s="8">
        <v>15561053</v>
      </c>
      <c r="D31" s="9"/>
      <c r="E31" s="8">
        <v>693094</v>
      </c>
      <c r="F31" s="10">
        <v>70407</v>
      </c>
      <c r="G31" s="11"/>
      <c r="H31" s="12">
        <v>112426</v>
      </c>
      <c r="I31" s="8">
        <v>103035</v>
      </c>
      <c r="J31" s="9"/>
      <c r="K31" s="8">
        <v>12154</v>
      </c>
      <c r="L31" s="13">
        <f t="shared" si="0"/>
        <v>15734495</v>
      </c>
      <c r="M31" s="9"/>
      <c r="N31" s="9">
        <f t="shared" si="1"/>
        <v>817674</v>
      </c>
    </row>
    <row r="32" spans="1:14" ht="33" customHeight="1" x14ac:dyDescent="0.25">
      <c r="A32" s="7" t="s">
        <v>63</v>
      </c>
      <c r="B32" s="7" t="s">
        <v>64</v>
      </c>
      <c r="C32" s="8">
        <v>6972496</v>
      </c>
      <c r="D32" s="9"/>
      <c r="E32" s="8">
        <v>8300515</v>
      </c>
      <c r="F32" s="10">
        <v>0</v>
      </c>
      <c r="G32" s="11"/>
      <c r="H32" s="12">
        <v>55547</v>
      </c>
      <c r="I32" s="8"/>
      <c r="J32" s="9"/>
      <c r="K32" s="8">
        <v>808786</v>
      </c>
      <c r="L32" s="13">
        <f t="shared" si="0"/>
        <v>6972496</v>
      </c>
      <c r="M32" s="9"/>
      <c r="N32" s="9">
        <f t="shared" si="1"/>
        <v>9164848</v>
      </c>
    </row>
    <row r="33" spans="1:14" ht="27" customHeight="1" x14ac:dyDescent="0.25">
      <c r="A33" s="7" t="s">
        <v>65</v>
      </c>
      <c r="B33" s="7" t="s">
        <v>66</v>
      </c>
      <c r="C33" s="8">
        <v>3811125</v>
      </c>
      <c r="D33" s="9"/>
      <c r="E33" s="8">
        <v>2958274</v>
      </c>
      <c r="F33" s="10"/>
      <c r="G33" s="11"/>
      <c r="H33" s="12"/>
      <c r="I33" s="8"/>
      <c r="J33" s="9"/>
      <c r="K33" s="8">
        <v>12525</v>
      </c>
      <c r="L33" s="13">
        <f t="shared" si="0"/>
        <v>3811125</v>
      </c>
      <c r="M33" s="9"/>
      <c r="N33" s="9">
        <f t="shared" si="1"/>
        <v>2970799</v>
      </c>
    </row>
    <row r="34" spans="1:14" s="21" customFormat="1" ht="21" customHeight="1" x14ac:dyDescent="0.25">
      <c r="A34" s="14" t="s">
        <v>67</v>
      </c>
      <c r="B34" s="14" t="s">
        <v>68</v>
      </c>
      <c r="C34" s="15">
        <f t="shared" ref="C34:M34" si="8">SUM(C31:C33)</f>
        <v>26344674</v>
      </c>
      <c r="D34" s="16">
        <f t="shared" si="8"/>
        <v>0</v>
      </c>
      <c r="E34" s="15">
        <f t="shared" si="8"/>
        <v>11951883</v>
      </c>
      <c r="F34" s="17">
        <f t="shared" si="8"/>
        <v>70407</v>
      </c>
      <c r="G34" s="18">
        <f t="shared" si="8"/>
        <v>0</v>
      </c>
      <c r="H34" s="19">
        <f t="shared" si="8"/>
        <v>167973</v>
      </c>
      <c r="I34" s="15">
        <f t="shared" si="8"/>
        <v>103035</v>
      </c>
      <c r="J34" s="16">
        <f t="shared" si="8"/>
        <v>0</v>
      </c>
      <c r="K34" s="15">
        <f t="shared" si="8"/>
        <v>833465</v>
      </c>
      <c r="L34" s="20">
        <f t="shared" si="0"/>
        <v>26518116</v>
      </c>
      <c r="M34" s="16">
        <f t="shared" si="8"/>
        <v>0</v>
      </c>
      <c r="N34" s="16">
        <f t="shared" si="1"/>
        <v>12953321</v>
      </c>
    </row>
    <row r="35" spans="1:14" s="21" customFormat="1" ht="28.5" customHeight="1" x14ac:dyDescent="0.25">
      <c r="A35" s="14" t="s">
        <v>69</v>
      </c>
      <c r="B35" s="14" t="s">
        <v>70</v>
      </c>
      <c r="C35" s="15"/>
      <c r="D35" s="16"/>
      <c r="E35" s="15"/>
      <c r="F35" s="17"/>
      <c r="G35" s="18"/>
      <c r="H35" s="19"/>
      <c r="I35" s="15"/>
      <c r="J35" s="16"/>
      <c r="K35" s="15"/>
      <c r="L35" s="13">
        <f t="shared" si="0"/>
        <v>0</v>
      </c>
      <c r="M35" s="16"/>
      <c r="N35" s="9">
        <f t="shared" si="1"/>
        <v>0</v>
      </c>
    </row>
    <row r="36" spans="1:14" s="21" customFormat="1" ht="33.75" customHeight="1" x14ac:dyDescent="0.25">
      <c r="A36" s="14" t="s">
        <v>71</v>
      </c>
      <c r="B36" s="14" t="s">
        <v>72</v>
      </c>
      <c r="C36" s="15"/>
      <c r="D36" s="16"/>
      <c r="E36" s="15"/>
      <c r="F36" s="17"/>
      <c r="G36" s="18"/>
      <c r="H36" s="19"/>
      <c r="I36" s="15"/>
      <c r="J36" s="16"/>
      <c r="K36" s="15"/>
      <c r="L36" s="13">
        <f t="shared" si="0"/>
        <v>0</v>
      </c>
      <c r="M36" s="16"/>
      <c r="N36" s="9">
        <f t="shared" si="1"/>
        <v>0</v>
      </c>
    </row>
    <row r="37" spans="1:14" s="21" customFormat="1" ht="27.75" customHeight="1" x14ac:dyDescent="0.25">
      <c r="A37" s="14" t="s">
        <v>73</v>
      </c>
      <c r="B37" s="14" t="s">
        <v>74</v>
      </c>
      <c r="C37" s="15">
        <v>918906367</v>
      </c>
      <c r="D37" s="16"/>
      <c r="E37" s="15">
        <v>927164340</v>
      </c>
      <c r="F37" s="17">
        <v>2404520</v>
      </c>
      <c r="G37" s="18"/>
      <c r="H37" s="19">
        <v>2508620</v>
      </c>
      <c r="I37" s="15">
        <v>5769903</v>
      </c>
      <c r="J37" s="16"/>
      <c r="K37" s="15">
        <v>6231999</v>
      </c>
      <c r="L37" s="20">
        <f t="shared" si="0"/>
        <v>927080790</v>
      </c>
      <c r="M37" s="16"/>
      <c r="N37" s="16">
        <f t="shared" si="1"/>
        <v>935904959</v>
      </c>
    </row>
    <row r="38" spans="1:14" s="21" customFormat="1" ht="43.5" customHeight="1" x14ac:dyDescent="0.25">
      <c r="A38" s="14" t="s">
        <v>75</v>
      </c>
      <c r="B38" s="24" t="s">
        <v>76</v>
      </c>
      <c r="C38" s="25">
        <f t="shared" ref="C38:M38" si="9">C30+C34+C35+C36+C37</f>
        <v>2424146577</v>
      </c>
      <c r="D38" s="26">
        <f t="shared" si="9"/>
        <v>0</v>
      </c>
      <c r="E38" s="25">
        <f t="shared" si="9"/>
        <v>2403295048</v>
      </c>
      <c r="F38" s="27">
        <f t="shared" si="9"/>
        <v>8806230</v>
      </c>
      <c r="G38" s="28">
        <f t="shared" si="9"/>
        <v>0</v>
      </c>
      <c r="H38" s="29">
        <f t="shared" si="9"/>
        <v>8679605</v>
      </c>
      <c r="I38" s="25">
        <f t="shared" si="9"/>
        <v>9619227</v>
      </c>
      <c r="J38" s="26">
        <f t="shared" si="9"/>
        <v>0</v>
      </c>
      <c r="K38" s="25">
        <f t="shared" si="9"/>
        <v>13962872</v>
      </c>
      <c r="L38" s="30">
        <f t="shared" si="0"/>
        <v>2442572034</v>
      </c>
      <c r="M38" s="26">
        <f t="shared" si="9"/>
        <v>0</v>
      </c>
      <c r="N38" s="26">
        <f t="shared" si="1"/>
        <v>2425937525</v>
      </c>
    </row>
    <row r="39" spans="1:14" x14ac:dyDescent="0.25">
      <c r="E39" s="33"/>
      <c r="L39" s="34"/>
    </row>
    <row r="40" spans="1:14" x14ac:dyDescent="0.25">
      <c r="L40" s="34"/>
    </row>
    <row r="41" spans="1:14" x14ac:dyDescent="0.25">
      <c r="L41" s="34"/>
    </row>
  </sheetData>
  <mergeCells count="5">
    <mergeCell ref="A3:N3"/>
    <mergeCell ref="C4:E4"/>
    <mergeCell ref="F4:H4"/>
    <mergeCell ref="I4:K4"/>
    <mergeCell ref="L4:N4"/>
  </mergeCells>
  <pageMargins left="0.70866141732283472" right="0.70866141732283472" top="0.74803149606299213" bottom="0.74803149606299213" header="0.31496062992125984" footer="0.31496062992125984"/>
  <pageSetup paperSize="8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PENZUGY-01</dc:creator>
  <cp:lastModifiedBy>Jegyző</cp:lastModifiedBy>
  <dcterms:created xsi:type="dcterms:W3CDTF">2021-05-26T12:29:01Z</dcterms:created>
  <dcterms:modified xsi:type="dcterms:W3CDTF">2021-05-26T15:33:48Z</dcterms:modified>
</cp:coreProperties>
</file>