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60" windowWidth="21840" windowHeight="9525" activeTab="10"/>
  </bookViews>
  <sheets>
    <sheet name="1." sheetId="16" r:id="rId1"/>
    <sheet name="2." sheetId="1" r:id="rId2"/>
    <sheet name="3." sheetId="2" r:id="rId3"/>
    <sheet name="4." sheetId="3" r:id="rId4"/>
    <sheet name="5." sheetId="4" r:id="rId5"/>
    <sheet name="6." sheetId="5" r:id="rId6"/>
    <sheet name="7." sheetId="6" r:id="rId7"/>
    <sheet name="8." sheetId="7" r:id="rId8"/>
    <sheet name="9." sheetId="8" r:id="rId9"/>
    <sheet name="10." sheetId="9" r:id="rId10"/>
    <sheet name="11," sheetId="13" r:id="rId11"/>
    <sheet name="12. m." sheetId="14" r:id="rId12"/>
    <sheet name="13." sheetId="15" r:id="rId13"/>
    <sheet name="14" sheetId="11" r:id="rId14"/>
    <sheet name="15" sheetId="10" r:id="rId15"/>
  </sheets>
  <calcPr calcId="145621"/>
</workbook>
</file>

<file path=xl/calcChain.xml><?xml version="1.0" encoding="utf-8"?>
<calcChain xmlns="http://schemas.openxmlformats.org/spreadsheetml/2006/main">
  <c r="D68" i="16" l="1"/>
  <c r="E59" i="16"/>
  <c r="E68" i="16" s="1"/>
  <c r="C59" i="16"/>
  <c r="B59" i="16"/>
  <c r="C49" i="16"/>
  <c r="C44" i="16" s="1"/>
  <c r="C68" i="16" s="1"/>
  <c r="B49" i="16"/>
  <c r="B44" i="16" s="1"/>
  <c r="C24" i="16"/>
  <c r="B24" i="16"/>
  <c r="C7" i="16"/>
  <c r="B7" i="16"/>
  <c r="B68" i="16" l="1"/>
  <c r="C35" i="16"/>
  <c r="B35" i="16"/>
  <c r="N20" i="13"/>
  <c r="N11" i="13"/>
  <c r="N12" i="13"/>
  <c r="N13" i="13"/>
  <c r="B12" i="8" l="1"/>
  <c r="B23" i="6"/>
  <c r="B19" i="6"/>
  <c r="B9" i="5"/>
  <c r="B8" i="5"/>
  <c r="B15" i="5" s="1"/>
  <c r="B28" i="1"/>
  <c r="B9" i="1"/>
  <c r="B45" i="1" l="1"/>
  <c r="F31" i="11"/>
  <c r="G31" i="11" s="1"/>
  <c r="L31" i="11" s="1"/>
  <c r="F29" i="11"/>
  <c r="G29" i="11" s="1"/>
  <c r="L29" i="11" s="1"/>
  <c r="F27" i="11"/>
  <c r="G27" i="11" s="1"/>
  <c r="L27" i="11" s="1"/>
  <c r="F25" i="11"/>
  <c r="G25" i="11" s="1"/>
  <c r="L25" i="11" s="1"/>
  <c r="F23" i="11"/>
  <c r="G23" i="11" s="1"/>
  <c r="L23" i="11" s="1"/>
  <c r="F21" i="11"/>
  <c r="G21" i="11" s="1"/>
  <c r="L21" i="11" s="1"/>
  <c r="F19" i="11"/>
  <c r="G19" i="11" s="1"/>
  <c r="L19" i="11" s="1"/>
  <c r="C22" i="11"/>
  <c r="F17" i="11"/>
  <c r="G17" i="11" s="1"/>
  <c r="L17" i="11" s="1"/>
  <c r="F15" i="11"/>
  <c r="G15" i="11" s="1"/>
  <c r="L15" i="11" s="1"/>
  <c r="F13" i="11"/>
  <c r="G13" i="11" s="1"/>
  <c r="L13" i="11" s="1"/>
  <c r="F11" i="11"/>
  <c r="G11" i="11" s="1"/>
  <c r="L11" i="11" s="1"/>
  <c r="E12" i="11"/>
  <c r="E14" i="11" s="1"/>
  <c r="E16" i="11" s="1"/>
  <c r="E18" i="11" s="1"/>
  <c r="E20" i="11" s="1"/>
  <c r="E22" i="11" s="1"/>
  <c r="E24" i="11" s="1"/>
  <c r="E26" i="11" s="1"/>
  <c r="E28" i="11" s="1"/>
  <c r="E30" i="11" s="1"/>
  <c r="E32" i="11" s="1"/>
  <c r="D12" i="11"/>
  <c r="D14" i="11" s="1"/>
  <c r="D16" i="11" s="1"/>
  <c r="D18" i="11" s="1"/>
  <c r="D20" i="11" s="1"/>
  <c r="D22" i="11" s="1"/>
  <c r="D24" i="11" s="1"/>
  <c r="D26" i="11" s="1"/>
  <c r="D28" i="11" s="1"/>
  <c r="D30" i="11" s="1"/>
  <c r="D32" i="11" s="1"/>
  <c r="F12" i="11" l="1"/>
  <c r="G19" i="13"/>
  <c r="F10" i="11"/>
  <c r="G10" i="11" s="1"/>
  <c r="L10" i="11" s="1"/>
  <c r="F9" i="11"/>
  <c r="G9" i="11" s="1"/>
  <c r="L9" i="11" s="1"/>
  <c r="C29" i="13"/>
  <c r="D29" i="13"/>
  <c r="E29" i="13"/>
  <c r="F29" i="13"/>
  <c r="G29" i="13"/>
  <c r="H29" i="13"/>
  <c r="I29" i="13"/>
  <c r="J29" i="13"/>
  <c r="K29" i="13"/>
  <c r="L29" i="13"/>
  <c r="M29" i="13"/>
  <c r="B29" i="13"/>
  <c r="N26" i="13"/>
  <c r="N23" i="13"/>
  <c r="N28" i="13"/>
  <c r="N25" i="13"/>
  <c r="N22" i="13"/>
  <c r="N21" i="13"/>
  <c r="N29" i="13" s="1"/>
  <c r="C19" i="13"/>
  <c r="D19" i="13"/>
  <c r="E19" i="13"/>
  <c r="F19" i="13"/>
  <c r="H19" i="13"/>
  <c r="I19" i="13"/>
  <c r="J19" i="13"/>
  <c r="K19" i="13"/>
  <c r="L19" i="13"/>
  <c r="M19" i="13"/>
  <c r="B19" i="13"/>
  <c r="N16" i="13"/>
  <c r="N14" i="13"/>
  <c r="N10" i="13"/>
  <c r="N9" i="13"/>
  <c r="N19" i="13" l="1"/>
  <c r="G12" i="11"/>
  <c r="F14" i="11"/>
  <c r="C10" i="10"/>
  <c r="D10" i="10"/>
  <c r="E10" i="10"/>
  <c r="F10" i="10"/>
  <c r="G10" i="10"/>
  <c r="H10" i="10"/>
  <c r="B10" i="10"/>
  <c r="C15" i="2"/>
  <c r="C18" i="2" s="1"/>
  <c r="L12" i="11" l="1"/>
  <c r="G14" i="11"/>
  <c r="L14" i="11" s="1"/>
  <c r="F16" i="11"/>
  <c r="G16" i="11" l="1"/>
  <c r="L16" i="11" s="1"/>
  <c r="F18" i="11"/>
  <c r="G18" i="11" l="1"/>
  <c r="L18" i="11" s="1"/>
  <c r="F20" i="11"/>
  <c r="G20" i="11" l="1"/>
  <c r="L20" i="11" s="1"/>
  <c r="F22" i="11"/>
  <c r="F24" i="11" l="1"/>
  <c r="G22" i="11"/>
  <c r="L22" i="11" s="1"/>
  <c r="G24" i="11" l="1"/>
  <c r="L24" i="11" s="1"/>
  <c r="F26" i="11"/>
  <c r="G26" i="11" l="1"/>
  <c r="L26" i="11" s="1"/>
  <c r="F28" i="11"/>
  <c r="G28" i="11" l="1"/>
  <c r="L28" i="11" s="1"/>
  <c r="F30" i="11"/>
  <c r="F32" i="11" l="1"/>
  <c r="G32" i="11" s="1"/>
  <c r="L32" i="11" s="1"/>
  <c r="G30" i="11"/>
  <c r="L30" i="11" s="1"/>
</calcChain>
</file>

<file path=xl/sharedStrings.xml><?xml version="1.0" encoding="utf-8"?>
<sst xmlns="http://schemas.openxmlformats.org/spreadsheetml/2006/main" count="325" uniqueCount="243">
  <si>
    <t xml:space="preserve">Támogatások Összesen: </t>
  </si>
  <si>
    <t>2014. év</t>
  </si>
  <si>
    <t>Beszámítás:</t>
  </si>
  <si>
    <t>I. Általános támogatás összesen:</t>
  </si>
  <si>
    <t>I. 1. a) Hivatali működés támogatása</t>
  </si>
  <si>
    <t>I. 1. b) Üzemeltetési feladatok összesen:</t>
  </si>
  <si>
    <t>I. 1. c) Egyéb feladatok támogatása:</t>
  </si>
  <si>
    <t>Megj.: A minimumot kaptuk meg.</t>
  </si>
  <si>
    <t>Megj.: A segélyekhez biztosított önrész alapján és
 lakosságszám alapján számították ki központilag.</t>
  </si>
  <si>
    <t>Közművelődési feladatok:</t>
  </si>
  <si>
    <t>e Ft</t>
  </si>
  <si>
    <t>Megnevezés</t>
  </si>
  <si>
    <t>2014. évi
előirányzat</t>
  </si>
  <si>
    <t>Építményadó</t>
  </si>
  <si>
    <t>Telekadó</t>
  </si>
  <si>
    <t>Vállalkozók kommunális adója</t>
  </si>
  <si>
    <t>Magánszemélyek kommunális adója</t>
  </si>
  <si>
    <t>Idegenforgalmi adó</t>
  </si>
  <si>
    <t>Iparűzési adó</t>
  </si>
  <si>
    <t>Helyi adók összesen</t>
  </si>
  <si>
    <t>Gépjármű adó</t>
  </si>
  <si>
    <t>Pótlék,  bírság, egyéb</t>
  </si>
  <si>
    <t>Közhatalmi bevételek összesen</t>
  </si>
  <si>
    <t>Működési célú támogatások, bevételek</t>
  </si>
  <si>
    <t xml:space="preserve">     TB alapoktól</t>
  </si>
  <si>
    <t xml:space="preserve">                Orvosi ügyelet</t>
  </si>
  <si>
    <t xml:space="preserve">                Védőnői szolgálat</t>
  </si>
  <si>
    <t xml:space="preserve">      Központi költségvetési szervtől</t>
  </si>
  <si>
    <t xml:space="preserve">      Helyi önkormányzatoktól</t>
  </si>
  <si>
    <t>Működési célú átvett pénzeszközök</t>
  </si>
  <si>
    <t>Eredeti előirányzat</t>
  </si>
  <si>
    <t>Összesen:</t>
  </si>
  <si>
    <t>Felhalmozási célú támogatások, bevételek</t>
  </si>
  <si>
    <t>Felhalmozási célú átvett pénzeszközök</t>
  </si>
  <si>
    <t>Pénzeszköz átadások</t>
  </si>
  <si>
    <t xml:space="preserve">     Önkormányzati igazgatás</t>
  </si>
  <si>
    <t xml:space="preserve">                Egyesületek</t>
  </si>
  <si>
    <t xml:space="preserve">     Bursa Hungarica</t>
  </si>
  <si>
    <t>Támogatás értékű kiadások</t>
  </si>
  <si>
    <t xml:space="preserve">                Pécsváradi orvosi ügyelet</t>
  </si>
  <si>
    <t>Társadalom biztosítási ellátások</t>
  </si>
  <si>
    <t>Családi támogatások</t>
  </si>
  <si>
    <t>Pénzbeli kárpótlások, kártérítések</t>
  </si>
  <si>
    <t>Betegséggel kapcsolatos (nem TB) ellátások</t>
  </si>
  <si>
    <t xml:space="preserve">       Közgyógyellátás</t>
  </si>
  <si>
    <t>Foglalkoztatással, munkanélküliséggel kapcsolatos ellátások</t>
  </si>
  <si>
    <t xml:space="preserve">      Foglalkoztatást helyettesítő támogatás</t>
  </si>
  <si>
    <t>Lakhatással kapcsolatos ellátások</t>
  </si>
  <si>
    <t xml:space="preserve">      Lakásfenntartási támogatás</t>
  </si>
  <si>
    <t xml:space="preserve">      Adósságcsökkentési támogatás</t>
  </si>
  <si>
    <t>Intézményi ellátottak pénzbeli juttatásai</t>
  </si>
  <si>
    <t>Egyéb nem intézményi ellátások</t>
  </si>
  <si>
    <t xml:space="preserve">     Rendszeres szociális támogatás</t>
  </si>
  <si>
    <t xml:space="preserve">     Önkormányzati segélyek</t>
  </si>
  <si>
    <t>Önkormányzat által folyósított ellátások összesen</t>
  </si>
  <si>
    <t xml:space="preserve">     Ápolási díj </t>
  </si>
  <si>
    <t>Felújítási cél</t>
  </si>
  <si>
    <t xml:space="preserve">Mecseknádasd Önkormányzat </t>
  </si>
  <si>
    <t>Beruházási cél:</t>
  </si>
  <si>
    <t>Általános tartalék</t>
  </si>
  <si>
    <t>Céltartalék</t>
  </si>
  <si>
    <t xml:space="preserve">     Felhalmozási céltartalék</t>
  </si>
  <si>
    <t>Költségvetési szerv</t>
  </si>
  <si>
    <t>Nyitó létszám</t>
  </si>
  <si>
    <t>Zárólétszám</t>
  </si>
  <si>
    <t>Közalkalmazott</t>
  </si>
  <si>
    <t>Képviselő</t>
  </si>
  <si>
    <t>Közfoglalkoztatott</t>
  </si>
  <si>
    <t>Egyéb</t>
  </si>
  <si>
    <t>Helyi adók</t>
  </si>
  <si>
    <t>Január</t>
  </si>
  <si>
    <t>Február</t>
  </si>
  <si>
    <t>Március</t>
  </si>
  <si>
    <t>Április</t>
  </si>
  <si>
    <t>Május</t>
  </si>
  <si>
    <t>Június</t>
  </si>
  <si>
    <t>Július</t>
  </si>
  <si>
    <t>Augusztus</t>
  </si>
  <si>
    <t>Szeptember</t>
  </si>
  <si>
    <t>Október</t>
  </si>
  <si>
    <t>November</t>
  </si>
  <si>
    <t>December</t>
  </si>
  <si>
    <t>Összesen</t>
  </si>
  <si>
    <t>Személyi juttatások</t>
  </si>
  <si>
    <t>Járulékok</t>
  </si>
  <si>
    <t>Dologi kiadások</t>
  </si>
  <si>
    <t>Államháztartáson kívüli pe.átadás</t>
  </si>
  <si>
    <t>Támogatásértékű kiadás</t>
  </si>
  <si>
    <t>Ellátottak pénzbeli juttatásai</t>
  </si>
  <si>
    <t>Felújítások</t>
  </si>
  <si>
    <t>Beruházások</t>
  </si>
  <si>
    <t>Pénzforgalom nélküli kiadások</t>
  </si>
  <si>
    <t>Kiadások összesen</t>
  </si>
  <si>
    <t>Intézm. Működési bevételek</t>
  </si>
  <si>
    <t>Közhatalmi bevételek</t>
  </si>
  <si>
    <t>Ktgvetési támogatások</t>
  </si>
  <si>
    <t>Felhalmozási bevétel</t>
  </si>
  <si>
    <t>Támogatásértékű bevételek</t>
  </si>
  <si>
    <t>Átvett pénzeszközök</t>
  </si>
  <si>
    <t>Kölcsönök visszatérülése</t>
  </si>
  <si>
    <t>Hitelfelvétel</t>
  </si>
  <si>
    <t>Pénzforgalom nélküli bevétel</t>
  </si>
  <si>
    <t>Bevételek összesen</t>
  </si>
  <si>
    <t>Sorszám</t>
  </si>
  <si>
    <t>Szerződés
 szerinti
 összeg</t>
  </si>
  <si>
    <t>Hitelintézet
megneve
zése</t>
  </si>
  <si>
    <t>Hitel
megnevezése</t>
  </si>
  <si>
    <t>Hitelnyúj
tás dátuma</t>
  </si>
  <si>
    <t>Lejárat 
ideje</t>
  </si>
  <si>
    <t>Jelenlegi
állomány</t>
  </si>
  <si>
    <t>-</t>
  </si>
  <si>
    <t>Fizetési kötelezettség ezer forintban</t>
  </si>
  <si>
    <t>Jogcím</t>
  </si>
  <si>
    <t>Mentesség</t>
  </si>
  <si>
    <t>Kimutatás az önkormányzat közvetett támogatásairól</t>
  </si>
  <si>
    <t>Hónap</t>
  </si>
  <si>
    <t>Adat jellege</t>
  </si>
  <si>
    <t>Nyitó 
pénzáll.</t>
  </si>
  <si>
    <t>Pénzforgalmi</t>
  </si>
  <si>
    <t>Bevétel</t>
  </si>
  <si>
    <t>Kiadás</t>
  </si>
  <si>
    <t>Egyenleg</t>
  </si>
  <si>
    <t>Záró
pénzáll.</t>
  </si>
  <si>
    <t>Likviditás
milyensége</t>
  </si>
  <si>
    <t>Likviditási hitel</t>
  </si>
  <si>
    <t>Felvét</t>
  </si>
  <si>
    <t>Törlesztés</t>
  </si>
  <si>
    <t>Korrigált 
záró egy.</t>
  </si>
  <si>
    <t>Havi
halmozott</t>
  </si>
  <si>
    <t>jó</t>
  </si>
  <si>
    <t>Mecseknádasd Önkormányzat
2014. évi költségvetés
Felhalmozásra átvett pénzeszközök és támogatások</t>
  </si>
  <si>
    <t>Óbánya Község Önkormányzata
2014. évi költségvetés
Központi költségvetésből származó működési és feadat alapú támogatások</t>
  </si>
  <si>
    <t>Óbánya Község Önkormányzata</t>
  </si>
  <si>
    <t xml:space="preserve">          Zöldterület: (Közigazg. Határadatbázis alapj.)</t>
  </si>
  <si>
    <t>Megj.: 22300 Ft/hektár x 27,9 hektár = 622170 Ft</t>
  </si>
  <si>
    <t xml:space="preserve">          Közvilágítás: (KSH adatai alapj.)</t>
  </si>
  <si>
    <t>Megj.: 283200 Ft/km x 2,7 km = 764640 Ft</t>
  </si>
  <si>
    <t xml:space="preserve">          Köztemető: (KSH adatai alapj.)</t>
  </si>
  <si>
    <t xml:space="preserve">          Közutak: (KSH adatai alapj.)</t>
  </si>
  <si>
    <t>Megj.: 227000 Ft/km x 1,425km =323475 Ft</t>
  </si>
  <si>
    <t>Megj.: 2700 Ft/fő, de legalább 4.000.000 Ft. A beszámítás
miatt csak 3.960.159 Ft-ot kaptunk.</t>
  </si>
  <si>
    <t>Megj.: 2014-ben a beszámítás összege, 119.841 Ft volt.</t>
  </si>
  <si>
    <t>II. Szociális és gyermekjóléti támogatás</t>
  </si>
  <si>
    <t>II. 1. Hozzájárulás szociális ellátásokhoz</t>
  </si>
  <si>
    <t>II. 2. Gyermekjóléti szolgálat alapszolg.</t>
  </si>
  <si>
    <t xml:space="preserve">    II. 1.  Szociális étkeztetés</t>
  </si>
  <si>
    <t>Megj.: 55360 Ft/fő x 5 fő = 276800 Ft</t>
  </si>
  <si>
    <t xml:space="preserve">    II. 2. Falugondnok</t>
  </si>
  <si>
    <t>Megj.: 2500000 Ft/szolgálat</t>
  </si>
  <si>
    <t xml:space="preserve">    II. 3. Szociális feladatok</t>
  </si>
  <si>
    <t>Megj.: 1000 Ft/fő, de településenként legalább 600000 Ft
jár.</t>
  </si>
  <si>
    <t>Üdülőhelyi feladatok:</t>
  </si>
  <si>
    <t>Óbánya Község Önkormányzata
2014. évi költségvetés
Közhatalmi bevételek</t>
  </si>
  <si>
    <t>Óbánya Község Önkormányzata
2014. évi költségvetés
Működésre átvett pénzeszközök és támogatások</t>
  </si>
  <si>
    <t>Óbánya Község Önkormányzata
2014. évi költségvetés
Egyéb működési célú kiadások</t>
  </si>
  <si>
    <t xml:space="preserve">                Egyéb</t>
  </si>
  <si>
    <t>Óbánya Község Önkormányzata
2014. évi költségvetés
Ellátottak pénzbeli juttatásai</t>
  </si>
  <si>
    <t>Óbánya Község Önkormányzata
2014. évi költségvetés
Felújítások</t>
  </si>
  <si>
    <t>Óbánya Község Önkormányzata
2014. évi költségvetés
Beruházások</t>
  </si>
  <si>
    <t>Falubusz</t>
  </si>
  <si>
    <t>Szobor</t>
  </si>
  <si>
    <t>Egyéb beruházás</t>
  </si>
  <si>
    <t>Óbánya Község Önkormányzata
2014. évi költségvetés
Tartalékok</t>
  </si>
  <si>
    <t>Óbánya Község Önkormányzata
2014. évi költségvetés
Előirányzat felhasználási ütemterv</t>
  </si>
  <si>
    <t>Óbánya Község Önkormányzata
2014. évi költségvetés
Többéves kihatással előirányzatok</t>
  </si>
  <si>
    <t>Közszolgálati 
tisztviselő</t>
  </si>
  <si>
    <t>Óbánya Község Önkormányzata
 összesen:</t>
  </si>
  <si>
    <t>Óbánya Község Önkormányzata
2014. évi költségvetés
Likviditási terv</t>
  </si>
  <si>
    <t>Óbánya Község Önkormányzata
2014. évi költségvetés
Létszám</t>
  </si>
  <si>
    <t xml:space="preserve">1.  melléklet </t>
  </si>
  <si>
    <t>Óbánya Község Önkormányzata
2014. évi költségvetése</t>
  </si>
  <si>
    <t>Bevételek</t>
  </si>
  <si>
    <t>Kiemelt bevételi előirányzatok</t>
  </si>
  <si>
    <t>2014. évi eredeti előirányzat</t>
  </si>
  <si>
    <t>Kötelező
 feladat</t>
  </si>
  <si>
    <t>Önként vállalt
feladat</t>
  </si>
  <si>
    <t>Államigazgatási
feladat</t>
  </si>
  <si>
    <t>Működési költségvetés</t>
  </si>
  <si>
    <t xml:space="preserve">         I. Intézményi működési bevételek</t>
  </si>
  <si>
    <t xml:space="preserve">         II. Közhatalmi bevételek</t>
  </si>
  <si>
    <t xml:space="preserve">                 Helyi adók</t>
  </si>
  <si>
    <t xml:space="preserve">                 Gépjármű adó</t>
  </si>
  <si>
    <t xml:space="preserve">                 Bírságok, pótlékok és egyéb bevételek</t>
  </si>
  <si>
    <t xml:space="preserve">         III. Működési támogatások </t>
  </si>
  <si>
    <t xml:space="preserve">                 Működési és feladatalapú támogatás</t>
  </si>
  <si>
    <t xml:space="preserve">                 Egyéb költségvetési támogatás</t>
  </si>
  <si>
    <t xml:space="preserve">         IV. Működési célú támogatások államháztartáson belülről</t>
  </si>
  <si>
    <t xml:space="preserve">         V.  Működési célú átvett pénzeszközök
               államháztartáson kívülről</t>
  </si>
  <si>
    <t xml:space="preserve">         VI. Előző évi működési pénzmaradvány</t>
  </si>
  <si>
    <t xml:space="preserve">         VII. Finanszírozási bevételek</t>
  </si>
  <si>
    <t xml:space="preserve">                Likvidhitel</t>
  </si>
  <si>
    <t xml:space="preserve">                Működési hiány belső finanszírozását meghaladó összegének 
                külső fin. Bev.</t>
  </si>
  <si>
    <t xml:space="preserve">                Intézményfinanszírozás</t>
  </si>
  <si>
    <t>Felhalmozási költségvetés</t>
  </si>
  <si>
    <t xml:space="preserve">         I. Felhalmozási bevételek</t>
  </si>
  <si>
    <t xml:space="preserve">              Tárgyi eszközök, immateriális javak értékesítése</t>
  </si>
  <si>
    <t xml:space="preserve">              Pénzügyi befektetések bevétele</t>
  </si>
  <si>
    <t xml:space="preserve">         II. Felhalmozási támogatások</t>
  </si>
  <si>
    <t xml:space="preserve">              Egyéb költségvetési támogatás</t>
  </si>
  <si>
    <t xml:space="preserve">         III. Felhalmozási célú támogatások államháztartáson belülről</t>
  </si>
  <si>
    <t xml:space="preserve">         IV. Felhalmozási célú átvett pénzeszközök
               államháztartáson kívülről</t>
  </si>
  <si>
    <t xml:space="preserve">          V. Előző évi felhalmozási célú pénzmaradvány</t>
  </si>
  <si>
    <t xml:space="preserve">         VI. Finanszírozási bevételek</t>
  </si>
  <si>
    <t xml:space="preserve">               Feljlesztési hitel felvétele </t>
  </si>
  <si>
    <t>BEVÉTELEK ÖSSZESEN:</t>
  </si>
  <si>
    <t>Kiadások</t>
  </si>
  <si>
    <t>Kiemelt kiadási előirányzatok</t>
  </si>
  <si>
    <t xml:space="preserve">           I. Személyi juttatások összesen</t>
  </si>
  <si>
    <t xml:space="preserve">           II. Munkaadókat terhelő járulékok </t>
  </si>
  <si>
    <t xml:space="preserve">           III. Dologi kiadások  és egyéb folyó kiadások</t>
  </si>
  <si>
    <t xml:space="preserve">           IV. Ellátottak pénzbeli juttatásai</t>
  </si>
  <si>
    <t xml:space="preserve">           V. Egyéb működési célú kiadások</t>
  </si>
  <si>
    <t xml:space="preserve">                   Működési célú támogatás értékű kiadás</t>
  </si>
  <si>
    <t xml:space="preserve">                   Működési célú pénzeszköz átadás</t>
  </si>
  <si>
    <t xml:space="preserve">                   Egyéb</t>
  </si>
  <si>
    <t xml:space="preserve">          VI. Tartalékok</t>
  </si>
  <si>
    <t xml:space="preserve">                   Általános tartalék</t>
  </si>
  <si>
    <t xml:space="preserve">                   Működési céltartalék</t>
  </si>
  <si>
    <t xml:space="preserve">          VII. Finanszírozási kiadások</t>
  </si>
  <si>
    <t xml:space="preserve">                 Intézményfinanszírozás</t>
  </si>
  <si>
    <t xml:space="preserve">           I. Felújítások</t>
  </si>
  <si>
    <t xml:space="preserve">           II. Beruházások</t>
  </si>
  <si>
    <t xml:space="preserve">           III. Egyéb felhalmozási kiadások</t>
  </si>
  <si>
    <t xml:space="preserve">           IV. Tartalékok</t>
  </si>
  <si>
    <t xml:space="preserve">                     Felhalmozási céltartalék</t>
  </si>
  <si>
    <t xml:space="preserve">           V. Finanszírozási kiadások összesen</t>
  </si>
  <si>
    <t xml:space="preserve">                    Hiteltörlesztés államháztartáson kívülre</t>
  </si>
  <si>
    <t xml:space="preserve">                          Hosszú lejáratú hitelek visszafizetése 
                          pénzügyi vállalkozásnak</t>
  </si>
  <si>
    <t>KIADÁSOK ÖSSZESEN:</t>
  </si>
  <si>
    <t xml:space="preserve">2. melléklet </t>
  </si>
  <si>
    <t>3. melléklet</t>
  </si>
  <si>
    <t xml:space="preserve">4. melléklet </t>
  </si>
  <si>
    <t xml:space="preserve">5. melléklet </t>
  </si>
  <si>
    <t>6.  melléklet</t>
  </si>
  <si>
    <t xml:space="preserve">7. melléklet </t>
  </si>
  <si>
    <t>8. melléklet</t>
  </si>
  <si>
    <t>9. melléklet</t>
  </si>
  <si>
    <t>10. melléklet</t>
  </si>
  <si>
    <t xml:space="preserve">11. melléklet </t>
  </si>
  <si>
    <t>12.  melléklet</t>
  </si>
  <si>
    <t xml:space="preserve">13 melléklet </t>
  </si>
  <si>
    <t xml:space="preserve">14. melléklet </t>
  </si>
  <si>
    <t>15. melléklet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</si>
</sst>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\ &quot;Ft&quot;"/>
    <numFmt numFmtId="165" formatCode="#,##0\ _F_t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u/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5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12">
    <xf numFmtId="0" fontId="0" fillId="0" borderId="0" xfId="0"/>
    <xf numFmtId="164" fontId="0" fillId="0" borderId="0" xfId="0" applyNumberFormat="1"/>
    <xf numFmtId="164" fontId="2" fillId="0" borderId="1" xfId="0" applyNumberFormat="1" applyFont="1" applyBorder="1" applyAlignment="1">
      <alignment horizontal="center"/>
    </xf>
    <xf numFmtId="164" fontId="0" fillId="0" borderId="1" xfId="0" applyNumberFormat="1" applyBorder="1" applyAlignment="1">
      <alignment wrapText="1"/>
    </xf>
    <xf numFmtId="164" fontId="3" fillId="0" borderId="1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64" fontId="6" fillId="0" borderId="1" xfId="0" applyNumberFormat="1" applyFont="1" applyBorder="1" applyAlignment="1">
      <alignment horizontal="center"/>
    </xf>
    <xf numFmtId="0" fontId="0" fillId="0" borderId="0" xfId="0" applyAlignment="1"/>
    <xf numFmtId="0" fontId="2" fillId="0" borderId="0" xfId="0" applyFont="1" applyAlignment="1"/>
    <xf numFmtId="0" fontId="0" fillId="0" borderId="0" xfId="0" applyAlignment="1">
      <alignment horizontal="right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1" fontId="0" fillId="0" borderId="6" xfId="0" applyNumberFormat="1" applyBorder="1"/>
    <xf numFmtId="1" fontId="0" fillId="0" borderId="9" xfId="0" applyNumberFormat="1" applyBorder="1"/>
    <xf numFmtId="1" fontId="2" fillId="0" borderId="10" xfId="0" applyNumberFormat="1" applyFont="1" applyBorder="1"/>
    <xf numFmtId="1" fontId="0" fillId="0" borderId="13" xfId="0" applyNumberFormat="1" applyBorder="1"/>
    <xf numFmtId="0" fontId="2" fillId="0" borderId="1" xfId="0" applyFont="1" applyBorder="1"/>
    <xf numFmtId="0" fontId="0" fillId="0" borderId="1" xfId="0" applyBorder="1"/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horizontal="center" wrapText="1"/>
    </xf>
    <xf numFmtId="0" fontId="0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0" fillId="0" borderId="12" xfId="0" applyBorder="1"/>
    <xf numFmtId="0" fontId="2" fillId="0" borderId="10" xfId="0" applyFont="1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wrapText="1"/>
    </xf>
    <xf numFmtId="0" fontId="2" fillId="0" borderId="10" xfId="0" applyFont="1" applyFill="1" applyBorder="1"/>
    <xf numFmtId="0" fontId="0" fillId="0" borderId="3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10" xfId="0" applyBorder="1"/>
    <xf numFmtId="0" fontId="2" fillId="0" borderId="10" xfId="0" applyFont="1" applyBorder="1" applyAlignment="1"/>
    <xf numFmtId="0" fontId="0" fillId="0" borderId="10" xfId="0" applyBorder="1" applyAlignment="1"/>
    <xf numFmtId="0" fontId="0" fillId="0" borderId="10" xfId="0" applyBorder="1" applyAlignment="1">
      <alignment wrapText="1"/>
    </xf>
    <xf numFmtId="0" fontId="0" fillId="0" borderId="12" xfId="0" applyBorder="1" applyAlignment="1">
      <alignment horizontal="center"/>
    </xf>
    <xf numFmtId="164" fontId="0" fillId="0" borderId="0" xfId="0" applyNumberFormat="1" applyAlignment="1">
      <alignment horizontal="center" wrapText="1"/>
    </xf>
    <xf numFmtId="165" fontId="0" fillId="0" borderId="0" xfId="0" applyNumberFormat="1"/>
    <xf numFmtId="165" fontId="4" fillId="0" borderId="1" xfId="0" applyNumberFormat="1" applyFont="1" applyBorder="1"/>
    <xf numFmtId="165" fontId="2" fillId="0" borderId="1" xfId="0" applyNumberFormat="1" applyFont="1" applyBorder="1" applyAlignment="1">
      <alignment horizontal="center"/>
    </xf>
    <xf numFmtId="165" fontId="4" fillId="2" borderId="1" xfId="1" applyNumberFormat="1" applyFont="1" applyBorder="1"/>
    <xf numFmtId="165" fontId="3" fillId="0" borderId="1" xfId="0" applyNumberFormat="1" applyFont="1" applyBorder="1" applyAlignment="1">
      <alignment horizontal="center"/>
    </xf>
    <xf numFmtId="165" fontId="0" fillId="0" borderId="1" xfId="0" applyNumberFormat="1" applyBorder="1"/>
    <xf numFmtId="165" fontId="0" fillId="0" borderId="1" xfId="0" applyNumberFormat="1" applyBorder="1" applyAlignment="1">
      <alignment horizontal="center"/>
    </xf>
    <xf numFmtId="165" fontId="3" fillId="0" borderId="1" xfId="0" applyNumberFormat="1" applyFont="1" applyBorder="1"/>
    <xf numFmtId="165" fontId="2" fillId="0" borderId="1" xfId="0" applyNumberFormat="1" applyFont="1" applyBorder="1"/>
    <xf numFmtId="165" fontId="0" fillId="0" borderId="1" xfId="0" applyNumberFormat="1" applyBorder="1" applyAlignment="1">
      <alignment wrapText="1"/>
    </xf>
    <xf numFmtId="165" fontId="2" fillId="0" borderId="1" xfId="0" applyNumberFormat="1" applyFont="1" applyBorder="1" applyAlignment="1">
      <alignment wrapText="1"/>
    </xf>
    <xf numFmtId="165" fontId="5" fillId="0" borderId="1" xfId="0" applyNumberFormat="1" applyFont="1" applyBorder="1"/>
    <xf numFmtId="1" fontId="0" fillId="0" borderId="1" xfId="0" applyNumberFormat="1" applyBorder="1"/>
    <xf numFmtId="0" fontId="0" fillId="0" borderId="19" xfId="0" applyFill="1" applyBorder="1"/>
    <xf numFmtId="0" fontId="0" fillId="0" borderId="3" xfId="0" applyFill="1" applyBorder="1"/>
    <xf numFmtId="0" fontId="0" fillId="0" borderId="20" xfId="0" applyFill="1" applyBorder="1"/>
    <xf numFmtId="0" fontId="0" fillId="0" borderId="18" xfId="0" applyFill="1" applyBorder="1"/>
    <xf numFmtId="0" fontId="0" fillId="0" borderId="17" xfId="0" applyFill="1" applyBorder="1"/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7" fillId="0" borderId="1" xfId="0" applyFont="1" applyBorder="1"/>
    <xf numFmtId="0" fontId="6" fillId="0" borderId="1" xfId="0" applyFont="1" applyBorder="1"/>
    <xf numFmtId="0" fontId="8" fillId="0" borderId="1" xfId="0" applyFont="1" applyBorder="1"/>
    <xf numFmtId="0" fontId="8" fillId="0" borderId="1" xfId="0" applyFont="1" applyBorder="1" applyAlignment="1">
      <alignment wrapText="1"/>
    </xf>
    <xf numFmtId="0" fontId="6" fillId="0" borderId="1" xfId="0" applyFont="1" applyBorder="1" applyAlignment="1">
      <alignment vertical="top" wrapText="1"/>
    </xf>
    <xf numFmtId="0" fontId="6" fillId="0" borderId="0" xfId="0" applyFont="1"/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center"/>
    </xf>
    <xf numFmtId="0" fontId="6" fillId="0" borderId="8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7" fillId="0" borderId="10" xfId="0" applyFont="1" applyBorder="1"/>
    <xf numFmtId="0" fontId="6" fillId="0" borderId="10" xfId="0" applyFont="1" applyBorder="1"/>
    <xf numFmtId="0" fontId="8" fillId="0" borderId="12" xfId="0" applyFont="1" applyBorder="1"/>
    <xf numFmtId="0" fontId="6" fillId="0" borderId="12" xfId="0" applyFont="1" applyBorder="1"/>
    <xf numFmtId="0" fontId="6" fillId="0" borderId="8" xfId="0" applyFont="1" applyBorder="1"/>
    <xf numFmtId="0" fontId="6" fillId="0" borderId="8" xfId="0" applyFont="1" applyBorder="1" applyAlignment="1">
      <alignment wrapText="1"/>
    </xf>
    <xf numFmtId="0" fontId="8" fillId="0" borderId="10" xfId="0" applyFont="1" applyBorder="1"/>
    <xf numFmtId="0" fontId="4" fillId="0" borderId="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2" fillId="0" borderId="10" xfId="0" applyFont="1" applyBorder="1" applyAlignment="1">
      <alignment horizontal="left"/>
    </xf>
    <xf numFmtId="0" fontId="2" fillId="0" borderId="0" xfId="0" applyFont="1" applyAlignment="1">
      <alignment horizont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5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0" xfId="0" applyBorder="1" applyAlignment="1">
      <alignment horizontal="center" wrapText="1"/>
    </xf>
    <xf numFmtId="0" fontId="0" fillId="0" borderId="10" xfId="0" applyBorder="1" applyAlignment="1">
      <alignment horizontal="center"/>
    </xf>
    <xf numFmtId="0" fontId="0" fillId="0" borderId="12" xfId="0" applyBorder="1" applyAlignment="1">
      <alignment horizontal="center" wrapText="1"/>
    </xf>
  </cellXfs>
  <cellStyles count="2">
    <cellStyle name="40% - 5. jelölőszín" xfId="1" builtinId="47"/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8"/>
  <sheetViews>
    <sheetView workbookViewId="0">
      <selection activeCell="A4" sqref="A4:E4"/>
    </sheetView>
  </sheetViews>
  <sheetFormatPr defaultRowHeight="15" x14ac:dyDescent="0.25"/>
  <cols>
    <col min="1" max="1" width="58.140625" customWidth="1"/>
    <col min="2" max="2" width="10" customWidth="1"/>
  </cols>
  <sheetData>
    <row r="1" spans="1:5" x14ac:dyDescent="0.25">
      <c r="A1" s="7" t="s">
        <v>169</v>
      </c>
    </row>
    <row r="2" spans="1:5" ht="38.450000000000003" customHeight="1" x14ac:dyDescent="0.25">
      <c r="A2" s="86" t="s">
        <v>170</v>
      </c>
      <c r="B2" s="87"/>
      <c r="C2" s="87"/>
      <c r="D2" s="87"/>
      <c r="E2" s="87"/>
    </row>
    <row r="3" spans="1:5" ht="15.75" x14ac:dyDescent="0.25">
      <c r="A3" s="63"/>
      <c r="B3" s="64"/>
      <c r="C3" s="64"/>
      <c r="D3" s="64"/>
      <c r="E3" s="64"/>
    </row>
    <row r="4" spans="1:5" x14ac:dyDescent="0.25">
      <c r="A4" s="88" t="s">
        <v>171</v>
      </c>
      <c r="B4" s="88"/>
      <c r="C4" s="88"/>
      <c r="D4" s="88"/>
      <c r="E4" s="88"/>
    </row>
    <row r="5" spans="1:5" ht="18" customHeight="1" x14ac:dyDescent="0.25">
      <c r="A5" s="83" t="s">
        <v>172</v>
      </c>
      <c r="B5" s="89" t="s">
        <v>173</v>
      </c>
      <c r="C5" s="89"/>
      <c r="D5" s="89"/>
      <c r="E5" s="89"/>
    </row>
    <row r="6" spans="1:5" ht="46.15" customHeight="1" x14ac:dyDescent="0.25">
      <c r="A6" s="83"/>
      <c r="B6" s="62" t="s">
        <v>82</v>
      </c>
      <c r="C6" s="65" t="s">
        <v>174</v>
      </c>
      <c r="D6" s="65" t="s">
        <v>175</v>
      </c>
      <c r="E6" s="65" t="s">
        <v>176</v>
      </c>
    </row>
    <row r="7" spans="1:5" ht="18" customHeight="1" x14ac:dyDescent="0.25">
      <c r="A7" s="66" t="s">
        <v>177</v>
      </c>
      <c r="B7" s="66">
        <f>SUM(B8,B9,B13,B18)</f>
        <v>21313</v>
      </c>
      <c r="C7" s="66">
        <f>SUM(C8,C9,C13,C18)</f>
        <v>21313</v>
      </c>
      <c r="D7" s="67"/>
      <c r="E7" s="67"/>
    </row>
    <row r="8" spans="1:5" ht="18" customHeight="1" x14ac:dyDescent="0.25">
      <c r="A8" s="68" t="s">
        <v>178</v>
      </c>
      <c r="B8" s="67">
        <v>4254</v>
      </c>
      <c r="C8" s="67">
        <v>4254</v>
      </c>
      <c r="D8" s="67"/>
      <c r="E8" s="67"/>
    </row>
    <row r="9" spans="1:5" ht="18" customHeight="1" x14ac:dyDescent="0.25">
      <c r="A9" s="68" t="s">
        <v>179</v>
      </c>
      <c r="B9" s="67">
        <v>5806</v>
      </c>
      <c r="C9" s="67">
        <v>5806</v>
      </c>
      <c r="D9" s="67"/>
      <c r="E9" s="67"/>
    </row>
    <row r="10" spans="1:5" ht="18" customHeight="1" x14ac:dyDescent="0.25">
      <c r="A10" s="67" t="s">
        <v>180</v>
      </c>
      <c r="B10" s="67">
        <v>5426</v>
      </c>
      <c r="C10" s="67">
        <v>5426</v>
      </c>
      <c r="D10" s="67"/>
      <c r="E10" s="67"/>
    </row>
    <row r="11" spans="1:5" ht="18" customHeight="1" x14ac:dyDescent="0.25">
      <c r="A11" s="67" t="s">
        <v>181</v>
      </c>
      <c r="B11" s="67">
        <v>380</v>
      </c>
      <c r="C11" s="67">
        <v>380</v>
      </c>
      <c r="D11" s="67"/>
      <c r="E11" s="67"/>
    </row>
    <row r="12" spans="1:5" ht="18" customHeight="1" x14ac:dyDescent="0.25">
      <c r="A12" s="67" t="s">
        <v>182</v>
      </c>
      <c r="B12" s="67">
        <v>0</v>
      </c>
      <c r="C12" s="67">
        <v>0</v>
      </c>
      <c r="D12" s="67"/>
      <c r="E12" s="67"/>
    </row>
    <row r="13" spans="1:5" ht="18" customHeight="1" x14ac:dyDescent="0.25">
      <c r="A13" s="68" t="s">
        <v>183</v>
      </c>
      <c r="B13" s="67">
        <v>10537</v>
      </c>
      <c r="C13" s="67">
        <v>10537</v>
      </c>
      <c r="D13" s="67"/>
      <c r="E13" s="67"/>
    </row>
    <row r="14" spans="1:5" ht="18" customHeight="1" x14ac:dyDescent="0.25">
      <c r="A14" s="67" t="s">
        <v>184</v>
      </c>
      <c r="B14" s="67">
        <v>10745</v>
      </c>
      <c r="C14" s="67">
        <v>10745</v>
      </c>
      <c r="D14" s="67"/>
      <c r="E14" s="67"/>
    </row>
    <row r="15" spans="1:5" ht="18" customHeight="1" x14ac:dyDescent="0.25">
      <c r="A15" s="67" t="s">
        <v>185</v>
      </c>
      <c r="B15" s="67">
        <v>0</v>
      </c>
      <c r="C15" s="67">
        <v>0</v>
      </c>
      <c r="D15" s="67"/>
      <c r="E15" s="67"/>
    </row>
    <row r="16" spans="1:5" ht="18" customHeight="1" x14ac:dyDescent="0.25">
      <c r="A16" s="68" t="s">
        <v>186</v>
      </c>
      <c r="B16" s="67">
        <v>0</v>
      </c>
      <c r="C16" s="67">
        <v>0</v>
      </c>
      <c r="D16" s="67"/>
      <c r="E16" s="67"/>
    </row>
    <row r="17" spans="1:5" ht="29.45" customHeight="1" x14ac:dyDescent="0.25">
      <c r="A17" s="69" t="s">
        <v>187</v>
      </c>
      <c r="B17" s="67">
        <v>0</v>
      </c>
      <c r="C17" s="67">
        <v>0</v>
      </c>
      <c r="D17" s="67"/>
      <c r="E17" s="67"/>
    </row>
    <row r="18" spans="1:5" ht="18" customHeight="1" x14ac:dyDescent="0.25">
      <c r="A18" s="68" t="s">
        <v>188</v>
      </c>
      <c r="B18" s="67">
        <v>716</v>
      </c>
      <c r="C18" s="67">
        <v>716</v>
      </c>
      <c r="D18" s="67"/>
      <c r="E18" s="67"/>
    </row>
    <row r="19" spans="1:5" ht="18" customHeight="1" x14ac:dyDescent="0.25">
      <c r="A19" s="68" t="s">
        <v>189</v>
      </c>
      <c r="B19" s="67">
        <v>0</v>
      </c>
      <c r="C19" s="67">
        <v>0</v>
      </c>
      <c r="D19" s="67"/>
      <c r="E19" s="67"/>
    </row>
    <row r="20" spans="1:5" ht="18" customHeight="1" x14ac:dyDescent="0.25">
      <c r="A20" s="67" t="s">
        <v>190</v>
      </c>
      <c r="B20" s="67">
        <v>0</v>
      </c>
      <c r="C20" s="67">
        <v>0</v>
      </c>
      <c r="D20" s="67"/>
      <c r="E20" s="67"/>
    </row>
    <row r="21" spans="1:5" ht="18" customHeight="1" x14ac:dyDescent="0.25">
      <c r="A21" s="70" t="s">
        <v>191</v>
      </c>
      <c r="B21" s="67">
        <v>0</v>
      </c>
      <c r="C21" s="67">
        <v>0</v>
      </c>
      <c r="D21" s="67"/>
      <c r="E21" s="67"/>
    </row>
    <row r="22" spans="1:5" ht="18" customHeight="1" x14ac:dyDescent="0.25">
      <c r="A22" s="67" t="s">
        <v>192</v>
      </c>
      <c r="B22" s="67">
        <v>0</v>
      </c>
      <c r="C22" s="67">
        <v>0</v>
      </c>
      <c r="D22" s="67"/>
      <c r="E22" s="67"/>
    </row>
    <row r="23" spans="1:5" ht="18" customHeight="1" x14ac:dyDescent="0.25">
      <c r="A23" s="67"/>
      <c r="B23" s="67"/>
      <c r="C23" s="67"/>
      <c r="D23" s="67"/>
      <c r="E23" s="67"/>
    </row>
    <row r="24" spans="1:5" ht="18" customHeight="1" x14ac:dyDescent="0.25">
      <c r="A24" s="66" t="s">
        <v>193</v>
      </c>
      <c r="B24" s="66">
        <f>SUM(B25:B34)</f>
        <v>19576</v>
      </c>
      <c r="C24" s="66">
        <f>SUM(C25:C34)</f>
        <v>19576</v>
      </c>
      <c r="D24" s="67"/>
      <c r="E24" s="67"/>
    </row>
    <row r="25" spans="1:5" ht="18" customHeight="1" x14ac:dyDescent="0.25">
      <c r="A25" s="68" t="s">
        <v>194</v>
      </c>
      <c r="B25" s="67">
        <v>14562</v>
      </c>
      <c r="C25" s="67">
        <v>14562</v>
      </c>
      <c r="D25" s="67"/>
      <c r="E25" s="67"/>
    </row>
    <row r="26" spans="1:5" ht="18" customHeight="1" x14ac:dyDescent="0.25">
      <c r="A26" s="67" t="s">
        <v>195</v>
      </c>
      <c r="B26" s="67">
        <v>0</v>
      </c>
      <c r="C26" s="67">
        <v>0</v>
      </c>
      <c r="D26" s="67"/>
      <c r="E26" s="67"/>
    </row>
    <row r="27" spans="1:5" ht="18" customHeight="1" x14ac:dyDescent="0.25">
      <c r="A27" s="67" t="s">
        <v>196</v>
      </c>
      <c r="B27" s="67">
        <v>0</v>
      </c>
      <c r="C27" s="67">
        <v>0</v>
      </c>
      <c r="D27" s="67"/>
      <c r="E27" s="67"/>
    </row>
    <row r="28" spans="1:5" ht="18" customHeight="1" x14ac:dyDescent="0.25">
      <c r="A28" s="68" t="s">
        <v>197</v>
      </c>
      <c r="B28" s="67">
        <v>0</v>
      </c>
      <c r="C28" s="67">
        <v>0</v>
      </c>
      <c r="D28" s="67"/>
      <c r="E28" s="67"/>
    </row>
    <row r="29" spans="1:5" ht="18" customHeight="1" x14ac:dyDescent="0.25">
      <c r="A29" s="67" t="s">
        <v>198</v>
      </c>
      <c r="B29" s="67">
        <v>0</v>
      </c>
      <c r="C29" s="67">
        <v>0</v>
      </c>
      <c r="D29" s="67"/>
      <c r="E29" s="67"/>
    </row>
    <row r="30" spans="1:5" ht="18" customHeight="1" x14ac:dyDescent="0.25">
      <c r="A30" s="68" t="s">
        <v>199</v>
      </c>
      <c r="B30" s="67">
        <v>0</v>
      </c>
      <c r="C30" s="67">
        <v>0</v>
      </c>
      <c r="D30" s="67"/>
      <c r="E30" s="67"/>
    </row>
    <row r="31" spans="1:5" ht="28.15" customHeight="1" x14ac:dyDescent="0.25">
      <c r="A31" s="69" t="s">
        <v>200</v>
      </c>
      <c r="B31" s="67">
        <v>0</v>
      </c>
      <c r="C31" s="67">
        <v>0</v>
      </c>
      <c r="D31" s="67"/>
      <c r="E31" s="67"/>
    </row>
    <row r="32" spans="1:5" ht="18" customHeight="1" x14ac:dyDescent="0.25">
      <c r="A32" s="68" t="s">
        <v>201</v>
      </c>
      <c r="B32" s="67">
        <v>5014</v>
      </c>
      <c r="C32" s="67">
        <v>5014</v>
      </c>
      <c r="D32" s="67"/>
      <c r="E32" s="67"/>
    </row>
    <row r="33" spans="1:5" ht="18" customHeight="1" x14ac:dyDescent="0.25">
      <c r="A33" s="68" t="s">
        <v>202</v>
      </c>
      <c r="B33" s="67">
        <v>0</v>
      </c>
      <c r="C33" s="67">
        <v>0</v>
      </c>
      <c r="D33" s="67"/>
      <c r="E33" s="67"/>
    </row>
    <row r="34" spans="1:5" ht="18" customHeight="1" x14ac:dyDescent="0.25">
      <c r="A34" s="67" t="s">
        <v>203</v>
      </c>
      <c r="B34" s="67">
        <v>0</v>
      </c>
      <c r="C34" s="67">
        <v>0</v>
      </c>
      <c r="D34" s="67"/>
      <c r="E34" s="67"/>
    </row>
    <row r="35" spans="1:5" ht="18" customHeight="1" x14ac:dyDescent="0.25">
      <c r="A35" s="67" t="s">
        <v>204</v>
      </c>
      <c r="B35" s="68">
        <f>SUM(B7,B24)</f>
        <v>40889</v>
      </c>
      <c r="C35" s="68">
        <f>SUM(C7,C24)</f>
        <v>40889</v>
      </c>
      <c r="D35" s="67"/>
      <c r="E35" s="67"/>
    </row>
    <row r="36" spans="1:5" x14ac:dyDescent="0.25">
      <c r="A36" s="71"/>
      <c r="B36" s="71"/>
      <c r="C36" s="71"/>
      <c r="D36" s="71"/>
      <c r="E36" s="71"/>
    </row>
    <row r="37" spans="1:5" x14ac:dyDescent="0.25">
      <c r="A37" s="71"/>
      <c r="B37" s="71"/>
      <c r="C37" s="71"/>
      <c r="D37" s="71"/>
      <c r="E37" s="71"/>
    </row>
    <row r="39" spans="1:5" ht="15.75" x14ac:dyDescent="0.25">
      <c r="A39" s="72"/>
      <c r="B39" s="73"/>
      <c r="C39" s="73"/>
      <c r="D39" s="73"/>
      <c r="E39" s="73"/>
    </row>
    <row r="40" spans="1:5" x14ac:dyDescent="0.25">
      <c r="A40" s="90" t="s">
        <v>205</v>
      </c>
      <c r="B40" s="90"/>
      <c r="C40" s="90"/>
      <c r="D40" s="90"/>
      <c r="E40" s="90"/>
    </row>
    <row r="41" spans="1:5" x14ac:dyDescent="0.25">
      <c r="A41" s="71"/>
      <c r="B41" s="71"/>
      <c r="C41" s="71"/>
      <c r="D41" s="71"/>
      <c r="E41" s="71"/>
    </row>
    <row r="42" spans="1:5" x14ac:dyDescent="0.25">
      <c r="A42" s="83" t="s">
        <v>206</v>
      </c>
      <c r="B42" s="85" t="s">
        <v>173</v>
      </c>
      <c r="C42" s="85"/>
      <c r="D42" s="85"/>
      <c r="E42" s="85"/>
    </row>
    <row r="43" spans="1:5" ht="39" thickBot="1" x14ac:dyDescent="0.3">
      <c r="A43" s="84"/>
      <c r="B43" s="74" t="s">
        <v>82</v>
      </c>
      <c r="C43" s="75" t="s">
        <v>174</v>
      </c>
      <c r="D43" s="75" t="s">
        <v>175</v>
      </c>
      <c r="E43" s="75" t="s">
        <v>176</v>
      </c>
    </row>
    <row r="44" spans="1:5" ht="18" customHeight="1" thickBot="1" x14ac:dyDescent="0.3">
      <c r="A44" s="76" t="s">
        <v>177</v>
      </c>
      <c r="B44" s="77">
        <f>SUM(B54,B45:B49)</f>
        <v>20225</v>
      </c>
      <c r="C44" s="77">
        <f>SUM(C54,C45:C49)</f>
        <v>19416</v>
      </c>
      <c r="D44" s="77"/>
      <c r="E44" s="77">
        <v>809</v>
      </c>
    </row>
    <row r="45" spans="1:5" ht="18" customHeight="1" x14ac:dyDescent="0.25">
      <c r="A45" s="78" t="s">
        <v>207</v>
      </c>
      <c r="B45" s="79">
        <v>3648</v>
      </c>
      <c r="C45" s="79">
        <v>3648</v>
      </c>
      <c r="D45" s="79"/>
      <c r="E45" s="79"/>
    </row>
    <row r="46" spans="1:5" ht="18" customHeight="1" x14ac:dyDescent="0.25">
      <c r="A46" s="68" t="s">
        <v>208</v>
      </c>
      <c r="B46" s="67">
        <v>1034</v>
      </c>
      <c r="C46" s="67">
        <v>1034</v>
      </c>
      <c r="D46" s="67"/>
      <c r="E46" s="67"/>
    </row>
    <row r="47" spans="1:5" ht="18" customHeight="1" x14ac:dyDescent="0.25">
      <c r="A47" s="68" t="s">
        <v>209</v>
      </c>
      <c r="B47" s="67">
        <v>7156</v>
      </c>
      <c r="C47" s="67">
        <v>7156</v>
      </c>
      <c r="D47" s="67"/>
      <c r="E47" s="67"/>
    </row>
    <row r="48" spans="1:5" ht="18" customHeight="1" x14ac:dyDescent="0.25">
      <c r="A48" s="68" t="s">
        <v>210</v>
      </c>
      <c r="B48" s="67">
        <v>809</v>
      </c>
      <c r="C48" s="67">
        <v>0</v>
      </c>
      <c r="D48" s="67"/>
      <c r="E48" s="67">
        <v>809</v>
      </c>
    </row>
    <row r="49" spans="1:5" ht="18" customHeight="1" x14ac:dyDescent="0.25">
      <c r="A49" s="68" t="s">
        <v>211</v>
      </c>
      <c r="B49" s="67">
        <f>SUM(B50:B52)</f>
        <v>2857</v>
      </c>
      <c r="C49" s="67">
        <f>SUM(C50:C52)</f>
        <v>2857</v>
      </c>
      <c r="D49" s="67"/>
      <c r="E49" s="67"/>
    </row>
    <row r="50" spans="1:5" ht="18" customHeight="1" x14ac:dyDescent="0.25">
      <c r="A50" s="67" t="s">
        <v>212</v>
      </c>
      <c r="B50" s="67">
        <v>828</v>
      </c>
      <c r="C50" s="67">
        <v>828</v>
      </c>
      <c r="D50" s="67"/>
      <c r="E50" s="67"/>
    </row>
    <row r="51" spans="1:5" ht="18" customHeight="1" x14ac:dyDescent="0.25">
      <c r="A51" s="67" t="s">
        <v>213</v>
      </c>
      <c r="B51" s="67">
        <v>1269</v>
      </c>
      <c r="C51" s="67">
        <v>1269</v>
      </c>
      <c r="D51" s="67"/>
      <c r="E51" s="67"/>
    </row>
    <row r="52" spans="1:5" ht="18" customHeight="1" x14ac:dyDescent="0.25">
      <c r="A52" s="67" t="s">
        <v>214</v>
      </c>
      <c r="B52" s="67">
        <v>760</v>
      </c>
      <c r="C52" s="67">
        <v>760</v>
      </c>
      <c r="D52" s="67"/>
      <c r="E52" s="67"/>
    </row>
    <row r="53" spans="1:5" ht="18" customHeight="1" x14ac:dyDescent="0.25">
      <c r="A53" s="68" t="s">
        <v>215</v>
      </c>
      <c r="B53" s="67"/>
      <c r="C53" s="67"/>
      <c r="D53" s="67"/>
      <c r="E53" s="67"/>
    </row>
    <row r="54" spans="1:5" ht="18" customHeight="1" x14ac:dyDescent="0.25">
      <c r="A54" s="67" t="s">
        <v>216</v>
      </c>
      <c r="B54" s="67">
        <v>4721</v>
      </c>
      <c r="C54" s="67">
        <v>4721</v>
      </c>
      <c r="D54" s="67"/>
      <c r="E54" s="67"/>
    </row>
    <row r="55" spans="1:5" ht="18" customHeight="1" x14ac:dyDescent="0.25">
      <c r="A55" s="67" t="s">
        <v>217</v>
      </c>
      <c r="B55" s="67"/>
      <c r="C55" s="67"/>
      <c r="D55" s="67"/>
      <c r="E55" s="67"/>
    </row>
    <row r="56" spans="1:5" ht="18" customHeight="1" x14ac:dyDescent="0.25">
      <c r="A56" s="68" t="s">
        <v>218</v>
      </c>
      <c r="B56" s="67"/>
      <c r="C56" s="67"/>
      <c r="D56" s="67"/>
      <c r="E56" s="67"/>
    </row>
    <row r="57" spans="1:5" ht="18" customHeight="1" x14ac:dyDescent="0.25">
      <c r="A57" s="67" t="s">
        <v>219</v>
      </c>
      <c r="B57" s="67"/>
      <c r="C57" s="67"/>
      <c r="D57" s="67"/>
      <c r="E57" s="67"/>
    </row>
    <row r="58" spans="1:5" ht="18" customHeight="1" thickBot="1" x14ac:dyDescent="0.3">
      <c r="A58" s="80"/>
      <c r="B58" s="80"/>
      <c r="C58" s="80"/>
      <c r="D58" s="80"/>
      <c r="E58" s="80"/>
    </row>
    <row r="59" spans="1:5" ht="18" customHeight="1" thickBot="1" x14ac:dyDescent="0.3">
      <c r="A59" s="76" t="s">
        <v>193</v>
      </c>
      <c r="B59" s="77">
        <f>SUM(B61)</f>
        <v>20664</v>
      </c>
      <c r="C59" s="77">
        <f>SUM(C61)</f>
        <v>20664</v>
      </c>
      <c r="D59" s="77"/>
      <c r="E59" s="77">
        <f>SUM(E48:E58)</f>
        <v>809</v>
      </c>
    </row>
    <row r="60" spans="1:5" ht="18" customHeight="1" x14ac:dyDescent="0.25">
      <c r="A60" s="78" t="s">
        <v>220</v>
      </c>
      <c r="B60" s="79"/>
      <c r="C60" s="79"/>
      <c r="D60" s="79"/>
      <c r="E60" s="79"/>
    </row>
    <row r="61" spans="1:5" ht="18" customHeight="1" x14ac:dyDescent="0.25">
      <c r="A61" s="68" t="s">
        <v>221</v>
      </c>
      <c r="B61" s="67">
        <v>20664</v>
      </c>
      <c r="C61" s="67">
        <v>20664</v>
      </c>
      <c r="D61" s="67"/>
      <c r="E61" s="67"/>
    </row>
    <row r="62" spans="1:5" ht="18" customHeight="1" x14ac:dyDescent="0.25">
      <c r="A62" s="68" t="s">
        <v>222</v>
      </c>
      <c r="B62" s="67"/>
      <c r="C62" s="67"/>
      <c r="D62" s="67"/>
      <c r="E62" s="67"/>
    </row>
    <row r="63" spans="1:5" ht="18" customHeight="1" x14ac:dyDescent="0.25">
      <c r="A63" s="68" t="s">
        <v>223</v>
      </c>
      <c r="B63" s="67"/>
      <c r="C63" s="67"/>
      <c r="D63" s="67"/>
      <c r="E63" s="67"/>
    </row>
    <row r="64" spans="1:5" ht="18" customHeight="1" x14ac:dyDescent="0.25">
      <c r="A64" s="67" t="s">
        <v>224</v>
      </c>
      <c r="B64" s="67"/>
      <c r="C64" s="67"/>
      <c r="D64" s="67"/>
      <c r="E64" s="67"/>
    </row>
    <row r="65" spans="1:5" ht="18" customHeight="1" x14ac:dyDescent="0.25">
      <c r="A65" s="68" t="s">
        <v>225</v>
      </c>
      <c r="B65" s="67"/>
      <c r="C65" s="67"/>
      <c r="D65" s="67"/>
      <c r="E65" s="67"/>
    </row>
    <row r="66" spans="1:5" ht="18" customHeight="1" x14ac:dyDescent="0.25">
      <c r="A66" s="67" t="s">
        <v>226</v>
      </c>
      <c r="B66" s="67"/>
      <c r="C66" s="67"/>
      <c r="D66" s="67"/>
      <c r="E66" s="67"/>
    </row>
    <row r="67" spans="1:5" ht="18" customHeight="1" thickBot="1" x14ac:dyDescent="0.3">
      <c r="A67" s="81" t="s">
        <v>227</v>
      </c>
      <c r="B67" s="80"/>
      <c r="C67" s="80"/>
      <c r="D67" s="80"/>
      <c r="E67" s="80"/>
    </row>
    <row r="68" spans="1:5" ht="18" customHeight="1" thickBot="1" x14ac:dyDescent="0.3">
      <c r="A68" s="77" t="s">
        <v>228</v>
      </c>
      <c r="B68" s="82">
        <f>SUM(B45:B49,B54,B61)</f>
        <v>40889</v>
      </c>
      <c r="C68" s="82">
        <f t="shared" ref="C68:D68" si="0">SUM(C44,C59)</f>
        <v>40080</v>
      </c>
      <c r="D68" s="82">
        <f t="shared" si="0"/>
        <v>0</v>
      </c>
      <c r="E68" s="82">
        <f>SUM(E59)</f>
        <v>809</v>
      </c>
    </row>
  </sheetData>
  <mergeCells count="7">
    <mergeCell ref="A42:A43"/>
    <mergeCell ref="B42:E42"/>
    <mergeCell ref="A2:E2"/>
    <mergeCell ref="A4:E4"/>
    <mergeCell ref="A5:A6"/>
    <mergeCell ref="B5:E5"/>
    <mergeCell ref="A40:E4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5"/>
  <sheetViews>
    <sheetView workbookViewId="0">
      <selection activeCell="B3" sqref="B3"/>
    </sheetView>
  </sheetViews>
  <sheetFormatPr defaultColWidth="8.85546875" defaultRowHeight="15" x14ac:dyDescent="0.25"/>
  <cols>
    <col min="1" max="1" width="51.140625" style="1" customWidth="1"/>
    <col min="2" max="2" width="17.5703125" style="1" customWidth="1"/>
    <col min="3" max="3" width="8.85546875" style="1"/>
    <col min="4" max="4" width="12.85546875" style="1" bestFit="1" customWidth="1"/>
    <col min="5" max="16384" width="8.85546875" style="1"/>
  </cols>
  <sheetData>
    <row r="1" spans="1:2" x14ac:dyDescent="0.25">
      <c r="A1" s="1" t="s">
        <v>229</v>
      </c>
    </row>
    <row r="3" spans="1:2" ht="43.15" customHeight="1" x14ac:dyDescent="0.25">
      <c r="A3" s="41" t="s">
        <v>131</v>
      </c>
    </row>
    <row r="6" spans="1:2" x14ac:dyDescent="0.25">
      <c r="A6" s="42"/>
      <c r="B6" s="42"/>
    </row>
    <row r="7" spans="1:2" ht="15.75" x14ac:dyDescent="0.25">
      <c r="A7" s="43" t="s">
        <v>132</v>
      </c>
      <c r="B7" s="44" t="s">
        <v>1</v>
      </c>
    </row>
    <row r="8" spans="1:2" ht="15.75" x14ac:dyDescent="0.25">
      <c r="A8" s="43"/>
      <c r="B8" s="44"/>
    </row>
    <row r="9" spans="1:2" ht="15.75" x14ac:dyDescent="0.25">
      <c r="A9" s="45" t="s">
        <v>3</v>
      </c>
      <c r="B9" s="46">
        <f>SUM(B12,B22)</f>
        <v>5770444</v>
      </c>
    </row>
    <row r="10" spans="1:2" x14ac:dyDescent="0.25">
      <c r="A10" s="47"/>
      <c r="B10" s="48"/>
    </row>
    <row r="11" spans="1:2" x14ac:dyDescent="0.25">
      <c r="A11" s="49" t="s">
        <v>4</v>
      </c>
      <c r="B11" s="5">
        <v>0</v>
      </c>
    </row>
    <row r="12" spans="1:2" x14ac:dyDescent="0.25">
      <c r="A12" s="49" t="s">
        <v>5</v>
      </c>
      <c r="B12" s="2">
        <v>1810285</v>
      </c>
    </row>
    <row r="13" spans="1:2" x14ac:dyDescent="0.25">
      <c r="A13" s="50" t="s">
        <v>133</v>
      </c>
      <c r="B13" s="6">
        <v>622170</v>
      </c>
    </row>
    <row r="14" spans="1:2" x14ac:dyDescent="0.25">
      <c r="A14" s="47" t="s">
        <v>134</v>
      </c>
      <c r="B14" s="6"/>
    </row>
    <row r="15" spans="1:2" x14ac:dyDescent="0.25">
      <c r="A15" s="50" t="s">
        <v>135</v>
      </c>
      <c r="B15" s="6">
        <v>764640</v>
      </c>
    </row>
    <row r="16" spans="1:2" x14ac:dyDescent="0.25">
      <c r="A16" s="47" t="s">
        <v>136</v>
      </c>
      <c r="B16" s="6"/>
    </row>
    <row r="17" spans="1:2" x14ac:dyDescent="0.25">
      <c r="A17" s="50" t="s">
        <v>137</v>
      </c>
      <c r="B17" s="6">
        <v>100000</v>
      </c>
    </row>
    <row r="18" spans="1:2" x14ac:dyDescent="0.25">
      <c r="A18" s="47" t="s">
        <v>7</v>
      </c>
      <c r="B18" s="6"/>
    </row>
    <row r="19" spans="1:2" x14ac:dyDescent="0.25">
      <c r="A19" s="50" t="s">
        <v>138</v>
      </c>
      <c r="B19" s="6">
        <v>323475</v>
      </c>
    </row>
    <row r="20" spans="1:2" x14ac:dyDescent="0.25">
      <c r="A20" s="47" t="s">
        <v>139</v>
      </c>
      <c r="B20" s="6"/>
    </row>
    <row r="21" spans="1:2" x14ac:dyDescent="0.25">
      <c r="A21" s="47"/>
      <c r="B21" s="6"/>
    </row>
    <row r="22" spans="1:2" x14ac:dyDescent="0.25">
      <c r="A22" s="49" t="s">
        <v>6</v>
      </c>
      <c r="B22" s="2">
        <v>3960159</v>
      </c>
    </row>
    <row r="23" spans="1:2" ht="45" x14ac:dyDescent="0.25">
      <c r="A23" s="51" t="s">
        <v>140</v>
      </c>
      <c r="B23" s="2"/>
    </row>
    <row r="24" spans="1:2" x14ac:dyDescent="0.25">
      <c r="A24" s="51"/>
      <c r="B24" s="2"/>
    </row>
    <row r="25" spans="1:2" x14ac:dyDescent="0.25">
      <c r="A25" s="47" t="s">
        <v>2</v>
      </c>
      <c r="B25" s="5"/>
    </row>
    <row r="26" spans="1:2" x14ac:dyDescent="0.25">
      <c r="A26" s="51" t="s">
        <v>141</v>
      </c>
      <c r="B26" s="5"/>
    </row>
    <row r="27" spans="1:2" x14ac:dyDescent="0.25">
      <c r="A27" s="47"/>
      <c r="B27" s="5"/>
    </row>
    <row r="28" spans="1:2" ht="15.75" x14ac:dyDescent="0.25">
      <c r="A28" s="45" t="s">
        <v>142</v>
      </c>
      <c r="B28" s="4">
        <f>SUM(B30,B35,B37,B39)</f>
        <v>3537800</v>
      </c>
    </row>
    <row r="29" spans="1:2" x14ac:dyDescent="0.25">
      <c r="A29" s="47"/>
      <c r="B29" s="5"/>
    </row>
    <row r="30" spans="1:2" x14ac:dyDescent="0.25">
      <c r="A30" s="49" t="s">
        <v>143</v>
      </c>
      <c r="B30" s="2">
        <v>80000</v>
      </c>
    </row>
    <row r="31" spans="1:2" ht="30" x14ac:dyDescent="0.25">
      <c r="A31" s="3" t="s">
        <v>8</v>
      </c>
      <c r="B31" s="5"/>
    </row>
    <row r="32" spans="1:2" x14ac:dyDescent="0.25">
      <c r="A32" s="47"/>
      <c r="B32" s="5"/>
    </row>
    <row r="33" spans="1:2" x14ac:dyDescent="0.25">
      <c r="A33" s="49" t="s">
        <v>144</v>
      </c>
      <c r="B33" s="5"/>
    </row>
    <row r="34" spans="1:2" x14ac:dyDescent="0.25">
      <c r="A34" s="47"/>
      <c r="B34" s="5"/>
    </row>
    <row r="35" spans="1:2" x14ac:dyDescent="0.25">
      <c r="A35" s="50" t="s">
        <v>145</v>
      </c>
      <c r="B35" s="2">
        <v>276800</v>
      </c>
    </row>
    <row r="36" spans="1:2" x14ac:dyDescent="0.25">
      <c r="A36" s="47" t="s">
        <v>146</v>
      </c>
      <c r="B36" s="2"/>
    </row>
    <row r="37" spans="1:2" x14ac:dyDescent="0.25">
      <c r="A37" s="50" t="s">
        <v>147</v>
      </c>
      <c r="B37" s="2">
        <v>2500000</v>
      </c>
    </row>
    <row r="38" spans="1:2" x14ac:dyDescent="0.25">
      <c r="A38" s="47" t="s">
        <v>148</v>
      </c>
      <c r="B38" s="2"/>
    </row>
    <row r="39" spans="1:2" x14ac:dyDescent="0.25">
      <c r="A39" s="50" t="s">
        <v>149</v>
      </c>
      <c r="B39" s="2">
        <v>681000</v>
      </c>
    </row>
    <row r="40" spans="1:2" ht="45" x14ac:dyDescent="0.25">
      <c r="A40" s="51" t="s">
        <v>150</v>
      </c>
      <c r="B40" s="5"/>
    </row>
    <row r="41" spans="1:2" x14ac:dyDescent="0.25">
      <c r="A41" s="51"/>
      <c r="B41" s="5"/>
    </row>
    <row r="42" spans="1:2" x14ac:dyDescent="0.25">
      <c r="A42" s="52" t="s">
        <v>9</v>
      </c>
      <c r="B42" s="2">
        <v>182400</v>
      </c>
    </row>
    <row r="43" spans="1:2" x14ac:dyDescent="0.25">
      <c r="A43" s="52" t="s">
        <v>151</v>
      </c>
      <c r="B43" s="2">
        <v>1046000</v>
      </c>
    </row>
    <row r="44" spans="1:2" x14ac:dyDescent="0.25">
      <c r="A44" s="52"/>
      <c r="B44" s="2"/>
    </row>
    <row r="45" spans="1:2" ht="18.75" x14ac:dyDescent="0.3">
      <c r="A45" s="53" t="s">
        <v>0</v>
      </c>
      <c r="B45" s="53">
        <f>SUM(B9,B28,B42,B43)</f>
        <v>10536644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8"/>
  <sheetViews>
    <sheetView workbookViewId="0">
      <selection activeCell="A2" sqref="A2"/>
    </sheetView>
  </sheetViews>
  <sheetFormatPr defaultRowHeight="15" x14ac:dyDescent="0.25"/>
  <cols>
    <col min="1" max="1" width="34.28515625" customWidth="1"/>
    <col min="2" max="2" width="8.85546875" hidden="1" customWidth="1"/>
    <col min="3" max="3" width="14.7109375" customWidth="1"/>
  </cols>
  <sheetData>
    <row r="2" spans="1:4" x14ac:dyDescent="0.25">
      <c r="A2" s="7" t="s">
        <v>230</v>
      </c>
      <c r="B2" s="7"/>
      <c r="C2" s="7"/>
      <c r="D2" s="7"/>
    </row>
    <row r="4" spans="1:4" x14ac:dyDescent="0.25">
      <c r="A4" s="92" t="s">
        <v>152</v>
      </c>
      <c r="B4" s="92"/>
      <c r="C4" s="92"/>
      <c r="D4" s="8"/>
    </row>
    <row r="5" spans="1:4" x14ac:dyDescent="0.25">
      <c r="A5" s="92"/>
      <c r="B5" s="92"/>
      <c r="C5" s="92"/>
      <c r="D5" s="8"/>
    </row>
    <row r="6" spans="1:4" x14ac:dyDescent="0.25">
      <c r="A6" s="92"/>
      <c r="B6" s="92"/>
      <c r="C6" s="92"/>
      <c r="D6" s="8"/>
    </row>
    <row r="7" spans="1:4" ht="15.75" thickBot="1" x14ac:dyDescent="0.3">
      <c r="C7" s="9" t="s">
        <v>10</v>
      </c>
    </row>
    <row r="8" spans="1:4" ht="30" x14ac:dyDescent="0.25">
      <c r="A8" s="93" t="s">
        <v>11</v>
      </c>
      <c r="B8" s="94"/>
      <c r="C8" s="10" t="s">
        <v>12</v>
      </c>
      <c r="D8" s="11"/>
    </row>
    <row r="9" spans="1:4" x14ac:dyDescent="0.25">
      <c r="A9" s="95" t="s">
        <v>13</v>
      </c>
      <c r="B9" s="96"/>
      <c r="C9" s="12">
        <v>2000</v>
      </c>
    </row>
    <row r="10" spans="1:4" x14ac:dyDescent="0.25">
      <c r="A10" s="95" t="s">
        <v>14</v>
      </c>
      <c r="B10" s="96"/>
      <c r="C10" s="12">
        <v>0</v>
      </c>
    </row>
    <row r="11" spans="1:4" x14ac:dyDescent="0.25">
      <c r="A11" s="95" t="s">
        <v>15</v>
      </c>
      <c r="B11" s="96"/>
      <c r="C11" s="12">
        <v>0</v>
      </c>
    </row>
    <row r="12" spans="1:4" x14ac:dyDescent="0.25">
      <c r="A12" s="95" t="s">
        <v>16</v>
      </c>
      <c r="B12" s="96"/>
      <c r="C12" s="12">
        <v>931</v>
      </c>
    </row>
    <row r="13" spans="1:4" x14ac:dyDescent="0.25">
      <c r="A13" s="95" t="s">
        <v>17</v>
      </c>
      <c r="B13" s="96"/>
      <c r="C13" s="12">
        <v>890</v>
      </c>
    </row>
    <row r="14" spans="1:4" ht="15.75" thickBot="1" x14ac:dyDescent="0.3">
      <c r="A14" s="97" t="s">
        <v>18</v>
      </c>
      <c r="B14" s="98"/>
      <c r="C14" s="13">
        <v>1605</v>
      </c>
    </row>
    <row r="15" spans="1:4" ht="15.75" thickBot="1" x14ac:dyDescent="0.3">
      <c r="A15" s="91" t="s">
        <v>19</v>
      </c>
      <c r="B15" s="91"/>
      <c r="C15" s="14">
        <f>SUM(C9:C14)</f>
        <v>5426</v>
      </c>
    </row>
    <row r="16" spans="1:4" x14ac:dyDescent="0.25">
      <c r="A16" s="99" t="s">
        <v>20</v>
      </c>
      <c r="B16" s="100"/>
      <c r="C16" s="15">
        <v>380</v>
      </c>
    </row>
    <row r="17" spans="1:3" ht="15.75" thickBot="1" x14ac:dyDescent="0.3">
      <c r="A17" s="95" t="s">
        <v>21</v>
      </c>
      <c r="B17" s="96"/>
      <c r="C17" s="12">
        <v>0</v>
      </c>
    </row>
    <row r="18" spans="1:3" ht="15.75" thickBot="1" x14ac:dyDescent="0.3">
      <c r="A18" s="91" t="s">
        <v>22</v>
      </c>
      <c r="B18" s="91"/>
      <c r="C18" s="14">
        <f>SUM(C15:C17)</f>
        <v>5806</v>
      </c>
    </row>
  </sheetData>
  <mergeCells count="12">
    <mergeCell ref="A18:B18"/>
    <mergeCell ref="A4:C6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>
      <selection activeCell="A2" sqref="A2"/>
    </sheetView>
  </sheetViews>
  <sheetFormatPr defaultRowHeight="15" x14ac:dyDescent="0.25"/>
  <cols>
    <col min="1" max="1" width="35.42578125" customWidth="1"/>
    <col min="2" max="2" width="19.85546875" customWidth="1"/>
  </cols>
  <sheetData>
    <row r="1" spans="1:3" x14ac:dyDescent="0.25">
      <c r="A1" s="7" t="s">
        <v>231</v>
      </c>
      <c r="B1" s="7"/>
      <c r="C1" s="7"/>
    </row>
    <row r="3" spans="1:3" x14ac:dyDescent="0.25">
      <c r="A3" s="92" t="s">
        <v>153</v>
      </c>
      <c r="B3" s="92"/>
      <c r="C3" s="8"/>
    </row>
    <row r="4" spans="1:3" x14ac:dyDescent="0.25">
      <c r="A4" s="92"/>
      <c r="B4" s="92"/>
      <c r="C4" s="8"/>
    </row>
    <row r="5" spans="1:3" x14ac:dyDescent="0.25">
      <c r="A5" s="92"/>
      <c r="B5" s="92"/>
      <c r="C5" s="8"/>
    </row>
    <row r="7" spans="1:3" x14ac:dyDescent="0.25">
      <c r="A7" s="16" t="s">
        <v>11</v>
      </c>
      <c r="B7" s="16" t="s">
        <v>30</v>
      </c>
    </row>
    <row r="8" spans="1:3" x14ac:dyDescent="0.25">
      <c r="A8" s="17" t="s">
        <v>23</v>
      </c>
      <c r="B8" s="17">
        <v>0</v>
      </c>
    </row>
    <row r="9" spans="1:3" x14ac:dyDescent="0.25">
      <c r="A9" s="17" t="s">
        <v>24</v>
      </c>
      <c r="B9" s="17">
        <v>0</v>
      </c>
    </row>
    <row r="10" spans="1:3" x14ac:dyDescent="0.25">
      <c r="A10" s="17" t="s">
        <v>25</v>
      </c>
      <c r="B10" s="17">
        <v>0</v>
      </c>
    </row>
    <row r="11" spans="1:3" x14ac:dyDescent="0.25">
      <c r="A11" s="17" t="s">
        <v>26</v>
      </c>
      <c r="B11" s="17">
        <v>0</v>
      </c>
    </row>
    <row r="12" spans="1:3" x14ac:dyDescent="0.25">
      <c r="A12" s="17" t="s">
        <v>27</v>
      </c>
      <c r="B12" s="17">
        <v>0</v>
      </c>
    </row>
    <row r="13" spans="1:3" x14ac:dyDescent="0.25">
      <c r="A13" s="17" t="s">
        <v>28</v>
      </c>
      <c r="B13" s="17">
        <v>0</v>
      </c>
    </row>
    <row r="14" spans="1:3" x14ac:dyDescent="0.25">
      <c r="A14" s="17" t="s">
        <v>29</v>
      </c>
      <c r="B14" s="17">
        <v>0</v>
      </c>
    </row>
    <row r="15" spans="1:3" x14ac:dyDescent="0.25">
      <c r="A15" s="16" t="s">
        <v>31</v>
      </c>
      <c r="B15" s="17">
        <v>0</v>
      </c>
    </row>
  </sheetData>
  <mergeCells count="1">
    <mergeCell ref="A3:B5"/>
  </mergeCells>
  <pageMargins left="0.7" right="0.7" top="0.75" bottom="0.75" header="0.3" footer="0.3"/>
  <pageSetup paperSize="9" orientation="portrait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selection activeCell="A2" sqref="A2"/>
    </sheetView>
  </sheetViews>
  <sheetFormatPr defaultRowHeight="15" x14ac:dyDescent="0.25"/>
  <cols>
    <col min="1" max="1" width="36.7109375" customWidth="1"/>
    <col min="2" max="2" width="17.7109375" customWidth="1"/>
  </cols>
  <sheetData>
    <row r="1" spans="1:3" x14ac:dyDescent="0.25">
      <c r="A1" s="7" t="s">
        <v>232</v>
      </c>
      <c r="B1" s="7"/>
      <c r="C1" s="7"/>
    </row>
    <row r="3" spans="1:3" x14ac:dyDescent="0.25">
      <c r="A3" s="92" t="s">
        <v>130</v>
      </c>
      <c r="B3" s="92"/>
      <c r="C3" s="8"/>
    </row>
    <row r="4" spans="1:3" x14ac:dyDescent="0.25">
      <c r="A4" s="92"/>
      <c r="B4" s="92"/>
      <c r="C4" s="8"/>
    </row>
    <row r="5" spans="1:3" x14ac:dyDescent="0.25">
      <c r="A5" s="92"/>
      <c r="B5" s="92"/>
      <c r="C5" s="8"/>
    </row>
    <row r="7" spans="1:3" x14ac:dyDescent="0.25">
      <c r="A7" s="16" t="s">
        <v>11</v>
      </c>
      <c r="B7" s="16" t="s">
        <v>30</v>
      </c>
    </row>
    <row r="8" spans="1:3" x14ac:dyDescent="0.25">
      <c r="A8" s="17" t="s">
        <v>32</v>
      </c>
      <c r="B8" s="17">
        <v>0</v>
      </c>
    </row>
    <row r="9" spans="1:3" x14ac:dyDescent="0.25">
      <c r="A9" s="17" t="s">
        <v>33</v>
      </c>
      <c r="B9" s="17">
        <v>0</v>
      </c>
    </row>
    <row r="10" spans="1:3" x14ac:dyDescent="0.25">
      <c r="A10" s="16" t="s">
        <v>31</v>
      </c>
      <c r="B10" s="17">
        <v>0</v>
      </c>
    </row>
  </sheetData>
  <mergeCells count="1">
    <mergeCell ref="A3:B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>
      <selection activeCell="C22" sqref="C22"/>
    </sheetView>
  </sheetViews>
  <sheetFormatPr defaultRowHeight="15" x14ac:dyDescent="0.25"/>
  <cols>
    <col min="1" max="1" width="30.28515625" customWidth="1"/>
    <col min="2" max="2" width="19.7109375" customWidth="1"/>
  </cols>
  <sheetData>
    <row r="1" spans="1:3" x14ac:dyDescent="0.25">
      <c r="A1" s="7" t="s">
        <v>233</v>
      </c>
      <c r="B1" s="7"/>
      <c r="C1" s="7"/>
    </row>
    <row r="3" spans="1:3" x14ac:dyDescent="0.25">
      <c r="A3" s="92" t="s">
        <v>154</v>
      </c>
      <c r="B3" s="92"/>
      <c r="C3" s="8"/>
    </row>
    <row r="4" spans="1:3" x14ac:dyDescent="0.25">
      <c r="A4" s="92"/>
      <c r="B4" s="92"/>
      <c r="C4" s="8"/>
    </row>
    <row r="5" spans="1:3" x14ac:dyDescent="0.25">
      <c r="A5" s="92"/>
      <c r="B5" s="92"/>
      <c r="C5" s="8"/>
    </row>
    <row r="7" spans="1:3" x14ac:dyDescent="0.25">
      <c r="A7" s="16" t="s">
        <v>11</v>
      </c>
      <c r="B7" s="16" t="s">
        <v>30</v>
      </c>
    </row>
    <row r="8" spans="1:3" ht="19.899999999999999" customHeight="1" x14ac:dyDescent="0.25">
      <c r="A8" s="18" t="s">
        <v>34</v>
      </c>
      <c r="B8" s="17">
        <f>SUM(B13,B9)</f>
        <v>1699</v>
      </c>
    </row>
    <row r="9" spans="1:3" x14ac:dyDescent="0.25">
      <c r="A9" s="17" t="s">
        <v>35</v>
      </c>
      <c r="B9" s="17">
        <f>SUM(B10:B12)</f>
        <v>1449</v>
      </c>
    </row>
    <row r="10" spans="1:3" x14ac:dyDescent="0.25">
      <c r="A10" s="17" t="s">
        <v>36</v>
      </c>
      <c r="B10" s="17">
        <v>180</v>
      </c>
    </row>
    <row r="11" spans="1:3" x14ac:dyDescent="0.25">
      <c r="A11" s="17" t="s">
        <v>39</v>
      </c>
      <c r="B11" s="17">
        <v>195</v>
      </c>
    </row>
    <row r="12" spans="1:3" x14ac:dyDescent="0.25">
      <c r="A12" s="17" t="s">
        <v>155</v>
      </c>
      <c r="B12" s="17">
        <v>1074</v>
      </c>
    </row>
    <row r="13" spans="1:3" x14ac:dyDescent="0.25">
      <c r="A13" s="17" t="s">
        <v>37</v>
      </c>
      <c r="B13" s="17">
        <v>250</v>
      </c>
    </row>
    <row r="14" spans="1:3" ht="21" customHeight="1" x14ac:dyDescent="0.25">
      <c r="A14" s="18" t="s">
        <v>38</v>
      </c>
      <c r="B14" s="17">
        <v>648</v>
      </c>
    </row>
    <row r="15" spans="1:3" x14ac:dyDescent="0.25">
      <c r="A15" s="16" t="s">
        <v>31</v>
      </c>
      <c r="B15" s="17">
        <f>SUM(B8,B14)</f>
        <v>2347</v>
      </c>
    </row>
  </sheetData>
  <mergeCells count="1">
    <mergeCell ref="A3:B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workbookViewId="0">
      <selection activeCell="A2" sqref="A2"/>
    </sheetView>
  </sheetViews>
  <sheetFormatPr defaultRowHeight="15" x14ac:dyDescent="0.25"/>
  <cols>
    <col min="1" max="1" width="50.85546875" customWidth="1"/>
    <col min="2" max="2" width="16.5703125" customWidth="1"/>
  </cols>
  <sheetData>
    <row r="1" spans="1:3" x14ac:dyDescent="0.25">
      <c r="A1" s="7" t="s">
        <v>234</v>
      </c>
      <c r="B1" s="7"/>
      <c r="C1" s="7"/>
    </row>
    <row r="3" spans="1:3" x14ac:dyDescent="0.25">
      <c r="A3" s="92" t="s">
        <v>156</v>
      </c>
      <c r="B3" s="92"/>
      <c r="C3" s="8"/>
    </row>
    <row r="4" spans="1:3" x14ac:dyDescent="0.25">
      <c r="A4" s="92"/>
      <c r="B4" s="92"/>
      <c r="C4" s="8"/>
    </row>
    <row r="5" spans="1:3" x14ac:dyDescent="0.25">
      <c r="A5" s="92"/>
      <c r="B5" s="92"/>
      <c r="C5" s="8"/>
    </row>
    <row r="7" spans="1:3" x14ac:dyDescent="0.25">
      <c r="A7" s="16" t="s">
        <v>11</v>
      </c>
      <c r="B7" s="16" t="s">
        <v>30</v>
      </c>
    </row>
    <row r="8" spans="1:3" x14ac:dyDescent="0.25">
      <c r="A8" s="16" t="s">
        <v>40</v>
      </c>
      <c r="B8" s="17">
        <v>0</v>
      </c>
    </row>
    <row r="9" spans="1:3" x14ac:dyDescent="0.25">
      <c r="A9" s="16" t="s">
        <v>41</v>
      </c>
      <c r="B9" s="17">
        <v>0</v>
      </c>
    </row>
    <row r="10" spans="1:3" x14ac:dyDescent="0.25">
      <c r="A10" s="16" t="s">
        <v>42</v>
      </c>
      <c r="B10" s="17">
        <v>0</v>
      </c>
    </row>
    <row r="11" spans="1:3" x14ac:dyDescent="0.25">
      <c r="A11" s="16" t="s">
        <v>43</v>
      </c>
      <c r="B11" s="17">
        <v>0</v>
      </c>
    </row>
    <row r="12" spans="1:3" x14ac:dyDescent="0.25">
      <c r="A12" s="17" t="s">
        <v>44</v>
      </c>
      <c r="B12" s="17">
        <v>50</v>
      </c>
    </row>
    <row r="13" spans="1:3" x14ac:dyDescent="0.25">
      <c r="A13" s="16" t="s">
        <v>45</v>
      </c>
      <c r="B13" s="17">
        <v>55</v>
      </c>
    </row>
    <row r="14" spans="1:3" x14ac:dyDescent="0.25">
      <c r="A14" s="17" t="s">
        <v>46</v>
      </c>
      <c r="B14" s="17">
        <v>55</v>
      </c>
    </row>
    <row r="15" spans="1:3" x14ac:dyDescent="0.25">
      <c r="A15" s="16" t="s">
        <v>47</v>
      </c>
      <c r="B15" s="17">
        <v>10</v>
      </c>
    </row>
    <row r="16" spans="1:3" x14ac:dyDescent="0.25">
      <c r="A16" s="17" t="s">
        <v>48</v>
      </c>
      <c r="B16" s="17">
        <v>10</v>
      </c>
    </row>
    <row r="17" spans="1:2" x14ac:dyDescent="0.25">
      <c r="A17" s="17" t="s">
        <v>49</v>
      </c>
      <c r="B17" s="17">
        <v>0</v>
      </c>
    </row>
    <row r="18" spans="1:2" x14ac:dyDescent="0.25">
      <c r="A18" s="16" t="s">
        <v>50</v>
      </c>
      <c r="B18" s="17">
        <v>0</v>
      </c>
    </row>
    <row r="19" spans="1:2" x14ac:dyDescent="0.25">
      <c r="A19" s="16" t="s">
        <v>51</v>
      </c>
      <c r="B19" s="17">
        <f>SUM(B21:B22)</f>
        <v>444</v>
      </c>
    </row>
    <row r="20" spans="1:2" x14ac:dyDescent="0.25">
      <c r="A20" s="17" t="s">
        <v>52</v>
      </c>
      <c r="B20" s="17">
        <v>0</v>
      </c>
    </row>
    <row r="21" spans="1:2" x14ac:dyDescent="0.25">
      <c r="A21" s="17" t="s">
        <v>55</v>
      </c>
      <c r="B21" s="17">
        <v>354</v>
      </c>
    </row>
    <row r="22" spans="1:2" x14ac:dyDescent="0.25">
      <c r="A22" s="17" t="s">
        <v>53</v>
      </c>
      <c r="B22" s="17">
        <v>90</v>
      </c>
    </row>
    <row r="23" spans="1:2" x14ac:dyDescent="0.25">
      <c r="A23" s="16" t="s">
        <v>54</v>
      </c>
      <c r="B23" s="16">
        <f>SUM(B8:B11,B13,B15,B18,B19)</f>
        <v>509</v>
      </c>
    </row>
  </sheetData>
  <mergeCells count="1">
    <mergeCell ref="A3:B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workbookViewId="0">
      <selection activeCell="A2" sqref="A2"/>
    </sheetView>
  </sheetViews>
  <sheetFormatPr defaultRowHeight="15" x14ac:dyDescent="0.25"/>
  <cols>
    <col min="1" max="1" width="44.85546875" customWidth="1"/>
    <col min="2" max="2" width="17.28515625" customWidth="1"/>
  </cols>
  <sheetData>
    <row r="1" spans="1:2" x14ac:dyDescent="0.25">
      <c r="A1" s="7" t="s">
        <v>235</v>
      </c>
      <c r="B1" s="7"/>
    </row>
    <row r="3" spans="1:2" x14ac:dyDescent="0.25">
      <c r="A3" s="92" t="s">
        <v>157</v>
      </c>
      <c r="B3" s="92"/>
    </row>
    <row r="4" spans="1:2" x14ac:dyDescent="0.25">
      <c r="A4" s="92"/>
      <c r="B4" s="92"/>
    </row>
    <row r="5" spans="1:2" x14ac:dyDescent="0.25">
      <c r="A5" s="92"/>
      <c r="B5" s="92"/>
    </row>
    <row r="6" spans="1:2" x14ac:dyDescent="0.25">
      <c r="A6" s="19"/>
      <c r="B6" s="19"/>
    </row>
    <row r="7" spans="1:2" ht="25.15" customHeight="1" x14ac:dyDescent="0.25">
      <c r="A7" s="21" t="s">
        <v>56</v>
      </c>
      <c r="B7" s="20" t="s">
        <v>30</v>
      </c>
    </row>
    <row r="8" spans="1:2" x14ac:dyDescent="0.25">
      <c r="A8" s="16" t="s">
        <v>57</v>
      </c>
      <c r="B8" s="17">
        <v>0</v>
      </c>
    </row>
    <row r="9" spans="1:2" x14ac:dyDescent="0.25">
      <c r="A9" s="16" t="s">
        <v>31</v>
      </c>
      <c r="B9" s="17">
        <v>0</v>
      </c>
    </row>
  </sheetData>
  <mergeCells count="1">
    <mergeCell ref="A3:B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workbookViewId="0">
      <selection activeCell="A22" sqref="A22"/>
    </sheetView>
  </sheetViews>
  <sheetFormatPr defaultRowHeight="15" x14ac:dyDescent="0.25"/>
  <cols>
    <col min="1" max="1" width="45.7109375" customWidth="1"/>
    <col min="2" max="2" width="18.7109375" customWidth="1"/>
  </cols>
  <sheetData>
    <row r="1" spans="1:2" x14ac:dyDescent="0.25">
      <c r="A1" s="7" t="s">
        <v>236</v>
      </c>
      <c r="B1" s="7"/>
    </row>
    <row r="3" spans="1:2" x14ac:dyDescent="0.25">
      <c r="A3" s="92" t="s">
        <v>158</v>
      </c>
      <c r="B3" s="92"/>
    </row>
    <row r="4" spans="1:2" x14ac:dyDescent="0.25">
      <c r="A4" s="92"/>
      <c r="B4" s="92"/>
    </row>
    <row r="5" spans="1:2" x14ac:dyDescent="0.25">
      <c r="A5" s="92"/>
      <c r="B5" s="92"/>
    </row>
    <row r="6" spans="1:2" x14ac:dyDescent="0.25">
      <c r="A6" s="19"/>
      <c r="B6" s="19"/>
    </row>
    <row r="7" spans="1:2" ht="26.45" customHeight="1" x14ac:dyDescent="0.25">
      <c r="A7" s="21" t="s">
        <v>58</v>
      </c>
      <c r="B7" s="20" t="s">
        <v>30</v>
      </c>
    </row>
    <row r="8" spans="1:2" ht="16.899999999999999" customHeight="1" x14ac:dyDescent="0.25">
      <c r="A8" s="16" t="s">
        <v>132</v>
      </c>
      <c r="B8" s="17"/>
    </row>
    <row r="9" spans="1:2" x14ac:dyDescent="0.25">
      <c r="A9" s="17" t="s">
        <v>159</v>
      </c>
      <c r="B9" s="54">
        <v>12700</v>
      </c>
    </row>
    <row r="10" spans="1:2" x14ac:dyDescent="0.25">
      <c r="A10" s="17" t="s">
        <v>160</v>
      </c>
      <c r="B10" s="54">
        <v>5014</v>
      </c>
    </row>
    <row r="11" spans="1:2" ht="15.75" thickBot="1" x14ac:dyDescent="0.3">
      <c r="A11" s="17" t="s">
        <v>161</v>
      </c>
      <c r="B11" s="54">
        <v>2950</v>
      </c>
    </row>
    <row r="12" spans="1:2" ht="15.75" thickBot="1" x14ac:dyDescent="0.3">
      <c r="A12" s="29" t="s">
        <v>82</v>
      </c>
      <c r="B12" s="14">
        <f>SUM(B9:B11)</f>
        <v>20664</v>
      </c>
    </row>
  </sheetData>
  <mergeCells count="1">
    <mergeCell ref="A3:B5"/>
  </mergeCells>
  <pageMargins left="0.7" right="0.7" top="0.75" bottom="0.75" header="0.3" footer="0.3"/>
  <pageSetup paperSize="9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selection activeCell="A2" sqref="A2"/>
    </sheetView>
  </sheetViews>
  <sheetFormatPr defaultRowHeight="15" x14ac:dyDescent="0.25"/>
  <cols>
    <col min="1" max="1" width="40.7109375" customWidth="1"/>
    <col min="2" max="2" width="18.42578125" customWidth="1"/>
  </cols>
  <sheetData>
    <row r="1" spans="1:3" x14ac:dyDescent="0.25">
      <c r="A1" s="7" t="s">
        <v>237</v>
      </c>
      <c r="B1" s="7"/>
      <c r="C1" s="7"/>
    </row>
    <row r="3" spans="1:3" x14ac:dyDescent="0.25">
      <c r="A3" s="92" t="s">
        <v>162</v>
      </c>
      <c r="B3" s="92"/>
      <c r="C3" s="8"/>
    </row>
    <row r="4" spans="1:3" x14ac:dyDescent="0.25">
      <c r="A4" s="92"/>
      <c r="B4" s="92"/>
      <c r="C4" s="8"/>
    </row>
    <row r="5" spans="1:3" x14ac:dyDescent="0.25">
      <c r="A5" s="92"/>
      <c r="B5" s="92"/>
      <c r="C5" s="8"/>
    </row>
    <row r="7" spans="1:3" x14ac:dyDescent="0.25">
      <c r="A7" s="16" t="s">
        <v>11</v>
      </c>
      <c r="B7" s="16" t="s">
        <v>30</v>
      </c>
    </row>
    <row r="8" spans="1:3" x14ac:dyDescent="0.25">
      <c r="A8" s="17" t="s">
        <v>59</v>
      </c>
      <c r="B8" s="17">
        <v>4721</v>
      </c>
    </row>
    <row r="9" spans="1:3" x14ac:dyDescent="0.25">
      <c r="A9" s="17" t="s">
        <v>60</v>
      </c>
      <c r="B9" s="17">
        <v>0</v>
      </c>
    </row>
    <row r="10" spans="1:3" x14ac:dyDescent="0.25">
      <c r="A10" s="17" t="s">
        <v>61</v>
      </c>
      <c r="B10" s="17">
        <v>0</v>
      </c>
    </row>
    <row r="11" spans="1:3" x14ac:dyDescent="0.25">
      <c r="A11" s="16" t="s">
        <v>31</v>
      </c>
      <c r="B11" s="17">
        <v>4721</v>
      </c>
    </row>
  </sheetData>
  <mergeCells count="1">
    <mergeCell ref="A3:B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9"/>
  <sheetViews>
    <sheetView tabSelected="1" workbookViewId="0">
      <selection activeCell="A3" sqref="A3"/>
    </sheetView>
  </sheetViews>
  <sheetFormatPr defaultRowHeight="15" x14ac:dyDescent="0.25"/>
  <cols>
    <col min="1" max="1" width="28.7109375" customWidth="1"/>
    <col min="2" max="2" width="7.85546875" customWidth="1"/>
    <col min="7" max="7" width="8.28515625" customWidth="1"/>
    <col min="9" max="9" width="10.5703125" customWidth="1"/>
    <col min="10" max="10" width="10.7109375" customWidth="1"/>
    <col min="12" max="12" width="9.42578125" customWidth="1"/>
    <col min="13" max="13" width="10.42578125" customWidth="1"/>
  </cols>
  <sheetData>
    <row r="2" spans="1:14" x14ac:dyDescent="0.25">
      <c r="A2" s="7" t="s">
        <v>238</v>
      </c>
      <c r="B2" s="7"/>
      <c r="C2" s="7"/>
    </row>
    <row r="4" spans="1:14" ht="14.45" customHeight="1" x14ac:dyDescent="0.25">
      <c r="A4" s="92" t="s">
        <v>163</v>
      </c>
      <c r="B4" s="92"/>
      <c r="C4" s="92"/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</row>
    <row r="5" spans="1:14" x14ac:dyDescent="0.25">
      <c r="A5" s="92"/>
      <c r="B5" s="92"/>
      <c r="C5" s="92"/>
      <c r="D5" s="92"/>
      <c r="E5" s="92"/>
      <c r="F5" s="92"/>
      <c r="G5" s="92"/>
      <c r="H5" s="92"/>
      <c r="I5" s="92"/>
      <c r="J5" s="92"/>
      <c r="K5" s="92"/>
      <c r="L5" s="92"/>
      <c r="M5" s="92"/>
      <c r="N5" s="92"/>
    </row>
    <row r="6" spans="1:14" x14ac:dyDescent="0.25">
      <c r="A6" s="92"/>
      <c r="B6" s="92"/>
      <c r="C6" s="92"/>
      <c r="D6" s="92"/>
      <c r="E6" s="92"/>
      <c r="F6" s="92"/>
      <c r="G6" s="92"/>
      <c r="H6" s="92"/>
      <c r="I6" s="92"/>
      <c r="J6" s="92"/>
      <c r="K6" s="92"/>
      <c r="L6" s="92"/>
      <c r="M6" s="92"/>
      <c r="N6" s="92"/>
    </row>
    <row r="8" spans="1:14" x14ac:dyDescent="0.25">
      <c r="A8" s="16" t="s">
        <v>11</v>
      </c>
      <c r="B8" s="16" t="s">
        <v>70</v>
      </c>
      <c r="C8" s="16" t="s">
        <v>71</v>
      </c>
      <c r="D8" s="16" t="s">
        <v>72</v>
      </c>
      <c r="E8" s="16" t="s">
        <v>73</v>
      </c>
      <c r="F8" s="16" t="s">
        <v>74</v>
      </c>
      <c r="G8" s="16" t="s">
        <v>75</v>
      </c>
      <c r="H8" s="16" t="s">
        <v>76</v>
      </c>
      <c r="I8" s="16" t="s">
        <v>77</v>
      </c>
      <c r="J8" s="16" t="s">
        <v>78</v>
      </c>
      <c r="K8" s="16" t="s">
        <v>79</v>
      </c>
      <c r="L8" s="16" t="s">
        <v>80</v>
      </c>
      <c r="M8" s="16" t="s">
        <v>81</v>
      </c>
      <c r="N8" s="16" t="s">
        <v>82</v>
      </c>
    </row>
    <row r="9" spans="1:14" x14ac:dyDescent="0.25">
      <c r="A9" s="17" t="s">
        <v>83</v>
      </c>
      <c r="B9" s="17">
        <v>304</v>
      </c>
      <c r="C9" s="17">
        <v>304</v>
      </c>
      <c r="D9" s="17">
        <v>304</v>
      </c>
      <c r="E9" s="17">
        <v>304</v>
      </c>
      <c r="F9" s="17">
        <v>304</v>
      </c>
      <c r="G9" s="17">
        <v>304</v>
      </c>
      <c r="H9" s="17">
        <v>304</v>
      </c>
      <c r="I9" s="17">
        <v>304</v>
      </c>
      <c r="J9" s="17">
        <v>304</v>
      </c>
      <c r="K9" s="17">
        <v>304</v>
      </c>
      <c r="L9" s="17">
        <v>304</v>
      </c>
      <c r="M9" s="17">
        <v>304</v>
      </c>
      <c r="N9" s="17">
        <f>SUM(B9:M9)</f>
        <v>3648</v>
      </c>
    </row>
    <row r="10" spans="1:14" x14ac:dyDescent="0.25">
      <c r="A10" s="17" t="s">
        <v>84</v>
      </c>
      <c r="B10" s="17">
        <v>86</v>
      </c>
      <c r="C10" s="17">
        <v>86</v>
      </c>
      <c r="D10" s="17">
        <v>86</v>
      </c>
      <c r="E10" s="17">
        <v>86</v>
      </c>
      <c r="F10" s="17">
        <v>86</v>
      </c>
      <c r="G10" s="17">
        <v>86</v>
      </c>
      <c r="H10" s="17">
        <v>86</v>
      </c>
      <c r="I10" s="17">
        <v>86</v>
      </c>
      <c r="J10" s="17">
        <v>86</v>
      </c>
      <c r="K10" s="17">
        <v>86</v>
      </c>
      <c r="L10" s="17">
        <v>86</v>
      </c>
      <c r="M10" s="17">
        <v>88</v>
      </c>
      <c r="N10" s="17">
        <f>SUM(B10:M10)</f>
        <v>1034</v>
      </c>
    </row>
    <row r="11" spans="1:14" x14ac:dyDescent="0.25">
      <c r="A11" s="17" t="s">
        <v>85</v>
      </c>
      <c r="B11" s="17">
        <v>1359</v>
      </c>
      <c r="C11" s="17">
        <v>596</v>
      </c>
      <c r="D11" s="17">
        <v>596</v>
      </c>
      <c r="E11" s="17">
        <v>596</v>
      </c>
      <c r="F11" s="17">
        <v>596</v>
      </c>
      <c r="G11" s="17">
        <v>596</v>
      </c>
      <c r="H11" s="17">
        <v>596</v>
      </c>
      <c r="I11" s="17">
        <v>596</v>
      </c>
      <c r="J11" s="17">
        <v>596</v>
      </c>
      <c r="K11" s="17">
        <v>596</v>
      </c>
      <c r="L11" s="17">
        <v>596</v>
      </c>
      <c r="M11" s="17">
        <v>597</v>
      </c>
      <c r="N11" s="17">
        <f>SUM(B11:M11)</f>
        <v>7916</v>
      </c>
    </row>
    <row r="12" spans="1:14" x14ac:dyDescent="0.25">
      <c r="A12" s="17" t="s">
        <v>86</v>
      </c>
      <c r="B12" s="17">
        <v>106</v>
      </c>
      <c r="C12" s="17">
        <v>106</v>
      </c>
      <c r="D12" s="17">
        <v>106</v>
      </c>
      <c r="E12" s="17">
        <v>106</v>
      </c>
      <c r="F12" s="17">
        <v>106</v>
      </c>
      <c r="G12" s="17">
        <v>106</v>
      </c>
      <c r="H12" s="17">
        <v>106</v>
      </c>
      <c r="I12" s="17">
        <v>106</v>
      </c>
      <c r="J12" s="17">
        <v>106</v>
      </c>
      <c r="K12" s="17">
        <v>106</v>
      </c>
      <c r="L12" s="17">
        <v>106</v>
      </c>
      <c r="M12" s="17">
        <v>103</v>
      </c>
      <c r="N12" s="17">
        <f>SUM(B12:M12)</f>
        <v>1269</v>
      </c>
    </row>
    <row r="13" spans="1:14" x14ac:dyDescent="0.25">
      <c r="A13" s="17" t="s">
        <v>87</v>
      </c>
      <c r="B13" s="17"/>
      <c r="C13" s="17"/>
      <c r="D13" s="17"/>
      <c r="E13" s="17">
        <v>828</v>
      </c>
      <c r="F13" s="17"/>
      <c r="G13" s="17"/>
      <c r="H13" s="17"/>
      <c r="I13" s="17"/>
      <c r="J13" s="17"/>
      <c r="K13" s="17"/>
      <c r="L13" s="17"/>
      <c r="M13" s="17"/>
      <c r="N13" s="17">
        <f>SUM(E13)</f>
        <v>828</v>
      </c>
    </row>
    <row r="14" spans="1:14" x14ac:dyDescent="0.25">
      <c r="A14" s="17" t="s">
        <v>88</v>
      </c>
      <c r="B14" s="17">
        <v>67</v>
      </c>
      <c r="C14" s="17">
        <v>67</v>
      </c>
      <c r="D14" s="17">
        <v>67</v>
      </c>
      <c r="E14" s="17">
        <v>67</v>
      </c>
      <c r="F14" s="17">
        <v>67</v>
      </c>
      <c r="G14" s="17">
        <v>67</v>
      </c>
      <c r="H14" s="17">
        <v>67</v>
      </c>
      <c r="I14" s="17">
        <v>67</v>
      </c>
      <c r="J14" s="17">
        <v>67</v>
      </c>
      <c r="K14" s="17">
        <v>67</v>
      </c>
      <c r="L14" s="17">
        <v>67</v>
      </c>
      <c r="M14" s="17">
        <v>72</v>
      </c>
      <c r="N14" s="17">
        <f>SUM(B14:M14)</f>
        <v>809</v>
      </c>
    </row>
    <row r="15" spans="1:14" x14ac:dyDescent="0.25">
      <c r="A15" s="17" t="s">
        <v>89</v>
      </c>
      <c r="B15" s="17">
        <v>0</v>
      </c>
      <c r="C15" s="17">
        <v>0</v>
      </c>
      <c r="D15" s="17">
        <v>0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</row>
    <row r="16" spans="1:14" x14ac:dyDescent="0.25">
      <c r="A16" s="17" t="s">
        <v>90</v>
      </c>
      <c r="B16" s="17">
        <v>1722</v>
      </c>
      <c r="C16" s="17">
        <v>1722</v>
      </c>
      <c r="D16" s="17">
        <v>1722</v>
      </c>
      <c r="E16" s="17">
        <v>1722</v>
      </c>
      <c r="F16" s="17">
        <v>1722</v>
      </c>
      <c r="G16" s="17">
        <v>1722</v>
      </c>
      <c r="H16" s="17">
        <v>1722</v>
      </c>
      <c r="I16" s="17">
        <v>1722</v>
      </c>
      <c r="J16" s="17">
        <v>1722</v>
      </c>
      <c r="K16" s="17">
        <v>1722</v>
      </c>
      <c r="L16" s="17">
        <v>1722</v>
      </c>
      <c r="M16" s="17">
        <v>1722</v>
      </c>
      <c r="N16" s="17">
        <f>SUM(B16:M16)</f>
        <v>20664</v>
      </c>
    </row>
    <row r="17" spans="1:14" x14ac:dyDescent="0.25">
      <c r="A17" s="17" t="s">
        <v>91</v>
      </c>
      <c r="B17" s="17">
        <v>408</v>
      </c>
      <c r="C17" s="17">
        <v>408</v>
      </c>
      <c r="D17" s="17">
        <v>408</v>
      </c>
      <c r="E17" s="17">
        <v>408</v>
      </c>
      <c r="F17" s="17">
        <v>408</v>
      </c>
      <c r="G17" s="17">
        <v>408</v>
      </c>
      <c r="H17" s="17">
        <v>408</v>
      </c>
      <c r="I17" s="17">
        <v>408</v>
      </c>
      <c r="J17" s="17">
        <v>408</v>
      </c>
      <c r="K17" s="17">
        <v>408</v>
      </c>
      <c r="L17" s="17">
        <v>408</v>
      </c>
      <c r="M17" s="17">
        <v>412</v>
      </c>
      <c r="N17" s="17">
        <v>4721</v>
      </c>
    </row>
    <row r="18" spans="1:14" ht="15.75" thickBot="1" x14ac:dyDescent="0.3">
      <c r="A18" s="17" t="s">
        <v>100</v>
      </c>
      <c r="B18" s="17"/>
      <c r="C18" s="17"/>
      <c r="D18" s="17"/>
      <c r="E18" s="17"/>
      <c r="F18" s="17"/>
      <c r="G18" s="17">
        <v>0</v>
      </c>
      <c r="H18" s="17"/>
      <c r="I18" s="17"/>
      <c r="J18" s="17"/>
      <c r="K18" s="17"/>
      <c r="L18" s="17"/>
      <c r="M18" s="17"/>
      <c r="N18" s="17">
        <v>0</v>
      </c>
    </row>
    <row r="19" spans="1:14" ht="15.75" thickBot="1" x14ac:dyDescent="0.3">
      <c r="A19" s="24" t="s">
        <v>92</v>
      </c>
      <c r="B19" s="24">
        <f>SUM(B9:B17)</f>
        <v>4052</v>
      </c>
      <c r="C19" s="24">
        <f t="shared" ref="C19:M19" si="0">SUM(C9:C17)</f>
        <v>3289</v>
      </c>
      <c r="D19" s="24">
        <f t="shared" si="0"/>
        <v>3289</v>
      </c>
      <c r="E19" s="24">
        <f t="shared" si="0"/>
        <v>4117</v>
      </c>
      <c r="F19" s="24">
        <f t="shared" si="0"/>
        <v>3289</v>
      </c>
      <c r="G19" s="24">
        <f>SUM(G9:G18)</f>
        <v>3289</v>
      </c>
      <c r="H19" s="24">
        <f t="shared" si="0"/>
        <v>3289</v>
      </c>
      <c r="I19" s="24">
        <f t="shared" si="0"/>
        <v>3289</v>
      </c>
      <c r="J19" s="24">
        <f t="shared" si="0"/>
        <v>3289</v>
      </c>
      <c r="K19" s="24">
        <f t="shared" si="0"/>
        <v>3289</v>
      </c>
      <c r="L19" s="24">
        <f t="shared" si="0"/>
        <v>3289</v>
      </c>
      <c r="M19" s="24">
        <f t="shared" si="0"/>
        <v>3298</v>
      </c>
      <c r="N19" s="24">
        <f>SUM(N9:N18)</f>
        <v>40889</v>
      </c>
    </row>
    <row r="20" spans="1:14" x14ac:dyDescent="0.25">
      <c r="A20" s="23" t="s">
        <v>93</v>
      </c>
      <c r="B20" s="23">
        <v>355</v>
      </c>
      <c r="C20" s="23">
        <v>355</v>
      </c>
      <c r="D20" s="23">
        <v>355</v>
      </c>
      <c r="E20" s="23">
        <v>355</v>
      </c>
      <c r="F20" s="23">
        <v>355</v>
      </c>
      <c r="G20" s="23">
        <v>355</v>
      </c>
      <c r="H20" s="23">
        <v>355</v>
      </c>
      <c r="I20" s="23">
        <v>355</v>
      </c>
      <c r="J20" s="23">
        <v>355</v>
      </c>
      <c r="K20" s="23">
        <v>355</v>
      </c>
      <c r="L20" s="23">
        <v>355</v>
      </c>
      <c r="M20" s="23">
        <v>349</v>
      </c>
      <c r="N20" s="23">
        <f>SUM(B20:M20)</f>
        <v>4254</v>
      </c>
    </row>
    <row r="21" spans="1:14" x14ac:dyDescent="0.25">
      <c r="A21" s="17" t="s">
        <v>94</v>
      </c>
      <c r="B21" s="17"/>
      <c r="C21" s="17"/>
      <c r="D21" s="17">
        <v>2903</v>
      </c>
      <c r="E21" s="17"/>
      <c r="F21" s="17"/>
      <c r="G21" s="17"/>
      <c r="H21" s="17"/>
      <c r="I21" s="17"/>
      <c r="J21" s="17">
        <v>2903</v>
      </c>
      <c r="K21" s="17"/>
      <c r="L21" s="17"/>
      <c r="M21" s="17"/>
      <c r="N21" s="17">
        <f t="shared" ref="N21:N26" si="1">SUM(B21:M21)</f>
        <v>5806</v>
      </c>
    </row>
    <row r="22" spans="1:14" x14ac:dyDescent="0.25">
      <c r="A22" s="17" t="s">
        <v>95</v>
      </c>
      <c r="B22" s="17">
        <v>878</v>
      </c>
      <c r="C22" s="17">
        <v>878</v>
      </c>
      <c r="D22" s="17">
        <v>878</v>
      </c>
      <c r="E22" s="17">
        <v>878</v>
      </c>
      <c r="F22" s="17">
        <v>878</v>
      </c>
      <c r="G22" s="17">
        <v>878</v>
      </c>
      <c r="H22" s="17">
        <v>878</v>
      </c>
      <c r="I22" s="17">
        <v>878</v>
      </c>
      <c r="J22" s="17">
        <v>878</v>
      </c>
      <c r="K22" s="17">
        <v>878</v>
      </c>
      <c r="L22" s="17">
        <v>878</v>
      </c>
      <c r="M22" s="17">
        <v>879</v>
      </c>
      <c r="N22" s="17">
        <f t="shared" si="1"/>
        <v>10537</v>
      </c>
    </row>
    <row r="23" spans="1:14" x14ac:dyDescent="0.25">
      <c r="A23" s="17" t="s">
        <v>96</v>
      </c>
      <c r="B23" s="17">
        <v>1214</v>
      </c>
      <c r="C23" s="17">
        <v>1214</v>
      </c>
      <c r="D23" s="17">
        <v>1214</v>
      </c>
      <c r="E23" s="17">
        <v>1214</v>
      </c>
      <c r="F23" s="17">
        <v>1214</v>
      </c>
      <c r="G23" s="17">
        <v>1214</v>
      </c>
      <c r="H23" s="17">
        <v>1214</v>
      </c>
      <c r="I23" s="17">
        <v>1214</v>
      </c>
      <c r="J23" s="17">
        <v>1214</v>
      </c>
      <c r="K23" s="17">
        <v>1214</v>
      </c>
      <c r="L23" s="17">
        <v>1211</v>
      </c>
      <c r="M23" s="17">
        <v>1211</v>
      </c>
      <c r="N23" s="17">
        <f t="shared" si="1"/>
        <v>14562</v>
      </c>
    </row>
    <row r="24" spans="1:14" x14ac:dyDescent="0.25">
      <c r="A24" s="17" t="s">
        <v>97</v>
      </c>
      <c r="B24" s="17">
        <v>0</v>
      </c>
      <c r="C24" s="17">
        <v>0</v>
      </c>
      <c r="D24" s="17">
        <v>0</v>
      </c>
      <c r="E24" s="17">
        <v>0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0</v>
      </c>
      <c r="N24" s="17">
        <v>0</v>
      </c>
    </row>
    <row r="25" spans="1:14" x14ac:dyDescent="0.25">
      <c r="A25" s="17" t="s">
        <v>98</v>
      </c>
      <c r="B25" s="17">
        <v>0</v>
      </c>
      <c r="C25" s="17">
        <v>0</v>
      </c>
      <c r="D25" s="17">
        <v>0</v>
      </c>
      <c r="E25" s="17"/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>
        <f t="shared" si="1"/>
        <v>0</v>
      </c>
    </row>
    <row r="26" spans="1:14" x14ac:dyDescent="0.25">
      <c r="A26" s="17" t="s">
        <v>99</v>
      </c>
      <c r="B26" s="17">
        <v>0</v>
      </c>
      <c r="C26" s="17">
        <v>0</v>
      </c>
      <c r="D26" s="17">
        <v>0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f t="shared" si="1"/>
        <v>0</v>
      </c>
    </row>
    <row r="27" spans="1:14" x14ac:dyDescent="0.25">
      <c r="A27" s="17" t="s">
        <v>100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</row>
    <row r="28" spans="1:14" ht="15.75" thickBot="1" x14ac:dyDescent="0.3">
      <c r="A28" s="17" t="s">
        <v>101</v>
      </c>
      <c r="B28" s="17">
        <v>5730</v>
      </c>
      <c r="C28" s="17">
        <v>0</v>
      </c>
      <c r="D28" s="17">
        <v>0</v>
      </c>
      <c r="E28" s="17">
        <v>0</v>
      </c>
      <c r="F28" s="17">
        <v>0</v>
      </c>
      <c r="G28" s="17">
        <v>0</v>
      </c>
      <c r="H28" s="17">
        <v>0</v>
      </c>
      <c r="I28" s="17">
        <v>0</v>
      </c>
      <c r="J28" s="17">
        <v>0</v>
      </c>
      <c r="K28" s="17">
        <v>0</v>
      </c>
      <c r="L28" s="17">
        <v>0</v>
      </c>
      <c r="M28" s="17">
        <v>0</v>
      </c>
      <c r="N28" s="17">
        <f>SUM(B28:M28)</f>
        <v>5730</v>
      </c>
    </row>
    <row r="29" spans="1:14" ht="15.75" thickBot="1" x14ac:dyDescent="0.3">
      <c r="A29" s="24" t="s">
        <v>102</v>
      </c>
      <c r="B29" s="24">
        <f>SUM(B20:B28)</f>
        <v>8177</v>
      </c>
      <c r="C29" s="24">
        <f t="shared" ref="C29:M29" si="2">SUM(C20:C28)</f>
        <v>2447</v>
      </c>
      <c r="D29" s="24">
        <f t="shared" si="2"/>
        <v>5350</v>
      </c>
      <c r="E29" s="24">
        <f t="shared" si="2"/>
        <v>2447</v>
      </c>
      <c r="F29" s="24">
        <f t="shared" si="2"/>
        <v>2447</v>
      </c>
      <c r="G29" s="24">
        <f t="shared" si="2"/>
        <v>2447</v>
      </c>
      <c r="H29" s="24">
        <f t="shared" si="2"/>
        <v>2447</v>
      </c>
      <c r="I29" s="24">
        <f t="shared" si="2"/>
        <v>2447</v>
      </c>
      <c r="J29" s="24">
        <f t="shared" si="2"/>
        <v>5350</v>
      </c>
      <c r="K29" s="24">
        <f t="shared" si="2"/>
        <v>2447</v>
      </c>
      <c r="L29" s="24">
        <f t="shared" si="2"/>
        <v>2444</v>
      </c>
      <c r="M29" s="24">
        <f t="shared" si="2"/>
        <v>2439</v>
      </c>
      <c r="N29" s="24">
        <f>SUM(N20:N28)</f>
        <v>40889</v>
      </c>
    </row>
  </sheetData>
  <mergeCells count="1">
    <mergeCell ref="A4:N6"/>
  </mergeCells>
  <pageMargins left="0.11811023622047245" right="0.31496062992125984" top="0.35433070866141736" bottom="0.15748031496062992" header="0.19685039370078741" footer="0.31496062992125984"/>
  <pageSetup paperSize="9" scale="90" orientation="landscape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11"/>
  <sheetViews>
    <sheetView workbookViewId="0">
      <selection activeCell="A4" sqref="A4"/>
    </sheetView>
  </sheetViews>
  <sheetFormatPr defaultRowHeight="15" x14ac:dyDescent="0.25"/>
  <cols>
    <col min="1" max="1" width="8.140625" customWidth="1"/>
    <col min="2" max="2" width="9.85546875" customWidth="1"/>
    <col min="3" max="3" width="11.7109375" customWidth="1"/>
    <col min="4" max="4" width="9.7109375" customWidth="1"/>
  </cols>
  <sheetData>
    <row r="3" spans="1:12" x14ac:dyDescent="0.25">
      <c r="A3" s="7" t="s">
        <v>239</v>
      </c>
      <c r="B3" s="7"/>
      <c r="C3" s="7"/>
    </row>
    <row r="5" spans="1:12" ht="14.45" customHeight="1" x14ac:dyDescent="0.25">
      <c r="A5" s="92" t="s">
        <v>164</v>
      </c>
      <c r="B5" s="92"/>
      <c r="C5" s="92"/>
      <c r="D5" s="92"/>
      <c r="E5" s="92"/>
      <c r="F5" s="92"/>
      <c r="G5" s="92"/>
      <c r="H5" s="92"/>
      <c r="I5" s="92"/>
      <c r="J5" s="92"/>
      <c r="K5" s="92"/>
      <c r="L5" s="92"/>
    </row>
    <row r="6" spans="1:12" x14ac:dyDescent="0.25">
      <c r="A6" s="92"/>
      <c r="B6" s="92"/>
      <c r="C6" s="92"/>
      <c r="D6" s="92"/>
      <c r="E6" s="92"/>
      <c r="F6" s="92"/>
      <c r="G6" s="92"/>
      <c r="H6" s="92"/>
      <c r="I6" s="92"/>
      <c r="J6" s="92"/>
      <c r="K6" s="92"/>
      <c r="L6" s="92"/>
    </row>
    <row r="7" spans="1:12" x14ac:dyDescent="0.25">
      <c r="A7" s="92"/>
      <c r="B7" s="92"/>
      <c r="C7" s="92"/>
      <c r="D7" s="92"/>
      <c r="E7" s="92"/>
      <c r="F7" s="92"/>
      <c r="G7" s="92"/>
      <c r="H7" s="92"/>
      <c r="I7" s="92"/>
      <c r="J7" s="92"/>
      <c r="K7" s="92"/>
      <c r="L7" s="92"/>
    </row>
    <row r="9" spans="1:12" x14ac:dyDescent="0.25">
      <c r="A9" s="17" t="s">
        <v>103</v>
      </c>
      <c r="B9" s="17">
        <v>1</v>
      </c>
      <c r="C9" s="17">
        <v>2</v>
      </c>
      <c r="D9" s="17">
        <v>3</v>
      </c>
      <c r="E9" s="17">
        <v>4</v>
      </c>
      <c r="F9" s="17">
        <v>5</v>
      </c>
      <c r="G9" s="17">
        <v>6</v>
      </c>
      <c r="H9" s="101" t="s">
        <v>111</v>
      </c>
      <c r="I9" s="102"/>
      <c r="J9" s="102"/>
      <c r="K9" s="102"/>
      <c r="L9" s="103"/>
    </row>
    <row r="10" spans="1:12" ht="59.45" customHeight="1" x14ac:dyDescent="0.25">
      <c r="A10" s="25">
        <v>1</v>
      </c>
      <c r="B10" s="27" t="s">
        <v>106</v>
      </c>
      <c r="C10" s="27" t="s">
        <v>105</v>
      </c>
      <c r="D10" s="27" t="s">
        <v>104</v>
      </c>
      <c r="E10" s="27" t="s">
        <v>107</v>
      </c>
      <c r="F10" s="27" t="s">
        <v>108</v>
      </c>
      <c r="G10" s="27" t="s">
        <v>109</v>
      </c>
      <c r="H10" s="21">
        <v>2014</v>
      </c>
      <c r="I10" s="21">
        <v>2015</v>
      </c>
      <c r="J10" s="21">
        <v>2016</v>
      </c>
      <c r="K10" s="21">
        <v>2017</v>
      </c>
      <c r="L10" s="21" t="s">
        <v>82</v>
      </c>
    </row>
    <row r="11" spans="1:12" x14ac:dyDescent="0.25">
      <c r="A11" s="25">
        <v>2</v>
      </c>
      <c r="B11" s="26" t="s">
        <v>110</v>
      </c>
      <c r="C11" s="26">
        <v>0</v>
      </c>
      <c r="D11" s="17">
        <v>0</v>
      </c>
      <c r="E11" s="26" t="s">
        <v>110</v>
      </c>
      <c r="F11" s="26">
        <v>0</v>
      </c>
      <c r="G11" s="26">
        <v>0</v>
      </c>
      <c r="H11" s="26">
        <v>0</v>
      </c>
      <c r="I11" s="26">
        <v>0</v>
      </c>
      <c r="J11" s="26">
        <v>0</v>
      </c>
      <c r="K11" s="26">
        <v>0</v>
      </c>
      <c r="L11" s="26">
        <v>0</v>
      </c>
    </row>
  </sheetData>
  <mergeCells count="2">
    <mergeCell ref="A5:L7"/>
    <mergeCell ref="H9:L9"/>
  </mergeCells>
  <pageMargins left="0.70866141732283472" right="0.70866141732283472" top="0.74803149606299213" bottom="0.74803149606299213" header="0.31496062992125984" footer="0.31496062992125984"/>
  <pageSetup paperSize="9" orientation="landscape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9"/>
  <sheetViews>
    <sheetView workbookViewId="0">
      <selection activeCell="A3" sqref="A3"/>
    </sheetView>
  </sheetViews>
  <sheetFormatPr defaultRowHeight="15" x14ac:dyDescent="0.25"/>
  <cols>
    <col min="1" max="1" width="18" customWidth="1"/>
    <col min="2" max="2" width="33" customWidth="1"/>
  </cols>
  <sheetData>
    <row r="2" spans="1:3" x14ac:dyDescent="0.25">
      <c r="A2" s="7" t="s">
        <v>240</v>
      </c>
      <c r="B2" s="7"/>
      <c r="C2" s="7"/>
    </row>
    <row r="4" spans="1:3" x14ac:dyDescent="0.25">
      <c r="A4" s="104" t="s">
        <v>114</v>
      </c>
      <c r="B4" s="104"/>
      <c r="C4" s="104"/>
    </row>
    <row r="6" spans="1:3" x14ac:dyDescent="0.25">
      <c r="A6" s="16" t="s">
        <v>11</v>
      </c>
      <c r="B6" s="16" t="s">
        <v>112</v>
      </c>
      <c r="C6" s="16" t="s">
        <v>82</v>
      </c>
    </row>
    <row r="7" spans="1:3" x14ac:dyDescent="0.25">
      <c r="A7" s="17" t="s">
        <v>69</v>
      </c>
      <c r="B7" s="17" t="s">
        <v>113</v>
      </c>
      <c r="C7" s="17">
        <v>0</v>
      </c>
    </row>
    <row r="8" spans="1:3" x14ac:dyDescent="0.25">
      <c r="A8" s="17" t="s">
        <v>20</v>
      </c>
      <c r="B8" s="17" t="s">
        <v>113</v>
      </c>
      <c r="C8" s="17">
        <v>0</v>
      </c>
    </row>
    <row r="9" spans="1:3" x14ac:dyDescent="0.25">
      <c r="A9" s="17" t="s">
        <v>82</v>
      </c>
      <c r="B9" s="17"/>
      <c r="C9" s="17">
        <v>0</v>
      </c>
    </row>
  </sheetData>
  <mergeCells count="1">
    <mergeCell ref="A4:C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workbookViewId="0">
      <selection activeCell="A2" sqref="A2"/>
    </sheetView>
  </sheetViews>
  <sheetFormatPr defaultRowHeight="15" x14ac:dyDescent="0.25"/>
  <cols>
    <col min="1" max="1" width="11.85546875" customWidth="1"/>
    <col min="2" max="2" width="13.140625" customWidth="1"/>
    <col min="7" max="7" width="11" customWidth="1"/>
    <col min="8" max="8" width="10.28515625" customWidth="1"/>
    <col min="12" max="12" width="11.140625" customWidth="1"/>
  </cols>
  <sheetData>
    <row r="1" spans="1:12" x14ac:dyDescent="0.25">
      <c r="A1" s="7" t="s">
        <v>241</v>
      </c>
      <c r="B1" s="7"/>
      <c r="C1" s="7"/>
    </row>
    <row r="3" spans="1:12" x14ac:dyDescent="0.25">
      <c r="A3" s="28"/>
      <c r="B3" s="28"/>
      <c r="C3" s="8"/>
    </row>
    <row r="4" spans="1:12" x14ac:dyDescent="0.25">
      <c r="A4" s="92" t="s">
        <v>167</v>
      </c>
      <c r="B4" s="92"/>
      <c r="C4" s="92"/>
      <c r="D4" s="92"/>
      <c r="E4" s="92"/>
      <c r="F4" s="92"/>
      <c r="G4" s="92"/>
      <c r="H4" s="92"/>
      <c r="I4" s="92"/>
      <c r="J4" s="92"/>
      <c r="K4" s="92"/>
      <c r="L4" s="92"/>
    </row>
    <row r="5" spans="1:12" x14ac:dyDescent="0.25">
      <c r="A5" s="92"/>
      <c r="B5" s="92"/>
      <c r="C5" s="92"/>
      <c r="D5" s="92"/>
      <c r="E5" s="92"/>
      <c r="F5" s="92"/>
      <c r="G5" s="92"/>
      <c r="H5" s="92"/>
      <c r="I5" s="92"/>
      <c r="J5" s="92"/>
      <c r="K5" s="92"/>
      <c r="L5" s="92"/>
    </row>
    <row r="6" spans="1:12" ht="15.75" thickBot="1" x14ac:dyDescent="0.3">
      <c r="A6" s="92"/>
      <c r="B6" s="92"/>
      <c r="C6" s="92"/>
      <c r="D6" s="92"/>
      <c r="E6" s="92"/>
      <c r="F6" s="92"/>
      <c r="G6" s="92"/>
      <c r="H6" s="92"/>
      <c r="I6" s="92"/>
      <c r="J6" s="92"/>
      <c r="K6" s="92"/>
      <c r="L6" s="92"/>
    </row>
    <row r="7" spans="1:12" ht="15.75" thickBot="1" x14ac:dyDescent="0.3">
      <c r="A7" s="110" t="s">
        <v>115</v>
      </c>
      <c r="B7" s="110" t="s">
        <v>116</v>
      </c>
      <c r="C7" s="109" t="s">
        <v>117</v>
      </c>
      <c r="D7" s="110" t="s">
        <v>118</v>
      </c>
      <c r="E7" s="110"/>
      <c r="F7" s="110"/>
      <c r="G7" s="109" t="s">
        <v>122</v>
      </c>
      <c r="H7" s="36"/>
      <c r="I7" s="110" t="s">
        <v>124</v>
      </c>
      <c r="J7" s="110"/>
      <c r="K7" s="110"/>
      <c r="L7" s="109" t="s">
        <v>127</v>
      </c>
    </row>
    <row r="8" spans="1:12" ht="28.9" customHeight="1" thickBot="1" x14ac:dyDescent="0.3">
      <c r="A8" s="110"/>
      <c r="B8" s="110"/>
      <c r="C8" s="109"/>
      <c r="D8" s="37" t="s">
        <v>119</v>
      </c>
      <c r="E8" s="37" t="s">
        <v>120</v>
      </c>
      <c r="F8" s="38" t="s">
        <v>121</v>
      </c>
      <c r="G8" s="110"/>
      <c r="H8" s="39" t="s">
        <v>123</v>
      </c>
      <c r="I8" s="38" t="s">
        <v>125</v>
      </c>
      <c r="J8" s="38" t="s">
        <v>126</v>
      </c>
      <c r="K8" s="38" t="s">
        <v>121</v>
      </c>
      <c r="L8" s="110"/>
    </row>
    <row r="9" spans="1:12" ht="15.75" thickBot="1" x14ac:dyDescent="0.3">
      <c r="A9" s="108" t="s">
        <v>70</v>
      </c>
      <c r="B9" s="111" t="s">
        <v>128</v>
      </c>
      <c r="C9" s="35">
        <v>5730</v>
      </c>
      <c r="D9" s="23">
        <v>2447</v>
      </c>
      <c r="E9" s="23">
        <v>4052</v>
      </c>
      <c r="F9" s="23">
        <f>D9-E9</f>
        <v>-1605</v>
      </c>
      <c r="G9" s="23">
        <f>SUM(C9,F9)</f>
        <v>4125</v>
      </c>
      <c r="H9" s="40" t="s">
        <v>129</v>
      </c>
      <c r="I9" s="23">
        <v>0</v>
      </c>
      <c r="J9" s="23">
        <v>0</v>
      </c>
      <c r="K9" s="23">
        <v>0</v>
      </c>
      <c r="L9" s="23">
        <f>SUM(G9)</f>
        <v>4125</v>
      </c>
    </row>
    <row r="10" spans="1:12" ht="15.75" thickBot="1" x14ac:dyDescent="0.3">
      <c r="A10" s="107"/>
      <c r="B10" s="106"/>
      <c r="C10" s="35">
        <v>5730</v>
      </c>
      <c r="D10" s="23">
        <v>2464</v>
      </c>
      <c r="E10" s="23">
        <v>4052</v>
      </c>
      <c r="F10" s="32">
        <f>D10-E10</f>
        <v>-1588</v>
      </c>
      <c r="G10" s="30">
        <f t="shared" ref="G10:G32" si="0">SUM(C10,F10)</f>
        <v>4142</v>
      </c>
      <c r="H10" s="40" t="s">
        <v>129</v>
      </c>
      <c r="I10" s="23">
        <v>0</v>
      </c>
      <c r="J10" s="23">
        <v>0</v>
      </c>
      <c r="K10" s="23">
        <v>0</v>
      </c>
      <c r="L10" s="23">
        <f t="shared" ref="L10:L32" si="1">SUM(G10)</f>
        <v>4142</v>
      </c>
    </row>
    <row r="11" spans="1:12" ht="15.75" thickBot="1" x14ac:dyDescent="0.3">
      <c r="A11" s="107" t="s">
        <v>71</v>
      </c>
      <c r="B11" s="105" t="s">
        <v>128</v>
      </c>
      <c r="C11" s="33">
        <v>4142</v>
      </c>
      <c r="D11" s="30">
        <v>2447</v>
      </c>
      <c r="E11" s="30">
        <v>3289</v>
      </c>
      <c r="F11" s="30">
        <f>D11-E11</f>
        <v>-842</v>
      </c>
      <c r="G11" s="30">
        <f t="shared" si="0"/>
        <v>3300</v>
      </c>
      <c r="H11" s="40" t="s">
        <v>129</v>
      </c>
      <c r="I11" s="23">
        <v>0</v>
      </c>
      <c r="J11" s="23">
        <v>0</v>
      </c>
      <c r="K11" s="23">
        <v>0</v>
      </c>
      <c r="L11" s="23">
        <f t="shared" si="1"/>
        <v>3300</v>
      </c>
    </row>
    <row r="12" spans="1:12" ht="15.75" thickBot="1" x14ac:dyDescent="0.3">
      <c r="A12" s="107"/>
      <c r="B12" s="106"/>
      <c r="C12" s="34">
        <v>4142</v>
      </c>
      <c r="D12" s="32">
        <f>SUM(D10:D11)</f>
        <v>4911</v>
      </c>
      <c r="E12" s="32">
        <f>SUM(E10:E11)</f>
        <v>7341</v>
      </c>
      <c r="F12" s="32">
        <f>D12-E12</f>
        <v>-2430</v>
      </c>
      <c r="G12" s="30">
        <f t="shared" si="0"/>
        <v>1712</v>
      </c>
      <c r="H12" s="40" t="s">
        <v>129</v>
      </c>
      <c r="I12" s="23">
        <v>0</v>
      </c>
      <c r="J12" s="23">
        <v>0</v>
      </c>
      <c r="K12" s="23">
        <v>0</v>
      </c>
      <c r="L12" s="23">
        <f t="shared" si="1"/>
        <v>1712</v>
      </c>
    </row>
    <row r="13" spans="1:12" ht="15.75" thickBot="1" x14ac:dyDescent="0.3">
      <c r="A13" s="107" t="s">
        <v>72</v>
      </c>
      <c r="B13" s="105" t="s">
        <v>128</v>
      </c>
      <c r="C13" s="55">
        <v>3314</v>
      </c>
      <c r="D13" s="56">
        <v>5350</v>
      </c>
      <c r="E13" s="56">
        <v>3289</v>
      </c>
      <c r="F13" s="56">
        <f>D13-E13</f>
        <v>2061</v>
      </c>
      <c r="G13" s="56">
        <f t="shared" si="0"/>
        <v>5375</v>
      </c>
      <c r="H13" s="40" t="s">
        <v>129</v>
      </c>
      <c r="I13" s="23">
        <v>0</v>
      </c>
      <c r="J13" s="23">
        <v>0</v>
      </c>
      <c r="K13" s="23">
        <v>0</v>
      </c>
      <c r="L13" s="23">
        <f t="shared" si="1"/>
        <v>5375</v>
      </c>
    </row>
    <row r="14" spans="1:12" ht="15.75" thickBot="1" x14ac:dyDescent="0.3">
      <c r="A14" s="107"/>
      <c r="B14" s="106"/>
      <c r="C14" s="57">
        <v>1726</v>
      </c>
      <c r="D14" s="58">
        <f>SUM(D12:D13)</f>
        <v>10261</v>
      </c>
      <c r="E14" s="58">
        <f>SUM(E12:E13)</f>
        <v>10630</v>
      </c>
      <c r="F14" s="58">
        <f>SUM(F12:F13)</f>
        <v>-369</v>
      </c>
      <c r="G14" s="56">
        <f t="shared" si="0"/>
        <v>1357</v>
      </c>
      <c r="H14" s="40" t="s">
        <v>129</v>
      </c>
      <c r="I14" s="23">
        <v>0</v>
      </c>
      <c r="J14" s="23">
        <v>0</v>
      </c>
      <c r="K14" s="23">
        <v>0</v>
      </c>
      <c r="L14" s="23">
        <f t="shared" si="1"/>
        <v>1357</v>
      </c>
    </row>
    <row r="15" spans="1:12" ht="15.75" thickBot="1" x14ac:dyDescent="0.3">
      <c r="A15" s="107" t="s">
        <v>73</v>
      </c>
      <c r="B15" s="105" t="s">
        <v>128</v>
      </c>
      <c r="C15" s="55">
        <v>5389</v>
      </c>
      <c r="D15" s="56">
        <v>2447</v>
      </c>
      <c r="E15" s="56">
        <v>4120</v>
      </c>
      <c r="F15" s="56">
        <f>D15-E15</f>
        <v>-1673</v>
      </c>
      <c r="G15" s="56">
        <f t="shared" si="0"/>
        <v>3716</v>
      </c>
      <c r="H15" s="40" t="s">
        <v>129</v>
      </c>
      <c r="I15" s="23">
        <v>0</v>
      </c>
      <c r="J15" s="23">
        <v>0</v>
      </c>
      <c r="K15" s="23">
        <v>0</v>
      </c>
      <c r="L15" s="23">
        <f t="shared" si="1"/>
        <v>3716</v>
      </c>
    </row>
    <row r="16" spans="1:12" ht="15.75" thickBot="1" x14ac:dyDescent="0.3">
      <c r="A16" s="107"/>
      <c r="B16" s="106"/>
      <c r="C16" s="57">
        <v>1385</v>
      </c>
      <c r="D16" s="58">
        <f>SUM(D14:D15)</f>
        <v>12708</v>
      </c>
      <c r="E16" s="58">
        <f>SUM(E14:E15)</f>
        <v>14750</v>
      </c>
      <c r="F16" s="58">
        <f>SUM(F14:F15)</f>
        <v>-2042</v>
      </c>
      <c r="G16" s="56">
        <f t="shared" si="0"/>
        <v>-657</v>
      </c>
      <c r="H16" s="40" t="s">
        <v>129</v>
      </c>
      <c r="I16" s="23">
        <v>0</v>
      </c>
      <c r="J16" s="23">
        <v>0</v>
      </c>
      <c r="K16" s="23">
        <v>0</v>
      </c>
      <c r="L16" s="23">
        <f t="shared" si="1"/>
        <v>-657</v>
      </c>
    </row>
    <row r="17" spans="1:12" ht="15.75" thickBot="1" x14ac:dyDescent="0.3">
      <c r="A17" s="107" t="s">
        <v>74</v>
      </c>
      <c r="B17" s="105" t="s">
        <v>128</v>
      </c>
      <c r="C17" s="55">
        <v>3733</v>
      </c>
      <c r="D17" s="56">
        <v>2447</v>
      </c>
      <c r="E17" s="56">
        <v>3289</v>
      </c>
      <c r="F17" s="56">
        <f>D17-E17</f>
        <v>-842</v>
      </c>
      <c r="G17" s="56">
        <f t="shared" si="0"/>
        <v>2891</v>
      </c>
      <c r="H17" s="40" t="s">
        <v>129</v>
      </c>
      <c r="I17" s="23">
        <v>0</v>
      </c>
      <c r="J17" s="23">
        <v>0</v>
      </c>
      <c r="K17" s="23">
        <v>0</v>
      </c>
      <c r="L17" s="23">
        <f t="shared" si="1"/>
        <v>2891</v>
      </c>
    </row>
    <row r="18" spans="1:12" ht="15.75" thickBot="1" x14ac:dyDescent="0.3">
      <c r="A18" s="107"/>
      <c r="B18" s="106"/>
      <c r="C18" s="57">
        <v>-612</v>
      </c>
      <c r="D18" s="59">
        <f t="shared" ref="D18:E18" si="2">SUM(D16:D17)</f>
        <v>15155</v>
      </c>
      <c r="E18" s="59">
        <f t="shared" si="2"/>
        <v>18039</v>
      </c>
      <c r="F18" s="59">
        <f>SUM(F16:F17)</f>
        <v>-2884</v>
      </c>
      <c r="G18" s="56">
        <f t="shared" si="0"/>
        <v>-3496</v>
      </c>
      <c r="H18" s="40" t="s">
        <v>129</v>
      </c>
      <c r="I18" s="23">
        <v>0</v>
      </c>
      <c r="J18" s="23">
        <v>0</v>
      </c>
      <c r="K18" s="23">
        <v>0</v>
      </c>
      <c r="L18" s="23">
        <f t="shared" si="1"/>
        <v>-3496</v>
      </c>
    </row>
    <row r="19" spans="1:12" ht="15.75" thickBot="1" x14ac:dyDescent="0.3">
      <c r="A19" s="107" t="s">
        <v>75</v>
      </c>
      <c r="B19" s="105" t="s">
        <v>128</v>
      </c>
      <c r="C19" s="55">
        <v>2905</v>
      </c>
      <c r="D19" s="56">
        <v>2447</v>
      </c>
      <c r="E19" s="56">
        <v>3289</v>
      </c>
      <c r="F19" s="56">
        <f>D19-E19</f>
        <v>-842</v>
      </c>
      <c r="G19" s="56">
        <f t="shared" si="0"/>
        <v>2063</v>
      </c>
      <c r="H19" s="40" t="s">
        <v>129</v>
      </c>
      <c r="I19" s="23">
        <v>0</v>
      </c>
      <c r="J19" s="23">
        <v>0</v>
      </c>
      <c r="K19" s="23">
        <v>0</v>
      </c>
      <c r="L19" s="23">
        <f t="shared" si="1"/>
        <v>2063</v>
      </c>
    </row>
    <row r="20" spans="1:12" ht="15.75" thickBot="1" x14ac:dyDescent="0.3">
      <c r="A20" s="107"/>
      <c r="B20" s="106"/>
      <c r="C20" s="57">
        <v>-3437</v>
      </c>
      <c r="D20" s="59">
        <f t="shared" ref="D20:F20" si="3">SUM(D18:D19)</f>
        <v>17602</v>
      </c>
      <c r="E20" s="59">
        <f t="shared" si="3"/>
        <v>21328</v>
      </c>
      <c r="F20" s="59">
        <f t="shared" si="3"/>
        <v>-3726</v>
      </c>
      <c r="G20" s="56">
        <f t="shared" si="0"/>
        <v>-7163</v>
      </c>
      <c r="H20" s="40" t="s">
        <v>129</v>
      </c>
      <c r="I20" s="23">
        <v>0</v>
      </c>
      <c r="J20" s="23">
        <v>0</v>
      </c>
      <c r="K20" s="23">
        <v>0</v>
      </c>
      <c r="L20" s="23">
        <f t="shared" si="1"/>
        <v>-7163</v>
      </c>
    </row>
    <row r="21" spans="1:12" ht="15.75" thickBot="1" x14ac:dyDescent="0.3">
      <c r="A21" s="107" t="s">
        <v>76</v>
      </c>
      <c r="B21" s="105" t="s">
        <v>128</v>
      </c>
      <c r="C21" s="55">
        <v>2077</v>
      </c>
      <c r="D21" s="56">
        <v>2447</v>
      </c>
      <c r="E21" s="56">
        <v>3289</v>
      </c>
      <c r="F21" s="56">
        <f>D21-E21</f>
        <v>-842</v>
      </c>
      <c r="G21" s="56">
        <f t="shared" si="0"/>
        <v>1235</v>
      </c>
      <c r="H21" s="40" t="s">
        <v>129</v>
      </c>
      <c r="I21" s="23">
        <v>0</v>
      </c>
      <c r="J21" s="23">
        <v>0</v>
      </c>
      <c r="K21" s="23">
        <v>0</v>
      </c>
      <c r="L21" s="23">
        <f t="shared" si="1"/>
        <v>1235</v>
      </c>
    </row>
    <row r="22" spans="1:12" ht="15.75" thickBot="1" x14ac:dyDescent="0.3">
      <c r="A22" s="107"/>
      <c r="B22" s="106"/>
      <c r="C22" s="57">
        <f>SUM(C20:C21)</f>
        <v>-1360</v>
      </c>
      <c r="D22" s="59">
        <f t="shared" ref="D22:F22" si="4">SUM(D20:D21)</f>
        <v>20049</v>
      </c>
      <c r="E22" s="59">
        <f t="shared" si="4"/>
        <v>24617</v>
      </c>
      <c r="F22" s="59">
        <f t="shared" si="4"/>
        <v>-4568</v>
      </c>
      <c r="G22" s="56">
        <f t="shared" si="0"/>
        <v>-5928</v>
      </c>
      <c r="H22" s="40" t="s">
        <v>129</v>
      </c>
      <c r="I22" s="23">
        <v>0</v>
      </c>
      <c r="J22" s="23">
        <v>0</v>
      </c>
      <c r="K22" s="23">
        <v>0</v>
      </c>
      <c r="L22" s="23">
        <f t="shared" si="1"/>
        <v>-5928</v>
      </c>
    </row>
    <row r="23" spans="1:12" ht="15.75" thickBot="1" x14ac:dyDescent="0.3">
      <c r="A23" s="107" t="s">
        <v>77</v>
      </c>
      <c r="B23" s="105" t="s">
        <v>128</v>
      </c>
      <c r="C23" s="57">
        <v>1249</v>
      </c>
      <c r="D23" s="56">
        <v>2447</v>
      </c>
      <c r="E23" s="56">
        <v>3289</v>
      </c>
      <c r="F23" s="56">
        <f>E23-D23</f>
        <v>842</v>
      </c>
      <c r="G23" s="56">
        <f t="shared" si="0"/>
        <v>2091</v>
      </c>
      <c r="H23" s="40" t="s">
        <v>129</v>
      </c>
      <c r="I23" s="23">
        <v>0</v>
      </c>
      <c r="J23" s="23">
        <v>0</v>
      </c>
      <c r="K23" s="23">
        <v>0</v>
      </c>
      <c r="L23" s="23">
        <f t="shared" si="1"/>
        <v>2091</v>
      </c>
    </row>
    <row r="24" spans="1:12" ht="15.75" thickBot="1" x14ac:dyDescent="0.3">
      <c r="A24" s="107"/>
      <c r="B24" s="106"/>
      <c r="C24" s="57">
        <v>-5841</v>
      </c>
      <c r="D24" s="59">
        <f t="shared" ref="D24:F24" si="5">SUM(D22:D23)</f>
        <v>22496</v>
      </c>
      <c r="E24" s="59">
        <f t="shared" si="5"/>
        <v>27906</v>
      </c>
      <c r="F24" s="59">
        <f t="shared" si="5"/>
        <v>-3726</v>
      </c>
      <c r="G24" s="56">
        <f t="shared" si="0"/>
        <v>-9567</v>
      </c>
      <c r="H24" s="40" t="s">
        <v>129</v>
      </c>
      <c r="I24" s="23">
        <v>0</v>
      </c>
      <c r="J24" s="23">
        <v>0</v>
      </c>
      <c r="K24" s="23">
        <v>0</v>
      </c>
      <c r="L24" s="23">
        <f t="shared" si="1"/>
        <v>-9567</v>
      </c>
    </row>
    <row r="25" spans="1:12" ht="15.75" thickBot="1" x14ac:dyDescent="0.3">
      <c r="A25" s="107" t="s">
        <v>78</v>
      </c>
      <c r="B25" s="105" t="s">
        <v>128</v>
      </c>
      <c r="C25" s="55">
        <v>2077</v>
      </c>
      <c r="D25" s="56">
        <v>5350</v>
      </c>
      <c r="E25" s="56">
        <v>3289</v>
      </c>
      <c r="F25" s="56">
        <f>D25-E25</f>
        <v>2061</v>
      </c>
      <c r="G25" s="56">
        <f t="shared" si="0"/>
        <v>4138</v>
      </c>
      <c r="H25" s="40" t="s">
        <v>129</v>
      </c>
      <c r="I25" s="23">
        <v>0</v>
      </c>
      <c r="J25" s="23">
        <v>0</v>
      </c>
      <c r="K25" s="23">
        <v>0</v>
      </c>
      <c r="L25" s="23">
        <f t="shared" si="1"/>
        <v>4138</v>
      </c>
    </row>
    <row r="26" spans="1:12" ht="15.75" thickBot="1" x14ac:dyDescent="0.3">
      <c r="A26" s="107"/>
      <c r="B26" s="106"/>
      <c r="C26" s="57">
        <v>-9494</v>
      </c>
      <c r="D26" s="59">
        <f t="shared" ref="D26:F26" si="6">SUM(D24:D25)</f>
        <v>27846</v>
      </c>
      <c r="E26" s="59">
        <f t="shared" si="6"/>
        <v>31195</v>
      </c>
      <c r="F26" s="59">
        <f t="shared" si="6"/>
        <v>-1665</v>
      </c>
      <c r="G26" s="56">
        <f t="shared" si="0"/>
        <v>-11159</v>
      </c>
      <c r="H26" s="40" t="s">
        <v>129</v>
      </c>
      <c r="I26" s="23">
        <v>0</v>
      </c>
      <c r="J26" s="23">
        <v>0</v>
      </c>
      <c r="K26" s="23">
        <v>0</v>
      </c>
      <c r="L26" s="23">
        <f t="shared" si="1"/>
        <v>-11159</v>
      </c>
    </row>
    <row r="27" spans="1:12" ht="15.75" thickBot="1" x14ac:dyDescent="0.3">
      <c r="A27" s="107" t="s">
        <v>79</v>
      </c>
      <c r="B27" s="105" t="s">
        <v>128</v>
      </c>
      <c r="C27" s="55">
        <v>4152</v>
      </c>
      <c r="D27" s="56">
        <v>2447</v>
      </c>
      <c r="E27" s="56">
        <v>3289</v>
      </c>
      <c r="F27" s="56">
        <f>D27-E27</f>
        <v>-842</v>
      </c>
      <c r="G27" s="56">
        <f t="shared" si="0"/>
        <v>3310</v>
      </c>
      <c r="H27" s="40" t="s">
        <v>129</v>
      </c>
      <c r="I27" s="23">
        <v>0</v>
      </c>
      <c r="J27" s="23">
        <v>0</v>
      </c>
      <c r="K27" s="23">
        <v>0</v>
      </c>
      <c r="L27" s="23">
        <f t="shared" si="1"/>
        <v>3310</v>
      </c>
    </row>
    <row r="28" spans="1:12" ht="15.75" thickBot="1" x14ac:dyDescent="0.3">
      <c r="A28" s="107"/>
      <c r="B28" s="106"/>
      <c r="C28" s="57">
        <v>-11072</v>
      </c>
      <c r="D28" s="59">
        <f t="shared" ref="D28:F28" si="7">SUM(D26:D27)</f>
        <v>30293</v>
      </c>
      <c r="E28" s="59">
        <f t="shared" si="7"/>
        <v>34484</v>
      </c>
      <c r="F28" s="59">
        <f t="shared" si="7"/>
        <v>-2507</v>
      </c>
      <c r="G28" s="56">
        <f t="shared" si="0"/>
        <v>-13579</v>
      </c>
      <c r="H28" s="40" t="s">
        <v>129</v>
      </c>
      <c r="I28" s="23">
        <v>0</v>
      </c>
      <c r="J28" s="23">
        <v>0</v>
      </c>
      <c r="K28" s="23">
        <v>0</v>
      </c>
      <c r="L28" s="23">
        <f t="shared" si="1"/>
        <v>-13579</v>
      </c>
    </row>
    <row r="29" spans="1:12" ht="15.75" thickBot="1" x14ac:dyDescent="0.3">
      <c r="A29" s="107" t="s">
        <v>80</v>
      </c>
      <c r="B29" s="105" t="s">
        <v>128</v>
      </c>
      <c r="C29" s="33">
        <v>3324</v>
      </c>
      <c r="D29" s="30">
        <v>2444</v>
      </c>
      <c r="E29" s="30">
        <v>3289</v>
      </c>
      <c r="F29" s="30">
        <f>E29-D29</f>
        <v>845</v>
      </c>
      <c r="G29" s="30">
        <f t="shared" si="0"/>
        <v>4169</v>
      </c>
      <c r="H29" s="40" t="s">
        <v>129</v>
      </c>
      <c r="I29" s="23">
        <v>0</v>
      </c>
      <c r="J29" s="23">
        <v>0</v>
      </c>
      <c r="K29" s="23">
        <v>0</v>
      </c>
      <c r="L29" s="23">
        <f t="shared" si="1"/>
        <v>4169</v>
      </c>
    </row>
    <row r="30" spans="1:12" ht="15.75" thickBot="1" x14ac:dyDescent="0.3">
      <c r="A30" s="107"/>
      <c r="B30" s="106"/>
      <c r="C30" s="34">
        <v>-13478</v>
      </c>
      <c r="D30" s="31">
        <f t="shared" ref="D30:F30" si="8">SUM(D28:D29)</f>
        <v>32737</v>
      </c>
      <c r="E30" s="31">
        <f t="shared" si="8"/>
        <v>37773</v>
      </c>
      <c r="F30" s="31">
        <f t="shared" si="8"/>
        <v>-1662</v>
      </c>
      <c r="G30" s="30">
        <f t="shared" si="0"/>
        <v>-15140</v>
      </c>
      <c r="H30" s="40" t="s">
        <v>129</v>
      </c>
      <c r="I30" s="23">
        <v>0</v>
      </c>
      <c r="J30" s="23">
        <v>0</v>
      </c>
      <c r="K30" s="23">
        <v>0</v>
      </c>
      <c r="L30" s="23">
        <f t="shared" si="1"/>
        <v>-15140</v>
      </c>
    </row>
    <row r="31" spans="1:12" ht="15.75" thickBot="1" x14ac:dyDescent="0.3">
      <c r="A31" s="107" t="s">
        <v>81</v>
      </c>
      <c r="B31" s="105" t="s">
        <v>128</v>
      </c>
      <c r="C31" s="33">
        <v>4155</v>
      </c>
      <c r="D31" s="30">
        <v>2439</v>
      </c>
      <c r="E31" s="30">
        <v>3298</v>
      </c>
      <c r="F31" s="30">
        <f>D31-E31</f>
        <v>-859</v>
      </c>
      <c r="G31" s="30">
        <f t="shared" si="0"/>
        <v>3296</v>
      </c>
      <c r="H31" s="40" t="s">
        <v>129</v>
      </c>
      <c r="I31" s="23">
        <v>0</v>
      </c>
      <c r="J31" s="23">
        <v>0</v>
      </c>
      <c r="K31" s="23">
        <v>0</v>
      </c>
      <c r="L31" s="23">
        <f t="shared" si="1"/>
        <v>3296</v>
      </c>
    </row>
    <row r="32" spans="1:12" ht="15.75" thickBot="1" x14ac:dyDescent="0.3">
      <c r="A32" s="107"/>
      <c r="B32" s="106"/>
      <c r="C32" s="34">
        <v>-15053</v>
      </c>
      <c r="D32" s="31">
        <f t="shared" ref="D32:F32" si="9">SUM(D30:D31)</f>
        <v>35176</v>
      </c>
      <c r="E32" s="31">
        <f t="shared" si="9"/>
        <v>41071</v>
      </c>
      <c r="F32" s="31">
        <f t="shared" si="9"/>
        <v>-2521</v>
      </c>
      <c r="G32" s="30">
        <f t="shared" si="0"/>
        <v>-17574</v>
      </c>
      <c r="H32" s="40" t="s">
        <v>129</v>
      </c>
      <c r="I32" s="23">
        <v>0</v>
      </c>
      <c r="J32" s="23">
        <v>0</v>
      </c>
      <c r="K32" s="23">
        <v>0</v>
      </c>
      <c r="L32" s="23">
        <f t="shared" si="1"/>
        <v>-17574</v>
      </c>
    </row>
    <row r="33" spans="3:12" x14ac:dyDescent="0.25">
      <c r="C33" s="17"/>
      <c r="D33" s="17"/>
      <c r="E33" s="17"/>
      <c r="F33" s="17"/>
      <c r="G33" s="17"/>
      <c r="H33" s="17"/>
      <c r="I33" s="17"/>
      <c r="J33" s="17"/>
      <c r="K33" s="17"/>
      <c r="L33" s="17"/>
    </row>
  </sheetData>
  <mergeCells count="32">
    <mergeCell ref="A4:L6"/>
    <mergeCell ref="A9:A10"/>
    <mergeCell ref="A11:A12"/>
    <mergeCell ref="A13:A14"/>
    <mergeCell ref="C7:C8"/>
    <mergeCell ref="B7:B8"/>
    <mergeCell ref="A7:A8"/>
    <mergeCell ref="D7:F7"/>
    <mergeCell ref="G7:G8"/>
    <mergeCell ref="I7:K7"/>
    <mergeCell ref="L7:L8"/>
    <mergeCell ref="B9:B10"/>
    <mergeCell ref="B11:B12"/>
    <mergeCell ref="B13:B14"/>
    <mergeCell ref="A25:A26"/>
    <mergeCell ref="A27:A28"/>
    <mergeCell ref="A29:A30"/>
    <mergeCell ref="A31:A32"/>
    <mergeCell ref="A15:A16"/>
    <mergeCell ref="A17:A18"/>
    <mergeCell ref="A19:A20"/>
    <mergeCell ref="A21:A22"/>
    <mergeCell ref="A23:A24"/>
    <mergeCell ref="B25:B26"/>
    <mergeCell ref="B27:B28"/>
    <mergeCell ref="B29:B30"/>
    <mergeCell ref="B31:B32"/>
    <mergeCell ref="B15:B16"/>
    <mergeCell ref="B17:B18"/>
    <mergeCell ref="B19:B20"/>
    <mergeCell ref="B21:B22"/>
    <mergeCell ref="B23:B24"/>
  </mergeCells>
  <pageMargins left="0.31496062992125984" right="0.31496062992125984" top="0.35433070866141736" bottom="0.74803149606299213" header="0.31496062992125984" footer="0.31496062992125984"/>
  <pageSetup paperSize="9" orientation="landscape" horizontalDpi="300" vertic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workbookViewId="0">
      <selection activeCell="A2" sqref="A2"/>
    </sheetView>
  </sheetViews>
  <sheetFormatPr defaultRowHeight="15" x14ac:dyDescent="0.25"/>
  <cols>
    <col min="1" max="1" width="35.7109375" customWidth="1"/>
    <col min="2" max="2" width="12.85546875" customWidth="1"/>
    <col min="3" max="3" width="13.5703125" customWidth="1"/>
    <col min="4" max="4" width="11.42578125" customWidth="1"/>
    <col min="5" max="5" width="14" customWidth="1"/>
    <col min="7" max="7" width="17.28515625" customWidth="1"/>
  </cols>
  <sheetData>
    <row r="1" spans="1:12" x14ac:dyDescent="0.25">
      <c r="A1" s="7" t="s">
        <v>242</v>
      </c>
      <c r="B1" s="7"/>
      <c r="C1" s="7"/>
    </row>
    <row r="3" spans="1:12" ht="14.45" customHeight="1" x14ac:dyDescent="0.25">
      <c r="A3" s="92" t="s">
        <v>168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</row>
    <row r="4" spans="1:12" x14ac:dyDescent="0.25">
      <c r="A4" s="92"/>
      <c r="B4" s="92"/>
      <c r="C4" s="92"/>
      <c r="D4" s="92"/>
      <c r="E4" s="92"/>
      <c r="F4" s="92"/>
      <c r="G4" s="92"/>
      <c r="H4" s="92"/>
      <c r="I4" s="92"/>
      <c r="J4" s="92"/>
      <c r="K4" s="92"/>
      <c r="L4" s="92"/>
    </row>
    <row r="5" spans="1:12" x14ac:dyDescent="0.25">
      <c r="A5" s="92"/>
      <c r="B5" s="92"/>
      <c r="C5" s="92"/>
      <c r="D5" s="92"/>
      <c r="E5" s="92"/>
      <c r="F5" s="92"/>
      <c r="G5" s="92"/>
      <c r="H5" s="92"/>
      <c r="I5" s="92"/>
      <c r="J5" s="92"/>
      <c r="K5" s="92"/>
      <c r="L5" s="92"/>
    </row>
    <row r="7" spans="1:12" ht="30" customHeight="1" x14ac:dyDescent="0.25">
      <c r="A7" s="22" t="s">
        <v>62</v>
      </c>
      <c r="B7" s="22" t="s">
        <v>63</v>
      </c>
      <c r="C7" s="22" t="s">
        <v>64</v>
      </c>
      <c r="D7" s="60" t="s">
        <v>165</v>
      </c>
      <c r="E7" s="22" t="s">
        <v>65</v>
      </c>
      <c r="F7" s="22" t="s">
        <v>66</v>
      </c>
      <c r="G7" s="22" t="s">
        <v>67</v>
      </c>
      <c r="H7" s="22" t="s">
        <v>68</v>
      </c>
    </row>
    <row r="8" spans="1:12" x14ac:dyDescent="0.25">
      <c r="A8" s="17" t="s">
        <v>132</v>
      </c>
      <c r="B8" s="17">
        <v>10</v>
      </c>
      <c r="C8" s="17">
        <v>10</v>
      </c>
      <c r="D8" s="17">
        <v>0</v>
      </c>
      <c r="E8" s="17">
        <v>1</v>
      </c>
      <c r="F8" s="17">
        <v>4</v>
      </c>
      <c r="G8" s="17">
        <v>4</v>
      </c>
      <c r="H8" s="17">
        <v>1</v>
      </c>
    </row>
    <row r="10" spans="1:12" ht="33" customHeight="1" x14ac:dyDescent="0.25">
      <c r="A10" s="61" t="s">
        <v>166</v>
      </c>
      <c r="B10" s="17">
        <f t="shared" ref="B10:H10" si="0">SUM(B8:B8)</f>
        <v>10</v>
      </c>
      <c r="C10" s="17">
        <f t="shared" si="0"/>
        <v>10</v>
      </c>
      <c r="D10" s="17">
        <f t="shared" si="0"/>
        <v>0</v>
      </c>
      <c r="E10" s="17">
        <f t="shared" si="0"/>
        <v>1</v>
      </c>
      <c r="F10" s="17">
        <f t="shared" si="0"/>
        <v>4</v>
      </c>
      <c r="G10" s="17">
        <f t="shared" si="0"/>
        <v>4</v>
      </c>
      <c r="H10" s="17">
        <f t="shared" si="0"/>
        <v>1</v>
      </c>
    </row>
  </sheetData>
  <mergeCells count="1">
    <mergeCell ref="A3:L5"/>
  </mergeCells>
  <pageMargins left="0.70866141732283472" right="0.70866141732283472" top="0.74803149606299213" bottom="0.74803149606299213" header="0.31496062992125984" footer="0.31496062992125984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15</vt:i4>
      </vt:variant>
    </vt:vector>
  </HeadingPairs>
  <TitlesOfParts>
    <vt:vector size="15" baseType="lpstr"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11,</vt:lpstr>
      <vt:lpstr>12. m.</vt:lpstr>
      <vt:lpstr>13.</vt:lpstr>
      <vt:lpstr>14</vt:lpstr>
      <vt:lpstr>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Tulajdonos</cp:lastModifiedBy>
  <cp:lastPrinted>2014-03-12T12:09:38Z</cp:lastPrinted>
  <dcterms:created xsi:type="dcterms:W3CDTF">2014-01-10T06:59:05Z</dcterms:created>
  <dcterms:modified xsi:type="dcterms:W3CDTF">2014-03-26T16:02:59Z</dcterms:modified>
</cp:coreProperties>
</file>