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845" windowWidth="15195" windowHeight="8370" firstSheet="7" activeTab="13"/>
  </bookViews>
  <sheets>
    <sheet name="1. melléklet" sheetId="47" r:id="rId1"/>
    <sheet name="2. melléklet" sheetId="59" r:id="rId2"/>
    <sheet name="3. melléklet" sheetId="48" r:id="rId3"/>
    <sheet name="4. melléklet" sheetId="52" r:id="rId4"/>
    <sheet name="5. melléklet" sheetId="53" r:id="rId5"/>
    <sheet name="6. melléklet" sheetId="50" r:id="rId6"/>
    <sheet name="7. melléklet" sheetId="49" r:id="rId7"/>
    <sheet name="8. melléklet" sheetId="54" r:id="rId8"/>
    <sheet name="9. melléklet" sheetId="51" r:id="rId9"/>
    <sheet name="10. melléklet" sheetId="55" r:id="rId10"/>
    <sheet name="11. melléklet" sheetId="56" r:id="rId11"/>
    <sheet name="12. melléklet" sheetId="57" r:id="rId12"/>
    <sheet name="13. melléklet" sheetId="58" r:id="rId13"/>
    <sheet name="14. melléklet" sheetId="60" r:id="rId14"/>
  </sheets>
  <definedNames>
    <definedName name="_xlnm.Print_Area" localSheetId="2">'3. melléklet'!$A$1:$G$53</definedName>
  </definedNames>
  <calcPr calcId="124519"/>
</workbook>
</file>

<file path=xl/calcChain.xml><?xml version="1.0" encoding="utf-8"?>
<calcChain xmlns="http://schemas.openxmlformats.org/spreadsheetml/2006/main">
  <c r="F86" i="59"/>
  <c r="E86"/>
  <c r="D86"/>
  <c r="F81"/>
  <c r="E81"/>
  <c r="E87" s="1"/>
  <c r="D81"/>
  <c r="F77"/>
  <c r="F87" s="1"/>
  <c r="E77"/>
  <c r="D77"/>
  <c r="D87" s="1"/>
  <c r="F62"/>
  <c r="E62"/>
  <c r="D62"/>
  <c r="F56"/>
  <c r="E56"/>
  <c r="D56"/>
  <c r="F51"/>
  <c r="E51"/>
  <c r="D51"/>
  <c r="F40"/>
  <c r="E40"/>
  <c r="D40"/>
  <c r="F33"/>
  <c r="E33"/>
  <c r="D33"/>
  <c r="F29"/>
  <c r="F63" s="1"/>
  <c r="E29"/>
  <c r="E63" s="1"/>
  <c r="D29"/>
  <c r="D63" s="1"/>
  <c r="D12" i="54" l="1"/>
  <c r="E12"/>
  <c r="F12"/>
  <c r="D14"/>
  <c r="E14"/>
  <c r="F14"/>
  <c r="D16"/>
  <c r="E16"/>
  <c r="F16"/>
  <c r="D18"/>
  <c r="E18"/>
  <c r="F18"/>
  <c r="D19"/>
  <c r="E19"/>
  <c r="F19"/>
  <c r="Y8" i="53" l="1"/>
  <c r="Z8"/>
  <c r="Z37" s="1"/>
  <c r="Z45" s="1"/>
  <c r="Z63" s="1"/>
  <c r="AA8"/>
  <c r="Y9"/>
  <c r="Z9"/>
  <c r="AA9"/>
  <c r="Y10"/>
  <c r="Z10"/>
  <c r="AA10"/>
  <c r="Y11"/>
  <c r="Z11"/>
  <c r="AA11"/>
  <c r="Y12"/>
  <c r="Z12"/>
  <c r="AA12"/>
  <c r="Y13"/>
  <c r="Z13"/>
  <c r="AA13"/>
  <c r="Y14"/>
  <c r="Z14"/>
  <c r="AA14"/>
  <c r="Y15"/>
  <c r="Z15"/>
  <c r="AA15"/>
  <c r="Y16"/>
  <c r="Z16"/>
  <c r="AA16"/>
  <c r="Y17"/>
  <c r="Z17"/>
  <c r="AA17"/>
  <c r="Y18"/>
  <c r="Z18"/>
  <c r="AA18"/>
  <c r="Y19"/>
  <c r="Z19"/>
  <c r="AA19"/>
  <c r="Y20"/>
  <c r="Z20"/>
  <c r="AA20"/>
  <c r="Y21"/>
  <c r="Z21"/>
  <c r="AA21"/>
  <c r="Y22"/>
  <c r="Z22"/>
  <c r="AA22"/>
  <c r="Y23"/>
  <c r="Z23"/>
  <c r="AA23"/>
  <c r="Y24"/>
  <c r="Z24"/>
  <c r="AA24"/>
  <c r="Y25"/>
  <c r="Z25"/>
  <c r="AA25"/>
  <c r="Y26"/>
  <c r="Z26"/>
  <c r="AA26"/>
  <c r="Y27"/>
  <c r="Z27"/>
  <c r="AA27"/>
  <c r="Y28"/>
  <c r="Z28"/>
  <c r="AA28"/>
  <c r="Y29"/>
  <c r="Z29"/>
  <c r="AA29"/>
  <c r="Y30"/>
  <c r="Z30"/>
  <c r="AA30"/>
  <c r="Z31"/>
  <c r="AA31"/>
  <c r="Y32"/>
  <c r="Z32"/>
  <c r="AA32"/>
  <c r="Y33"/>
  <c r="Z33"/>
  <c r="AA33"/>
  <c r="Z34"/>
  <c r="AA34"/>
  <c r="Z35"/>
  <c r="AA35"/>
  <c r="Y36"/>
  <c r="Z36"/>
  <c r="AA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AA37"/>
  <c r="AB37"/>
  <c r="AC37"/>
  <c r="AD37"/>
  <c r="Z38"/>
  <c r="AA38"/>
  <c r="Z39"/>
  <c r="AA39"/>
  <c r="Z40"/>
  <c r="AA40"/>
  <c r="Z41"/>
  <c r="AA41"/>
  <c r="Z42"/>
  <c r="AA42"/>
  <c r="Z43"/>
  <c r="AA43"/>
  <c r="D44"/>
  <c r="D45" s="1"/>
  <c r="D63" s="1"/>
  <c r="E44"/>
  <c r="F44"/>
  <c r="F45" s="1"/>
  <c r="F63" s="1"/>
  <c r="G44"/>
  <c r="H44"/>
  <c r="H45" s="1"/>
  <c r="H63" s="1"/>
  <c r="I44"/>
  <c r="J44"/>
  <c r="J45" s="1"/>
  <c r="J63" s="1"/>
  <c r="K44"/>
  <c r="L44"/>
  <c r="L45" s="1"/>
  <c r="L63" s="1"/>
  <c r="M44"/>
  <c r="N44"/>
  <c r="N45" s="1"/>
  <c r="N63" s="1"/>
  <c r="O44"/>
  <c r="P44"/>
  <c r="P45" s="1"/>
  <c r="P63" s="1"/>
  <c r="Q44"/>
  <c r="R44"/>
  <c r="R45" s="1"/>
  <c r="R63" s="1"/>
  <c r="S44"/>
  <c r="T44"/>
  <c r="T45" s="1"/>
  <c r="T63" s="1"/>
  <c r="U44"/>
  <c r="V44"/>
  <c r="V45" s="1"/>
  <c r="V63" s="1"/>
  <c r="W44"/>
  <c r="X44"/>
  <c r="X45" s="1"/>
  <c r="X63" s="1"/>
  <c r="Y44"/>
  <c r="Z44"/>
  <c r="AA44"/>
  <c r="AB44"/>
  <c r="AB45" s="1"/>
  <c r="AB63" s="1"/>
  <c r="AC44"/>
  <c r="AD44"/>
  <c r="AD45" s="1"/>
  <c r="AD63" s="1"/>
  <c r="E45"/>
  <c r="E63" s="1"/>
  <c r="G45"/>
  <c r="I45"/>
  <c r="I63" s="1"/>
  <c r="K45"/>
  <c r="M45"/>
  <c r="M63" s="1"/>
  <c r="O45"/>
  <c r="Q45"/>
  <c r="Q63" s="1"/>
  <c r="S45"/>
  <c r="U45"/>
  <c r="U63" s="1"/>
  <c r="W45"/>
  <c r="Y45"/>
  <c r="Y63" s="1"/>
  <c r="AA45"/>
  <c r="AC45"/>
  <c r="AC63" s="1"/>
  <c r="Y46"/>
  <c r="Z46"/>
  <c r="AA46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Y48"/>
  <c r="Z48"/>
  <c r="AA48"/>
  <c r="D49"/>
  <c r="E49"/>
  <c r="E56" s="1"/>
  <c r="F49"/>
  <c r="G49"/>
  <c r="G56" s="1"/>
  <c r="H49"/>
  <c r="I49"/>
  <c r="I56" s="1"/>
  <c r="J49"/>
  <c r="K49"/>
  <c r="K56" s="1"/>
  <c r="L49"/>
  <c r="M49"/>
  <c r="M56" s="1"/>
  <c r="N49"/>
  <c r="O49"/>
  <c r="O56" s="1"/>
  <c r="P49"/>
  <c r="Q49"/>
  <c r="Q56" s="1"/>
  <c r="R49"/>
  <c r="S49"/>
  <c r="S56" s="1"/>
  <c r="T49"/>
  <c r="U49"/>
  <c r="U56" s="1"/>
  <c r="V49"/>
  <c r="W49"/>
  <c r="W56" s="1"/>
  <c r="X49"/>
  <c r="Y49"/>
  <c r="Y56" s="1"/>
  <c r="Z49"/>
  <c r="AA49"/>
  <c r="AA56" s="1"/>
  <c r="AB49"/>
  <c r="AC49"/>
  <c r="AC56" s="1"/>
  <c r="AD49"/>
  <c r="Y50"/>
  <c r="Z50"/>
  <c r="AA50"/>
  <c r="Z51"/>
  <c r="AA51"/>
  <c r="Z52"/>
  <c r="AA52"/>
  <c r="Z53"/>
  <c r="AA53"/>
  <c r="Z54"/>
  <c r="AA54"/>
  <c r="D55"/>
  <c r="E55"/>
  <c r="Z55" s="1"/>
  <c r="Z56" s="1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AA55"/>
  <c r="AB55"/>
  <c r="AC55"/>
  <c r="AD55"/>
  <c r="D56"/>
  <c r="F56"/>
  <c r="H56"/>
  <c r="J56"/>
  <c r="L56"/>
  <c r="N56"/>
  <c r="P56"/>
  <c r="R56"/>
  <c r="T56"/>
  <c r="V56"/>
  <c r="X56"/>
  <c r="AB56"/>
  <c r="AD56"/>
  <c r="Y57"/>
  <c r="Z57"/>
  <c r="AA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Y61"/>
  <c r="Z61"/>
  <c r="AA61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C11" i="52"/>
  <c r="D11"/>
  <c r="E11"/>
  <c r="F11"/>
  <c r="G11"/>
  <c r="H11"/>
  <c r="I11"/>
  <c r="J11"/>
  <c r="K11"/>
  <c r="L11"/>
  <c r="M11"/>
  <c r="N11"/>
  <c r="O11"/>
  <c r="P11"/>
  <c r="Q11"/>
  <c r="R11"/>
  <c r="S11"/>
  <c r="T11"/>
  <c r="U17"/>
  <c r="V17"/>
  <c r="W17"/>
  <c r="U18"/>
  <c r="V18"/>
  <c r="V21" s="1"/>
  <c r="W18"/>
  <c r="U19"/>
  <c r="V19"/>
  <c r="W19"/>
  <c r="U20"/>
  <c r="V20"/>
  <c r="W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W21"/>
  <c r="AA63" i="53" l="1"/>
  <c r="W63"/>
  <c r="S63"/>
  <c r="O63"/>
  <c r="K63"/>
  <c r="G63"/>
  <c r="D21" i="50" l="1"/>
  <c r="C21"/>
  <c r="B21"/>
  <c r="D17"/>
  <c r="D25" s="1"/>
  <c r="C17"/>
  <c r="B17"/>
  <c r="B25" s="1"/>
  <c r="D9"/>
  <c r="C9"/>
  <c r="C25" s="1"/>
  <c r="B9"/>
  <c r="B9" i="49"/>
  <c r="C9"/>
  <c r="D9"/>
  <c r="B10"/>
  <c r="C10"/>
  <c r="D10"/>
  <c r="D24" s="1"/>
  <c r="B24"/>
  <c r="C24"/>
  <c r="C15" i="48"/>
  <c r="D15"/>
  <c r="E15"/>
  <c r="E25" s="1"/>
  <c r="F15"/>
  <c r="G15"/>
  <c r="C23"/>
  <c r="D23"/>
  <c r="D25" s="1"/>
  <c r="E23"/>
  <c r="F23"/>
  <c r="F25" s="1"/>
  <c r="G23"/>
  <c r="C25"/>
  <c r="G25"/>
  <c r="C37"/>
  <c r="D37"/>
  <c r="D49" s="1"/>
  <c r="E37"/>
  <c r="F37"/>
  <c r="G37"/>
  <c r="C47"/>
  <c r="C49" s="1"/>
  <c r="D47"/>
  <c r="E47"/>
  <c r="E49" s="1"/>
  <c r="F47"/>
  <c r="G47"/>
  <c r="G49" s="1"/>
  <c r="F49"/>
  <c r="E6" i="47" l="1"/>
  <c r="E7"/>
  <c r="E8"/>
  <c r="E9"/>
  <c r="E10"/>
  <c r="E11"/>
  <c r="B12"/>
  <c r="C12"/>
  <c r="C14" s="1"/>
  <c r="D12"/>
  <c r="E12"/>
  <c r="E13"/>
  <c r="B14"/>
  <c r="D14"/>
  <c r="E15"/>
  <c r="E16"/>
  <c r="E17"/>
  <c r="E18"/>
  <c r="E19"/>
  <c r="E20"/>
  <c r="E21"/>
  <c r="E22"/>
  <c r="E23"/>
  <c r="B24"/>
  <c r="C24"/>
  <c r="D24"/>
  <c r="E24" l="1"/>
  <c r="E14"/>
</calcChain>
</file>

<file path=xl/sharedStrings.xml><?xml version="1.0" encoding="utf-8"?>
<sst xmlns="http://schemas.openxmlformats.org/spreadsheetml/2006/main" count="776" uniqueCount="562">
  <si>
    <t>I.</t>
  </si>
  <si>
    <t>II.</t>
  </si>
  <si>
    <t>Intézmény</t>
  </si>
  <si>
    <t>Céltartalék</t>
  </si>
  <si>
    <t>Összesen:</t>
  </si>
  <si>
    <t>Saját bevételek</t>
  </si>
  <si>
    <t>1.</t>
  </si>
  <si>
    <t>2.</t>
  </si>
  <si>
    <t>3.</t>
  </si>
  <si>
    <t>4.</t>
  </si>
  <si>
    <t>5.</t>
  </si>
  <si>
    <t>Fejlesztési célú átvett pénzeszközök</t>
  </si>
  <si>
    <t>III.</t>
  </si>
  <si>
    <t>Kölcsönvisszatérítés</t>
  </si>
  <si>
    <t>IV.</t>
  </si>
  <si>
    <t>MINDÖSSZESEN:</t>
  </si>
  <si>
    <t>Dologi kiadások</t>
  </si>
  <si>
    <t xml:space="preserve">Eredeti ei. </t>
  </si>
  <si>
    <t>Fejlesztés</t>
  </si>
  <si>
    <t>Hiteltörlesztés</t>
  </si>
  <si>
    <t>Kiemelt előirányzatok</t>
  </si>
  <si>
    <t>Működési célú saját bevétel</t>
  </si>
  <si>
    <t>Működési célú átvett pénzeszköz</t>
  </si>
  <si>
    <t xml:space="preserve">               -ebből OEP-től átvett</t>
  </si>
  <si>
    <t>Működési célú hitelfelvétel</t>
  </si>
  <si>
    <t>Működési célú bevételek összesen:</t>
  </si>
  <si>
    <t>Felhalmozási és tőkejellegű bevétel</t>
  </si>
  <si>
    <t>Felhalmozási célú átvett pénzeszköz</t>
  </si>
  <si>
    <t>Felhalmozási célú költségvetési támogatás</t>
  </si>
  <si>
    <t>Fejlesztési hitel</t>
  </si>
  <si>
    <t>Felhalmozási pénzmaradvány</t>
  </si>
  <si>
    <t>Felhalmozási célú bevételek összesen:</t>
  </si>
  <si>
    <t>BEVÉTELI ELŐIRÁNYZAT MINDÖSSZESEN:</t>
  </si>
  <si>
    <t>Személyi juttatások</t>
  </si>
  <si>
    <t>Munkaadókat terhelő járulékok</t>
  </si>
  <si>
    <t>Működési célú pénzeszközátadás, támogatás</t>
  </si>
  <si>
    <t>Működési célú kiadások összesen:</t>
  </si>
  <si>
    <t>Felújítás - áfával</t>
  </si>
  <si>
    <t>Fejlesztés - áfával</t>
  </si>
  <si>
    <t xml:space="preserve">Felhalmozási célú kölcsönnyújtás </t>
  </si>
  <si>
    <t>Felhalmozási célú kiadások összesen:</t>
  </si>
  <si>
    <t>KIADÁSI ELŐIRÁNYZAT MINDÖSSZESEN:</t>
  </si>
  <si>
    <t>Cím</t>
  </si>
  <si>
    <t>Kommunális adó</t>
  </si>
  <si>
    <t>Városi Könyvtár</t>
  </si>
  <si>
    <t>Könyvtár</t>
  </si>
  <si>
    <t>Sajátos működési bevétel</t>
  </si>
  <si>
    <t>Működési célú költségvetési támogatás és SZJA</t>
  </si>
  <si>
    <t>Működési célú pénzmaradvány</t>
  </si>
  <si>
    <t>Sajátos felhalmozási és tőkejellegű bevétel</t>
  </si>
  <si>
    <t>Felhalmozási célú kölcsöntörlesztés</t>
  </si>
  <si>
    <t>Szociális juttatások</t>
  </si>
  <si>
    <t>Rendszeres szociális segély</t>
  </si>
  <si>
    <t>Közfoglalkoztatás</t>
  </si>
  <si>
    <t>adatok e Ft-ban</t>
  </si>
  <si>
    <t>Lakossági kamatmentes kölcsön</t>
  </si>
  <si>
    <t>ÖSSZESEN</t>
  </si>
  <si>
    <t>adatok eFt-ban</t>
  </si>
  <si>
    <t>MEGNEVEZÉS</t>
  </si>
  <si>
    <t>Népdalkör</t>
  </si>
  <si>
    <t>Megnevezés</t>
  </si>
  <si>
    <t>Labor</t>
  </si>
  <si>
    <t>Védőnői szolgálat</t>
  </si>
  <si>
    <t>Igazgatási tevékenység</t>
  </si>
  <si>
    <t>Európai Uniós forrásból</t>
  </si>
  <si>
    <t>Nem Európai Uniós forrásból</t>
  </si>
  <si>
    <t>Európai Uniós támogatás</t>
  </si>
  <si>
    <t>Nem Európai Uniós támogatás</t>
  </si>
  <si>
    <t xml:space="preserve">Bevételi előirányzatok </t>
  </si>
  <si>
    <t>Kiadási előirányzatok</t>
  </si>
  <si>
    <t>Tartalék</t>
  </si>
  <si>
    <t>BEVÉTEL</t>
  </si>
  <si>
    <t>KIADÁS</t>
  </si>
  <si>
    <t>ÖSSZES        BEVÉTEL</t>
  </si>
  <si>
    <t>MINDÖSSZESEN</t>
  </si>
  <si>
    <t>SZF.</t>
  </si>
  <si>
    <t>TARTALÉK</t>
  </si>
  <si>
    <t>Helyi utak karbantartása</t>
  </si>
  <si>
    <t>Saját vagy bérelt ingatlan hasznosítás</t>
  </si>
  <si>
    <t>Város és közsséggazdálkodás</t>
  </si>
  <si>
    <t>KSS-774 busz üzemeltetése</t>
  </si>
  <si>
    <t>Települési vízellátás</t>
  </si>
  <si>
    <t>Köztemető fenntartás</t>
  </si>
  <si>
    <t>Közvilágítás</t>
  </si>
  <si>
    <t>Háziorvosi szolgálat</t>
  </si>
  <si>
    <t>Települési hulladékkezelés</t>
  </si>
  <si>
    <t>Nyugdíjas népdalkör</t>
  </si>
  <si>
    <t>Szkanderszakosztály</t>
  </si>
  <si>
    <t>Máshova nem sorolt sporttevékenység</t>
  </si>
  <si>
    <t>Lakásfenntartási normatív támogatás</t>
  </si>
  <si>
    <t>Méltányossági(helyi) ápolási díj</t>
  </si>
  <si>
    <t>BURSA</t>
  </si>
  <si>
    <t>Átmeneti segély</t>
  </si>
  <si>
    <t>Temetési segély</t>
  </si>
  <si>
    <t>Közgyógyellátás</t>
  </si>
  <si>
    <t>Köztemetés</t>
  </si>
  <si>
    <t>Óvodáztatási támogatás</t>
  </si>
  <si>
    <t>Gyermekvédelmi kedvezmény</t>
  </si>
  <si>
    <t>Általános tartalék</t>
  </si>
  <si>
    <t>TÁMOP 3.2.3-08/1-2009-0034 Élethosszig tanulás (Műv.Ház)</t>
  </si>
  <si>
    <t>SZEMÉLYI JUTTATÁS</t>
  </si>
  <si>
    <t>MŰKÖDÉSI ELŐIRÁNYZAT CSOPORT</t>
  </si>
  <si>
    <t>CÍM</t>
  </si>
  <si>
    <t>ÖSSZES        KIADÁS</t>
  </si>
  <si>
    <t>PÉNZ-MARADVÁNY</t>
  </si>
  <si>
    <t>MUNK.TERH. JÁRULÉK</t>
  </si>
  <si>
    <t>DOLOGI</t>
  </si>
  <si>
    <t>1. SZEMÉLYI JUTTATÁS</t>
  </si>
  <si>
    <t>2. MUNK. TERH. JÁRULÉK</t>
  </si>
  <si>
    <t>3. DOLOGI     KIADÁS</t>
  </si>
  <si>
    <t>6. TARTALÉK</t>
  </si>
  <si>
    <t>8.</t>
  </si>
  <si>
    <t>adatok ezer Ft-ban</t>
  </si>
  <si>
    <t>BEVÉTELEK</t>
  </si>
  <si>
    <t>Kamatbevételek</t>
  </si>
  <si>
    <t>Intézményi működési bevételek összesen:</t>
  </si>
  <si>
    <t>Iparűzési adó</t>
  </si>
  <si>
    <t>Pótlékok és bírságok</t>
  </si>
  <si>
    <t>Pénzmaradvány összesen:</t>
  </si>
  <si>
    <t>BEVÉTELEK ÖSSZESEN:</t>
  </si>
  <si>
    <t>KIADÁSOK</t>
  </si>
  <si>
    <t>Működési kiadások</t>
  </si>
  <si>
    <t>Munkáltatót terhelő járulékok</t>
  </si>
  <si>
    <t>Működési kiadások összesen:</t>
  </si>
  <si>
    <t>Tartalékok összesen:</t>
  </si>
  <si>
    <t>Felhalmozási kiadások</t>
  </si>
  <si>
    <t>Beruházás</t>
  </si>
  <si>
    <t>KIADÁSOK ÖSSZESEN:</t>
  </si>
  <si>
    <t>Működési célú</t>
  </si>
  <si>
    <t>Felhalmozási célú</t>
  </si>
  <si>
    <t>Lízingdíjak</t>
  </si>
  <si>
    <t>Gépek, berendezések, felszerelések vásárlása</t>
  </si>
  <si>
    <t>Lízingdíjak kamata</t>
  </si>
  <si>
    <t>Kamatfizetés</t>
  </si>
  <si>
    <t xml:space="preserve"> Működési bevételek</t>
  </si>
  <si>
    <t>NEM KÖTELEZŐ FELADATOK ÖSSZESEN</t>
  </si>
  <si>
    <t>KÖTELEZŐ FELADATOK ÖSSZESEN</t>
  </si>
  <si>
    <t>MŰV.HÁZ ÖSSZESEN</t>
  </si>
  <si>
    <t>KÖNYVTÁR ÖSSZESEN</t>
  </si>
  <si>
    <t>11. FEJLESZTÉS</t>
  </si>
  <si>
    <t>Rendőrségi gépjármű üzemeltetés</t>
  </si>
  <si>
    <t>Kamatmentes szociális kölcsön</t>
  </si>
  <si>
    <t>1.Európai Uniós támogatásokból megvalósuló fejlesztések</t>
  </si>
  <si>
    <t xml:space="preserve"> FEJLESZTÉSEK ÖSSZESEN</t>
  </si>
  <si>
    <t>FEJLESZTÉSEK</t>
  </si>
  <si>
    <t>Beruházás áfaja</t>
  </si>
  <si>
    <t>Gépjárműadó 40%</t>
  </si>
  <si>
    <t>Hozzájárulás pénzbeni szoc.feladatokhoz</t>
  </si>
  <si>
    <t>Szociális és gyerekjóléti feladatok</t>
  </si>
  <si>
    <t>Viziközmű társ.átvett péneszköz</t>
  </si>
  <si>
    <t>Függő átfutó,kiegyenelítő bevételek</t>
  </si>
  <si>
    <t>Függő,átfutó,kiegyenlítő kiadások</t>
  </si>
  <si>
    <t>Polgárm.önk.képviselők feladatok</t>
  </si>
  <si>
    <t>Gyermekétkeztetés</t>
  </si>
  <si>
    <t>FHT</t>
  </si>
  <si>
    <t>Ifjusági klub</t>
  </si>
  <si>
    <t>Felhalm. és tőke jellegű bev.( konc.essziós díj)</t>
  </si>
  <si>
    <t>KEOP-7.1.2.-0-0009támogatás</t>
  </si>
  <si>
    <t>Viziközműtársulattól átvett pénzeszk.csatornához</t>
  </si>
  <si>
    <t>Csatorna forditott áfa bevétel</t>
  </si>
  <si>
    <t>KEOP-7.1.2.-0-2009 Csatornaberuházás</t>
  </si>
  <si>
    <t>KEOP-7.1.2.0.-2009 Csatorna</t>
  </si>
  <si>
    <t>Közhatalmi bevételek</t>
  </si>
  <si>
    <t>KÖZHATALMI BEVÉTEL</t>
  </si>
  <si>
    <t>Kadarkút Város Önkormányzat 2014. évi bevételei és kiadásai alakulásáról</t>
  </si>
  <si>
    <t>2014.évi er.ei.</t>
  </si>
  <si>
    <t>Működési c.támogatások Áht.-n belülről</t>
  </si>
  <si>
    <t>Önk. Hivatal Működési támogatása</t>
  </si>
  <si>
    <t>Zöldterület Gazdálkodás</t>
  </si>
  <si>
    <t>Közvilágítási feladatok</t>
  </si>
  <si>
    <t>Közutak fenntartása</t>
  </si>
  <si>
    <t>Egyéb Önkormányzati feladatok támogatása</t>
  </si>
  <si>
    <t>Köznevelési feladatok támogatása</t>
  </si>
  <si>
    <t>Közművelődési feladatok támogatása</t>
  </si>
  <si>
    <t>Gyermekétkeztetési feladatok támogatása</t>
  </si>
  <si>
    <t>Egyéb működési célú támogatások(jp.visszaigénylés)</t>
  </si>
  <si>
    <t>Működési bevétel TB alapoktól</t>
  </si>
  <si>
    <t>Működési bevétel Munkaügyi Központtól</t>
  </si>
  <si>
    <t>Működési bevétel Megyei Könyvtártól</t>
  </si>
  <si>
    <t>Működési bevétel helyi Önkormányzatoktól</t>
  </si>
  <si>
    <t>Felhalmozási c.bevétel Áht.-n belülről</t>
  </si>
  <si>
    <t xml:space="preserve">Keop-7.1.2.-0-2009 Csatorna támogatás </t>
  </si>
  <si>
    <t>Felhalmozási c.bevétel Áht.-n belülről összesen:</t>
  </si>
  <si>
    <t>Egyéb közhatalmi bevételek</t>
  </si>
  <si>
    <t>Közhatalmi bevételek összesen</t>
  </si>
  <si>
    <t>Készletértékesítés</t>
  </si>
  <si>
    <t>Szolgáltatások bevétele</t>
  </si>
  <si>
    <t>Egyéb működési bevétel</t>
  </si>
  <si>
    <t>Tulajdonosi bevételek</t>
  </si>
  <si>
    <t>Közvetített szolgáltatások bevétele</t>
  </si>
  <si>
    <t>Kiszámlázott áfa bevétel</t>
  </si>
  <si>
    <t>Áfa visszatérítése</t>
  </si>
  <si>
    <t>Működési bevételek összesen:</t>
  </si>
  <si>
    <t>Intézményi ellátási díjak</t>
  </si>
  <si>
    <t>Felhalmozási célú átvett pénzeszközök</t>
  </si>
  <si>
    <t>Lakossági kölcsöntörlesztés</t>
  </si>
  <si>
    <t>Felhalmozási c.átvett pénzeszközök összesen:</t>
  </si>
  <si>
    <t>Likvidhitel igénybevétel</t>
  </si>
  <si>
    <t>Maradvány igénybevétel</t>
  </si>
  <si>
    <t xml:space="preserve">2014.év er.ei. </t>
  </si>
  <si>
    <t>Ellátottak pénzbeni juttatásai</t>
  </si>
  <si>
    <t xml:space="preserve">Műk.célú pénzeszk átadás Áht belülre </t>
  </si>
  <si>
    <t xml:space="preserve">Műk.célú pénzeszk átadás Áht kivűlre </t>
  </si>
  <si>
    <t>2013.er.ei.</t>
  </si>
  <si>
    <t>2014.er.ei</t>
  </si>
  <si>
    <t>Felhalmozási átadás lakosságnak</t>
  </si>
  <si>
    <t>Kadarkúti Közös Önkormányzati  Hivatal</t>
  </si>
  <si>
    <t>id.Kapoli Antal Művelődési Ház</t>
  </si>
  <si>
    <t>MŰKÖDÉSI BEVÉTEL</t>
  </si>
  <si>
    <t>MŰKÖDÉSI  TÁMOGATÁSOK</t>
  </si>
  <si>
    <t>HITELFELVÉTEL</t>
  </si>
  <si>
    <t>EGYÉB MŰKÖDÉSI KIADÁSOK</t>
  </si>
  <si>
    <t>ELLÁTOTTAK PÉNZBENI JUTTATÁSAI</t>
  </si>
  <si>
    <t>4. MŰKÖDÉSIC. ÁTADOTT PÉNZESZK.</t>
  </si>
  <si>
    <t>5.ELLÁTOTTAK PÉNZBENI PÉNZBENI  JUTTATÁSAI</t>
  </si>
  <si>
    <t>Zöldterület gazdálkodásk</t>
  </si>
  <si>
    <t>Finanszirozás Óvodafennt.Társulás</t>
  </si>
  <si>
    <t>Finanszírozás  Szaszk fenntartó Társulás</t>
  </si>
  <si>
    <t>KÖZÖS ÖNKORMÁNYZATI HIVATAL</t>
  </si>
  <si>
    <t>id.KAPOLI ANTAL VELŐDÉSI HÁZ</t>
  </si>
  <si>
    <t>Védőnői szolgálat kisértékű eszközbeszerzés</t>
  </si>
  <si>
    <t>Város és Községgazd. kisértékű eszközbeszerzés</t>
  </si>
  <si>
    <t>Szolgálati lakások tetőcsere</t>
  </si>
  <si>
    <t>Konyha eszközpótlás,számitógép beszerzés</t>
  </si>
  <si>
    <t>Téli Közfoglalkoztatás(képzéssel)</t>
  </si>
  <si>
    <t>43 fő</t>
  </si>
  <si>
    <t>2013.11.01-2014.04.30</t>
  </si>
  <si>
    <t>Start munkaprogram</t>
  </si>
  <si>
    <t>6 fő</t>
  </si>
  <si>
    <t>2013.03.01-2014.02.28</t>
  </si>
  <si>
    <t>Téli közfoglalkoztatás(képzés nélkül)</t>
  </si>
  <si>
    <t>4 fő</t>
  </si>
  <si>
    <t>2013.12.31-2014.04.30</t>
  </si>
  <si>
    <t>Városnap</t>
  </si>
  <si>
    <t>Gyermekétkeztetés üzemeltetési támogatása</t>
  </si>
  <si>
    <t>Lakott külterület támogatás</t>
  </si>
  <si>
    <t>2014.évi mód.ei.</t>
  </si>
  <si>
    <t>2014.mód.ei.</t>
  </si>
  <si>
    <t>Mód.ei.</t>
  </si>
  <si>
    <t>mód.ei.</t>
  </si>
  <si>
    <t>er.ei.</t>
  </si>
  <si>
    <t>LÉTSZÁM (FŐ)</t>
  </si>
  <si>
    <t>Központosított működési támogatás</t>
  </si>
  <si>
    <t>Helyi önkormányzatok kiegészítő támogatásai</t>
  </si>
  <si>
    <t>Működési bevétel választásokra</t>
  </si>
  <si>
    <t>Központosított felhalmozási támogatás</t>
  </si>
  <si>
    <t>Ingatlanértékesítés</t>
  </si>
  <si>
    <t>Felhalmozási célú támogatás Áht kívűlre</t>
  </si>
  <si>
    <t>Felhalmozási célú központosított előirányzat</t>
  </si>
  <si>
    <t>Vízmű vegyszeradagoloó felújítás</t>
  </si>
  <si>
    <t>660 l-es szemétgyűjtő edényzet</t>
  </si>
  <si>
    <t>Lakossági közműfejlesztési támogatás</t>
  </si>
  <si>
    <t>Nők 40 éves jogviszonyíának megszerzése</t>
  </si>
  <si>
    <t>2 fő</t>
  </si>
  <si>
    <t>2014.05.01.-2015.02.28.</t>
  </si>
  <si>
    <t>Hosszabb időtartalmú közfoglalkoztatás</t>
  </si>
  <si>
    <t>16 fő</t>
  </si>
  <si>
    <t>2014.06.01.-2014.09.30</t>
  </si>
  <si>
    <t>5 fő</t>
  </si>
  <si>
    <t>2014.06.01-2014.07.31.</t>
  </si>
  <si>
    <t>3 fő</t>
  </si>
  <si>
    <t>2014.06.04.-2014.07.31.</t>
  </si>
  <si>
    <t>2014.07.01.-2014.07.31.</t>
  </si>
  <si>
    <t>19 fő</t>
  </si>
  <si>
    <t>2014.07.10.-2014.10.22.</t>
  </si>
  <si>
    <t>15 fő</t>
  </si>
  <si>
    <t>2014.07.14.-2014.08.31.</t>
  </si>
  <si>
    <t>Hosszabb időtartartalmú közfoglalkoztatás</t>
  </si>
  <si>
    <t>1 fő</t>
  </si>
  <si>
    <t>Kistérségi Start mintaprogram</t>
  </si>
  <si>
    <t>2014.05.01.-2014.09.30.</t>
  </si>
  <si>
    <t>2014.03.01.-2014-04.30.</t>
  </si>
  <si>
    <t>2014.08.01.-2014.08.31.</t>
  </si>
  <si>
    <t>Országgyűlési és EU parlamenti választások</t>
  </si>
  <si>
    <t xml:space="preserve"> Helyi Önkormányzat</t>
  </si>
  <si>
    <t>Finanszírozási műveletek</t>
  </si>
  <si>
    <t>2014.12.31.</t>
  </si>
  <si>
    <t>ÁHT beruházás megelőlegezések</t>
  </si>
  <si>
    <t>2. sz. melléklet</t>
  </si>
  <si>
    <t>Igénybevétel</t>
  </si>
  <si>
    <t>Támogatás értékű felhalmozási bevétel</t>
  </si>
  <si>
    <t>Felhalmozási kölcsöntörlesztés</t>
  </si>
  <si>
    <t>Tám. értékű műk. bevételek</t>
  </si>
  <si>
    <t>Önkormányzatok költségvetési támogatása</t>
  </si>
  <si>
    <t>Intézményi működési bevételek</t>
  </si>
  <si>
    <t>Műk. Pénzeszköz átadások</t>
  </si>
  <si>
    <t>Önk. Által foly. ellátások (szociális)</t>
  </si>
  <si>
    <t>Munkáltatói járulék</t>
  </si>
  <si>
    <t>Személyi juttatás</t>
  </si>
  <si>
    <t>TELJESÍTÉS</t>
  </si>
  <si>
    <t>MÓDOSÍTOTT</t>
  </si>
  <si>
    <t>EREDETI</t>
  </si>
  <si>
    <t>Kadarkút Város Önkormányzat 2014. évi egyszerűsített pénzforgalmi jelentése</t>
  </si>
  <si>
    <t>2012.évi tény</t>
  </si>
  <si>
    <t>2014.12.31.
tény</t>
  </si>
  <si>
    <t>Kadarkút Város Önkormányzatának összevont mérlege  2012,2013, 2014. években</t>
  </si>
  <si>
    <t>Könyvtár kisértékű eszközbeszerzés (vezetői szék)</t>
  </si>
  <si>
    <t>Közös Hivatal eszközbeszerzés (sz.gép, telefon)</t>
  </si>
  <si>
    <t>tény
12.31</t>
  </si>
  <si>
    <t>Kadarkút Város Önkormányzatának 2014. I.félévi felhalmozási kiadásai</t>
  </si>
  <si>
    <t xml:space="preserve">          Kadarkút Város Önkormányzatának 2014. felhalmozási bevételei</t>
  </si>
  <si>
    <t>tény
12.31.</t>
  </si>
  <si>
    <t>2014.09.01.-2014.10.31.</t>
  </si>
  <si>
    <t>48 fő</t>
  </si>
  <si>
    <t>Teljes munkaidőre számított éves átlaglétszám</t>
  </si>
  <si>
    <t>2014.12.01-2015.03.31</t>
  </si>
  <si>
    <t>25 fő</t>
  </si>
  <si>
    <t>Hosszabb időtartamú közfoglalkoztatás</t>
  </si>
  <si>
    <t>2014.12.01-2015.02.28</t>
  </si>
  <si>
    <t>18 fő</t>
  </si>
  <si>
    <t>2014.10.01.-2014.11.30.</t>
  </si>
  <si>
    <t>2014.10.05-2015.02.28</t>
  </si>
  <si>
    <t>Kadarkút Város Önkormányzat 2014. évi közfoglalkoztatási létszámkerete</t>
  </si>
  <si>
    <t>Tény
12.31</t>
  </si>
  <si>
    <t>Kadarkút Város Önkormányzatának működési bevételei és kiadásai 2014. évben</t>
  </si>
  <si>
    <t xml:space="preserve">4. sz. melléklet </t>
  </si>
  <si>
    <t>ÖNKORMÁNYZAT ÖSSZESEN</t>
  </si>
  <si>
    <t>CKÖ támogatás</t>
  </si>
  <si>
    <t>Szociális tűzifa</t>
  </si>
  <si>
    <t>Kadarkút Város Önkormányzat 2014. évi kiadásai szakfeladatonkénti bontásban</t>
  </si>
  <si>
    <t>5.sz. melléklet</t>
  </si>
  <si>
    <t>10. sz. melléklet</t>
  </si>
  <si>
    <t>7. sz. melléklet</t>
  </si>
  <si>
    <t>3. sz. melléklet</t>
  </si>
  <si>
    <t>6. sz. melléklet</t>
  </si>
  <si>
    <t>Búvárszivattyú, öntözőcső, szerszámok</t>
  </si>
  <si>
    <t>Tűzcsapcsere - Óvoda utca</t>
  </si>
  <si>
    <t>Művelődési Ház kisértékű eszközbeszerzés (méteráru,vitrin,
inf. csomag, projektor)</t>
  </si>
  <si>
    <t>Kazánbeszerzés Fő u. 24., keringetőszivattyú</t>
  </si>
  <si>
    <t>TELJESÍTÉS (% )</t>
  </si>
  <si>
    <t>1. sz. melléklet</t>
  </si>
  <si>
    <t xml:space="preserve">9. sz. melléklet </t>
  </si>
  <si>
    <t>LÉTSZÁMKERET ÖSSZESEN</t>
  </si>
  <si>
    <t>Könyvtár összesen:</t>
  </si>
  <si>
    <t>Művelődési Ház összesen:</t>
  </si>
  <si>
    <t>Művelődési Ház</t>
  </si>
  <si>
    <t>Közös Önkormányzati Hivatal összesen:</t>
  </si>
  <si>
    <t>Közös Önkormányzati Hivatal</t>
  </si>
  <si>
    <t>Önkormányzat összesen:</t>
  </si>
  <si>
    <t>Étkeztetés</t>
  </si>
  <si>
    <t>Igazgatás (polgármester)</t>
  </si>
  <si>
    <t>Város-és közsséggazdálkodás</t>
  </si>
  <si>
    <t>tény</t>
  </si>
  <si>
    <t>2014.12.31-án létszám (fő)</t>
  </si>
  <si>
    <t>2014.évi</t>
  </si>
  <si>
    <t>2014.évi nyitó létszám ( fő)</t>
  </si>
  <si>
    <t>Szakfeladat</t>
  </si>
  <si>
    <t>S.</t>
  </si>
  <si>
    <t>Kadarkút Város Önkormányzat 2014. évi létszámkerete szakfeladatonkénti bontásban</t>
  </si>
  <si>
    <t>KIMUTATÁS</t>
  </si>
  <si>
    <t>8. sz. melléklet</t>
  </si>
  <si>
    <t>Kadarkút Város Önkormányzatának
 2014. évi költségvetési maradványa</t>
  </si>
  <si>
    <t>Alaptevékenység költségvetési bevétele</t>
  </si>
  <si>
    <t>Alaptevékenység költségvetési kiadása</t>
  </si>
  <si>
    <t>Alaptevékenység költségvetési egyenlege</t>
  </si>
  <si>
    <t>Alaptevékenység finanszírozási bevétele</t>
  </si>
  <si>
    <t>Alaptevékenység finanszírozási kiadásai</t>
  </si>
  <si>
    <t>Alaptevékenység finanszírozási egyenlege</t>
  </si>
  <si>
    <t>Alaptevékenység maradványa</t>
  </si>
  <si>
    <t>Alaptevékenység szabad maradványa</t>
  </si>
  <si>
    <t>11. melléklet</t>
  </si>
  <si>
    <t xml:space="preserve"> Kadarkút Város Önkormányzat éves beszámolójának 2014. évi konszolidált mérlege</t>
  </si>
  <si>
    <t>#</t>
  </si>
  <si>
    <t>Konszolidálás előtti összeg</t>
  </si>
  <si>
    <t>Konszolidálás</t>
  </si>
  <si>
    <t>Konszolidált összeg</t>
  </si>
  <si>
    <t>01</t>
  </si>
  <si>
    <t>A/I	Immateriális javak  (=A/I/1+A/I/2+A/I/3)</t>
  </si>
  <si>
    <t>02</t>
  </si>
  <si>
    <t>A/II	Tárgyi eszközök  (=A/II/1+...+A/II/5)</t>
  </si>
  <si>
    <t>03</t>
  </si>
  <si>
    <t>A/III	Befektetett pénzügyi eszközök (=A/III/1+A/III/2+A/III/3)</t>
  </si>
  <si>
    <t>04</t>
  </si>
  <si>
    <t>A/IV	Koncesszióba, vagyonkezelésbe adott eszközök  (=A/IV/1+A/IV/2)</t>
  </si>
  <si>
    <t>05</t>
  </si>
  <si>
    <t>A)	NEMZETI VAGYONBA TARTOZÓ BEFEKTETETT ESZKÖZÖK (=A/I+A/II+A/III+A/IV)</t>
  </si>
  <si>
    <t>06</t>
  </si>
  <si>
    <t>B/I	Készletek (=B/I/1+…+B/I/5)</t>
  </si>
  <si>
    <t>07</t>
  </si>
  <si>
    <t>B/II	Értékpapírok (=B/II/1+B/II/2)</t>
  </si>
  <si>
    <t>08</t>
  </si>
  <si>
    <t>B)	NEMZETI VAGYONBA TARTOZÓ FORGÓESZKÖZÖK (= B/I+B/II)</t>
  </si>
  <si>
    <t>09</t>
  </si>
  <si>
    <t>C/I	Hosszú lejáratú betétek</t>
  </si>
  <si>
    <t>10</t>
  </si>
  <si>
    <t>C/II	Pénztárak, csekkek, betétkönyvek</t>
  </si>
  <si>
    <t>11</t>
  </si>
  <si>
    <t>Forintszámlák, devizaszámlák</t>
  </si>
  <si>
    <t>12</t>
  </si>
  <si>
    <t>C/V	Idegen pénzeszközök</t>
  </si>
  <si>
    <t>13</t>
  </si>
  <si>
    <t>C)	PÉNZESZKÖZÖK (=C/I+…+C/V)</t>
  </si>
  <si>
    <t>14</t>
  </si>
  <si>
    <t>D/I	Költségvetési évben esedékes követelések (=D/I/1+…+D/I/8)</t>
  </si>
  <si>
    <t>15</t>
  </si>
  <si>
    <t>D/II	Költségvetési évet követően esedékes követelések (=D/II/1+…+D/II/8)</t>
  </si>
  <si>
    <t>16</t>
  </si>
  <si>
    <t>D/III	Követelés jellegű sajátos elszámolások (=D/III/1+…+D/III/7)</t>
  </si>
  <si>
    <t>17</t>
  </si>
  <si>
    <t>D)	KÖVETELÉSEK  (=D/I+D/II+D/III)</t>
  </si>
  <si>
    <t>18</t>
  </si>
  <si>
    <t>E)	EGYÉB SAJÁTOS ESZKÖZOLDALI  ELSZÁMOLÁSOK</t>
  </si>
  <si>
    <t>19</t>
  </si>
  <si>
    <t>F)	AKTÍV IDŐBELI  ELHATÁROLÁSOK  (=F/1+F/2+F/3)</t>
  </si>
  <si>
    <t>20</t>
  </si>
  <si>
    <t>ESZKÖZÖK ÖSSZESEN (=A+B+C+D+E+F)</t>
  </si>
  <si>
    <t>21</t>
  </si>
  <si>
    <t>Nemzeti vagyon és egyéb eszközök induláskori értéke és változásai</t>
  </si>
  <si>
    <t>22</t>
  </si>
  <si>
    <t>G/IV	Felhalmozott eredmény</t>
  </si>
  <si>
    <t>23</t>
  </si>
  <si>
    <t>G/V	Eszközök értékhelyesbítésének forrása</t>
  </si>
  <si>
    <t>24</t>
  </si>
  <si>
    <t>G/VI	Mérleg szerinti eredmény</t>
  </si>
  <si>
    <t>25</t>
  </si>
  <si>
    <t>G)	SAJÁT TŐKE (=G/I+…+G/VI)</t>
  </si>
  <si>
    <t>26</t>
  </si>
  <si>
    <t>H/I	Költségvetési évben esedékes kötelezettségek (=H/I/1+…+H/I/9)</t>
  </si>
  <si>
    <t>27</t>
  </si>
  <si>
    <t>H/II	Költségvetési évet követően esedékes kötelezettségek (=H/II/1+…+H/II/9)</t>
  </si>
  <si>
    <t>28</t>
  </si>
  <si>
    <t>H/III	Kötelezettség jellegű sajátos elszámolások (=H)/III/1+…+H)/III/7)</t>
  </si>
  <si>
    <t>29</t>
  </si>
  <si>
    <t>H)	KÖTELEZETTSÉGEK (=H/I+H/II+H/III)</t>
  </si>
  <si>
    <t>30</t>
  </si>
  <si>
    <t>I)	EGYÉB SAJÁTOS FORRÁSOLDALI ELSZÁMOLÁSOK</t>
  </si>
  <si>
    <t>31</t>
  </si>
  <si>
    <t>J)	KINCSTÁRI SZÁMLAVEZETÉSSEL KAPCSOLATOS ELSZÁMOLÁSOK</t>
  </si>
  <si>
    <t>32</t>
  </si>
  <si>
    <t>K)	PASSZÍV IDŐBELI ELHATÁROLÁSOK (=K/1+K/2+K/3)</t>
  </si>
  <si>
    <t>33</t>
  </si>
  <si>
    <t>FORRÁSOK ÖSSZESEN (=G+H+I+J+K)</t>
  </si>
  <si>
    <t>12. melléklet</t>
  </si>
  <si>
    <t xml:space="preserve"> Kadarkút Város Önkormányzat éves beszámolójának 2014. évi eredménykimutatása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</si>
  <si>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</si>
  <si>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</si>
  <si>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</si>
  <si>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</si>
  <si>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</si>
  <si>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</si>
  <si>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</si>
  <si>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</si>
  <si>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</si>
  <si>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</si>
  <si>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>III Egyéb eredményszemléletű bevételek (=06+07+08)</t>
  </si>
  <si>
    <t>09 Anyagköltség</t>
  </si>
  <si>
    <t>10 Igénybe vett szolgáltatások értéke</t>
  </si>
  <si>
    <t>11 Eladott áruk beszerzési értéke</t>
  </si>
  <si>
    <t>12 Eladott (közvetített) szolgáltatások értéke</t>
  </si>
  <si>
    <t>IV Anyagjellegű ráfordítások (=09+10+11+12)</t>
  </si>
  <si>
    <t>13 Bérköltség</t>
  </si>
  <si>
    <t>14 Személyi jellegű egyéb kifizetések</t>
  </si>
  <si>
    <t>15 Bérjárulékok</t>
  </si>
  <si>
    <t>V Személyi jellegű ráfordítások (=13+14+15)</t>
  </si>
  <si>
    <t>VI Értékcsökkenési leírás</t>
  </si>
  <si>
    <t>VII Egyéb ráfordítások</t>
  </si>
  <si>
    <t>A)  TEVÉKENYSÉGEK EREDMÉNYE (=I±II+III-IV-V-VI-VII)</t>
  </si>
  <si>
    <t>16 Kapott (járó) osztalék és részesedés</t>
  </si>
  <si>
    <t>17 Kapott (járó) kamatok és kamatjellegű eredményszemléletű bevételek</t>
  </si>
  <si>
    <t>18 Pénzügyi műveletek egyéb eredményszemléletű bevételei (&gt;=18a)</t>
  </si>
  <si>
    <t>18a - ebből: árfolyamnyereség</t>
  </si>
  <si>
    <t>VIII Pénzügyi műveletek eredményszemléletű bevételei (=16+17+18)</t>
  </si>
  <si>
    <t>19 Fizetendő kamatok és kamatjellegű ráfordítások</t>
  </si>
  <si>
    <t>20 Részesedések, értékpapírok, pénzeszközök értékvesztése</t>
  </si>
  <si>
    <t>21 Pénzügyi műveletek egyéb ráfordításai (&gt;=21a)</t>
  </si>
  <si>
    <t>21a - ebből: árfolyamveszteség</t>
  </si>
  <si>
    <t>IX Pénzügyi műveletek ráfordításai (=19+20+21)</t>
  </si>
  <si>
    <t>34</t>
  </si>
  <si>
    <t>B)  PÉNZÜGYI MŰVELETEK EREDMÉNYE (=VIII-IX)</t>
  </si>
  <si>
    <t>35</t>
  </si>
  <si>
    <t>C)  SZOKÁSOS EREDMÉNY (=±A±B)</t>
  </si>
  <si>
    <t>36</t>
  </si>
  <si>
    <t>22 Felhalmozási célú támogatások eredményszemléletű bevételei</t>
  </si>
  <si>
    <t>37</t>
  </si>
  <si>
    <t>23 Különféle rendkívüli eredményszemléletű bevételek</t>
  </si>
  <si>
    <t>38</t>
  </si>
  <si>
    <t>X Rendkívüli eredményszemléletű bevételek (=22+23)</t>
  </si>
  <si>
    <t>39</t>
  </si>
  <si>
    <t>XI Rendkívüli ráfordítások</t>
  </si>
  <si>
    <t>40</t>
  </si>
  <si>
    <t>D)  RENDKÍVÜLI EREDMÉNY(=X-XI)</t>
  </si>
  <si>
    <t>41</t>
  </si>
  <si>
    <t>E)  MÉRLEG SZERINTI EREDMÉNY (=±C±D)</t>
  </si>
  <si>
    <t>Kadarkút Város Önkormányzata által nyútott közvetett támogatásokról 2014. évben</t>
  </si>
  <si>
    <t>Ellátottak térítési díjának, ill. kártérítésének méltányossági alapon történő elengedése:</t>
  </si>
  <si>
    <t>Térítési díj támogatás</t>
  </si>
  <si>
    <t>Közvetett támogatás összesen:</t>
  </si>
  <si>
    <t>Lakosság részére lakásépítéshez, lakásfelújításhoz nyújtott kölcsönök elengedése:</t>
  </si>
  <si>
    <t>Ilyen kedvezmény nyújtását a 2013. évi költségvetésben nem volt.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</si>
  <si>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</si>
  <si>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</si>
  <si>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</si>
  <si>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 kés. Pótlék elengedés:</t>
  </si>
  <si>
    <t>Mentességek miatti csökkentés:</t>
  </si>
  <si>
    <t>Helyiségek, eszközök hasznosításából származó bevételből nyújtott kedvezmény, mentesség:</t>
  </si>
  <si>
    <t>Házior. Tű szertár.Sportöltöző.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</si>
  <si>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</si>
  <si>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</si>
  <si>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</si>
  <si>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</si>
  <si>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Működési célú bevétel Kp.i ktg.-i szervtől</t>
  </si>
  <si>
    <t xml:space="preserve">13.sz. melléklet </t>
  </si>
  <si>
    <t xml:space="preserve"> </t>
  </si>
  <si>
    <t>Kadarkút Város Önkormányzatának  2014.évi vagyonmérlege</t>
  </si>
  <si>
    <t>Immateriális javak</t>
  </si>
  <si>
    <t>Vagyoni értékű jogok 5 db</t>
  </si>
  <si>
    <t>Tárgyi eszközök</t>
  </si>
  <si>
    <t>Földterületek 250 db</t>
  </si>
  <si>
    <t>Telkek 65 db</t>
  </si>
  <si>
    <t>Ültetvények 17 db</t>
  </si>
  <si>
    <t>Erdők 3 db</t>
  </si>
  <si>
    <t>Lakóépületek 16 db</t>
  </si>
  <si>
    <t xml:space="preserve"> Egyéb Épületek 37 db</t>
  </si>
  <si>
    <t>Építmények 405 db</t>
  </si>
  <si>
    <t>Folyamatban maradó beruházás (csatorna)</t>
  </si>
  <si>
    <t>Ügyviteli gépek 6 db</t>
  </si>
  <si>
    <t>Egyéb gépek 40db</t>
  </si>
  <si>
    <t>Képzőművészeti alkotások 1 db</t>
  </si>
  <si>
    <t>Tárgyi eszközök összesen</t>
  </si>
  <si>
    <t>Befektetett pénzügyi eszközök</t>
  </si>
  <si>
    <t>Részvényvásárlás</t>
  </si>
  <si>
    <t>Tartós hitelviszonyt megtestesítő értékpapír</t>
  </si>
  <si>
    <t>Befektetett pénzügyi eszközök összesen</t>
  </si>
  <si>
    <t>Koncesszióba vagyonkezelésbe adott eszközök</t>
  </si>
  <si>
    <t>Vízmű épület</t>
  </si>
  <si>
    <t xml:space="preserve"> Akác épület</t>
  </si>
  <si>
    <t>Vízmű, terület</t>
  </si>
  <si>
    <t>Vízmű egyéb épület</t>
  </si>
  <si>
    <t>Koncesszióba adott gépek  26db</t>
  </si>
  <si>
    <t xml:space="preserve"> Koncesszióba üzemeltetésre adott eszközök összesen</t>
  </si>
  <si>
    <t>NEMZETI VAGYONBA TARTOZÓ BEFEKTETETT ESZKÖZÖK ÖSSZESEN</t>
  </si>
  <si>
    <t>Készletek</t>
  </si>
  <si>
    <t>Nemzeti vaygonba tartozó forgóeszközök</t>
  </si>
  <si>
    <t>Pénztárak</t>
  </si>
  <si>
    <t>Forintszámlák</t>
  </si>
  <si>
    <t>Idegen pénzeszközök</t>
  </si>
  <si>
    <t>PÉNZESZKÖZÖK ÖSSZESEN</t>
  </si>
  <si>
    <t>Költségvetési évben es.követelések  műk.c.támogatások bevételére</t>
  </si>
  <si>
    <t>Költségvetési évben es.követelések  közhatalmi bevételekre                                                        2905</t>
  </si>
  <si>
    <t>Költségvetésre esedékes követelésk működési bevételre</t>
  </si>
  <si>
    <t>Költségvetési évben esedékes követelések felh.c.átvett pénzeszk.re</t>
  </si>
  <si>
    <t xml:space="preserve">Költségvetési évben esedékes követelések </t>
  </si>
  <si>
    <t>Adott előlegek</t>
  </si>
  <si>
    <t>Forgótőke elszámolás</t>
  </si>
  <si>
    <t>Követelésjellegű sajátos elszámolások</t>
  </si>
  <si>
    <t>Egyéb sajátos eszközoldali elszámolások</t>
  </si>
  <si>
    <t xml:space="preserve">költségek ráfordítások aktiv időbeli elhatárolása </t>
  </si>
  <si>
    <t>ESZKÖZÖK ÖSSZESEN</t>
  </si>
  <si>
    <t>Nemzeti vagyon induláskori értéke</t>
  </si>
  <si>
    <t>Egyéb eszközök induláskori értéke és változásai</t>
  </si>
  <si>
    <t>Felhalmozott eredmény</t>
  </si>
  <si>
    <t>Mérleg szerinti eredmény</t>
  </si>
  <si>
    <t>SAJÁT TŐKE ÖSSZESEN</t>
  </si>
  <si>
    <t>Költségvetési évben es.kötelettség dologi kiadásra</t>
  </si>
  <si>
    <t>Költségvetési évet követően ese.kötelezettség dologi kiadásra</t>
  </si>
  <si>
    <t>Kapott előlegek</t>
  </si>
  <si>
    <t>KÖTELEZETTSÉGEK</t>
  </si>
  <si>
    <t>Költségek és ráfordítások passzív időbeli elhatárolása</t>
  </si>
  <si>
    <t>Halasztott eredményszemléletű bevételek</t>
  </si>
  <si>
    <t>Passzív időbeli elhatárolások</t>
  </si>
  <si>
    <t>FORRÁSOK ÖSSZESEN</t>
  </si>
  <si>
    <t>14. sz.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</si>
</sst>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0"/>
      <name val="Times New Roman CE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2"/>
      <name val="Times New Roman CE"/>
      <charset val="238"/>
    </font>
    <font>
      <b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Cambria"/>
      <family val="1"/>
      <charset val="238"/>
    </font>
    <font>
      <b/>
      <u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Times New Roman CE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Times New Roman"/>
      <family val="1"/>
      <charset val="238"/>
    </font>
    <font>
      <b/>
      <u/>
      <sz val="16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8" fillId="0" borderId="0"/>
    <xf numFmtId="9" fontId="3" fillId="0" borderId="0" applyFont="0" applyFill="0" applyBorder="0" applyAlignment="0" applyProtection="0"/>
  </cellStyleXfs>
  <cellXfs count="644">
    <xf numFmtId="0" fontId="0" fillId="0" borderId="0" xfId="0"/>
    <xf numFmtId="0" fontId="6" fillId="0" borderId="0" xfId="0" applyFont="1" applyFill="1" applyAlignment="1">
      <alignment horizontal="center"/>
    </xf>
    <xf numFmtId="0" fontId="5" fillId="0" borderId="0" xfId="0" applyFont="1" applyFill="1"/>
    <xf numFmtId="3" fontId="5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0" fontId="7" fillId="0" borderId="0" xfId="0" applyFont="1" applyFill="1"/>
    <xf numFmtId="3" fontId="7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8" fillId="0" borderId="0" xfId="0" applyFont="1"/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Alignment="1">
      <alignment horizontal="right"/>
    </xf>
    <xf numFmtId="1" fontId="5" fillId="0" borderId="0" xfId="0" applyNumberFormat="1" applyFont="1" applyFill="1"/>
    <xf numFmtId="1" fontId="6" fillId="0" borderId="0" xfId="0" applyNumberFormat="1" applyFont="1" applyFill="1" applyAlignment="1">
      <alignment horizontal="right"/>
    </xf>
    <xf numFmtId="1" fontId="6" fillId="0" borderId="0" xfId="0" applyNumberFormat="1" applyFont="1" applyFill="1"/>
    <xf numFmtId="0" fontId="13" fillId="0" borderId="0" xfId="0" applyFont="1" applyFill="1"/>
    <xf numFmtId="0" fontId="15" fillId="0" borderId="0" xfId="0" applyFont="1"/>
    <xf numFmtId="0" fontId="13" fillId="0" borderId="0" xfId="0" applyFont="1"/>
    <xf numFmtId="0" fontId="13" fillId="0" borderId="3" xfId="0" applyFont="1" applyFill="1" applyBorder="1"/>
    <xf numFmtId="0" fontId="13" fillId="0" borderId="5" xfId="0" applyFont="1" applyFill="1" applyBorder="1"/>
    <xf numFmtId="0" fontId="13" fillId="0" borderId="7" xfId="0" applyFont="1" applyFill="1" applyBorder="1"/>
    <xf numFmtId="0" fontId="16" fillId="0" borderId="1" xfId="0" applyFont="1" applyFill="1" applyBorder="1"/>
    <xf numFmtId="0" fontId="16" fillId="0" borderId="0" xfId="0" applyFont="1" applyFill="1"/>
    <xf numFmtId="0" fontId="16" fillId="0" borderId="9" xfId="0" applyFont="1" applyFill="1" applyBorder="1"/>
    <xf numFmtId="0" fontId="13" fillId="0" borderId="3" xfId="0" applyFont="1" applyBorder="1"/>
    <xf numFmtId="3" fontId="13" fillId="0" borderId="10" xfId="0" applyNumberFormat="1" applyFont="1" applyBorder="1"/>
    <xf numFmtId="0" fontId="13" fillId="0" borderId="5" xfId="0" applyFont="1" applyBorder="1"/>
    <xf numFmtId="3" fontId="13" fillId="0" borderId="11" xfId="0" applyNumberFormat="1" applyFont="1" applyBorder="1"/>
    <xf numFmtId="0" fontId="13" fillId="0" borderId="7" xfId="0" applyFont="1" applyBorder="1"/>
    <xf numFmtId="3" fontId="13" fillId="0" borderId="12" xfId="0" applyNumberFormat="1" applyFont="1" applyBorder="1"/>
    <xf numFmtId="0" fontId="16" fillId="0" borderId="1" xfId="0" applyFont="1" applyBorder="1"/>
    <xf numFmtId="0" fontId="13" fillId="0" borderId="5" xfId="0" applyFont="1" applyBorder="1" applyAlignment="1">
      <alignment wrapText="1"/>
    </xf>
    <xf numFmtId="0" fontId="16" fillId="0" borderId="9" xfId="0" applyFont="1" applyBorder="1"/>
    <xf numFmtId="0" fontId="16" fillId="0" borderId="0" xfId="0" applyFont="1"/>
    <xf numFmtId="3" fontId="8" fillId="0" borderId="0" xfId="0" applyNumberFormat="1" applyFont="1"/>
    <xf numFmtId="0" fontId="12" fillId="0" borderId="0" xfId="0" applyFont="1"/>
    <xf numFmtId="0" fontId="13" fillId="0" borderId="13" xfId="0" applyFont="1" applyFill="1" applyBorder="1"/>
    <xf numFmtId="0" fontId="13" fillId="0" borderId="15" xfId="0" applyFont="1" applyFill="1" applyBorder="1"/>
    <xf numFmtId="3" fontId="10" fillId="0" borderId="6" xfId="0" applyNumberFormat="1" applyFont="1" applyFill="1" applyBorder="1" applyAlignment="1">
      <alignment horizontal="right"/>
    </xf>
    <xf numFmtId="3" fontId="10" fillId="0" borderId="6" xfId="0" applyNumberFormat="1" applyFont="1" applyFill="1" applyBorder="1"/>
    <xf numFmtId="3" fontId="10" fillId="0" borderId="0" xfId="0" applyNumberFormat="1" applyFont="1" applyFill="1"/>
    <xf numFmtId="0" fontId="10" fillId="0" borderId="0" xfId="0" applyFont="1" applyFill="1"/>
    <xf numFmtId="0" fontId="14" fillId="0" borderId="0" xfId="0" applyFont="1" applyFill="1"/>
    <xf numFmtId="0" fontId="12" fillId="0" borderId="6" xfId="0" applyFont="1" applyFill="1" applyBorder="1"/>
    <xf numFmtId="0" fontId="12" fillId="0" borderId="0" xfId="0" applyFont="1" applyFill="1"/>
    <xf numFmtId="3" fontId="12" fillId="0" borderId="0" xfId="0" applyNumberFormat="1" applyFont="1" applyFill="1"/>
    <xf numFmtId="0" fontId="10" fillId="0" borderId="6" xfId="0" applyFont="1" applyFill="1" applyBorder="1"/>
    <xf numFmtId="0" fontId="10" fillId="0" borderId="6" xfId="0" applyFont="1" applyFill="1" applyBorder="1" applyAlignment="1"/>
    <xf numFmtId="3" fontId="12" fillId="0" borderId="6" xfId="0" applyNumberFormat="1" applyFont="1" applyFill="1" applyBorder="1"/>
    <xf numFmtId="0" fontId="12" fillId="2" borderId="6" xfId="0" applyFont="1" applyFill="1" applyBorder="1" applyAlignment="1"/>
    <xf numFmtId="0" fontId="12" fillId="2" borderId="6" xfId="0" applyFont="1" applyFill="1" applyBorder="1"/>
    <xf numFmtId="3" fontId="12" fillId="2" borderId="6" xfId="0" applyNumberFormat="1" applyFont="1" applyFill="1" applyBorder="1" applyAlignment="1">
      <alignment horizontal="right"/>
    </xf>
    <xf numFmtId="0" fontId="12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/>
    <xf numFmtId="3" fontId="10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/>
    <xf numFmtId="3" fontId="12" fillId="2" borderId="6" xfId="0" applyNumberFormat="1" applyFont="1" applyFill="1" applyBorder="1"/>
    <xf numFmtId="0" fontId="12" fillId="2" borderId="6" xfId="0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3" fontId="12" fillId="3" borderId="6" xfId="0" applyNumberFormat="1" applyFont="1" applyFill="1" applyBorder="1"/>
    <xf numFmtId="0" fontId="12" fillId="3" borderId="6" xfId="0" applyFont="1" applyFill="1" applyBorder="1"/>
    <xf numFmtId="0" fontId="12" fillId="3" borderId="6" xfId="0" applyFont="1" applyFill="1" applyBorder="1" applyAlignment="1">
      <alignment horizontal="left"/>
    </xf>
    <xf numFmtId="3" fontId="13" fillId="0" borderId="17" xfId="0" applyNumberFormat="1" applyFont="1" applyBorder="1"/>
    <xf numFmtId="3" fontId="16" fillId="0" borderId="16" xfId="0" applyNumberFormat="1" applyFont="1" applyBorder="1"/>
    <xf numFmtId="3" fontId="16" fillId="0" borderId="18" xfId="0" applyNumberFormat="1" applyFont="1" applyBorder="1"/>
    <xf numFmtId="3" fontId="13" fillId="0" borderId="19" xfId="0" applyNumberFormat="1" applyFont="1" applyFill="1" applyBorder="1"/>
    <xf numFmtId="3" fontId="13" fillId="0" borderId="20" xfId="0" applyNumberFormat="1" applyFont="1" applyFill="1" applyBorder="1"/>
    <xf numFmtId="3" fontId="13" fillId="0" borderId="21" xfId="0" applyNumberFormat="1" applyFont="1" applyFill="1" applyBorder="1"/>
    <xf numFmtId="3" fontId="13" fillId="0" borderId="22" xfId="0" applyNumberFormat="1" applyFont="1" applyFill="1" applyBorder="1"/>
    <xf numFmtId="3" fontId="16" fillId="0" borderId="24" xfId="0" applyNumberFormat="1" applyFont="1" applyFill="1" applyBorder="1"/>
    <xf numFmtId="3" fontId="24" fillId="2" borderId="1" xfId="0" applyNumberFormat="1" applyFont="1" applyFill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6" xfId="0" applyNumberFormat="1" applyFont="1" applyBorder="1" applyAlignment="1">
      <alignment horizontal="right" vertical="center"/>
    </xf>
    <xf numFmtId="3" fontId="25" fillId="0" borderId="25" xfId="0" applyNumberFormat="1" applyFont="1" applyBorder="1" applyAlignment="1">
      <alignment horizontal="right" vertical="center"/>
    </xf>
    <xf numFmtId="3" fontId="25" fillId="0" borderId="13" xfId="0" applyNumberFormat="1" applyFont="1" applyBorder="1" applyAlignment="1">
      <alignment horizontal="right" vertical="center"/>
    </xf>
    <xf numFmtId="3" fontId="25" fillId="0" borderId="14" xfId="0" applyNumberFormat="1" applyFont="1" applyBorder="1" applyAlignment="1">
      <alignment horizontal="right" vertical="center"/>
    </xf>
    <xf numFmtId="0" fontId="25" fillId="0" borderId="29" xfId="0" applyFont="1" applyBorder="1" applyAlignment="1">
      <alignment vertical="center"/>
    </xf>
    <xf numFmtId="0" fontId="25" fillId="0" borderId="25" xfId="0" applyFont="1" applyBorder="1" applyAlignment="1">
      <alignment vertical="center" wrapText="1"/>
    </xf>
    <xf numFmtId="3" fontId="25" fillId="0" borderId="27" xfId="0" applyNumberFormat="1" applyFont="1" applyBorder="1" applyAlignment="1">
      <alignment horizontal="right" vertical="center"/>
    </xf>
    <xf numFmtId="3" fontId="24" fillId="2" borderId="32" xfId="0" applyNumberFormat="1" applyFont="1" applyFill="1" applyBorder="1" applyAlignment="1">
      <alignment horizontal="right" vertical="center"/>
    </xf>
    <xf numFmtId="3" fontId="24" fillId="2" borderId="30" xfId="0" applyNumberFormat="1" applyFont="1" applyFill="1" applyBorder="1" applyAlignment="1">
      <alignment horizontal="right" vertical="center"/>
    </xf>
    <xf numFmtId="3" fontId="24" fillId="2" borderId="31" xfId="0" applyNumberFormat="1" applyFont="1" applyFill="1" applyBorder="1" applyAlignment="1">
      <alignment horizontal="right" vertical="center"/>
    </xf>
    <xf numFmtId="3" fontId="24" fillId="2" borderId="33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0" fontId="13" fillId="0" borderId="7" xfId="0" applyFont="1" applyBorder="1" applyAlignment="1">
      <alignment wrapText="1"/>
    </xf>
    <xf numFmtId="0" fontId="17" fillId="0" borderId="0" xfId="0" applyFont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25" fillId="0" borderId="29" xfId="0" applyFont="1" applyBorder="1" applyAlignment="1">
      <alignment horizontal="left" vertical="center"/>
    </xf>
    <xf numFmtId="0" fontId="12" fillId="2" borderId="39" xfId="0" applyFont="1" applyFill="1" applyBorder="1" applyAlignment="1">
      <alignment vertical="center"/>
    </xf>
    <xf numFmtId="0" fontId="12" fillId="2" borderId="23" xfId="0" applyFont="1" applyFill="1" applyBorder="1" applyAlignment="1">
      <alignment vertical="center"/>
    </xf>
    <xf numFmtId="3" fontId="25" fillId="0" borderId="35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0" fontId="25" fillId="0" borderId="38" xfId="0" applyFont="1" applyBorder="1" applyAlignment="1">
      <alignment vertical="center"/>
    </xf>
    <xf numFmtId="3" fontId="24" fillId="2" borderId="5" xfId="0" applyNumberFormat="1" applyFont="1" applyFill="1" applyBorder="1" applyAlignment="1">
      <alignment horizontal="right" vertical="center"/>
    </xf>
    <xf numFmtId="3" fontId="24" fillId="2" borderId="6" xfId="0" applyNumberFormat="1" applyFont="1" applyFill="1" applyBorder="1" applyAlignment="1">
      <alignment horizontal="right" vertical="center"/>
    </xf>
    <xf numFmtId="3" fontId="24" fillId="2" borderId="11" xfId="0" applyNumberFormat="1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12" fillId="2" borderId="41" xfId="0" applyFont="1" applyFill="1" applyBorder="1" applyAlignment="1">
      <alignment vertical="center"/>
    </xf>
    <xf numFmtId="3" fontId="24" fillId="2" borderId="36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28" xfId="0" applyFont="1" applyBorder="1" applyAlignment="1">
      <alignment vertical="center"/>
    </xf>
    <xf numFmtId="3" fontId="25" fillId="0" borderId="1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3" fillId="0" borderId="26" xfId="0" applyFont="1" applyFill="1" applyBorder="1"/>
    <xf numFmtId="0" fontId="13" fillId="0" borderId="48" xfId="0" applyFont="1" applyFill="1" applyBorder="1"/>
    <xf numFmtId="0" fontId="13" fillId="0" borderId="27" xfId="0" applyFont="1" applyFill="1" applyBorder="1"/>
    <xf numFmtId="0" fontId="13" fillId="0" borderId="49" xfId="0" applyFont="1" applyFill="1" applyBorder="1"/>
    <xf numFmtId="0" fontId="16" fillId="0" borderId="47" xfId="0" applyFont="1" applyFill="1" applyBorder="1"/>
    <xf numFmtId="0" fontId="13" fillId="0" borderId="50" xfId="0" applyFont="1" applyFill="1" applyBorder="1"/>
    <xf numFmtId="0" fontId="16" fillId="0" borderId="51" xfId="0" applyFont="1" applyFill="1" applyBorder="1"/>
    <xf numFmtId="0" fontId="13" fillId="0" borderId="28" xfId="0" applyFont="1" applyBorder="1"/>
    <xf numFmtId="0" fontId="13" fillId="0" borderId="29" xfId="0" applyFont="1" applyBorder="1"/>
    <xf numFmtId="0" fontId="13" fillId="0" borderId="52" xfId="0" applyFont="1" applyBorder="1"/>
    <xf numFmtId="0" fontId="16" fillId="0" borderId="53" xfId="0" applyFont="1" applyBorder="1"/>
    <xf numFmtId="0" fontId="13" fillId="0" borderId="29" xfId="0" applyFont="1" applyBorder="1" applyAlignment="1">
      <alignment wrapText="1"/>
    </xf>
    <xf numFmtId="0" fontId="13" fillId="0" borderId="52" xfId="0" applyFont="1" applyBorder="1" applyAlignment="1">
      <alignment wrapText="1"/>
    </xf>
    <xf numFmtId="0" fontId="16" fillId="0" borderId="54" xfId="0" applyFont="1" applyBorder="1"/>
    <xf numFmtId="0" fontId="12" fillId="0" borderId="6" xfId="0" applyFont="1" applyFill="1" applyBorder="1" applyAlignment="1"/>
    <xf numFmtId="0" fontId="0" fillId="0" borderId="0" xfId="0" applyAlignment="1">
      <alignment vertical="center"/>
    </xf>
    <xf numFmtId="3" fontId="25" fillId="0" borderId="48" xfId="0" applyNumberFormat="1" applyFont="1" applyBorder="1" applyAlignment="1">
      <alignment horizontal="right" vertical="center"/>
    </xf>
    <xf numFmtId="3" fontId="24" fillId="2" borderId="27" xfId="0" applyNumberFormat="1" applyFont="1" applyFill="1" applyBorder="1" applyAlignment="1">
      <alignment horizontal="right" vertical="center"/>
    </xf>
    <xf numFmtId="3" fontId="24" fillId="2" borderId="37" xfId="0" applyNumberFormat="1" applyFont="1" applyFill="1" applyBorder="1" applyAlignment="1">
      <alignment horizontal="right" vertical="center"/>
    </xf>
    <xf numFmtId="3" fontId="24" fillId="2" borderId="47" xfId="0" applyNumberFormat="1" applyFont="1" applyFill="1" applyBorder="1" applyAlignment="1">
      <alignment horizontal="right" vertical="center"/>
    </xf>
    <xf numFmtId="3" fontId="25" fillId="0" borderId="69" xfId="0" applyNumberFormat="1" applyFont="1" applyBorder="1" applyAlignment="1">
      <alignment horizontal="right" vertical="center"/>
    </xf>
    <xf numFmtId="3" fontId="25" fillId="0" borderId="29" xfId="0" applyNumberFormat="1" applyFont="1" applyBorder="1" applyAlignment="1">
      <alignment horizontal="right" vertical="center"/>
    </xf>
    <xf numFmtId="3" fontId="24" fillId="2" borderId="25" xfId="0" applyNumberFormat="1" applyFont="1" applyFill="1" applyBorder="1" applyAlignment="1">
      <alignment horizontal="right" vertical="center"/>
    </xf>
    <xf numFmtId="3" fontId="24" fillId="2" borderId="43" xfId="0" applyNumberFormat="1" applyFont="1" applyFill="1" applyBorder="1" applyAlignment="1">
      <alignment horizontal="right" vertical="center"/>
    </xf>
    <xf numFmtId="3" fontId="24" fillId="2" borderId="21" xfId="0" applyNumberFormat="1" applyFont="1" applyFill="1" applyBorder="1" applyAlignment="1">
      <alignment horizontal="right" vertical="center"/>
    </xf>
    <xf numFmtId="3" fontId="24" fillId="2" borderId="20" xfId="0" applyNumberFormat="1" applyFont="1" applyFill="1" applyBorder="1" applyAlignment="1">
      <alignment horizontal="right" vertical="center"/>
    </xf>
    <xf numFmtId="3" fontId="24" fillId="2" borderId="19" xfId="0" applyNumberFormat="1" applyFont="1" applyFill="1" applyBorder="1" applyAlignment="1">
      <alignment horizontal="right" vertical="center"/>
    </xf>
    <xf numFmtId="3" fontId="26" fillId="0" borderId="1" xfId="0" applyNumberFormat="1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3" fontId="26" fillId="0" borderId="16" xfId="0" applyNumberFormat="1" applyFont="1" applyBorder="1" applyAlignment="1">
      <alignment horizontal="center" vertical="center" wrapText="1"/>
    </xf>
    <xf numFmtId="3" fontId="24" fillId="0" borderId="25" xfId="0" applyNumberFormat="1" applyFont="1" applyBorder="1" applyAlignment="1">
      <alignment horizontal="right" vertical="center"/>
    </xf>
    <xf numFmtId="3" fontId="24" fillId="0" borderId="6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25" fillId="0" borderId="49" xfId="0" applyNumberFormat="1" applyFont="1" applyBorder="1" applyAlignment="1">
      <alignment horizontal="right" vertical="center"/>
    </xf>
    <xf numFmtId="3" fontId="25" fillId="0" borderId="8" xfId="0" applyNumberFormat="1" applyFont="1" applyBorder="1" applyAlignment="1">
      <alignment horizontal="right" vertical="center"/>
    </xf>
    <xf numFmtId="3" fontId="25" fillId="0" borderId="56" xfId="0" applyNumberFormat="1" applyFont="1" applyBorder="1" applyAlignment="1">
      <alignment horizontal="right" vertical="center"/>
    </xf>
    <xf numFmtId="3" fontId="12" fillId="0" borderId="6" xfId="0" applyNumberFormat="1" applyFont="1" applyFill="1" applyBorder="1" applyAlignment="1">
      <alignment horizontal="right"/>
    </xf>
    <xf numFmtId="0" fontId="16" fillId="0" borderId="9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29" fillId="0" borderId="0" xfId="0" applyFont="1"/>
    <xf numFmtId="3" fontId="31" fillId="0" borderId="0" xfId="0" applyNumberFormat="1" applyFont="1"/>
    <xf numFmtId="3" fontId="30" fillId="0" borderId="30" xfId="0" applyNumberFormat="1" applyFont="1" applyFill="1" applyBorder="1" applyAlignment="1">
      <alignment vertical="center" textRotation="90" wrapText="1"/>
    </xf>
    <xf numFmtId="3" fontId="30" fillId="0" borderId="0" xfId="0" applyNumberFormat="1" applyFont="1" applyFill="1" applyBorder="1" applyAlignment="1">
      <alignment horizontal="center" vertical="center" textRotation="90" wrapText="1"/>
    </xf>
    <xf numFmtId="0" fontId="30" fillId="0" borderId="5" xfId="0" applyFont="1" applyFill="1" applyBorder="1" applyAlignment="1">
      <alignment horizontal="center" vertical="center" textRotation="90"/>
    </xf>
    <xf numFmtId="0" fontId="30" fillId="0" borderId="6" xfId="0" applyFont="1" applyFill="1" applyBorder="1" applyAlignment="1">
      <alignment horizontal="left" vertical="center"/>
    </xf>
    <xf numFmtId="3" fontId="31" fillId="0" borderId="6" xfId="0" applyNumberFormat="1" applyFont="1" applyFill="1" applyBorder="1" applyAlignment="1">
      <alignment horizontal="center" vertical="center" wrapText="1"/>
    </xf>
    <xf numFmtId="3" fontId="31" fillId="0" borderId="31" xfId="0" applyNumberFormat="1" applyFont="1" applyFill="1" applyBorder="1" applyAlignment="1">
      <alignment horizontal="center" vertical="center" wrapText="1"/>
    </xf>
    <xf numFmtId="3" fontId="31" fillId="0" borderId="58" xfId="0" applyNumberFormat="1" applyFont="1" applyFill="1" applyBorder="1" applyAlignment="1">
      <alignment horizontal="center" vertical="center" wrapText="1"/>
    </xf>
    <xf numFmtId="3" fontId="31" fillId="0" borderId="46" xfId="0" applyNumberFormat="1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vertical="center"/>
    </xf>
    <xf numFmtId="0" fontId="31" fillId="0" borderId="6" xfId="0" applyFont="1" applyFill="1" applyBorder="1" applyAlignment="1">
      <alignment horizontal="left" vertical="center"/>
    </xf>
    <xf numFmtId="3" fontId="31" fillId="0" borderId="6" xfId="0" applyNumberFormat="1" applyFont="1" applyFill="1" applyBorder="1" applyAlignment="1">
      <alignment vertical="center"/>
    </xf>
    <xf numFmtId="3" fontId="31" fillId="0" borderId="25" xfId="0" applyNumberFormat="1" applyFont="1" applyFill="1" applyBorder="1" applyAlignment="1">
      <alignment vertical="center"/>
    </xf>
    <xf numFmtId="3" fontId="30" fillId="0" borderId="31" xfId="0" applyNumberFormat="1" applyFont="1" applyFill="1" applyBorder="1" applyAlignment="1">
      <alignment vertical="center"/>
    </xf>
    <xf numFmtId="3" fontId="31" fillId="0" borderId="46" xfId="0" applyNumberFormat="1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3" fontId="30" fillId="0" borderId="0" xfId="0" applyNumberFormat="1" applyFont="1" applyBorder="1" applyAlignment="1">
      <alignment vertical="center"/>
    </xf>
    <xf numFmtId="3" fontId="31" fillId="0" borderId="0" xfId="0" applyNumberFormat="1" applyFont="1" applyBorder="1"/>
    <xf numFmtId="0" fontId="31" fillId="0" borderId="6" xfId="0" applyFont="1" applyBorder="1" applyAlignment="1">
      <alignment vertical="center"/>
    </xf>
    <xf numFmtId="3" fontId="30" fillId="0" borderId="34" xfId="0" applyNumberFormat="1" applyFont="1" applyFill="1" applyBorder="1" applyAlignment="1">
      <alignment vertical="center"/>
    </xf>
    <xf numFmtId="3" fontId="31" fillId="0" borderId="46" xfId="0" applyNumberFormat="1" applyFont="1" applyBorder="1"/>
    <xf numFmtId="3" fontId="30" fillId="0" borderId="2" xfId="0" applyNumberFormat="1" applyFont="1" applyFill="1" applyBorder="1" applyAlignment="1">
      <alignment vertical="center" wrapText="1"/>
    </xf>
    <xf numFmtId="3" fontId="30" fillId="0" borderId="1" xfId="0" applyNumberFormat="1" applyFont="1" applyFill="1" applyBorder="1" applyAlignment="1">
      <alignment vertical="center" wrapText="1"/>
    </xf>
    <xf numFmtId="3" fontId="30" fillId="0" borderId="46" xfId="0" applyNumberFormat="1" applyFont="1" applyFill="1" applyBorder="1" applyAlignment="1">
      <alignment vertical="center" wrapText="1"/>
    </xf>
    <xf numFmtId="3" fontId="30" fillId="0" borderId="0" xfId="0" applyNumberFormat="1" applyFont="1" applyFill="1" applyBorder="1" applyAlignment="1">
      <alignment vertical="center" wrapText="1"/>
    </xf>
    <xf numFmtId="0" fontId="31" fillId="0" borderId="0" xfId="0" applyFont="1"/>
    <xf numFmtId="3" fontId="31" fillId="0" borderId="27" xfId="0" applyNumberFormat="1" applyFont="1" applyFill="1" applyBorder="1" applyAlignment="1">
      <alignment horizontal="center" vertical="center" wrapText="1"/>
    </xf>
    <xf numFmtId="3" fontId="31" fillId="0" borderId="27" xfId="0" applyNumberFormat="1" applyFont="1" applyFill="1" applyBorder="1" applyAlignment="1">
      <alignment vertical="center"/>
    </xf>
    <xf numFmtId="3" fontId="30" fillId="0" borderId="31" xfId="0" applyNumberFormat="1" applyFont="1" applyBorder="1" applyAlignment="1">
      <alignment vertical="center"/>
    </xf>
    <xf numFmtId="3" fontId="31" fillId="0" borderId="6" xfId="0" applyNumberFormat="1" applyFont="1" applyBorder="1"/>
    <xf numFmtId="3" fontId="31" fillId="0" borderId="25" xfId="0" applyNumberFormat="1" applyFont="1" applyBorder="1"/>
    <xf numFmtId="3" fontId="31" fillId="0" borderId="27" xfId="0" applyNumberFormat="1" applyFont="1" applyBorder="1"/>
    <xf numFmtId="3" fontId="30" fillId="0" borderId="47" xfId="0" applyNumberFormat="1" applyFont="1" applyFill="1" applyBorder="1" applyAlignment="1">
      <alignment vertical="center" wrapText="1"/>
    </xf>
    <xf numFmtId="3" fontId="30" fillId="0" borderId="32" xfId="0" applyNumberFormat="1" applyFont="1" applyFill="1" applyBorder="1" applyAlignment="1">
      <alignment vertical="center" wrapText="1"/>
    </xf>
    <xf numFmtId="0" fontId="28" fillId="0" borderId="0" xfId="0" applyFont="1" applyAlignment="1">
      <alignment wrapText="1"/>
    </xf>
    <xf numFmtId="0" fontId="30" fillId="0" borderId="0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17" fillId="0" borderId="0" xfId="0" applyFont="1" applyAlignment="1">
      <alignment horizontal="right" vertical="top"/>
    </xf>
    <xf numFmtId="3" fontId="6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12" fillId="2" borderId="39" xfId="0" applyFont="1" applyFill="1" applyBorder="1" applyAlignment="1">
      <alignment horizontal="left" vertical="center"/>
    </xf>
    <xf numFmtId="0" fontId="12" fillId="2" borderId="53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" fillId="0" borderId="0" xfId="1"/>
    <xf numFmtId="0" fontId="34" fillId="0" borderId="39" xfId="1" applyFont="1" applyFill="1" applyBorder="1"/>
    <xf numFmtId="0" fontId="13" fillId="0" borderId="7" xfId="1" applyFont="1" applyFill="1" applyBorder="1"/>
    <xf numFmtId="0" fontId="13" fillId="0" borderId="5" xfId="1" applyFont="1" applyFill="1" applyBorder="1"/>
    <xf numFmtId="0" fontId="13" fillId="0" borderId="13" xfId="1" applyFont="1" applyFill="1" applyBorder="1"/>
    <xf numFmtId="0" fontId="13" fillId="0" borderId="73" xfId="1" applyFont="1" applyFill="1" applyBorder="1"/>
    <xf numFmtId="0" fontId="16" fillId="0" borderId="16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3" fillId="0" borderId="54" xfId="0" applyFont="1" applyBorder="1"/>
    <xf numFmtId="0" fontId="13" fillId="0" borderId="64" xfId="0" applyFont="1" applyBorder="1"/>
    <xf numFmtId="0" fontId="13" fillId="0" borderId="71" xfId="0" applyFont="1" applyBorder="1"/>
    <xf numFmtId="3" fontId="16" fillId="0" borderId="57" xfId="0" applyNumberFormat="1" applyFont="1" applyFill="1" applyBorder="1"/>
    <xf numFmtId="3" fontId="16" fillId="0" borderId="18" xfId="0" applyNumberFormat="1" applyFont="1" applyFill="1" applyBorder="1"/>
    <xf numFmtId="3" fontId="16" fillId="0" borderId="32" xfId="0" applyNumberFormat="1" applyFont="1" applyFill="1" applyBorder="1"/>
    <xf numFmtId="3" fontId="16" fillId="0" borderId="23" xfId="0" applyNumberFormat="1" applyFont="1" applyFill="1" applyBorder="1"/>
    <xf numFmtId="3" fontId="16" fillId="0" borderId="16" xfId="0" applyNumberFormat="1" applyFont="1" applyFill="1" applyBorder="1"/>
    <xf numFmtId="3" fontId="13" fillId="0" borderId="58" xfId="0" applyNumberFormat="1" applyFont="1" applyFill="1" applyBorder="1"/>
    <xf numFmtId="3" fontId="13" fillId="0" borderId="12" xfId="0" applyNumberFormat="1" applyFont="1" applyFill="1" applyBorder="1"/>
    <xf numFmtId="3" fontId="13" fillId="0" borderId="31" xfId="0" applyNumberFormat="1" applyFont="1" applyFill="1" applyBorder="1"/>
    <xf numFmtId="3" fontId="13" fillId="0" borderId="11" xfId="0" applyNumberFormat="1" applyFont="1" applyFill="1" applyBorder="1"/>
    <xf numFmtId="3" fontId="13" fillId="0" borderId="33" xfId="0" applyNumberFormat="1" applyFont="1" applyFill="1" applyBorder="1"/>
    <xf numFmtId="3" fontId="13" fillId="0" borderId="35" xfId="0" applyNumberFormat="1" applyFont="1" applyFill="1" applyBorder="1"/>
    <xf numFmtId="3" fontId="13" fillId="0" borderId="30" xfId="0" applyNumberFormat="1" applyFont="1" applyFill="1" applyBorder="1"/>
    <xf numFmtId="3" fontId="13" fillId="0" borderId="10" xfId="0" applyNumberFormat="1" applyFont="1" applyFill="1" applyBorder="1"/>
    <xf numFmtId="3" fontId="16" fillId="0" borderId="47" xfId="0" applyNumberFormat="1" applyFont="1" applyFill="1" applyBorder="1"/>
    <xf numFmtId="0" fontId="16" fillId="0" borderId="5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3" fontId="30" fillId="0" borderId="55" xfId="0" applyNumberFormat="1" applyFont="1" applyFill="1" applyBorder="1" applyAlignment="1">
      <alignment vertical="center" wrapText="1"/>
    </xf>
    <xf numFmtId="3" fontId="30" fillId="0" borderId="41" xfId="0" applyNumberFormat="1" applyFont="1" applyFill="1" applyBorder="1" applyAlignment="1">
      <alignment vertical="center"/>
    </xf>
    <xf numFmtId="3" fontId="30" fillId="0" borderId="40" xfId="0" applyNumberFormat="1" applyFont="1" applyFill="1" applyBorder="1" applyAlignment="1">
      <alignment vertical="center"/>
    </xf>
    <xf numFmtId="3" fontId="30" fillId="0" borderId="45" xfId="0" applyNumberFormat="1" applyFont="1" applyFill="1" applyBorder="1" applyAlignment="1">
      <alignment vertical="center" textRotation="90" wrapText="1"/>
    </xf>
    <xf numFmtId="0" fontId="30" fillId="0" borderId="46" xfId="0" applyFont="1" applyFill="1" applyBorder="1" applyAlignment="1">
      <alignment vertical="center"/>
    </xf>
    <xf numFmtId="3" fontId="24" fillId="2" borderId="32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0" borderId="16" xfId="0" applyNumberFormat="1" applyFont="1" applyFill="1" applyBorder="1" applyAlignment="1">
      <alignment horizontal="center" vertical="center"/>
    </xf>
    <xf numFmtId="3" fontId="24" fillId="0" borderId="35" xfId="0" applyNumberFormat="1" applyFont="1" applyFill="1" applyBorder="1" applyAlignment="1">
      <alignment horizontal="center" vertical="center"/>
    </xf>
    <xf numFmtId="3" fontId="24" fillId="0" borderId="20" xfId="0" applyNumberFormat="1" applyFont="1" applyFill="1" applyBorder="1" applyAlignment="1">
      <alignment horizontal="center" vertical="center"/>
    </xf>
    <xf numFmtId="3" fontId="24" fillId="2" borderId="57" xfId="0" applyNumberFormat="1" applyFont="1" applyFill="1" applyBorder="1" applyAlignment="1">
      <alignment horizontal="right" vertical="center"/>
    </xf>
    <xf numFmtId="3" fontId="25" fillId="0" borderId="46" xfId="0" applyNumberFormat="1" applyFont="1" applyFill="1" applyBorder="1" applyAlignment="1">
      <alignment horizontal="right" vertical="center"/>
    </xf>
    <xf numFmtId="3" fontId="25" fillId="0" borderId="61" xfId="0" applyNumberFormat="1" applyFont="1" applyFill="1" applyBorder="1" applyAlignment="1">
      <alignment horizontal="right" vertical="center"/>
    </xf>
    <xf numFmtId="3" fontId="24" fillId="0" borderId="46" xfId="0" applyNumberFormat="1" applyFont="1" applyFill="1" applyBorder="1" applyAlignment="1">
      <alignment horizontal="right" vertical="center"/>
    </xf>
    <xf numFmtId="3" fontId="24" fillId="0" borderId="61" xfId="0" applyNumberFormat="1" applyFont="1" applyFill="1" applyBorder="1" applyAlignment="1">
      <alignment horizontal="right" vertical="center"/>
    </xf>
    <xf numFmtId="3" fontId="25" fillId="0" borderId="72" xfId="0" applyNumberFormat="1" applyFont="1" applyFill="1" applyBorder="1" applyAlignment="1">
      <alignment horizontal="right" vertical="center"/>
    </xf>
    <xf numFmtId="3" fontId="25" fillId="0" borderId="1" xfId="0" applyNumberFormat="1" applyFont="1" applyFill="1" applyBorder="1" applyAlignment="1">
      <alignment horizontal="right" vertical="center"/>
    </xf>
    <xf numFmtId="0" fontId="25" fillId="0" borderId="32" xfId="0" applyFont="1" applyBorder="1" applyAlignment="1">
      <alignment vertical="center"/>
    </xf>
    <xf numFmtId="0" fontId="10" fillId="0" borderId="33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vertical="center"/>
    </xf>
    <xf numFmtId="0" fontId="12" fillId="2" borderId="53" xfId="0" applyFont="1" applyFill="1" applyBorder="1" applyAlignment="1">
      <alignment vertical="center"/>
    </xf>
    <xf numFmtId="0" fontId="12" fillId="2" borderId="66" xfId="0" applyFont="1" applyFill="1" applyBorder="1" applyAlignment="1">
      <alignment vertical="center"/>
    </xf>
    <xf numFmtId="0" fontId="12" fillId="2" borderId="64" xfId="0" applyFont="1" applyFill="1" applyBorder="1" applyAlignment="1">
      <alignment vertical="center"/>
    </xf>
    <xf numFmtId="3" fontId="24" fillId="2" borderId="70" xfId="0" applyNumberFormat="1" applyFont="1" applyFill="1" applyBorder="1" applyAlignment="1">
      <alignment horizontal="center" vertical="center"/>
    </xf>
    <xf numFmtId="3" fontId="24" fillId="2" borderId="59" xfId="0" applyNumberFormat="1" applyFont="1" applyFill="1" applyBorder="1" applyAlignment="1">
      <alignment horizontal="right" vertical="center"/>
    </xf>
    <xf numFmtId="3" fontId="24" fillId="2" borderId="62" xfId="0" applyNumberFormat="1" applyFont="1" applyFill="1" applyBorder="1" applyAlignment="1">
      <alignment horizontal="right" vertical="center"/>
    </xf>
    <xf numFmtId="3" fontId="24" fillId="2" borderId="38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3" fontId="25" fillId="0" borderId="74" xfId="0" applyNumberFormat="1" applyFont="1" applyBorder="1" applyAlignment="1">
      <alignment horizontal="center" vertical="center"/>
    </xf>
    <xf numFmtId="3" fontId="24" fillId="2" borderId="65" xfId="0" applyNumberFormat="1" applyFont="1" applyFill="1" applyBorder="1" applyAlignment="1">
      <alignment horizontal="right" vertical="center"/>
    </xf>
    <xf numFmtId="3" fontId="25" fillId="0" borderId="75" xfId="0" applyNumberFormat="1" applyFont="1" applyBorder="1" applyAlignment="1">
      <alignment horizontal="right" vertical="center"/>
    </xf>
    <xf numFmtId="3" fontId="25" fillId="0" borderId="60" xfId="0" applyNumberFormat="1" applyFont="1" applyBorder="1" applyAlignment="1">
      <alignment horizontal="right" vertical="center"/>
    </xf>
    <xf numFmtId="3" fontId="25" fillId="0" borderId="50" xfId="0" applyNumberFormat="1" applyFont="1" applyBorder="1" applyAlignment="1">
      <alignment horizontal="right" vertical="center"/>
    </xf>
    <xf numFmtId="3" fontId="25" fillId="0" borderId="15" xfId="0" applyNumberFormat="1" applyFont="1" applyBorder="1" applyAlignment="1">
      <alignment horizontal="right" vertical="center"/>
    </xf>
    <xf numFmtId="0" fontId="25" fillId="0" borderId="65" xfId="0" applyFont="1" applyBorder="1" applyAlignment="1">
      <alignment vertical="center"/>
    </xf>
    <xf numFmtId="0" fontId="25" fillId="0" borderId="59" xfId="0" applyFont="1" applyBorder="1" applyAlignment="1">
      <alignment horizontal="left" vertical="center"/>
    </xf>
    <xf numFmtId="3" fontId="24" fillId="2" borderId="12" xfId="0" applyNumberFormat="1" applyFont="1" applyFill="1" applyBorder="1" applyAlignment="1">
      <alignment horizontal="center" vertical="center"/>
    </xf>
    <xf numFmtId="3" fontId="24" fillId="2" borderId="22" xfId="0" applyNumberFormat="1" applyFont="1" applyFill="1" applyBorder="1" applyAlignment="1">
      <alignment horizontal="right" vertical="center"/>
    </xf>
    <xf numFmtId="3" fontId="24" fillId="2" borderId="58" xfId="0" applyNumberFormat="1" applyFont="1" applyFill="1" applyBorder="1" applyAlignment="1">
      <alignment horizontal="right" vertical="center"/>
    </xf>
    <xf numFmtId="3" fontId="24" fillId="2" borderId="17" xfId="0" applyNumberFormat="1" applyFont="1" applyFill="1" applyBorder="1" applyAlignment="1">
      <alignment horizontal="right" vertical="center"/>
    </xf>
    <xf numFmtId="3" fontId="24" fillId="2" borderId="52" xfId="0" applyNumberFormat="1" applyFont="1" applyFill="1" applyBorder="1" applyAlignment="1">
      <alignment horizontal="right" vertical="center"/>
    </xf>
    <xf numFmtId="3" fontId="24" fillId="2" borderId="63" xfId="0" applyNumberFormat="1" applyFont="1" applyFill="1" applyBorder="1" applyAlignment="1">
      <alignment horizontal="right" vertical="center"/>
    </xf>
    <xf numFmtId="0" fontId="12" fillId="2" borderId="22" xfId="0" applyFont="1" applyFill="1" applyBorder="1" applyAlignment="1">
      <alignment vertical="center"/>
    </xf>
    <xf numFmtId="3" fontId="24" fillId="0" borderId="14" xfId="0" applyNumberFormat="1" applyFont="1" applyBorder="1" applyAlignment="1">
      <alignment horizontal="right" vertical="center"/>
    </xf>
    <xf numFmtId="3" fontId="24" fillId="0" borderId="69" xfId="0" applyNumberFormat="1" applyFont="1" applyBorder="1" applyAlignment="1">
      <alignment horizontal="right" vertical="center"/>
    </xf>
    <xf numFmtId="3" fontId="12" fillId="2" borderId="31" xfId="0" applyNumberFormat="1" applyFont="1" applyFill="1" applyBorder="1" applyAlignment="1">
      <alignment horizontal="right" vertical="center"/>
    </xf>
    <xf numFmtId="0" fontId="25" fillId="0" borderId="30" xfId="0" applyFont="1" applyBorder="1" applyAlignment="1">
      <alignment horizontal="left" vertical="center"/>
    </xf>
    <xf numFmtId="3" fontId="24" fillId="4" borderId="32" xfId="0" applyNumberFormat="1" applyFont="1" applyFill="1" applyBorder="1" applyAlignment="1">
      <alignment horizontal="center" vertical="center"/>
    </xf>
    <xf numFmtId="3" fontId="24" fillId="4" borderId="32" xfId="0" applyNumberFormat="1" applyFont="1" applyFill="1" applyBorder="1" applyAlignment="1">
      <alignment horizontal="right" vertical="center"/>
    </xf>
    <xf numFmtId="0" fontId="24" fillId="4" borderId="32" xfId="0" applyFont="1" applyFill="1" applyBorder="1" applyAlignment="1">
      <alignment horizontal="left" vertical="center"/>
    </xf>
    <xf numFmtId="0" fontId="24" fillId="0" borderId="32" xfId="0" applyFont="1" applyFill="1" applyBorder="1" applyAlignment="1">
      <alignment horizontal="center" vertical="center"/>
    </xf>
    <xf numFmtId="3" fontId="25" fillId="0" borderId="76" xfId="0" applyNumberFormat="1" applyFont="1" applyBorder="1" applyAlignment="1">
      <alignment horizontal="center" vertical="center"/>
    </xf>
    <xf numFmtId="3" fontId="24" fillId="2" borderId="70" xfId="0" applyNumberFormat="1" applyFont="1" applyFill="1" applyBorder="1" applyAlignment="1">
      <alignment horizontal="right" vertical="center"/>
    </xf>
    <xf numFmtId="3" fontId="25" fillId="0" borderId="46" xfId="0" applyNumberFormat="1" applyFont="1" applyBorder="1" applyAlignment="1">
      <alignment horizontal="right" vertical="center"/>
    </xf>
    <xf numFmtId="3" fontId="25" fillId="0" borderId="61" xfId="0" applyNumberFormat="1" applyFont="1" applyBorder="1" applyAlignment="1">
      <alignment horizontal="right" vertical="center"/>
    </xf>
    <xf numFmtId="3" fontId="25" fillId="0" borderId="72" xfId="0" applyNumberFormat="1" applyFont="1" applyBorder="1" applyAlignment="1">
      <alignment horizontal="right" vertical="center"/>
    </xf>
    <xf numFmtId="3" fontId="25" fillId="0" borderId="73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25" fillId="0" borderId="62" xfId="0" applyFont="1" applyBorder="1" applyAlignment="1">
      <alignment horizontal="left" vertical="center"/>
    </xf>
    <xf numFmtId="3" fontId="24" fillId="2" borderId="56" xfId="0" applyNumberFormat="1" applyFont="1" applyFill="1" applyBorder="1" applyAlignment="1">
      <alignment horizontal="right" vertical="center"/>
    </xf>
    <xf numFmtId="3" fontId="24" fillId="2" borderId="8" xfId="0" applyNumberFormat="1" applyFont="1" applyFill="1" applyBorder="1" applyAlignment="1">
      <alignment horizontal="right" vertical="center"/>
    </xf>
    <xf numFmtId="3" fontId="24" fillId="2" borderId="7" xfId="0" applyNumberFormat="1" applyFont="1" applyFill="1" applyBorder="1" applyAlignment="1">
      <alignment horizontal="right" vertical="center"/>
    </xf>
    <xf numFmtId="0" fontId="12" fillId="2" borderId="52" xfId="0" applyFont="1" applyFill="1" applyBorder="1" applyAlignment="1">
      <alignment vertical="center"/>
    </xf>
    <xf numFmtId="0" fontId="12" fillId="2" borderId="63" xfId="0" applyFont="1" applyFill="1" applyBorder="1" applyAlignment="1">
      <alignment vertical="center"/>
    </xf>
    <xf numFmtId="0" fontId="25" fillId="0" borderId="31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3" fontId="26" fillId="0" borderId="32" xfId="0" applyNumberFormat="1" applyFont="1" applyBorder="1" applyAlignment="1">
      <alignment horizontal="center" vertical="center" wrapText="1"/>
    </xf>
    <xf numFmtId="3" fontId="26" fillId="0" borderId="53" xfId="0" applyNumberFormat="1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0" fillId="0" borderId="6" xfId="0" applyFont="1" applyFill="1" applyBorder="1" applyAlignment="1">
      <alignment wrapText="1"/>
    </xf>
    <xf numFmtId="0" fontId="24" fillId="0" borderId="0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2" fontId="2" fillId="0" borderId="35" xfId="1" applyNumberFormat="1" applyBorder="1" applyAlignment="1">
      <alignment horizontal="center" vertical="center"/>
    </xf>
    <xf numFmtId="2" fontId="2" fillId="0" borderId="11" xfId="1" applyNumberFormat="1" applyBorder="1" applyAlignment="1">
      <alignment horizontal="center" vertical="center"/>
    </xf>
    <xf numFmtId="2" fontId="2" fillId="0" borderId="12" xfId="1" applyNumberFormat="1" applyBorder="1" applyAlignment="1">
      <alignment horizontal="center" vertical="center"/>
    </xf>
    <xf numFmtId="2" fontId="33" fillId="0" borderId="16" xfId="1" applyNumberFormat="1" applyFont="1" applyBorder="1" applyAlignment="1">
      <alignment horizontal="center" vertical="center"/>
    </xf>
    <xf numFmtId="164" fontId="13" fillId="0" borderId="14" xfId="2" applyNumberFormat="1" applyFont="1" applyFill="1" applyBorder="1"/>
    <xf numFmtId="164" fontId="13" fillId="0" borderId="6" xfId="2" applyNumberFormat="1" applyFont="1" applyFill="1" applyBorder="1"/>
    <xf numFmtId="164" fontId="13" fillId="0" borderId="8" xfId="2" applyNumberFormat="1" applyFont="1" applyFill="1" applyBorder="1"/>
    <xf numFmtId="164" fontId="33" fillId="0" borderId="53" xfId="2" applyNumberFormat="1" applyFont="1" applyBorder="1"/>
    <xf numFmtId="164" fontId="13" fillId="0" borderId="61" xfId="2" applyNumberFormat="1" applyFont="1" applyFill="1" applyBorder="1"/>
    <xf numFmtId="164" fontId="33" fillId="0" borderId="2" xfId="2" applyNumberFormat="1" applyFont="1" applyBorder="1"/>
    <xf numFmtId="164" fontId="2" fillId="0" borderId="14" xfId="2" applyNumberFormat="1" applyFont="1" applyBorder="1"/>
    <xf numFmtId="164" fontId="2" fillId="0" borderId="6" xfId="2" applyNumberFormat="1" applyFont="1" applyBorder="1"/>
    <xf numFmtId="164" fontId="2" fillId="0" borderId="8" xfId="2" applyNumberFormat="1" applyFont="1" applyBorder="1"/>
    <xf numFmtId="0" fontId="16" fillId="0" borderId="39" xfId="1" applyFont="1" applyFill="1" applyBorder="1"/>
    <xf numFmtId="164" fontId="33" fillId="0" borderId="32" xfId="2" applyNumberFormat="1" applyFont="1" applyBorder="1"/>
    <xf numFmtId="2" fontId="33" fillId="0" borderId="32" xfId="1" applyNumberFormat="1" applyFont="1" applyBorder="1" applyAlignment="1">
      <alignment horizontal="center" vertical="center"/>
    </xf>
    <xf numFmtId="164" fontId="33" fillId="0" borderId="55" xfId="2" applyNumberFormat="1" applyFont="1" applyBorder="1"/>
    <xf numFmtId="164" fontId="33" fillId="0" borderId="39" xfId="2" applyNumberFormat="1" applyFont="1" applyBorder="1"/>
    <xf numFmtId="2" fontId="2" fillId="0" borderId="76" xfId="1" applyNumberFormat="1" applyBorder="1" applyAlignment="1">
      <alignment horizontal="center" vertical="center"/>
    </xf>
    <xf numFmtId="3" fontId="30" fillId="0" borderId="30" xfId="0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7" xfId="0" applyFont="1" applyFill="1" applyBorder="1" applyAlignment="1">
      <alignment vertical="center"/>
    </xf>
    <xf numFmtId="0" fontId="12" fillId="2" borderId="25" xfId="0" applyFont="1" applyFill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12" fillId="0" borderId="7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/>
    <xf numFmtId="0" fontId="12" fillId="5" borderId="25" xfId="0" applyFont="1" applyFill="1" applyBorder="1" applyAlignment="1">
      <alignment vertical="center"/>
    </xf>
    <xf numFmtId="0" fontId="10" fillId="0" borderId="25" xfId="0" applyFont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0" fontId="17" fillId="0" borderId="0" xfId="3" applyFont="1" applyAlignment="1">
      <alignment horizontal="right" vertical="center"/>
    </xf>
    <xf numFmtId="0" fontId="1" fillId="0" borderId="0" xfId="4"/>
    <xf numFmtId="0" fontId="21" fillId="0" borderId="0" xfId="3" applyFont="1" applyBorder="1" applyAlignment="1">
      <alignment horizontal="center" vertical="center" wrapText="1"/>
    </xf>
    <xf numFmtId="0" fontId="37" fillId="0" borderId="0" xfId="4" applyFont="1"/>
    <xf numFmtId="0" fontId="31" fillId="0" borderId="6" xfId="3" applyFont="1" applyBorder="1" applyAlignment="1">
      <alignment horizontal="left"/>
    </xf>
    <xf numFmtId="164" fontId="0" fillId="0" borderId="6" xfId="5" applyNumberFormat="1" applyFont="1" applyBorder="1"/>
    <xf numFmtId="0" fontId="3" fillId="0" borderId="0" xfId="3"/>
    <xf numFmtId="0" fontId="39" fillId="0" borderId="0" xfId="3" applyFont="1" applyFill="1" applyAlignment="1">
      <alignment horizontal="center" vertical="center" wrapText="1"/>
    </xf>
    <xf numFmtId="0" fontId="40" fillId="0" borderId="0" xfId="3" applyFont="1" applyFill="1" applyAlignment="1">
      <alignment vertical="center"/>
    </xf>
    <xf numFmtId="0" fontId="41" fillId="6" borderId="6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center" vertical="center" wrapText="1"/>
    </xf>
    <xf numFmtId="0" fontId="32" fillId="0" borderId="0" xfId="3" applyFont="1" applyAlignment="1">
      <alignment horizontal="center" vertical="top" wrapText="1"/>
    </xf>
    <xf numFmtId="0" fontId="32" fillId="0" borderId="0" xfId="3" applyFont="1" applyAlignment="1">
      <alignment horizontal="left" vertical="top" wrapText="1"/>
    </xf>
    <xf numFmtId="3" fontId="32" fillId="0" borderId="0" xfId="3" applyNumberFormat="1" applyFont="1" applyAlignment="1">
      <alignment horizontal="right" vertical="top" wrapText="1"/>
    </xf>
    <xf numFmtId="0" fontId="43" fillId="0" borderId="0" xfId="3" applyFont="1" applyAlignment="1">
      <alignment horizontal="center" vertical="top" wrapText="1"/>
    </xf>
    <xf numFmtId="0" fontId="43" fillId="0" borderId="0" xfId="3" applyFont="1" applyAlignment="1">
      <alignment horizontal="left" vertical="top" wrapText="1"/>
    </xf>
    <xf numFmtId="3" fontId="43" fillId="0" borderId="0" xfId="3" applyNumberFormat="1" applyFont="1" applyAlignment="1">
      <alignment horizontal="right" vertical="top" wrapText="1"/>
    </xf>
    <xf numFmtId="0" fontId="42" fillId="0" borderId="0" xfId="3" applyFont="1" applyFill="1" applyAlignment="1">
      <alignment horizontal="center" vertical="top" wrapText="1"/>
    </xf>
    <xf numFmtId="0" fontId="3" fillId="0" borderId="0" xfId="3" applyFill="1"/>
    <xf numFmtId="0" fontId="10" fillId="0" borderId="0" xfId="3" applyFont="1"/>
    <xf numFmtId="0" fontId="5" fillId="0" borderId="0" xfId="3" applyFont="1"/>
    <xf numFmtId="0" fontId="12" fillId="0" borderId="0" xfId="3" applyFont="1" applyAlignment="1">
      <alignment wrapText="1"/>
    </xf>
    <xf numFmtId="3" fontId="10" fillId="0" borderId="0" xfId="3" applyNumberFormat="1" applyFont="1" applyAlignment="1">
      <alignment horizontal="right"/>
    </xf>
    <xf numFmtId="3" fontId="10" fillId="0" borderId="0" xfId="3" applyNumberFormat="1" applyFont="1"/>
    <xf numFmtId="0" fontId="44" fillId="0" borderId="0" xfId="3" applyFont="1" applyAlignment="1">
      <alignment wrapText="1"/>
    </xf>
    <xf numFmtId="0" fontId="44" fillId="0" borderId="0" xfId="3" applyFont="1"/>
    <xf numFmtId="3" fontId="12" fillId="0" borderId="0" xfId="3" applyNumberFormat="1" applyFont="1" applyAlignment="1"/>
    <xf numFmtId="3" fontId="1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5" fillId="0" borderId="0" xfId="3" applyFont="1" applyAlignment="1"/>
    <xf numFmtId="0" fontId="12" fillId="2" borderId="6" xfId="3" applyFont="1" applyFill="1" applyBorder="1" applyAlignment="1">
      <alignment wrapText="1"/>
    </xf>
    <xf numFmtId="0" fontId="12" fillId="2" borderId="6" xfId="3" applyFont="1" applyFill="1" applyBorder="1" applyAlignment="1">
      <alignment horizontal="right"/>
    </xf>
    <xf numFmtId="0" fontId="12" fillId="0" borderId="0" xfId="3" applyFont="1" applyAlignment="1"/>
    <xf numFmtId="0" fontId="10" fillId="0" borderId="0" xfId="3" applyFont="1" applyAlignment="1"/>
    <xf numFmtId="0" fontId="5" fillId="0" borderId="0" xfId="3" applyFont="1" applyAlignment="1">
      <alignment vertical="center"/>
    </xf>
    <xf numFmtId="0" fontId="10" fillId="0" borderId="6" xfId="3" applyFont="1" applyBorder="1" applyAlignment="1">
      <alignment vertical="center"/>
    </xf>
    <xf numFmtId="3" fontId="10" fillId="0" borderId="6" xfId="3" applyNumberFormat="1" applyFont="1" applyBorder="1" applyAlignment="1">
      <alignment horizontal="right" vertical="center"/>
    </xf>
    <xf numFmtId="3" fontId="10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0" fontId="12" fillId="2" borderId="6" xfId="3" applyFont="1" applyFill="1" applyBorder="1" applyAlignment="1"/>
    <xf numFmtId="3" fontId="12" fillId="2" borderId="6" xfId="3" applyNumberFormat="1" applyFont="1" applyFill="1" applyBorder="1" applyAlignment="1">
      <alignment horizontal="right"/>
    </xf>
    <xf numFmtId="3" fontId="10" fillId="0" borderId="0" xfId="3" applyNumberFormat="1" applyFont="1" applyAlignment="1"/>
    <xf numFmtId="0" fontId="10" fillId="0" borderId="6" xfId="3" applyFont="1" applyBorder="1" applyAlignment="1"/>
    <xf numFmtId="3" fontId="12" fillId="0" borderId="6" xfId="3" applyNumberFormat="1" applyFont="1" applyBorder="1" applyAlignment="1">
      <alignment horizontal="right"/>
    </xf>
    <xf numFmtId="0" fontId="10" fillId="2" borderId="6" xfId="3" applyFont="1" applyFill="1" applyBorder="1" applyAlignment="1">
      <alignment horizontal="right"/>
    </xf>
    <xf numFmtId="0" fontId="10" fillId="0" borderId="6" xfId="3" applyFont="1" applyBorder="1" applyAlignment="1">
      <alignment horizontal="right"/>
    </xf>
    <xf numFmtId="0" fontId="6" fillId="0" borderId="0" xfId="3" applyFont="1" applyAlignment="1"/>
    <xf numFmtId="0" fontId="14" fillId="2" borderId="6" xfId="3" applyFont="1" applyFill="1" applyBorder="1" applyAlignment="1">
      <alignment horizontal="right"/>
    </xf>
    <xf numFmtId="0" fontId="14" fillId="0" borderId="0" xfId="3" applyFont="1" applyAlignment="1"/>
    <xf numFmtId="0" fontId="12" fillId="0" borderId="6" xfId="3" applyFont="1" applyBorder="1" applyAlignment="1"/>
    <xf numFmtId="3" fontId="10" fillId="0" borderId="6" xfId="3" applyNumberFormat="1" applyFont="1" applyBorder="1" applyAlignment="1">
      <alignment horizontal="right"/>
    </xf>
    <xf numFmtId="0" fontId="5" fillId="0" borderId="0" xfId="3" applyFont="1" applyBorder="1" applyAlignment="1"/>
    <xf numFmtId="3" fontId="10" fillId="0" borderId="0" xfId="3" applyNumberFormat="1" applyFont="1" applyBorder="1" applyAlignment="1"/>
    <xf numFmtId="0" fontId="10" fillId="0" borderId="0" xfId="3" applyFont="1" applyBorder="1" applyAlignment="1"/>
    <xf numFmtId="3" fontId="10" fillId="2" borderId="6" xfId="3" applyNumberFormat="1" applyFont="1" applyFill="1" applyBorder="1" applyAlignment="1">
      <alignment horizontal="right"/>
    </xf>
    <xf numFmtId="0" fontId="4" fillId="0" borderId="0" xfId="3" applyFont="1" applyAlignment="1"/>
    <xf numFmtId="0" fontId="10" fillId="0" borderId="6" xfId="3" applyFont="1" applyBorder="1" applyAlignment="1">
      <alignment wrapText="1"/>
    </xf>
    <xf numFmtId="0" fontId="12" fillId="2" borderId="6" xfId="3" applyFont="1" applyFill="1" applyBorder="1" applyAlignment="1">
      <alignment horizontal="right" wrapText="1"/>
    </xf>
    <xf numFmtId="3" fontId="12" fillId="0" borderId="0" xfId="3" applyNumberFormat="1" applyFont="1"/>
    <xf numFmtId="0" fontId="12" fillId="0" borderId="0" xfId="3" applyFont="1"/>
    <xf numFmtId="0" fontId="6" fillId="0" borderId="0" xfId="3" applyFont="1"/>
    <xf numFmtId="0" fontId="17" fillId="0" borderId="0" xfId="3" applyFont="1" applyAlignment="1">
      <alignment horizontal="center"/>
    </xf>
    <xf numFmtId="0" fontId="17" fillId="0" borderId="0" xfId="3" applyFont="1" applyAlignment="1"/>
    <xf numFmtId="0" fontId="21" fillId="0" borderId="0" xfId="3" applyFont="1" applyBorder="1" applyAlignment="1">
      <alignment vertical="center" wrapText="1"/>
    </xf>
    <xf numFmtId="0" fontId="11" fillId="0" borderId="0" xfId="3" applyFont="1" applyAlignment="1"/>
    <xf numFmtId="0" fontId="3" fillId="0" borderId="0" xfId="3" applyAlignment="1"/>
    <xf numFmtId="0" fontId="6" fillId="0" borderId="0" xfId="3" applyFont="1" applyBorder="1"/>
    <xf numFmtId="3" fontId="5" fillId="0" borderId="0" xfId="3" applyNumberFormat="1" applyFont="1" applyBorder="1" applyAlignment="1">
      <alignment horizontal="right"/>
    </xf>
    <xf numFmtId="0" fontId="6" fillId="0" borderId="6" xfId="3" applyFont="1" applyBorder="1"/>
    <xf numFmtId="3" fontId="6" fillId="0" borderId="6" xfId="3" applyNumberFormat="1" applyFont="1" applyBorder="1" applyAlignment="1">
      <alignment horizontal="center" vertical="center" wrapText="1"/>
    </xf>
    <xf numFmtId="49" fontId="6" fillId="0" borderId="6" xfId="3" applyNumberFormat="1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3" fontId="6" fillId="0" borderId="6" xfId="3" applyNumberFormat="1" applyFont="1" applyBorder="1" applyAlignment="1">
      <alignment horizontal="center" wrapText="1"/>
    </xf>
    <xf numFmtId="0" fontId="5" fillId="0" borderId="0" xfId="3" applyFont="1" applyBorder="1"/>
    <xf numFmtId="0" fontId="5" fillId="0" borderId="25" xfId="3" applyFont="1" applyBorder="1" applyAlignment="1">
      <alignment horizontal="left"/>
    </xf>
    <xf numFmtId="0" fontId="6" fillId="0" borderId="27" xfId="3" applyFont="1" applyBorder="1" applyAlignment="1">
      <alignment horizontal="left"/>
    </xf>
    <xf numFmtId="3" fontId="5" fillId="0" borderId="6" xfId="3" applyNumberFormat="1" applyFont="1" applyBorder="1" applyAlignment="1">
      <alignment horizontal="right" wrapText="1"/>
    </xf>
    <xf numFmtId="3" fontId="5" fillId="0" borderId="6" xfId="3" applyNumberFormat="1" applyFont="1" applyBorder="1"/>
    <xf numFmtId="0" fontId="5" fillId="0" borderId="6" xfId="3" applyFont="1" applyBorder="1" applyAlignment="1">
      <alignment horizontal="left"/>
    </xf>
    <xf numFmtId="0" fontId="6" fillId="2" borderId="43" xfId="3" applyFont="1" applyFill="1" applyBorder="1" applyAlignment="1">
      <alignment vertical="top"/>
    </xf>
    <xf numFmtId="0" fontId="6" fillId="2" borderId="43" xfId="3" applyFont="1" applyFill="1" applyBorder="1" applyAlignment="1"/>
    <xf numFmtId="0" fontId="6" fillId="2" borderId="37" xfId="3" applyFont="1" applyFill="1" applyBorder="1" applyAlignment="1"/>
    <xf numFmtId="3" fontId="6" fillId="2" borderId="36" xfId="3" applyNumberFormat="1" applyFont="1" applyFill="1" applyBorder="1"/>
    <xf numFmtId="0" fontId="6" fillId="0" borderId="6" xfId="3" applyFont="1" applyBorder="1" applyAlignment="1">
      <alignment horizontal="left"/>
    </xf>
    <xf numFmtId="0" fontId="6" fillId="2" borderId="43" xfId="3" applyFont="1" applyFill="1" applyBorder="1"/>
    <xf numFmtId="3" fontId="6" fillId="0" borderId="0" xfId="3" applyNumberFormat="1" applyFont="1" applyBorder="1"/>
    <xf numFmtId="3" fontId="5" fillId="0" borderId="6" xfId="3" applyNumberFormat="1" applyFont="1" applyBorder="1" applyAlignment="1">
      <alignment horizontal="right"/>
    </xf>
    <xf numFmtId="3" fontId="6" fillId="0" borderId="6" xfId="3" applyNumberFormat="1" applyFont="1" applyBorder="1" applyAlignment="1">
      <alignment horizontal="right"/>
    </xf>
    <xf numFmtId="3" fontId="5" fillId="0" borderId="6" xfId="3" applyNumberFormat="1" applyFont="1" applyBorder="1" applyAlignment="1"/>
    <xf numFmtId="0" fontId="5" fillId="0" borderId="6" xfId="3" applyFont="1" applyBorder="1" applyAlignment="1">
      <alignment vertical="top"/>
    </xf>
    <xf numFmtId="0" fontId="5" fillId="0" borderId="14" xfId="3" applyFont="1" applyBorder="1" applyAlignment="1">
      <alignment horizontal="left"/>
    </xf>
    <xf numFmtId="3" fontId="5" fillId="0" borderId="14" xfId="3" applyNumberFormat="1" applyFont="1" applyBorder="1"/>
    <xf numFmtId="0" fontId="6" fillId="0" borderId="46" xfId="3" applyFont="1" applyBorder="1" applyAlignment="1">
      <alignment horizontal="center" vertical="top"/>
    </xf>
    <xf numFmtId="0" fontId="6" fillId="0" borderId="6" xfId="3" applyFont="1" applyBorder="1" applyAlignment="1"/>
    <xf numFmtId="3" fontId="6" fillId="0" borderId="6" xfId="3" applyNumberFormat="1" applyFont="1" applyBorder="1"/>
    <xf numFmtId="0" fontId="6" fillId="0" borderId="25" xfId="3" applyFont="1" applyBorder="1" applyAlignment="1"/>
    <xf numFmtId="0" fontId="5" fillId="0" borderId="25" xfId="3" applyFont="1" applyBorder="1" applyAlignment="1"/>
    <xf numFmtId="0" fontId="5" fillId="0" borderId="69" xfId="3" applyFont="1" applyBorder="1" applyAlignment="1"/>
    <xf numFmtId="0" fontId="6" fillId="0" borderId="0" xfId="3" applyFont="1" applyBorder="1" applyAlignment="1">
      <alignment horizontal="left"/>
    </xf>
    <xf numFmtId="0" fontId="5" fillId="0" borderId="14" xfId="3" applyFont="1" applyBorder="1" applyAlignment="1">
      <alignment horizontal="right" wrapText="1"/>
    </xf>
    <xf numFmtId="0" fontId="20" fillId="0" borderId="0" xfId="3" applyFont="1" applyBorder="1"/>
    <xf numFmtId="0" fontId="6" fillId="2" borderId="36" xfId="3" applyFont="1" applyFill="1" applyBorder="1"/>
    <xf numFmtId="0" fontId="6" fillId="2" borderId="36" xfId="3" applyFont="1" applyFill="1" applyBorder="1" applyAlignment="1">
      <alignment horizontal="left"/>
    </xf>
    <xf numFmtId="0" fontId="5" fillId="2" borderId="36" xfId="3" applyFont="1" applyFill="1" applyBorder="1" applyAlignment="1">
      <alignment horizontal="left"/>
    </xf>
    <xf numFmtId="0" fontId="6" fillId="2" borderId="56" xfId="3" applyFont="1" applyFill="1" applyBorder="1"/>
    <xf numFmtId="0" fontId="6" fillId="2" borderId="8" xfId="3" applyFont="1" applyFill="1" applyBorder="1" applyAlignment="1">
      <alignment horizontal="left"/>
    </xf>
    <xf numFmtId="3" fontId="6" fillId="2" borderId="8" xfId="3" applyNumberFormat="1" applyFont="1" applyFill="1" applyBorder="1"/>
    <xf numFmtId="0" fontId="6" fillId="0" borderId="25" xfId="3" applyFont="1" applyBorder="1"/>
    <xf numFmtId="0" fontId="6" fillId="0" borderId="56" xfId="3" applyFont="1" applyBorder="1"/>
    <xf numFmtId="0" fontId="5" fillId="0" borderId="56" xfId="3" applyFont="1" applyBorder="1" applyAlignment="1">
      <alignment horizontal="left"/>
    </xf>
    <xf numFmtId="0" fontId="5" fillId="0" borderId="49" xfId="3" applyFont="1" applyBorder="1" applyAlignment="1">
      <alignment horizontal="left"/>
    </xf>
    <xf numFmtId="3" fontId="5" fillId="0" borderId="8" xfId="3" applyNumberFormat="1" applyFont="1" applyBorder="1"/>
    <xf numFmtId="0" fontId="6" fillId="2" borderId="43" xfId="3" applyFont="1" applyFill="1" applyBorder="1" applyAlignment="1">
      <alignment horizontal="left"/>
    </xf>
    <xf numFmtId="0" fontId="6" fillId="2" borderId="37" xfId="3" applyFont="1" applyFill="1" applyBorder="1" applyAlignment="1">
      <alignment horizontal="left"/>
    </xf>
    <xf numFmtId="3" fontId="6" fillId="2" borderId="2" xfId="3" applyNumberFormat="1" applyFont="1" applyFill="1" applyBorder="1"/>
    <xf numFmtId="3" fontId="6" fillId="2" borderId="16" xfId="3" applyNumberFormat="1" applyFont="1" applyFill="1" applyBorder="1"/>
    <xf numFmtId="3" fontId="6" fillId="0" borderId="0" xfId="3" applyNumberFormat="1" applyFont="1" applyFill="1" applyBorder="1"/>
    <xf numFmtId="0" fontId="5" fillId="0" borderId="0" xfId="3" applyFont="1" applyBorder="1" applyAlignment="1">
      <alignment horizontal="left"/>
    </xf>
    <xf numFmtId="0" fontId="7" fillId="0" borderId="0" xfId="3" applyFont="1" applyBorder="1" applyAlignment="1">
      <alignment horizontal="right"/>
    </xf>
    <xf numFmtId="0" fontId="11" fillId="0" borderId="0" xfId="3" applyFont="1" applyAlignment="1">
      <alignment horizontal="center"/>
    </xf>
    <xf numFmtId="0" fontId="3" fillId="0" borderId="0" xfId="3" applyAlignment="1">
      <alignment horizontal="center"/>
    </xf>
    <xf numFmtId="0" fontId="6" fillId="0" borderId="0" xfId="3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right"/>
    </xf>
    <xf numFmtId="9" fontId="5" fillId="0" borderId="0" xfId="7" applyFont="1" applyBorder="1"/>
    <xf numFmtId="0" fontId="5" fillId="0" borderId="27" xfId="3" applyFont="1" applyBorder="1" applyAlignment="1">
      <alignment horizontal="left"/>
    </xf>
    <xf numFmtId="3" fontId="5" fillId="0" borderId="6" xfId="3" applyNumberFormat="1" applyFont="1" applyFill="1" applyBorder="1"/>
    <xf numFmtId="0" fontId="6" fillId="2" borderId="25" xfId="3" applyFont="1" applyFill="1" applyBorder="1"/>
    <xf numFmtId="3" fontId="6" fillId="2" borderId="6" xfId="3" applyNumberFormat="1" applyFont="1" applyFill="1" applyBorder="1"/>
    <xf numFmtId="3" fontId="5" fillId="0" borderId="6" xfId="3" applyNumberFormat="1" applyFont="1" applyFill="1" applyBorder="1" applyAlignment="1">
      <alignment horizontal="right"/>
    </xf>
    <xf numFmtId="3" fontId="6" fillId="2" borderId="2" xfId="3" applyNumberFormat="1" applyFont="1" applyFill="1" applyBorder="1" applyAlignment="1">
      <alignment horizontal="right"/>
    </xf>
    <xf numFmtId="3" fontId="6" fillId="2" borderId="16" xfId="3" applyNumberFormat="1" applyFont="1" applyFill="1" applyBorder="1" applyAlignment="1">
      <alignment horizontal="right"/>
    </xf>
    <xf numFmtId="0" fontId="6" fillId="0" borderId="0" xfId="3" applyFont="1" applyBorder="1" applyAlignment="1">
      <alignment horizontal="right"/>
    </xf>
    <xf numFmtId="3" fontId="6" fillId="0" borderId="0" xfId="3" applyNumberFormat="1" applyFont="1"/>
    <xf numFmtId="3" fontId="5" fillId="0" borderId="0" xfId="3" applyNumberFormat="1" applyFont="1"/>
    <xf numFmtId="0" fontId="23" fillId="0" borderId="0" xfId="3" applyFont="1" applyBorder="1"/>
    <xf numFmtId="0" fontId="20" fillId="0" borderId="0" xfId="3" applyFont="1"/>
    <xf numFmtId="0" fontId="23" fillId="0" borderId="0" xfId="3" applyFont="1"/>
    <xf numFmtId="0" fontId="3" fillId="0" borderId="0" xfId="4" applyFont="1"/>
    <xf numFmtId="0" fontId="25" fillId="0" borderId="0" xfId="4" applyFont="1"/>
    <xf numFmtId="0" fontId="10" fillId="0" borderId="0" xfId="4" applyFont="1"/>
    <xf numFmtId="3" fontId="19" fillId="0" borderId="0" xfId="4" applyNumberFormat="1" applyFont="1" applyAlignment="1">
      <alignment horizontal="right"/>
    </xf>
    <xf numFmtId="0" fontId="45" fillId="0" borderId="0" xfId="4" applyFont="1" applyAlignment="1">
      <alignment horizontal="center" vertical="center"/>
    </xf>
    <xf numFmtId="0" fontId="46" fillId="0" borderId="0" xfId="4" applyFont="1" applyAlignment="1">
      <alignment horizontal="center" vertical="center"/>
    </xf>
    <xf numFmtId="3" fontId="46" fillId="0" borderId="0" xfId="4" applyNumberFormat="1" applyFont="1" applyAlignment="1">
      <alignment horizontal="center" vertical="center"/>
    </xf>
    <xf numFmtId="3" fontId="10" fillId="0" borderId="0" xfId="4" applyNumberFormat="1" applyFont="1" applyAlignment="1">
      <alignment horizontal="right"/>
    </xf>
    <xf numFmtId="0" fontId="24" fillId="0" borderId="6" xfId="4" applyFont="1" applyBorder="1"/>
    <xf numFmtId="0" fontId="12" fillId="0" borderId="6" xfId="4" applyFont="1" applyBorder="1"/>
    <xf numFmtId="0" fontId="25" fillId="0" borderId="6" xfId="4" applyFont="1" applyBorder="1"/>
    <xf numFmtId="0" fontId="10" fillId="0" borderId="6" xfId="4" applyFont="1" applyBorder="1"/>
    <xf numFmtId="3" fontId="25" fillId="0" borderId="6" xfId="4" applyNumberFormat="1" applyFont="1" applyBorder="1"/>
    <xf numFmtId="3" fontId="24" fillId="0" borderId="6" xfId="4" applyNumberFormat="1" applyFont="1" applyBorder="1"/>
    <xf numFmtId="0" fontId="11" fillId="0" borderId="0" xfId="4" applyFont="1"/>
    <xf numFmtId="3" fontId="10" fillId="0" borderId="0" xfId="4" applyNumberFormat="1" applyFont="1"/>
    <xf numFmtId="0" fontId="0" fillId="0" borderId="0" xfId="4" applyFont="1"/>
    <xf numFmtId="0" fontId="24" fillId="0" borderId="0" xfId="1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36" fillId="0" borderId="54" xfId="1" applyFont="1" applyBorder="1" applyAlignment="1">
      <alignment horizontal="right" vertical="center"/>
    </xf>
    <xf numFmtId="0" fontId="17" fillId="0" borderId="0" xfId="3" applyFont="1" applyAlignment="1">
      <alignment horizontal="right" vertical="center"/>
    </xf>
    <xf numFmtId="0" fontId="21" fillId="0" borderId="0" xfId="3" applyFont="1" applyBorder="1" applyAlignment="1">
      <alignment horizontal="center" vertical="center" wrapText="1"/>
    </xf>
    <xf numFmtId="3" fontId="5" fillId="0" borderId="38" xfId="3" applyNumberFormat="1" applyFont="1" applyBorder="1" applyAlignment="1">
      <alignment horizontal="right"/>
    </xf>
    <xf numFmtId="0" fontId="12" fillId="0" borderId="25" xfId="3" applyFont="1" applyBorder="1" applyAlignment="1">
      <alignment horizontal="left" vertical="center"/>
    </xf>
    <xf numFmtId="0" fontId="12" fillId="0" borderId="27" xfId="3" applyFont="1" applyBorder="1" applyAlignment="1">
      <alignment horizontal="left" vertical="center"/>
    </xf>
    <xf numFmtId="0" fontId="6" fillId="0" borderId="8" xfId="3" applyFont="1" applyBorder="1" applyAlignment="1">
      <alignment horizontal="center" vertical="top"/>
    </xf>
    <xf numFmtId="0" fontId="6" fillId="0" borderId="61" xfId="3" applyFont="1" applyBorder="1" applyAlignment="1">
      <alignment horizontal="center" vertical="top"/>
    </xf>
    <xf numFmtId="0" fontId="6" fillId="0" borderId="25" xfId="3" applyFont="1" applyBorder="1" applyAlignment="1">
      <alignment horizontal="left"/>
    </xf>
    <xf numFmtId="0" fontId="6" fillId="0" borderId="27" xfId="3" applyFont="1" applyBorder="1" applyAlignment="1">
      <alignment horizontal="left"/>
    </xf>
    <xf numFmtId="0" fontId="5" fillId="0" borderId="6" xfId="3" applyFont="1" applyBorder="1" applyAlignment="1">
      <alignment horizontal="left"/>
    </xf>
    <xf numFmtId="0" fontId="6" fillId="0" borderId="60" xfId="3" applyFont="1" applyBorder="1" applyAlignment="1">
      <alignment horizontal="center" vertical="top"/>
    </xf>
    <xf numFmtId="0" fontId="6" fillId="0" borderId="6" xfId="3" applyFont="1" applyBorder="1" applyAlignment="1">
      <alignment horizontal="left"/>
    </xf>
    <xf numFmtId="0" fontId="6" fillId="2" borderId="36" xfId="3" applyFont="1" applyFill="1" applyBorder="1" applyAlignment="1">
      <alignment horizontal="left"/>
    </xf>
    <xf numFmtId="0" fontId="5" fillId="0" borderId="6" xfId="3" applyFont="1" applyBorder="1" applyAlignment="1">
      <alignment vertical="top"/>
    </xf>
    <xf numFmtId="0" fontId="6" fillId="2" borderId="39" xfId="3" applyFont="1" applyFill="1" applyBorder="1" applyAlignment="1">
      <alignment horizontal="left"/>
    </xf>
    <xf numFmtId="0" fontId="6" fillId="2" borderId="53" xfId="3" applyFont="1" applyFill="1" applyBorder="1" applyAlignment="1">
      <alignment horizontal="left"/>
    </xf>
    <xf numFmtId="0" fontId="6" fillId="2" borderId="47" xfId="3" applyFont="1" applyFill="1" applyBorder="1" applyAlignment="1">
      <alignment horizontal="left"/>
    </xf>
    <xf numFmtId="0" fontId="6" fillId="0" borderId="14" xfId="3" applyFont="1" applyBorder="1" applyAlignment="1">
      <alignment horizontal="center" vertical="top"/>
    </xf>
    <xf numFmtId="0" fontId="5" fillId="0" borderId="25" xfId="3" applyFont="1" applyBorder="1" applyAlignment="1">
      <alignment horizontal="left"/>
    </xf>
    <xf numFmtId="0" fontId="5" fillId="0" borderId="27" xfId="3" applyFont="1" applyBorder="1" applyAlignment="1">
      <alignment horizontal="left"/>
    </xf>
    <xf numFmtId="0" fontId="6" fillId="2" borderId="56" xfId="3" applyFont="1" applyFill="1" applyBorder="1" applyAlignment="1">
      <alignment horizontal="left"/>
    </xf>
    <xf numFmtId="0" fontId="6" fillId="2" borderId="49" xfId="3" applyFont="1" applyFill="1" applyBorder="1" applyAlignment="1">
      <alignment horizontal="left"/>
    </xf>
    <xf numFmtId="0" fontId="6" fillId="2" borderId="1" xfId="3" applyFont="1" applyFill="1" applyBorder="1" applyAlignment="1">
      <alignment horizontal="left"/>
    </xf>
    <xf numFmtId="0" fontId="6" fillId="2" borderId="2" xfId="3" applyFont="1" applyFill="1" applyBorder="1" applyAlignment="1">
      <alignment horizontal="left"/>
    </xf>
    <xf numFmtId="0" fontId="6" fillId="2" borderId="25" xfId="3" applyFont="1" applyFill="1" applyBorder="1" applyAlignment="1">
      <alignment horizontal="left"/>
    </xf>
    <xf numFmtId="0" fontId="6" fillId="2" borderId="27" xfId="3" applyFont="1" applyFill="1" applyBorder="1" applyAlignment="1">
      <alignment horizontal="left"/>
    </xf>
    <xf numFmtId="0" fontId="17" fillId="0" borderId="0" xfId="0" applyFont="1" applyAlignment="1">
      <alignment horizontal="right"/>
    </xf>
    <xf numFmtId="0" fontId="16" fillId="0" borderId="39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3" fontId="30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right" wrapText="1"/>
    </xf>
    <xf numFmtId="3" fontId="35" fillId="0" borderId="54" xfId="0" applyNumberFormat="1" applyFont="1" applyFill="1" applyBorder="1" applyAlignment="1">
      <alignment horizontal="right" vertical="center"/>
    </xf>
    <xf numFmtId="3" fontId="30" fillId="0" borderId="46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66" xfId="0" applyFont="1" applyFill="1" applyBorder="1" applyAlignment="1">
      <alignment horizontal="center" vertical="center"/>
    </xf>
    <xf numFmtId="3" fontId="30" fillId="0" borderId="25" xfId="0" applyNumberFormat="1" applyFont="1" applyFill="1" applyBorder="1" applyAlignment="1">
      <alignment horizontal="center" vertical="center" wrapText="1"/>
    </xf>
    <xf numFmtId="3" fontId="30" fillId="0" borderId="29" xfId="0" applyNumberFormat="1" applyFont="1" applyFill="1" applyBorder="1" applyAlignment="1">
      <alignment horizontal="center" vertical="center" wrapText="1"/>
    </xf>
    <xf numFmtId="3" fontId="30" fillId="0" borderId="27" xfId="0" applyNumberFormat="1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textRotation="90"/>
    </xf>
    <xf numFmtId="0" fontId="30" fillId="0" borderId="13" xfId="0" applyFont="1" applyFill="1" applyBorder="1" applyAlignment="1">
      <alignment horizontal="center" vertical="center" textRotation="90"/>
    </xf>
    <xf numFmtId="0" fontId="30" fillId="0" borderId="8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3" fontId="26" fillId="0" borderId="41" xfId="0" applyNumberFormat="1" applyFont="1" applyBorder="1" applyAlignment="1">
      <alignment horizontal="center" vertical="center" wrapText="1"/>
    </xf>
    <xf numFmtId="3" fontId="26" fillId="0" borderId="44" xfId="0" applyNumberFormat="1" applyFont="1" applyBorder="1" applyAlignment="1">
      <alignment horizontal="center" vertical="center" wrapText="1"/>
    </xf>
    <xf numFmtId="3" fontId="26" fillId="0" borderId="42" xfId="0" applyNumberFormat="1" applyFont="1" applyBorder="1" applyAlignment="1">
      <alignment horizontal="center" vertical="center" wrapText="1"/>
    </xf>
    <xf numFmtId="3" fontId="26" fillId="0" borderId="63" xfId="0" applyNumberFormat="1" applyFont="1" applyBorder="1" applyAlignment="1">
      <alignment horizontal="center" vertical="center" wrapText="1"/>
    </xf>
    <xf numFmtId="3" fontId="26" fillId="0" borderId="52" xfId="0" applyNumberFormat="1" applyFont="1" applyBorder="1" applyAlignment="1">
      <alignment horizontal="center" vertical="center" wrapText="1"/>
    </xf>
    <xf numFmtId="3" fontId="26" fillId="0" borderId="22" xfId="0" applyNumberFormat="1" applyFont="1" applyBorder="1" applyAlignment="1">
      <alignment horizontal="center" vertical="center" wrapText="1"/>
    </xf>
    <xf numFmtId="0" fontId="25" fillId="0" borderId="58" xfId="0" applyFont="1" applyBorder="1" applyAlignment="1">
      <alignment horizontal="left" vertical="center"/>
    </xf>
    <xf numFmtId="0" fontId="25" fillId="0" borderId="62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3" fontId="26" fillId="2" borderId="30" xfId="0" applyNumberFormat="1" applyFont="1" applyFill="1" applyBorder="1" applyAlignment="1">
      <alignment horizontal="center" vertical="center" textRotation="90" wrapText="1"/>
    </xf>
    <xf numFmtId="3" fontId="26" fillId="2" borderId="34" xfId="0" applyNumberFormat="1" applyFont="1" applyFill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3" fontId="24" fillId="0" borderId="45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3" fontId="24" fillId="0" borderId="1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26" fillId="0" borderId="68" xfId="0" applyNumberFormat="1" applyFont="1" applyBorder="1" applyAlignment="1">
      <alignment horizontal="center" vertical="center" wrapText="1"/>
    </xf>
    <xf numFmtId="3" fontId="26" fillId="0" borderId="66" xfId="0" applyNumberFormat="1" applyFont="1" applyBorder="1" applyAlignment="1">
      <alignment horizontal="center" vertical="center" wrapText="1"/>
    </xf>
    <xf numFmtId="3" fontId="26" fillId="0" borderId="65" xfId="0" applyNumberFormat="1" applyFont="1" applyBorder="1" applyAlignment="1">
      <alignment horizontal="center" vertical="center" wrapText="1"/>
    </xf>
    <xf numFmtId="3" fontId="26" fillId="0" borderId="64" xfId="0" applyNumberFormat="1" applyFont="1" applyBorder="1" applyAlignment="1">
      <alignment horizontal="center" vertical="center" wrapText="1"/>
    </xf>
    <xf numFmtId="3" fontId="26" fillId="0" borderId="54" xfId="0" applyNumberFormat="1" applyFont="1" applyBorder="1" applyAlignment="1">
      <alignment horizontal="center" vertical="center" wrapText="1"/>
    </xf>
    <xf numFmtId="3" fontId="26" fillId="0" borderId="24" xfId="0" applyNumberFormat="1" applyFont="1" applyBorder="1" applyAlignment="1">
      <alignment horizontal="center" vertical="center" wrapText="1"/>
    </xf>
    <xf numFmtId="0" fontId="35" fillId="0" borderId="54" xfId="0" applyFont="1" applyBorder="1" applyAlignment="1">
      <alignment horizontal="right" vertical="center"/>
    </xf>
    <xf numFmtId="0" fontId="22" fillId="0" borderId="62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7" fillId="0" borderId="0" xfId="0" applyFont="1" applyAlignment="1">
      <alignment horizontal="right" vertical="top"/>
    </xf>
    <xf numFmtId="0" fontId="18" fillId="0" borderId="0" xfId="0" applyFont="1" applyFill="1" applyBorder="1" applyAlignment="1">
      <alignment horizontal="center" vertical="center" wrapText="1"/>
    </xf>
    <xf numFmtId="0" fontId="35" fillId="0" borderId="38" xfId="0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1" fillId="0" borderId="0" xfId="0" applyFont="1" applyFill="1" applyAlignment="1"/>
    <xf numFmtId="0" fontId="10" fillId="0" borderId="25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8" fillId="2" borderId="41" xfId="0" applyFont="1" applyFill="1" applyBorder="1" applyAlignment="1">
      <alignment horizontal="left" vertical="center"/>
    </xf>
    <xf numFmtId="0" fontId="18" fillId="2" borderId="44" xfId="0" applyFont="1" applyFill="1" applyBorder="1" applyAlignment="1">
      <alignment horizontal="left" vertical="center"/>
    </xf>
    <xf numFmtId="0" fontId="18" fillId="2" borderId="37" xfId="0" applyFont="1" applyFill="1" applyBorder="1" applyAlignment="1">
      <alignment horizontal="left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9" fillId="0" borderId="0" xfId="6" applyFont="1" applyAlignment="1">
      <alignment horizontal="right" vertical="center"/>
    </xf>
    <xf numFmtId="0" fontId="39" fillId="0" borderId="0" xfId="3" applyFont="1" applyFill="1" applyAlignment="1">
      <alignment horizontal="center" vertical="center" wrapText="1"/>
    </xf>
    <xf numFmtId="0" fontId="40" fillId="0" borderId="0" xfId="3" applyFont="1" applyFill="1" applyAlignment="1">
      <alignment vertical="center"/>
    </xf>
    <xf numFmtId="0" fontId="29" fillId="0" borderId="38" xfId="3" applyFont="1" applyFill="1" applyBorder="1" applyAlignment="1">
      <alignment horizontal="right"/>
    </xf>
    <xf numFmtId="0" fontId="42" fillId="0" borderId="0" xfId="3" applyFont="1" applyFill="1" applyAlignment="1">
      <alignment horizontal="center" vertical="top" wrapText="1"/>
    </xf>
    <xf numFmtId="0" fontId="3" fillId="0" borderId="0" xfId="3" applyFill="1"/>
    <xf numFmtId="0" fontId="19" fillId="0" borderId="0" xfId="3" applyFont="1" applyAlignment="1">
      <alignment horizontal="right"/>
    </xf>
    <xf numFmtId="0" fontId="18" fillId="0" borderId="0" xfId="3" applyFont="1" applyAlignment="1">
      <alignment horizontal="center" vertical="center" wrapText="1"/>
    </xf>
    <xf numFmtId="0" fontId="45" fillId="0" borderId="0" xfId="4" applyFont="1" applyAlignment="1">
      <alignment horizontal="center" vertical="center"/>
    </xf>
    <xf numFmtId="0" fontId="12" fillId="0" borderId="25" xfId="4" applyFont="1" applyBorder="1" applyAlignment="1">
      <alignment horizontal="center" vertical="center"/>
    </xf>
    <xf numFmtId="0" fontId="12" fillId="0" borderId="27" xfId="4" applyFont="1" applyBorder="1" applyAlignment="1">
      <alignment horizontal="center" vertical="center"/>
    </xf>
    <xf numFmtId="0" fontId="12" fillId="0" borderId="25" xfId="4" applyFont="1" applyBorder="1" applyAlignment="1">
      <alignment horizontal="left"/>
    </xf>
    <xf numFmtId="0" fontId="12" fillId="0" borderId="27" xfId="4" applyFont="1" applyBorder="1" applyAlignment="1">
      <alignment horizontal="left"/>
    </xf>
  </cellXfs>
  <cellStyles count="8">
    <cellStyle name="Ezres" xfId="2" builtinId="3"/>
    <cellStyle name="Ezres 2" xfId="5"/>
    <cellStyle name="Normál" xfId="0" builtinId="0"/>
    <cellStyle name="Normál 2" xfId="1"/>
    <cellStyle name="Normál 2 2" xfId="3"/>
    <cellStyle name="Normál 2 2 2" xfId="6"/>
    <cellStyle name="Normál 3" xfId="4"/>
    <cellStyle name="Százalék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opLeftCell="A4" workbookViewId="0">
      <selection activeCell="A10" sqref="A10"/>
    </sheetView>
  </sheetViews>
  <sheetFormatPr defaultColWidth="8.85546875" defaultRowHeight="15"/>
  <cols>
    <col min="1" max="1" width="33.7109375" style="203" bestFit="1" customWidth="1"/>
    <col min="2" max="2" width="13.42578125" style="203" bestFit="1" customWidth="1"/>
    <col min="3" max="3" width="13.85546875" style="203" customWidth="1"/>
    <col min="4" max="4" width="12.42578125" style="203" customWidth="1"/>
    <col min="5" max="5" width="13.42578125" style="203" customWidth="1"/>
    <col min="6" max="16384" width="8.85546875" style="203"/>
  </cols>
  <sheetData>
    <row r="1" spans="1:5" ht="15.75">
      <c r="A1" s="518" t="s">
        <v>330</v>
      </c>
      <c r="B1" s="518"/>
      <c r="C1" s="518"/>
      <c r="D1" s="518"/>
      <c r="E1" s="518"/>
    </row>
    <row r="2" spans="1:5" ht="36.6" customHeight="1">
      <c r="A2" s="517" t="s">
        <v>292</v>
      </c>
      <c r="B2" s="517"/>
      <c r="C2" s="517"/>
      <c r="D2" s="517"/>
      <c r="E2" s="517"/>
    </row>
    <row r="3" spans="1:5" ht="31.15" customHeight="1">
      <c r="A3" s="314"/>
      <c r="B3" s="314"/>
      <c r="C3" s="314"/>
      <c r="D3" s="314"/>
      <c r="E3" s="314"/>
    </row>
    <row r="4" spans="1:5" ht="15.75" thickBot="1">
      <c r="A4" s="519" t="s">
        <v>54</v>
      </c>
      <c r="B4" s="519"/>
      <c r="C4" s="519"/>
      <c r="D4" s="519"/>
      <c r="E4" s="519"/>
    </row>
    <row r="5" spans="1:5" ht="26.25" thickBot="1">
      <c r="A5" s="315" t="s">
        <v>60</v>
      </c>
      <c r="B5" s="210" t="s">
        <v>291</v>
      </c>
      <c r="C5" s="210" t="s">
        <v>290</v>
      </c>
      <c r="D5" s="210" t="s">
        <v>289</v>
      </c>
      <c r="E5" s="209" t="s">
        <v>329</v>
      </c>
    </row>
    <row r="6" spans="1:5">
      <c r="A6" s="207" t="s">
        <v>288</v>
      </c>
      <c r="B6" s="320">
        <v>134389</v>
      </c>
      <c r="C6" s="320">
        <v>171374</v>
      </c>
      <c r="D6" s="320">
        <v>161346</v>
      </c>
      <c r="E6" s="316">
        <f t="shared" ref="E6:E24" si="0">D6/C6*100</f>
        <v>94.148470596473217</v>
      </c>
    </row>
    <row r="7" spans="1:5">
      <c r="A7" s="207" t="s">
        <v>287</v>
      </c>
      <c r="B7" s="321">
        <v>33805</v>
      </c>
      <c r="C7" s="321">
        <v>38903</v>
      </c>
      <c r="D7" s="321">
        <v>37869</v>
      </c>
      <c r="E7" s="317">
        <f t="shared" si="0"/>
        <v>97.342107292496721</v>
      </c>
    </row>
    <row r="8" spans="1:5">
      <c r="A8" s="206" t="s">
        <v>16</v>
      </c>
      <c r="B8" s="321">
        <v>100216</v>
      </c>
      <c r="C8" s="321">
        <v>118702</v>
      </c>
      <c r="D8" s="321">
        <v>109663</v>
      </c>
      <c r="E8" s="317">
        <f t="shared" si="0"/>
        <v>92.38513251672255</v>
      </c>
    </row>
    <row r="9" spans="1:5">
      <c r="A9" s="206" t="s">
        <v>286</v>
      </c>
      <c r="B9" s="321">
        <v>69115</v>
      </c>
      <c r="C9" s="321">
        <v>65357</v>
      </c>
      <c r="D9" s="321">
        <v>65213</v>
      </c>
      <c r="E9" s="317">
        <f t="shared" si="0"/>
        <v>99.779671649555524</v>
      </c>
    </row>
    <row r="10" spans="1:5">
      <c r="A10" s="206" t="s">
        <v>285</v>
      </c>
      <c r="B10" s="321">
        <v>103135</v>
      </c>
      <c r="C10" s="321">
        <v>125590</v>
      </c>
      <c r="D10" s="321">
        <v>120559</v>
      </c>
      <c r="E10" s="317">
        <f t="shared" si="0"/>
        <v>95.994107811131457</v>
      </c>
    </row>
    <row r="11" spans="1:5" ht="15.75" thickBot="1">
      <c r="A11" s="205" t="s">
        <v>70</v>
      </c>
      <c r="B11" s="322">
        <v>9097</v>
      </c>
      <c r="C11" s="322">
        <v>2803</v>
      </c>
      <c r="D11" s="322"/>
      <c r="E11" s="318">
        <f t="shared" si="0"/>
        <v>0</v>
      </c>
    </row>
    <row r="12" spans="1:5" ht="15.75" thickBot="1">
      <c r="A12" s="329" t="s">
        <v>121</v>
      </c>
      <c r="B12" s="325">
        <f>SUM(B6:B11)</f>
        <v>449757</v>
      </c>
      <c r="C12" s="323">
        <f>SUM(C6:C11)</f>
        <v>522729</v>
      </c>
      <c r="D12" s="332">
        <f>SUM(D6:D11)</f>
        <v>494650</v>
      </c>
      <c r="E12" s="319">
        <f t="shared" si="0"/>
        <v>94.628382967082374</v>
      </c>
    </row>
    <row r="13" spans="1:5" ht="15.75" thickBot="1">
      <c r="A13" s="208" t="s">
        <v>125</v>
      </c>
      <c r="B13" s="324">
        <v>251577</v>
      </c>
      <c r="C13" s="324">
        <v>253458</v>
      </c>
      <c r="D13" s="324">
        <v>174221</v>
      </c>
      <c r="E13" s="334">
        <f t="shared" si="0"/>
        <v>68.73762122324014</v>
      </c>
    </row>
    <row r="14" spans="1:5" ht="15.75" thickBot="1">
      <c r="A14" s="204" t="s">
        <v>127</v>
      </c>
      <c r="B14" s="330">
        <f>B12+B13</f>
        <v>701334</v>
      </c>
      <c r="C14" s="323">
        <f>C12+C13</f>
        <v>776187</v>
      </c>
      <c r="D14" s="330">
        <f>D12+D13</f>
        <v>668871</v>
      </c>
      <c r="E14" s="331">
        <f t="shared" si="0"/>
        <v>86.173950349593582</v>
      </c>
    </row>
    <row r="15" spans="1:5">
      <c r="A15" s="207" t="s">
        <v>284</v>
      </c>
      <c r="B15" s="326">
        <v>30245</v>
      </c>
      <c r="C15" s="326">
        <v>41415</v>
      </c>
      <c r="D15" s="326">
        <v>47476</v>
      </c>
      <c r="E15" s="316">
        <f t="shared" si="0"/>
        <v>114.6347941567065</v>
      </c>
    </row>
    <row r="16" spans="1:5">
      <c r="A16" s="206" t="s">
        <v>162</v>
      </c>
      <c r="B16" s="327">
        <v>31720</v>
      </c>
      <c r="C16" s="327">
        <v>38168</v>
      </c>
      <c r="D16" s="327">
        <v>35767</v>
      </c>
      <c r="E16" s="317">
        <f t="shared" si="0"/>
        <v>93.709390064975892</v>
      </c>
    </row>
    <row r="17" spans="1:5">
      <c r="A17" s="206" t="s">
        <v>283</v>
      </c>
      <c r="B17" s="327">
        <v>294723</v>
      </c>
      <c r="C17" s="327">
        <v>309141</v>
      </c>
      <c r="D17" s="327">
        <v>309141</v>
      </c>
      <c r="E17" s="317">
        <f t="shared" si="0"/>
        <v>100</v>
      </c>
    </row>
    <row r="18" spans="1:5">
      <c r="A18" s="206" t="s">
        <v>282</v>
      </c>
      <c r="B18" s="327">
        <v>33685</v>
      </c>
      <c r="C18" s="327">
        <v>83340</v>
      </c>
      <c r="D18" s="327">
        <v>80721</v>
      </c>
      <c r="E18" s="317">
        <f t="shared" si="0"/>
        <v>96.85745140388768</v>
      </c>
    </row>
    <row r="19" spans="1:5">
      <c r="A19" s="206" t="s">
        <v>26</v>
      </c>
      <c r="B19" s="327">
        <v>5000</v>
      </c>
      <c r="C19" s="327">
        <v>5148</v>
      </c>
      <c r="D19" s="327">
        <v>5284</v>
      </c>
      <c r="E19" s="317">
        <f t="shared" si="0"/>
        <v>102.64180264180266</v>
      </c>
    </row>
    <row r="20" spans="1:5">
      <c r="A20" s="206" t="s">
        <v>281</v>
      </c>
      <c r="B20" s="327">
        <v>1000</v>
      </c>
      <c r="C20" s="327">
        <v>1313</v>
      </c>
      <c r="D20" s="327">
        <v>278</v>
      </c>
      <c r="E20" s="317">
        <f t="shared" si="0"/>
        <v>21.172886519421173</v>
      </c>
    </row>
    <row r="21" spans="1:5">
      <c r="A21" s="206" t="s">
        <v>280</v>
      </c>
      <c r="B21" s="327">
        <v>245577</v>
      </c>
      <c r="C21" s="327">
        <v>246997</v>
      </c>
      <c r="D21" s="327">
        <v>168659</v>
      </c>
      <c r="E21" s="317">
        <f t="shared" si="0"/>
        <v>68.283825309619147</v>
      </c>
    </row>
    <row r="22" spans="1:5">
      <c r="A22" s="206" t="s">
        <v>275</v>
      </c>
      <c r="B22" s="327">
        <v>10316</v>
      </c>
      <c r="C22" s="327">
        <v>449</v>
      </c>
      <c r="D22" s="327"/>
      <c r="E22" s="317">
        <f t="shared" si="0"/>
        <v>0</v>
      </c>
    </row>
    <row r="23" spans="1:5" ht="15.75" thickBot="1">
      <c r="A23" s="205" t="s">
        <v>279</v>
      </c>
      <c r="B23" s="328">
        <v>49066</v>
      </c>
      <c r="C23" s="328">
        <v>50216</v>
      </c>
      <c r="D23" s="328">
        <v>50216</v>
      </c>
      <c r="E23" s="318">
        <f t="shared" si="0"/>
        <v>100</v>
      </c>
    </row>
    <row r="24" spans="1:5" ht="15.75" thickBot="1">
      <c r="A24" s="204" t="s">
        <v>119</v>
      </c>
      <c r="B24" s="333">
        <f>SUM(B15:B23)</f>
        <v>701332</v>
      </c>
      <c r="C24" s="333">
        <f>SUM(C15:C23)</f>
        <v>776187</v>
      </c>
      <c r="D24" s="333">
        <f>SUM(D15:D23)</f>
        <v>697542</v>
      </c>
      <c r="E24" s="331">
        <f t="shared" si="0"/>
        <v>89.867776708447835</v>
      </c>
    </row>
  </sheetData>
  <mergeCells count="3">
    <mergeCell ref="A2:E2"/>
    <mergeCell ref="A1:E1"/>
    <mergeCell ref="A4:E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D1:I15"/>
  <sheetViews>
    <sheetView workbookViewId="0">
      <selection activeCell="B39" sqref="B39"/>
    </sheetView>
  </sheetViews>
  <sheetFormatPr defaultColWidth="8.85546875" defaultRowHeight="15"/>
  <cols>
    <col min="1" max="3" width="8.85546875" style="364"/>
    <col min="4" max="4" width="34.85546875" style="364" customWidth="1"/>
    <col min="5" max="5" width="13.28515625" style="364" bestFit="1" customWidth="1"/>
    <col min="6" max="16384" width="8.85546875" style="364"/>
  </cols>
  <sheetData>
    <row r="1" spans="4:9" ht="15.75">
      <c r="D1" s="520" t="s">
        <v>321</v>
      </c>
      <c r="E1" s="520"/>
      <c r="F1" s="363"/>
      <c r="G1" s="363"/>
      <c r="H1" s="363"/>
      <c r="I1" s="363"/>
    </row>
    <row r="2" spans="4:9" ht="15.75">
      <c r="D2" s="363"/>
      <c r="E2" s="363"/>
      <c r="F2" s="363"/>
      <c r="G2" s="363"/>
      <c r="H2" s="363"/>
      <c r="I2" s="363"/>
    </row>
    <row r="3" spans="4:9" ht="40.9" customHeight="1">
      <c r="D3" s="521" t="s">
        <v>351</v>
      </c>
      <c r="E3" s="521"/>
    </row>
    <row r="4" spans="4:9" ht="40.9" customHeight="1">
      <c r="D4" s="365"/>
      <c r="E4" s="365"/>
    </row>
    <row r="5" spans="4:9" ht="23.45" customHeight="1">
      <c r="D5" s="365"/>
      <c r="E5" s="365"/>
    </row>
    <row r="7" spans="4:9">
      <c r="E7" s="366" t="s">
        <v>54</v>
      </c>
    </row>
    <row r="8" spans="4:9" ht="16.149999999999999" customHeight="1">
      <c r="D8" s="367" t="s">
        <v>352</v>
      </c>
      <c r="E8" s="368">
        <v>638696</v>
      </c>
    </row>
    <row r="9" spans="4:9" ht="16.149999999999999" customHeight="1">
      <c r="D9" s="367" t="s">
        <v>353</v>
      </c>
      <c r="E9" s="368">
        <v>668871</v>
      </c>
    </row>
    <row r="10" spans="4:9" ht="16.149999999999999" customHeight="1">
      <c r="D10" s="367" t="s">
        <v>354</v>
      </c>
      <c r="E10" s="368">
        <v>-30175</v>
      </c>
    </row>
    <row r="11" spans="4:9" ht="16.149999999999999" customHeight="1">
      <c r="D11" s="367" t="s">
        <v>355</v>
      </c>
      <c r="E11" s="368">
        <v>152862</v>
      </c>
    </row>
    <row r="12" spans="4:9" ht="16.149999999999999" customHeight="1">
      <c r="D12" s="367" t="s">
        <v>356</v>
      </c>
      <c r="E12" s="368">
        <v>64016</v>
      </c>
    </row>
    <row r="13" spans="4:9" ht="16.149999999999999" customHeight="1">
      <c r="D13" s="367" t="s">
        <v>357</v>
      </c>
      <c r="E13" s="368">
        <v>58846</v>
      </c>
    </row>
    <row r="14" spans="4:9" ht="16.149999999999999" customHeight="1">
      <c r="D14" s="367" t="s">
        <v>358</v>
      </c>
      <c r="E14" s="368">
        <v>28671</v>
      </c>
    </row>
    <row r="15" spans="4:9" ht="16.149999999999999" customHeight="1">
      <c r="D15" s="367" t="s">
        <v>359</v>
      </c>
      <c r="E15" s="368">
        <v>28671</v>
      </c>
    </row>
  </sheetData>
  <mergeCells count="2">
    <mergeCell ref="D1:E1"/>
    <mergeCell ref="D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60" workbookViewId="0">
      <pane ySplit="6" topLeftCell="A7" activePane="bottomLeft" state="frozen"/>
      <selection pane="bottomLeft" activeCell="B20" sqref="B20"/>
    </sheetView>
  </sheetViews>
  <sheetFormatPr defaultRowHeight="12.75"/>
  <cols>
    <col min="1" max="1" width="8.28515625" style="369" customWidth="1"/>
    <col min="2" max="2" width="82" style="369" customWidth="1"/>
    <col min="3" max="5" width="19.140625" style="369" customWidth="1"/>
    <col min="6" max="256" width="8.85546875" style="369"/>
    <col min="257" max="257" width="8.28515625" style="369" customWidth="1"/>
    <col min="258" max="258" width="82" style="369" customWidth="1"/>
    <col min="259" max="261" width="19.140625" style="369" customWidth="1"/>
    <col min="262" max="512" width="8.85546875" style="369"/>
    <col min="513" max="513" width="8.28515625" style="369" customWidth="1"/>
    <col min="514" max="514" width="82" style="369" customWidth="1"/>
    <col min="515" max="517" width="19.140625" style="369" customWidth="1"/>
    <col min="518" max="768" width="8.85546875" style="369"/>
    <col min="769" max="769" width="8.28515625" style="369" customWidth="1"/>
    <col min="770" max="770" width="82" style="369" customWidth="1"/>
    <col min="771" max="773" width="19.140625" style="369" customWidth="1"/>
    <col min="774" max="1024" width="8.85546875" style="369"/>
    <col min="1025" max="1025" width="8.28515625" style="369" customWidth="1"/>
    <col min="1026" max="1026" width="82" style="369" customWidth="1"/>
    <col min="1027" max="1029" width="19.140625" style="369" customWidth="1"/>
    <col min="1030" max="1280" width="8.85546875" style="369"/>
    <col min="1281" max="1281" width="8.28515625" style="369" customWidth="1"/>
    <col min="1282" max="1282" width="82" style="369" customWidth="1"/>
    <col min="1283" max="1285" width="19.140625" style="369" customWidth="1"/>
    <col min="1286" max="1536" width="8.85546875" style="369"/>
    <col min="1537" max="1537" width="8.28515625" style="369" customWidth="1"/>
    <col min="1538" max="1538" width="82" style="369" customWidth="1"/>
    <col min="1539" max="1541" width="19.140625" style="369" customWidth="1"/>
    <col min="1542" max="1792" width="8.85546875" style="369"/>
    <col min="1793" max="1793" width="8.28515625" style="369" customWidth="1"/>
    <col min="1794" max="1794" width="82" style="369" customWidth="1"/>
    <col min="1795" max="1797" width="19.140625" style="369" customWidth="1"/>
    <col min="1798" max="2048" width="8.85546875" style="369"/>
    <col min="2049" max="2049" width="8.28515625" style="369" customWidth="1"/>
    <col min="2050" max="2050" width="82" style="369" customWidth="1"/>
    <col min="2051" max="2053" width="19.140625" style="369" customWidth="1"/>
    <col min="2054" max="2304" width="8.85546875" style="369"/>
    <col min="2305" max="2305" width="8.28515625" style="369" customWidth="1"/>
    <col min="2306" max="2306" width="82" style="369" customWidth="1"/>
    <col min="2307" max="2309" width="19.140625" style="369" customWidth="1"/>
    <col min="2310" max="2560" width="8.85546875" style="369"/>
    <col min="2561" max="2561" width="8.28515625" style="369" customWidth="1"/>
    <col min="2562" max="2562" width="82" style="369" customWidth="1"/>
    <col min="2563" max="2565" width="19.140625" style="369" customWidth="1"/>
    <col min="2566" max="2816" width="8.85546875" style="369"/>
    <col min="2817" max="2817" width="8.28515625" style="369" customWidth="1"/>
    <col min="2818" max="2818" width="82" style="369" customWidth="1"/>
    <col min="2819" max="2821" width="19.140625" style="369" customWidth="1"/>
    <col min="2822" max="3072" width="8.85546875" style="369"/>
    <col min="3073" max="3073" width="8.28515625" style="369" customWidth="1"/>
    <col min="3074" max="3074" width="82" style="369" customWidth="1"/>
    <col min="3075" max="3077" width="19.140625" style="369" customWidth="1"/>
    <col min="3078" max="3328" width="8.85546875" style="369"/>
    <col min="3329" max="3329" width="8.28515625" style="369" customWidth="1"/>
    <col min="3330" max="3330" width="82" style="369" customWidth="1"/>
    <col min="3331" max="3333" width="19.140625" style="369" customWidth="1"/>
    <col min="3334" max="3584" width="8.85546875" style="369"/>
    <col min="3585" max="3585" width="8.28515625" style="369" customWidth="1"/>
    <col min="3586" max="3586" width="82" style="369" customWidth="1"/>
    <col min="3587" max="3589" width="19.140625" style="369" customWidth="1"/>
    <col min="3590" max="3840" width="8.85546875" style="369"/>
    <col min="3841" max="3841" width="8.28515625" style="369" customWidth="1"/>
    <col min="3842" max="3842" width="82" style="369" customWidth="1"/>
    <col min="3843" max="3845" width="19.140625" style="369" customWidth="1"/>
    <col min="3846" max="4096" width="8.85546875" style="369"/>
    <col min="4097" max="4097" width="8.28515625" style="369" customWidth="1"/>
    <col min="4098" max="4098" width="82" style="369" customWidth="1"/>
    <col min="4099" max="4101" width="19.140625" style="369" customWidth="1"/>
    <col min="4102" max="4352" width="8.85546875" style="369"/>
    <col min="4353" max="4353" width="8.28515625" style="369" customWidth="1"/>
    <col min="4354" max="4354" width="82" style="369" customWidth="1"/>
    <col min="4355" max="4357" width="19.140625" style="369" customWidth="1"/>
    <col min="4358" max="4608" width="8.85546875" style="369"/>
    <col min="4609" max="4609" width="8.28515625" style="369" customWidth="1"/>
    <col min="4610" max="4610" width="82" style="369" customWidth="1"/>
    <col min="4611" max="4613" width="19.140625" style="369" customWidth="1"/>
    <col min="4614" max="4864" width="8.85546875" style="369"/>
    <col min="4865" max="4865" width="8.28515625" style="369" customWidth="1"/>
    <col min="4866" max="4866" width="82" style="369" customWidth="1"/>
    <col min="4867" max="4869" width="19.140625" style="369" customWidth="1"/>
    <col min="4870" max="5120" width="8.85546875" style="369"/>
    <col min="5121" max="5121" width="8.28515625" style="369" customWidth="1"/>
    <col min="5122" max="5122" width="82" style="369" customWidth="1"/>
    <col min="5123" max="5125" width="19.140625" style="369" customWidth="1"/>
    <col min="5126" max="5376" width="8.85546875" style="369"/>
    <col min="5377" max="5377" width="8.28515625" style="369" customWidth="1"/>
    <col min="5378" max="5378" width="82" style="369" customWidth="1"/>
    <col min="5379" max="5381" width="19.140625" style="369" customWidth="1"/>
    <col min="5382" max="5632" width="8.85546875" style="369"/>
    <col min="5633" max="5633" width="8.28515625" style="369" customWidth="1"/>
    <col min="5634" max="5634" width="82" style="369" customWidth="1"/>
    <col min="5635" max="5637" width="19.140625" style="369" customWidth="1"/>
    <col min="5638" max="5888" width="8.85546875" style="369"/>
    <col min="5889" max="5889" width="8.28515625" style="369" customWidth="1"/>
    <col min="5890" max="5890" width="82" style="369" customWidth="1"/>
    <col min="5891" max="5893" width="19.140625" style="369" customWidth="1"/>
    <col min="5894" max="6144" width="8.85546875" style="369"/>
    <col min="6145" max="6145" width="8.28515625" style="369" customWidth="1"/>
    <col min="6146" max="6146" width="82" style="369" customWidth="1"/>
    <col min="6147" max="6149" width="19.140625" style="369" customWidth="1"/>
    <col min="6150" max="6400" width="8.85546875" style="369"/>
    <col min="6401" max="6401" width="8.28515625" style="369" customWidth="1"/>
    <col min="6402" max="6402" width="82" style="369" customWidth="1"/>
    <col min="6403" max="6405" width="19.140625" style="369" customWidth="1"/>
    <col min="6406" max="6656" width="8.85546875" style="369"/>
    <col min="6657" max="6657" width="8.28515625" style="369" customWidth="1"/>
    <col min="6658" max="6658" width="82" style="369" customWidth="1"/>
    <col min="6659" max="6661" width="19.140625" style="369" customWidth="1"/>
    <col min="6662" max="6912" width="8.85546875" style="369"/>
    <col min="6913" max="6913" width="8.28515625" style="369" customWidth="1"/>
    <col min="6914" max="6914" width="82" style="369" customWidth="1"/>
    <col min="6915" max="6917" width="19.140625" style="369" customWidth="1"/>
    <col min="6918" max="7168" width="8.85546875" style="369"/>
    <col min="7169" max="7169" width="8.28515625" style="369" customWidth="1"/>
    <col min="7170" max="7170" width="82" style="369" customWidth="1"/>
    <col min="7171" max="7173" width="19.140625" style="369" customWidth="1"/>
    <col min="7174" max="7424" width="8.85546875" style="369"/>
    <col min="7425" max="7425" width="8.28515625" style="369" customWidth="1"/>
    <col min="7426" max="7426" width="82" style="369" customWidth="1"/>
    <col min="7427" max="7429" width="19.140625" style="369" customWidth="1"/>
    <col min="7430" max="7680" width="8.85546875" style="369"/>
    <col min="7681" max="7681" width="8.28515625" style="369" customWidth="1"/>
    <col min="7682" max="7682" width="82" style="369" customWidth="1"/>
    <col min="7683" max="7685" width="19.140625" style="369" customWidth="1"/>
    <col min="7686" max="7936" width="8.85546875" style="369"/>
    <col min="7937" max="7937" width="8.28515625" style="369" customWidth="1"/>
    <col min="7938" max="7938" width="82" style="369" customWidth="1"/>
    <col min="7939" max="7941" width="19.140625" style="369" customWidth="1"/>
    <col min="7942" max="8192" width="8.85546875" style="369"/>
    <col min="8193" max="8193" width="8.28515625" style="369" customWidth="1"/>
    <col min="8194" max="8194" width="82" style="369" customWidth="1"/>
    <col min="8195" max="8197" width="19.140625" style="369" customWidth="1"/>
    <col min="8198" max="8448" width="8.85546875" style="369"/>
    <col min="8449" max="8449" width="8.28515625" style="369" customWidth="1"/>
    <col min="8450" max="8450" width="82" style="369" customWidth="1"/>
    <col min="8451" max="8453" width="19.140625" style="369" customWidth="1"/>
    <col min="8454" max="8704" width="8.85546875" style="369"/>
    <col min="8705" max="8705" width="8.28515625" style="369" customWidth="1"/>
    <col min="8706" max="8706" width="82" style="369" customWidth="1"/>
    <col min="8707" max="8709" width="19.140625" style="369" customWidth="1"/>
    <col min="8710" max="8960" width="8.85546875" style="369"/>
    <col min="8961" max="8961" width="8.28515625" style="369" customWidth="1"/>
    <col min="8962" max="8962" width="82" style="369" customWidth="1"/>
    <col min="8963" max="8965" width="19.140625" style="369" customWidth="1"/>
    <col min="8966" max="9216" width="8.85546875" style="369"/>
    <col min="9217" max="9217" width="8.28515625" style="369" customWidth="1"/>
    <col min="9218" max="9218" width="82" style="369" customWidth="1"/>
    <col min="9219" max="9221" width="19.140625" style="369" customWidth="1"/>
    <col min="9222" max="9472" width="8.85546875" style="369"/>
    <col min="9473" max="9473" width="8.28515625" style="369" customWidth="1"/>
    <col min="9474" max="9474" width="82" style="369" customWidth="1"/>
    <col min="9475" max="9477" width="19.140625" style="369" customWidth="1"/>
    <col min="9478" max="9728" width="8.85546875" style="369"/>
    <col min="9729" max="9729" width="8.28515625" style="369" customWidth="1"/>
    <col min="9730" max="9730" width="82" style="369" customWidth="1"/>
    <col min="9731" max="9733" width="19.140625" style="369" customWidth="1"/>
    <col min="9734" max="9984" width="8.85546875" style="369"/>
    <col min="9985" max="9985" width="8.28515625" style="369" customWidth="1"/>
    <col min="9986" max="9986" width="82" style="369" customWidth="1"/>
    <col min="9987" max="9989" width="19.140625" style="369" customWidth="1"/>
    <col min="9990" max="10240" width="8.85546875" style="369"/>
    <col min="10241" max="10241" width="8.28515625" style="369" customWidth="1"/>
    <col min="10242" max="10242" width="82" style="369" customWidth="1"/>
    <col min="10243" max="10245" width="19.140625" style="369" customWidth="1"/>
    <col min="10246" max="10496" width="8.85546875" style="369"/>
    <col min="10497" max="10497" width="8.28515625" style="369" customWidth="1"/>
    <col min="10498" max="10498" width="82" style="369" customWidth="1"/>
    <col min="10499" max="10501" width="19.140625" style="369" customWidth="1"/>
    <col min="10502" max="10752" width="8.85546875" style="369"/>
    <col min="10753" max="10753" width="8.28515625" style="369" customWidth="1"/>
    <col min="10754" max="10754" width="82" style="369" customWidth="1"/>
    <col min="10755" max="10757" width="19.140625" style="369" customWidth="1"/>
    <col min="10758" max="11008" width="8.85546875" style="369"/>
    <col min="11009" max="11009" width="8.28515625" style="369" customWidth="1"/>
    <col min="11010" max="11010" width="82" style="369" customWidth="1"/>
    <col min="11011" max="11013" width="19.140625" style="369" customWidth="1"/>
    <col min="11014" max="11264" width="8.85546875" style="369"/>
    <col min="11265" max="11265" width="8.28515625" style="369" customWidth="1"/>
    <col min="11266" max="11266" width="82" style="369" customWidth="1"/>
    <col min="11267" max="11269" width="19.140625" style="369" customWidth="1"/>
    <col min="11270" max="11520" width="8.85546875" style="369"/>
    <col min="11521" max="11521" width="8.28515625" style="369" customWidth="1"/>
    <col min="11522" max="11522" width="82" style="369" customWidth="1"/>
    <col min="11523" max="11525" width="19.140625" style="369" customWidth="1"/>
    <col min="11526" max="11776" width="8.85546875" style="369"/>
    <col min="11777" max="11777" width="8.28515625" style="369" customWidth="1"/>
    <col min="11778" max="11778" width="82" style="369" customWidth="1"/>
    <col min="11779" max="11781" width="19.140625" style="369" customWidth="1"/>
    <col min="11782" max="12032" width="8.85546875" style="369"/>
    <col min="12033" max="12033" width="8.28515625" style="369" customWidth="1"/>
    <col min="12034" max="12034" width="82" style="369" customWidth="1"/>
    <col min="12035" max="12037" width="19.140625" style="369" customWidth="1"/>
    <col min="12038" max="12288" width="8.85546875" style="369"/>
    <col min="12289" max="12289" width="8.28515625" style="369" customWidth="1"/>
    <col min="12290" max="12290" width="82" style="369" customWidth="1"/>
    <col min="12291" max="12293" width="19.140625" style="369" customWidth="1"/>
    <col min="12294" max="12544" width="8.85546875" style="369"/>
    <col min="12545" max="12545" width="8.28515625" style="369" customWidth="1"/>
    <col min="12546" max="12546" width="82" style="369" customWidth="1"/>
    <col min="12547" max="12549" width="19.140625" style="369" customWidth="1"/>
    <col min="12550" max="12800" width="8.85546875" style="369"/>
    <col min="12801" max="12801" width="8.28515625" style="369" customWidth="1"/>
    <col min="12802" max="12802" width="82" style="369" customWidth="1"/>
    <col min="12803" max="12805" width="19.140625" style="369" customWidth="1"/>
    <col min="12806" max="13056" width="8.85546875" style="369"/>
    <col min="13057" max="13057" width="8.28515625" style="369" customWidth="1"/>
    <col min="13058" max="13058" width="82" style="369" customWidth="1"/>
    <col min="13059" max="13061" width="19.140625" style="369" customWidth="1"/>
    <col min="13062" max="13312" width="8.85546875" style="369"/>
    <col min="13313" max="13313" width="8.28515625" style="369" customWidth="1"/>
    <col min="13314" max="13314" width="82" style="369" customWidth="1"/>
    <col min="13315" max="13317" width="19.140625" style="369" customWidth="1"/>
    <col min="13318" max="13568" width="8.85546875" style="369"/>
    <col min="13569" max="13569" width="8.28515625" style="369" customWidth="1"/>
    <col min="13570" max="13570" width="82" style="369" customWidth="1"/>
    <col min="13571" max="13573" width="19.140625" style="369" customWidth="1"/>
    <col min="13574" max="13824" width="8.85546875" style="369"/>
    <col min="13825" max="13825" width="8.28515625" style="369" customWidth="1"/>
    <col min="13826" max="13826" width="82" style="369" customWidth="1"/>
    <col min="13827" max="13829" width="19.140625" style="369" customWidth="1"/>
    <col min="13830" max="14080" width="8.85546875" style="369"/>
    <col min="14081" max="14081" width="8.28515625" style="369" customWidth="1"/>
    <col min="14082" max="14082" width="82" style="369" customWidth="1"/>
    <col min="14083" max="14085" width="19.140625" style="369" customWidth="1"/>
    <col min="14086" max="14336" width="8.85546875" style="369"/>
    <col min="14337" max="14337" width="8.28515625" style="369" customWidth="1"/>
    <col min="14338" max="14338" width="82" style="369" customWidth="1"/>
    <col min="14339" max="14341" width="19.140625" style="369" customWidth="1"/>
    <col min="14342" max="14592" width="8.85546875" style="369"/>
    <col min="14593" max="14593" width="8.28515625" style="369" customWidth="1"/>
    <col min="14594" max="14594" width="82" style="369" customWidth="1"/>
    <col min="14595" max="14597" width="19.140625" style="369" customWidth="1"/>
    <col min="14598" max="14848" width="8.85546875" style="369"/>
    <col min="14849" max="14849" width="8.28515625" style="369" customWidth="1"/>
    <col min="14850" max="14850" width="82" style="369" customWidth="1"/>
    <col min="14851" max="14853" width="19.140625" style="369" customWidth="1"/>
    <col min="14854" max="15104" width="8.85546875" style="369"/>
    <col min="15105" max="15105" width="8.28515625" style="369" customWidth="1"/>
    <col min="15106" max="15106" width="82" style="369" customWidth="1"/>
    <col min="15107" max="15109" width="19.140625" style="369" customWidth="1"/>
    <col min="15110" max="15360" width="8.85546875" style="369"/>
    <col min="15361" max="15361" width="8.28515625" style="369" customWidth="1"/>
    <col min="15362" max="15362" width="82" style="369" customWidth="1"/>
    <col min="15363" max="15365" width="19.140625" style="369" customWidth="1"/>
    <col min="15366" max="15616" width="8.85546875" style="369"/>
    <col min="15617" max="15617" width="8.28515625" style="369" customWidth="1"/>
    <col min="15618" max="15618" width="82" style="369" customWidth="1"/>
    <col min="15619" max="15621" width="19.140625" style="369" customWidth="1"/>
    <col min="15622" max="15872" width="8.85546875" style="369"/>
    <col min="15873" max="15873" width="8.28515625" style="369" customWidth="1"/>
    <col min="15874" max="15874" width="82" style="369" customWidth="1"/>
    <col min="15875" max="15877" width="19.140625" style="369" customWidth="1"/>
    <col min="15878" max="16128" width="8.85546875" style="369"/>
    <col min="16129" max="16129" width="8.28515625" style="369" customWidth="1"/>
    <col min="16130" max="16130" width="82" style="369" customWidth="1"/>
    <col min="16131" max="16133" width="19.140625" style="369" customWidth="1"/>
    <col min="16134" max="16384" width="8.85546875" style="369"/>
  </cols>
  <sheetData>
    <row r="1" spans="1:5" ht="22.15" customHeight="1">
      <c r="A1" s="631" t="s">
        <v>360</v>
      </c>
      <c r="B1" s="631"/>
      <c r="C1" s="631"/>
      <c r="D1" s="631"/>
      <c r="E1" s="631"/>
    </row>
    <row r="2" spans="1:5" ht="27.6" customHeight="1">
      <c r="A2" s="632" t="s">
        <v>361</v>
      </c>
      <c r="B2" s="633"/>
      <c r="C2" s="633"/>
      <c r="D2" s="633"/>
      <c r="E2" s="633"/>
    </row>
    <row r="3" spans="1:5" ht="27.6" customHeight="1">
      <c r="A3" s="370"/>
      <c r="B3" s="371"/>
      <c r="C3" s="371"/>
      <c r="D3" s="371"/>
      <c r="E3" s="371"/>
    </row>
    <row r="4" spans="1:5" ht="27.6" customHeight="1">
      <c r="A4" s="634" t="s">
        <v>54</v>
      </c>
      <c r="B4" s="634"/>
      <c r="C4" s="634"/>
      <c r="D4" s="634"/>
      <c r="E4" s="634"/>
    </row>
    <row r="5" spans="1:5" ht="37.15" customHeight="1">
      <c r="A5" s="372" t="s">
        <v>362</v>
      </c>
      <c r="B5" s="372" t="s">
        <v>60</v>
      </c>
      <c r="C5" s="372" t="s">
        <v>363</v>
      </c>
      <c r="D5" s="372" t="s">
        <v>364</v>
      </c>
      <c r="E5" s="372" t="s">
        <v>365</v>
      </c>
    </row>
    <row r="6" spans="1:5" ht="15">
      <c r="A6" s="373">
        <v>1</v>
      </c>
      <c r="B6" s="373">
        <v>2</v>
      </c>
      <c r="C6" s="373">
        <v>3</v>
      </c>
      <c r="D6" s="373">
        <v>4</v>
      </c>
      <c r="E6" s="373">
        <v>5</v>
      </c>
    </row>
    <row r="7" spans="1:5">
      <c r="A7" s="374" t="s">
        <v>366</v>
      </c>
      <c r="B7" s="375" t="s">
        <v>367</v>
      </c>
      <c r="C7" s="376">
        <v>196</v>
      </c>
      <c r="D7" s="376">
        <v>0</v>
      </c>
      <c r="E7" s="376">
        <v>196</v>
      </c>
    </row>
    <row r="8" spans="1:5">
      <c r="A8" s="374" t="s">
        <v>368</v>
      </c>
      <c r="B8" s="375" t="s">
        <v>369</v>
      </c>
      <c r="C8" s="376">
        <v>2648676</v>
      </c>
      <c r="D8" s="376">
        <v>0</v>
      </c>
      <c r="E8" s="376">
        <v>2648676</v>
      </c>
    </row>
    <row r="9" spans="1:5">
      <c r="A9" s="374" t="s">
        <v>370</v>
      </c>
      <c r="B9" s="375" t="s">
        <v>371</v>
      </c>
      <c r="C9" s="376">
        <v>156</v>
      </c>
      <c r="D9" s="376">
        <v>0</v>
      </c>
      <c r="E9" s="376">
        <v>156</v>
      </c>
    </row>
    <row r="10" spans="1:5">
      <c r="A10" s="374" t="s">
        <v>372</v>
      </c>
      <c r="B10" s="375" t="s">
        <v>373</v>
      </c>
      <c r="C10" s="376">
        <v>191991</v>
      </c>
      <c r="D10" s="376">
        <v>0</v>
      </c>
      <c r="E10" s="376">
        <v>191991</v>
      </c>
    </row>
    <row r="11" spans="1:5">
      <c r="A11" s="377" t="s">
        <v>374</v>
      </c>
      <c r="B11" s="378" t="s">
        <v>375</v>
      </c>
      <c r="C11" s="379">
        <v>2841019</v>
      </c>
      <c r="D11" s="379">
        <v>0</v>
      </c>
      <c r="E11" s="379">
        <v>2841019</v>
      </c>
    </row>
    <row r="12" spans="1:5">
      <c r="A12" s="374" t="s">
        <v>376</v>
      </c>
      <c r="B12" s="375" t="s">
        <v>377</v>
      </c>
      <c r="C12" s="376">
        <v>198</v>
      </c>
      <c r="D12" s="376">
        <v>0</v>
      </c>
      <c r="E12" s="376">
        <v>198</v>
      </c>
    </row>
    <row r="13" spans="1:5">
      <c r="A13" s="374" t="s">
        <v>378</v>
      </c>
      <c r="B13" s="375" t="s">
        <v>379</v>
      </c>
      <c r="C13" s="376">
        <v>0</v>
      </c>
      <c r="D13" s="376">
        <v>0</v>
      </c>
      <c r="E13" s="376">
        <v>0</v>
      </c>
    </row>
    <row r="14" spans="1:5">
      <c r="A14" s="377" t="s">
        <v>380</v>
      </c>
      <c r="B14" s="378" t="s">
        <v>381</v>
      </c>
      <c r="C14" s="379">
        <v>198</v>
      </c>
      <c r="D14" s="379">
        <v>0</v>
      </c>
      <c r="E14" s="379">
        <v>198</v>
      </c>
    </row>
    <row r="15" spans="1:5">
      <c r="A15" s="374" t="s">
        <v>382</v>
      </c>
      <c r="B15" s="375" t="s">
        <v>383</v>
      </c>
      <c r="C15" s="376">
        <v>0</v>
      </c>
      <c r="D15" s="376">
        <v>0</v>
      </c>
      <c r="E15" s="376">
        <v>0</v>
      </c>
    </row>
    <row r="16" spans="1:5">
      <c r="A16" s="374" t="s">
        <v>384</v>
      </c>
      <c r="B16" s="375" t="s">
        <v>385</v>
      </c>
      <c r="C16" s="376">
        <v>434</v>
      </c>
      <c r="D16" s="376">
        <v>0</v>
      </c>
      <c r="E16" s="376">
        <v>434</v>
      </c>
    </row>
    <row r="17" spans="1:5">
      <c r="A17" s="374" t="s">
        <v>386</v>
      </c>
      <c r="B17" s="375" t="s">
        <v>387</v>
      </c>
      <c r="C17" s="376">
        <v>31278</v>
      </c>
      <c r="D17" s="376">
        <v>0</v>
      </c>
      <c r="E17" s="376">
        <v>31278</v>
      </c>
    </row>
    <row r="18" spans="1:5">
      <c r="A18" s="374" t="s">
        <v>388</v>
      </c>
      <c r="B18" s="375" t="s">
        <v>389</v>
      </c>
      <c r="C18" s="376">
        <v>94</v>
      </c>
      <c r="D18" s="376">
        <v>0</v>
      </c>
      <c r="E18" s="376">
        <v>94</v>
      </c>
    </row>
    <row r="19" spans="1:5">
      <c r="A19" s="377" t="s">
        <v>390</v>
      </c>
      <c r="B19" s="378" t="s">
        <v>391</v>
      </c>
      <c r="C19" s="379">
        <v>31806</v>
      </c>
      <c r="D19" s="379">
        <v>0</v>
      </c>
      <c r="E19" s="379">
        <v>31806</v>
      </c>
    </row>
    <row r="20" spans="1:5">
      <c r="A20" s="374" t="s">
        <v>392</v>
      </c>
      <c r="B20" s="375" t="s">
        <v>393</v>
      </c>
      <c r="C20" s="376">
        <v>13882</v>
      </c>
      <c r="D20" s="376">
        <v>0</v>
      </c>
      <c r="E20" s="376">
        <v>13882</v>
      </c>
    </row>
    <row r="21" spans="1:5">
      <c r="A21" s="374" t="s">
        <v>394</v>
      </c>
      <c r="B21" s="375" t="s">
        <v>395</v>
      </c>
      <c r="C21" s="376">
        <v>0</v>
      </c>
      <c r="D21" s="376">
        <v>0</v>
      </c>
      <c r="E21" s="376">
        <v>0</v>
      </c>
    </row>
    <row r="22" spans="1:5">
      <c r="A22" s="374" t="s">
        <v>396</v>
      </c>
      <c r="B22" s="375" t="s">
        <v>397</v>
      </c>
      <c r="C22" s="376">
        <v>999</v>
      </c>
      <c r="D22" s="376">
        <v>0</v>
      </c>
      <c r="E22" s="376">
        <v>999</v>
      </c>
    </row>
    <row r="23" spans="1:5">
      <c r="A23" s="377" t="s">
        <v>398</v>
      </c>
      <c r="B23" s="378" t="s">
        <v>399</v>
      </c>
      <c r="C23" s="379">
        <v>14881</v>
      </c>
      <c r="D23" s="379">
        <v>0</v>
      </c>
      <c r="E23" s="379">
        <v>14881</v>
      </c>
    </row>
    <row r="24" spans="1:5">
      <c r="A24" s="377" t="s">
        <v>400</v>
      </c>
      <c r="B24" s="378" t="s">
        <v>401</v>
      </c>
      <c r="C24" s="379">
        <v>72</v>
      </c>
      <c r="D24" s="379">
        <v>0</v>
      </c>
      <c r="E24" s="379">
        <v>72</v>
      </c>
    </row>
    <row r="25" spans="1:5">
      <c r="A25" s="377" t="s">
        <v>402</v>
      </c>
      <c r="B25" s="378" t="s">
        <v>403</v>
      </c>
      <c r="C25" s="379">
        <v>98</v>
      </c>
      <c r="D25" s="379">
        <v>0</v>
      </c>
      <c r="E25" s="379">
        <v>98</v>
      </c>
    </row>
    <row r="26" spans="1:5">
      <c r="A26" s="377" t="s">
        <v>404</v>
      </c>
      <c r="B26" s="378" t="s">
        <v>405</v>
      </c>
      <c r="C26" s="379">
        <v>2888074</v>
      </c>
      <c r="D26" s="379">
        <v>0</v>
      </c>
      <c r="E26" s="379">
        <v>2888074</v>
      </c>
    </row>
    <row r="27" spans="1:5">
      <c r="A27" s="374" t="s">
        <v>406</v>
      </c>
      <c r="B27" s="375" t="s">
        <v>407</v>
      </c>
      <c r="C27" s="376">
        <v>3239831</v>
      </c>
      <c r="D27" s="376">
        <v>0</v>
      </c>
      <c r="E27" s="376">
        <v>3239831</v>
      </c>
    </row>
    <row r="28" spans="1:5">
      <c r="A28" s="374" t="s">
        <v>408</v>
      </c>
      <c r="B28" s="375" t="s">
        <v>409</v>
      </c>
      <c r="C28" s="376">
        <v>-589476</v>
      </c>
      <c r="D28" s="376">
        <v>0</v>
      </c>
      <c r="E28" s="376">
        <v>-589476</v>
      </c>
    </row>
    <row r="29" spans="1:5">
      <c r="A29" s="374" t="s">
        <v>410</v>
      </c>
      <c r="B29" s="375" t="s">
        <v>411</v>
      </c>
      <c r="C29" s="376">
        <v>0</v>
      </c>
      <c r="D29" s="376">
        <v>0</v>
      </c>
      <c r="E29" s="376">
        <v>0</v>
      </c>
    </row>
    <row r="30" spans="1:5">
      <c r="A30" s="374" t="s">
        <v>412</v>
      </c>
      <c r="B30" s="375" t="s">
        <v>413</v>
      </c>
      <c r="C30" s="376">
        <v>37329</v>
      </c>
      <c r="D30" s="376">
        <v>0</v>
      </c>
      <c r="E30" s="376">
        <v>37329</v>
      </c>
    </row>
    <row r="31" spans="1:5">
      <c r="A31" s="377" t="s">
        <v>414</v>
      </c>
      <c r="B31" s="378" t="s">
        <v>415</v>
      </c>
      <c r="C31" s="379">
        <v>2687684</v>
      </c>
      <c r="D31" s="379">
        <v>0</v>
      </c>
      <c r="E31" s="379">
        <v>2687684</v>
      </c>
    </row>
    <row r="32" spans="1:5">
      <c r="A32" s="374" t="s">
        <v>416</v>
      </c>
      <c r="B32" s="375" t="s">
        <v>417</v>
      </c>
      <c r="C32" s="376">
        <v>3737</v>
      </c>
      <c r="D32" s="376">
        <v>0</v>
      </c>
      <c r="E32" s="376">
        <v>3737</v>
      </c>
    </row>
    <row r="33" spans="1:5">
      <c r="A33" s="374" t="s">
        <v>418</v>
      </c>
      <c r="B33" s="375" t="s">
        <v>419</v>
      </c>
      <c r="C33" s="376">
        <v>8669</v>
      </c>
      <c r="D33" s="376">
        <v>0</v>
      </c>
      <c r="E33" s="376">
        <v>8669</v>
      </c>
    </row>
    <row r="34" spans="1:5">
      <c r="A34" s="374" t="s">
        <v>420</v>
      </c>
      <c r="B34" s="375" t="s">
        <v>421</v>
      </c>
      <c r="C34" s="376">
        <v>3972</v>
      </c>
      <c r="D34" s="376">
        <v>0</v>
      </c>
      <c r="E34" s="376">
        <v>3972</v>
      </c>
    </row>
    <row r="35" spans="1:5">
      <c r="A35" s="377" t="s">
        <v>422</v>
      </c>
      <c r="B35" s="378" t="s">
        <v>423</v>
      </c>
      <c r="C35" s="379">
        <v>16378</v>
      </c>
      <c r="D35" s="379">
        <v>0</v>
      </c>
      <c r="E35" s="379">
        <v>16378</v>
      </c>
    </row>
    <row r="36" spans="1:5">
      <c r="A36" s="377" t="s">
        <v>424</v>
      </c>
      <c r="B36" s="378" t="s">
        <v>425</v>
      </c>
      <c r="C36" s="379">
        <v>0</v>
      </c>
      <c r="D36" s="379">
        <v>0</v>
      </c>
      <c r="E36" s="379">
        <v>0</v>
      </c>
    </row>
    <row r="37" spans="1:5">
      <c r="A37" s="377" t="s">
        <v>426</v>
      </c>
      <c r="B37" s="378" t="s">
        <v>427</v>
      </c>
      <c r="C37" s="379">
        <v>0</v>
      </c>
      <c r="D37" s="379">
        <v>0</v>
      </c>
      <c r="E37" s="379">
        <v>0</v>
      </c>
    </row>
    <row r="38" spans="1:5">
      <c r="A38" s="377" t="s">
        <v>428</v>
      </c>
      <c r="B38" s="378" t="s">
        <v>429</v>
      </c>
      <c r="C38" s="379">
        <v>184012</v>
      </c>
      <c r="D38" s="379">
        <v>0</v>
      </c>
      <c r="E38" s="379">
        <v>184012</v>
      </c>
    </row>
    <row r="39" spans="1:5">
      <c r="A39" s="377" t="s">
        <v>430</v>
      </c>
      <c r="B39" s="378" t="s">
        <v>431</v>
      </c>
      <c r="C39" s="379">
        <v>2888074</v>
      </c>
      <c r="D39" s="379">
        <v>0</v>
      </c>
      <c r="E39" s="379">
        <v>2888074</v>
      </c>
    </row>
  </sheetData>
  <mergeCells count="3">
    <mergeCell ref="A1:E1"/>
    <mergeCell ref="A2:E2"/>
    <mergeCell ref="A4:E4"/>
  </mergeCells>
  <printOptions horizontalCentered="1"/>
  <pageMargins left="0.74803149606299213" right="0.74803149606299213" top="0.98425196850393704" bottom="0.98425196850393704" header="0.51181102362204722" footer="0.51181102362204722"/>
  <pageSetup scale="7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8"/>
  <sheetViews>
    <sheetView view="pageBreakPreview" zoomScale="60" workbookViewId="0">
      <pane ySplit="7" topLeftCell="A8" activePane="bottomLeft" state="frozen"/>
      <selection pane="bottomLeft" activeCell="B30" sqref="B30"/>
    </sheetView>
  </sheetViews>
  <sheetFormatPr defaultRowHeight="12.75"/>
  <cols>
    <col min="1" max="1" width="8.28515625" style="369" customWidth="1"/>
    <col min="2" max="2" width="82" style="369" customWidth="1"/>
    <col min="3" max="5" width="19.140625" style="369" customWidth="1"/>
    <col min="6" max="256" width="8.85546875" style="369"/>
    <col min="257" max="257" width="8.28515625" style="369" customWidth="1"/>
    <col min="258" max="258" width="82" style="369" customWidth="1"/>
    <col min="259" max="261" width="19.140625" style="369" customWidth="1"/>
    <col min="262" max="512" width="8.85546875" style="369"/>
    <col min="513" max="513" width="8.28515625" style="369" customWidth="1"/>
    <col min="514" max="514" width="82" style="369" customWidth="1"/>
    <col min="515" max="517" width="19.140625" style="369" customWidth="1"/>
    <col min="518" max="768" width="8.85546875" style="369"/>
    <col min="769" max="769" width="8.28515625" style="369" customWidth="1"/>
    <col min="770" max="770" width="82" style="369" customWidth="1"/>
    <col min="771" max="773" width="19.140625" style="369" customWidth="1"/>
    <col min="774" max="1024" width="8.85546875" style="369"/>
    <col min="1025" max="1025" width="8.28515625" style="369" customWidth="1"/>
    <col min="1026" max="1026" width="82" style="369" customWidth="1"/>
    <col min="1027" max="1029" width="19.140625" style="369" customWidth="1"/>
    <col min="1030" max="1280" width="8.85546875" style="369"/>
    <col min="1281" max="1281" width="8.28515625" style="369" customWidth="1"/>
    <col min="1282" max="1282" width="82" style="369" customWidth="1"/>
    <col min="1283" max="1285" width="19.140625" style="369" customWidth="1"/>
    <col min="1286" max="1536" width="8.85546875" style="369"/>
    <col min="1537" max="1537" width="8.28515625" style="369" customWidth="1"/>
    <col min="1538" max="1538" width="82" style="369" customWidth="1"/>
    <col min="1539" max="1541" width="19.140625" style="369" customWidth="1"/>
    <col min="1542" max="1792" width="8.85546875" style="369"/>
    <col min="1793" max="1793" width="8.28515625" style="369" customWidth="1"/>
    <col min="1794" max="1794" width="82" style="369" customWidth="1"/>
    <col min="1795" max="1797" width="19.140625" style="369" customWidth="1"/>
    <col min="1798" max="2048" width="8.85546875" style="369"/>
    <col min="2049" max="2049" width="8.28515625" style="369" customWidth="1"/>
    <col min="2050" max="2050" width="82" style="369" customWidth="1"/>
    <col min="2051" max="2053" width="19.140625" style="369" customWidth="1"/>
    <col min="2054" max="2304" width="8.85546875" style="369"/>
    <col min="2305" max="2305" width="8.28515625" style="369" customWidth="1"/>
    <col min="2306" max="2306" width="82" style="369" customWidth="1"/>
    <col min="2307" max="2309" width="19.140625" style="369" customWidth="1"/>
    <col min="2310" max="2560" width="8.85546875" style="369"/>
    <col min="2561" max="2561" width="8.28515625" style="369" customWidth="1"/>
    <col min="2562" max="2562" width="82" style="369" customWidth="1"/>
    <col min="2563" max="2565" width="19.140625" style="369" customWidth="1"/>
    <col min="2566" max="2816" width="8.85546875" style="369"/>
    <col min="2817" max="2817" width="8.28515625" style="369" customWidth="1"/>
    <col min="2818" max="2818" width="82" style="369" customWidth="1"/>
    <col min="2819" max="2821" width="19.140625" style="369" customWidth="1"/>
    <col min="2822" max="3072" width="8.85546875" style="369"/>
    <col min="3073" max="3073" width="8.28515625" style="369" customWidth="1"/>
    <col min="3074" max="3074" width="82" style="369" customWidth="1"/>
    <col min="3075" max="3077" width="19.140625" style="369" customWidth="1"/>
    <col min="3078" max="3328" width="8.85546875" style="369"/>
    <col min="3329" max="3329" width="8.28515625" style="369" customWidth="1"/>
    <col min="3330" max="3330" width="82" style="369" customWidth="1"/>
    <col min="3331" max="3333" width="19.140625" style="369" customWidth="1"/>
    <col min="3334" max="3584" width="8.85546875" style="369"/>
    <col min="3585" max="3585" width="8.28515625" style="369" customWidth="1"/>
    <col min="3586" max="3586" width="82" style="369" customWidth="1"/>
    <col min="3587" max="3589" width="19.140625" style="369" customWidth="1"/>
    <col min="3590" max="3840" width="8.85546875" style="369"/>
    <col min="3841" max="3841" width="8.28515625" style="369" customWidth="1"/>
    <col min="3842" max="3842" width="82" style="369" customWidth="1"/>
    <col min="3843" max="3845" width="19.140625" style="369" customWidth="1"/>
    <col min="3846" max="4096" width="8.85546875" style="369"/>
    <col min="4097" max="4097" width="8.28515625" style="369" customWidth="1"/>
    <col min="4098" max="4098" width="82" style="369" customWidth="1"/>
    <col min="4099" max="4101" width="19.140625" style="369" customWidth="1"/>
    <col min="4102" max="4352" width="8.85546875" style="369"/>
    <col min="4353" max="4353" width="8.28515625" style="369" customWidth="1"/>
    <col min="4354" max="4354" width="82" style="369" customWidth="1"/>
    <col min="4355" max="4357" width="19.140625" style="369" customWidth="1"/>
    <col min="4358" max="4608" width="8.85546875" style="369"/>
    <col min="4609" max="4609" width="8.28515625" style="369" customWidth="1"/>
    <col min="4610" max="4610" width="82" style="369" customWidth="1"/>
    <col min="4611" max="4613" width="19.140625" style="369" customWidth="1"/>
    <col min="4614" max="4864" width="8.85546875" style="369"/>
    <col min="4865" max="4865" width="8.28515625" style="369" customWidth="1"/>
    <col min="4866" max="4866" width="82" style="369" customWidth="1"/>
    <col min="4867" max="4869" width="19.140625" style="369" customWidth="1"/>
    <col min="4870" max="5120" width="8.85546875" style="369"/>
    <col min="5121" max="5121" width="8.28515625" style="369" customWidth="1"/>
    <col min="5122" max="5122" width="82" style="369" customWidth="1"/>
    <col min="5123" max="5125" width="19.140625" style="369" customWidth="1"/>
    <col min="5126" max="5376" width="8.85546875" style="369"/>
    <col min="5377" max="5377" width="8.28515625" style="369" customWidth="1"/>
    <col min="5378" max="5378" width="82" style="369" customWidth="1"/>
    <col min="5379" max="5381" width="19.140625" style="369" customWidth="1"/>
    <col min="5382" max="5632" width="8.85546875" style="369"/>
    <col min="5633" max="5633" width="8.28515625" style="369" customWidth="1"/>
    <col min="5634" max="5634" width="82" style="369" customWidth="1"/>
    <col min="5635" max="5637" width="19.140625" style="369" customWidth="1"/>
    <col min="5638" max="5888" width="8.85546875" style="369"/>
    <col min="5889" max="5889" width="8.28515625" style="369" customWidth="1"/>
    <col min="5890" max="5890" width="82" style="369" customWidth="1"/>
    <col min="5891" max="5893" width="19.140625" style="369" customWidth="1"/>
    <col min="5894" max="6144" width="8.85546875" style="369"/>
    <col min="6145" max="6145" width="8.28515625" style="369" customWidth="1"/>
    <col min="6146" max="6146" width="82" style="369" customWidth="1"/>
    <col min="6147" max="6149" width="19.140625" style="369" customWidth="1"/>
    <col min="6150" max="6400" width="8.85546875" style="369"/>
    <col min="6401" max="6401" width="8.28515625" style="369" customWidth="1"/>
    <col min="6402" max="6402" width="82" style="369" customWidth="1"/>
    <col min="6403" max="6405" width="19.140625" style="369" customWidth="1"/>
    <col min="6406" max="6656" width="8.85546875" style="369"/>
    <col min="6657" max="6657" width="8.28515625" style="369" customWidth="1"/>
    <col min="6658" max="6658" width="82" style="369" customWidth="1"/>
    <col min="6659" max="6661" width="19.140625" style="369" customWidth="1"/>
    <col min="6662" max="6912" width="8.85546875" style="369"/>
    <col min="6913" max="6913" width="8.28515625" style="369" customWidth="1"/>
    <col min="6914" max="6914" width="82" style="369" customWidth="1"/>
    <col min="6915" max="6917" width="19.140625" style="369" customWidth="1"/>
    <col min="6918" max="7168" width="8.85546875" style="369"/>
    <col min="7169" max="7169" width="8.28515625" style="369" customWidth="1"/>
    <col min="7170" max="7170" width="82" style="369" customWidth="1"/>
    <col min="7171" max="7173" width="19.140625" style="369" customWidth="1"/>
    <col min="7174" max="7424" width="8.85546875" style="369"/>
    <col min="7425" max="7425" width="8.28515625" style="369" customWidth="1"/>
    <col min="7426" max="7426" width="82" style="369" customWidth="1"/>
    <col min="7427" max="7429" width="19.140625" style="369" customWidth="1"/>
    <col min="7430" max="7680" width="8.85546875" style="369"/>
    <col min="7681" max="7681" width="8.28515625" style="369" customWidth="1"/>
    <col min="7682" max="7682" width="82" style="369" customWidth="1"/>
    <col min="7683" max="7685" width="19.140625" style="369" customWidth="1"/>
    <col min="7686" max="7936" width="8.85546875" style="369"/>
    <col min="7937" max="7937" width="8.28515625" style="369" customWidth="1"/>
    <col min="7938" max="7938" width="82" style="369" customWidth="1"/>
    <col min="7939" max="7941" width="19.140625" style="369" customWidth="1"/>
    <col min="7942" max="8192" width="8.85546875" style="369"/>
    <col min="8193" max="8193" width="8.28515625" style="369" customWidth="1"/>
    <col min="8194" max="8194" width="82" style="369" customWidth="1"/>
    <col min="8195" max="8197" width="19.140625" style="369" customWidth="1"/>
    <col min="8198" max="8448" width="8.85546875" style="369"/>
    <col min="8449" max="8449" width="8.28515625" style="369" customWidth="1"/>
    <col min="8450" max="8450" width="82" style="369" customWidth="1"/>
    <col min="8451" max="8453" width="19.140625" style="369" customWidth="1"/>
    <col min="8454" max="8704" width="8.85546875" style="369"/>
    <col min="8705" max="8705" width="8.28515625" style="369" customWidth="1"/>
    <col min="8706" max="8706" width="82" style="369" customWidth="1"/>
    <col min="8707" max="8709" width="19.140625" style="369" customWidth="1"/>
    <col min="8710" max="8960" width="8.85546875" style="369"/>
    <col min="8961" max="8961" width="8.28515625" style="369" customWidth="1"/>
    <col min="8962" max="8962" width="82" style="369" customWidth="1"/>
    <col min="8963" max="8965" width="19.140625" style="369" customWidth="1"/>
    <col min="8966" max="9216" width="8.85546875" style="369"/>
    <col min="9217" max="9217" width="8.28515625" style="369" customWidth="1"/>
    <col min="9218" max="9218" width="82" style="369" customWidth="1"/>
    <col min="9219" max="9221" width="19.140625" style="369" customWidth="1"/>
    <col min="9222" max="9472" width="8.85546875" style="369"/>
    <col min="9473" max="9473" width="8.28515625" style="369" customWidth="1"/>
    <col min="9474" max="9474" width="82" style="369" customWidth="1"/>
    <col min="9475" max="9477" width="19.140625" style="369" customWidth="1"/>
    <col min="9478" max="9728" width="8.85546875" style="369"/>
    <col min="9729" max="9729" width="8.28515625" style="369" customWidth="1"/>
    <col min="9730" max="9730" width="82" style="369" customWidth="1"/>
    <col min="9731" max="9733" width="19.140625" style="369" customWidth="1"/>
    <col min="9734" max="9984" width="8.85546875" style="369"/>
    <col min="9985" max="9985" width="8.28515625" style="369" customWidth="1"/>
    <col min="9986" max="9986" width="82" style="369" customWidth="1"/>
    <col min="9987" max="9989" width="19.140625" style="369" customWidth="1"/>
    <col min="9990" max="10240" width="8.85546875" style="369"/>
    <col min="10241" max="10241" width="8.28515625" style="369" customWidth="1"/>
    <col min="10242" max="10242" width="82" style="369" customWidth="1"/>
    <col min="10243" max="10245" width="19.140625" style="369" customWidth="1"/>
    <col min="10246" max="10496" width="8.85546875" style="369"/>
    <col min="10497" max="10497" width="8.28515625" style="369" customWidth="1"/>
    <col min="10498" max="10498" width="82" style="369" customWidth="1"/>
    <col min="10499" max="10501" width="19.140625" style="369" customWidth="1"/>
    <col min="10502" max="10752" width="8.85546875" style="369"/>
    <col min="10753" max="10753" width="8.28515625" style="369" customWidth="1"/>
    <col min="10754" max="10754" width="82" style="369" customWidth="1"/>
    <col min="10755" max="10757" width="19.140625" style="369" customWidth="1"/>
    <col min="10758" max="11008" width="8.85546875" style="369"/>
    <col min="11009" max="11009" width="8.28515625" style="369" customWidth="1"/>
    <col min="11010" max="11010" width="82" style="369" customWidth="1"/>
    <col min="11011" max="11013" width="19.140625" style="369" customWidth="1"/>
    <col min="11014" max="11264" width="8.85546875" style="369"/>
    <col min="11265" max="11265" width="8.28515625" style="369" customWidth="1"/>
    <col min="11266" max="11266" width="82" style="369" customWidth="1"/>
    <col min="11267" max="11269" width="19.140625" style="369" customWidth="1"/>
    <col min="11270" max="11520" width="8.85546875" style="369"/>
    <col min="11521" max="11521" width="8.28515625" style="369" customWidth="1"/>
    <col min="11522" max="11522" width="82" style="369" customWidth="1"/>
    <col min="11523" max="11525" width="19.140625" style="369" customWidth="1"/>
    <col min="11526" max="11776" width="8.85546875" style="369"/>
    <col min="11777" max="11777" width="8.28515625" style="369" customWidth="1"/>
    <col min="11778" max="11778" width="82" style="369" customWidth="1"/>
    <col min="11779" max="11781" width="19.140625" style="369" customWidth="1"/>
    <col min="11782" max="12032" width="8.85546875" style="369"/>
    <col min="12033" max="12033" width="8.28515625" style="369" customWidth="1"/>
    <col min="12034" max="12034" width="82" style="369" customWidth="1"/>
    <col min="12035" max="12037" width="19.140625" style="369" customWidth="1"/>
    <col min="12038" max="12288" width="8.85546875" style="369"/>
    <col min="12289" max="12289" width="8.28515625" style="369" customWidth="1"/>
    <col min="12290" max="12290" width="82" style="369" customWidth="1"/>
    <col min="12291" max="12293" width="19.140625" style="369" customWidth="1"/>
    <col min="12294" max="12544" width="8.85546875" style="369"/>
    <col min="12545" max="12545" width="8.28515625" style="369" customWidth="1"/>
    <col min="12546" max="12546" width="82" style="369" customWidth="1"/>
    <col min="12547" max="12549" width="19.140625" style="369" customWidth="1"/>
    <col min="12550" max="12800" width="8.85546875" style="369"/>
    <col min="12801" max="12801" width="8.28515625" style="369" customWidth="1"/>
    <col min="12802" max="12802" width="82" style="369" customWidth="1"/>
    <col min="12803" max="12805" width="19.140625" style="369" customWidth="1"/>
    <col min="12806" max="13056" width="8.85546875" style="369"/>
    <col min="13057" max="13057" width="8.28515625" style="369" customWidth="1"/>
    <col min="13058" max="13058" width="82" style="369" customWidth="1"/>
    <col min="13059" max="13061" width="19.140625" style="369" customWidth="1"/>
    <col min="13062" max="13312" width="8.85546875" style="369"/>
    <col min="13313" max="13313" width="8.28515625" style="369" customWidth="1"/>
    <col min="13314" max="13314" width="82" style="369" customWidth="1"/>
    <col min="13315" max="13317" width="19.140625" style="369" customWidth="1"/>
    <col min="13318" max="13568" width="8.85546875" style="369"/>
    <col min="13569" max="13569" width="8.28515625" style="369" customWidth="1"/>
    <col min="13570" max="13570" width="82" style="369" customWidth="1"/>
    <col min="13571" max="13573" width="19.140625" style="369" customWidth="1"/>
    <col min="13574" max="13824" width="8.85546875" style="369"/>
    <col min="13825" max="13825" width="8.28515625" style="369" customWidth="1"/>
    <col min="13826" max="13826" width="82" style="369" customWidth="1"/>
    <col min="13827" max="13829" width="19.140625" style="369" customWidth="1"/>
    <col min="13830" max="14080" width="8.85546875" style="369"/>
    <col min="14081" max="14081" width="8.28515625" style="369" customWidth="1"/>
    <col min="14082" max="14082" width="82" style="369" customWidth="1"/>
    <col min="14083" max="14085" width="19.140625" style="369" customWidth="1"/>
    <col min="14086" max="14336" width="8.85546875" style="369"/>
    <col min="14337" max="14337" width="8.28515625" style="369" customWidth="1"/>
    <col min="14338" max="14338" width="82" style="369" customWidth="1"/>
    <col min="14339" max="14341" width="19.140625" style="369" customWidth="1"/>
    <col min="14342" max="14592" width="8.85546875" style="369"/>
    <col min="14593" max="14593" width="8.28515625" style="369" customWidth="1"/>
    <col min="14594" max="14594" width="82" style="369" customWidth="1"/>
    <col min="14595" max="14597" width="19.140625" style="369" customWidth="1"/>
    <col min="14598" max="14848" width="8.85546875" style="369"/>
    <col min="14849" max="14849" width="8.28515625" style="369" customWidth="1"/>
    <col min="14850" max="14850" width="82" style="369" customWidth="1"/>
    <col min="14851" max="14853" width="19.140625" style="369" customWidth="1"/>
    <col min="14854" max="15104" width="8.85546875" style="369"/>
    <col min="15105" max="15105" width="8.28515625" style="369" customWidth="1"/>
    <col min="15106" max="15106" width="82" style="369" customWidth="1"/>
    <col min="15107" max="15109" width="19.140625" style="369" customWidth="1"/>
    <col min="15110" max="15360" width="8.85546875" style="369"/>
    <col min="15361" max="15361" width="8.28515625" style="369" customWidth="1"/>
    <col min="15362" max="15362" width="82" style="369" customWidth="1"/>
    <col min="15363" max="15365" width="19.140625" style="369" customWidth="1"/>
    <col min="15366" max="15616" width="8.85546875" style="369"/>
    <col min="15617" max="15617" width="8.28515625" style="369" customWidth="1"/>
    <col min="15618" max="15618" width="82" style="369" customWidth="1"/>
    <col min="15619" max="15621" width="19.140625" style="369" customWidth="1"/>
    <col min="15622" max="15872" width="8.85546875" style="369"/>
    <col min="15873" max="15873" width="8.28515625" style="369" customWidth="1"/>
    <col min="15874" max="15874" width="82" style="369" customWidth="1"/>
    <col min="15875" max="15877" width="19.140625" style="369" customWidth="1"/>
    <col min="15878" max="16128" width="8.85546875" style="369"/>
    <col min="16129" max="16129" width="8.28515625" style="369" customWidth="1"/>
    <col min="16130" max="16130" width="82" style="369" customWidth="1"/>
    <col min="16131" max="16133" width="19.140625" style="369" customWidth="1"/>
    <col min="16134" max="16384" width="8.85546875" style="369"/>
  </cols>
  <sheetData>
    <row r="1" spans="1:5" ht="21.6" customHeight="1">
      <c r="A1" s="631" t="s">
        <v>432</v>
      </c>
      <c r="B1" s="631"/>
      <c r="C1" s="631"/>
      <c r="D1" s="631"/>
      <c r="E1" s="631" t="s">
        <v>432</v>
      </c>
    </row>
    <row r="2" spans="1:5" ht="29.45" customHeight="1">
      <c r="A2" s="632" t="s">
        <v>433</v>
      </c>
      <c r="B2" s="633"/>
      <c r="C2" s="633"/>
      <c r="D2" s="633"/>
      <c r="E2" s="633"/>
    </row>
    <row r="3" spans="1:5" ht="15">
      <c r="A3" s="635"/>
      <c r="B3" s="636"/>
      <c r="C3" s="636"/>
      <c r="D3" s="636"/>
      <c r="E3" s="636"/>
    </row>
    <row r="4" spans="1:5" ht="15">
      <c r="A4" s="380"/>
      <c r="B4" s="381"/>
      <c r="C4" s="381"/>
      <c r="D4" s="381"/>
      <c r="E4" s="381"/>
    </row>
    <row r="5" spans="1:5" ht="18.600000000000001" customHeight="1">
      <c r="A5" s="634" t="s">
        <v>54</v>
      </c>
      <c r="B5" s="634"/>
      <c r="C5" s="634"/>
      <c r="D5" s="634"/>
      <c r="E5" s="634"/>
    </row>
    <row r="6" spans="1:5" ht="31.5">
      <c r="A6" s="372" t="s">
        <v>362</v>
      </c>
      <c r="B6" s="372" t="s">
        <v>60</v>
      </c>
      <c r="C6" s="372" t="s">
        <v>363</v>
      </c>
      <c r="D6" s="372" t="s">
        <v>364</v>
      </c>
      <c r="E6" s="372" t="s">
        <v>365</v>
      </c>
    </row>
    <row r="7" spans="1:5" ht="15.75">
      <c r="A7" s="372">
        <v>1</v>
      </c>
      <c r="B7" s="372">
        <v>2</v>
      </c>
      <c r="C7" s="372">
        <v>3</v>
      </c>
      <c r="D7" s="372">
        <v>4</v>
      </c>
      <c r="E7" s="372">
        <v>5</v>
      </c>
    </row>
    <row r="8" spans="1:5">
      <c r="A8" s="374" t="s">
        <v>366</v>
      </c>
      <c r="B8" s="375" t="s">
        <v>434</v>
      </c>
      <c r="C8" s="376">
        <v>30854</v>
      </c>
      <c r="D8" s="376">
        <v>0</v>
      </c>
      <c r="E8" s="376">
        <v>30854</v>
      </c>
    </row>
    <row r="9" spans="1:5">
      <c r="A9" s="374" t="s">
        <v>368</v>
      </c>
      <c r="B9" s="375" t="s">
        <v>435</v>
      </c>
      <c r="C9" s="376">
        <v>342523</v>
      </c>
      <c r="D9" s="376">
        <v>0</v>
      </c>
      <c r="E9" s="376">
        <v>342523</v>
      </c>
    </row>
    <row r="10" spans="1:5">
      <c r="A10" s="374" t="s">
        <v>370</v>
      </c>
      <c r="B10" s="375" t="s">
        <v>436</v>
      </c>
      <c r="C10" s="376">
        <v>5727</v>
      </c>
      <c r="D10" s="376">
        <v>0</v>
      </c>
      <c r="E10" s="376">
        <v>5727</v>
      </c>
    </row>
    <row r="11" spans="1:5">
      <c r="A11" s="377" t="s">
        <v>372</v>
      </c>
      <c r="B11" s="378" t="s">
        <v>437</v>
      </c>
      <c r="C11" s="379">
        <v>379104</v>
      </c>
      <c r="D11" s="379">
        <v>0</v>
      </c>
      <c r="E11" s="379">
        <v>379104</v>
      </c>
    </row>
    <row r="12" spans="1:5">
      <c r="A12" s="374" t="s">
        <v>374</v>
      </c>
      <c r="B12" s="375" t="s">
        <v>438</v>
      </c>
      <c r="C12" s="376">
        <v>0</v>
      </c>
      <c r="D12" s="376">
        <v>0</v>
      </c>
      <c r="E12" s="376">
        <v>0</v>
      </c>
    </row>
    <row r="13" spans="1:5">
      <c r="A13" s="374" t="s">
        <v>376</v>
      </c>
      <c r="B13" s="375" t="s">
        <v>439</v>
      </c>
      <c r="C13" s="376">
        <v>0</v>
      </c>
      <c r="D13" s="376">
        <v>0</v>
      </c>
      <c r="E13" s="376">
        <v>0</v>
      </c>
    </row>
    <row r="14" spans="1:5">
      <c r="A14" s="377" t="s">
        <v>378</v>
      </c>
      <c r="B14" s="378" t="s">
        <v>440</v>
      </c>
      <c r="C14" s="379">
        <v>0</v>
      </c>
      <c r="D14" s="379">
        <v>0</v>
      </c>
      <c r="E14" s="379">
        <v>0</v>
      </c>
    </row>
    <row r="15" spans="1:5">
      <c r="A15" s="374" t="s">
        <v>380</v>
      </c>
      <c r="B15" s="375" t="s">
        <v>441</v>
      </c>
      <c r="C15" s="376">
        <v>108033</v>
      </c>
      <c r="D15" s="376">
        <v>-94016</v>
      </c>
      <c r="E15" s="376">
        <v>14017</v>
      </c>
    </row>
    <row r="16" spans="1:5">
      <c r="A16" s="374" t="s">
        <v>382</v>
      </c>
      <c r="B16" s="375" t="s">
        <v>442</v>
      </c>
      <c r="C16" s="376">
        <v>60302</v>
      </c>
      <c r="D16" s="376">
        <v>0</v>
      </c>
      <c r="E16" s="376">
        <v>60302</v>
      </c>
    </row>
    <row r="17" spans="1:5">
      <c r="A17" s="374" t="s">
        <v>384</v>
      </c>
      <c r="B17" s="375" t="s">
        <v>443</v>
      </c>
      <c r="C17" s="376">
        <v>2400</v>
      </c>
      <c r="D17" s="376">
        <v>0</v>
      </c>
      <c r="E17" s="376">
        <v>2400</v>
      </c>
    </row>
    <row r="18" spans="1:5">
      <c r="A18" s="377" t="s">
        <v>386</v>
      </c>
      <c r="B18" s="378" t="s">
        <v>444</v>
      </c>
      <c r="C18" s="379">
        <v>170735</v>
      </c>
      <c r="D18" s="379">
        <v>-94016</v>
      </c>
      <c r="E18" s="379">
        <v>76719</v>
      </c>
    </row>
    <row r="19" spans="1:5">
      <c r="A19" s="374" t="s">
        <v>388</v>
      </c>
      <c r="B19" s="375" t="s">
        <v>445</v>
      </c>
      <c r="C19" s="376">
        <v>33515</v>
      </c>
      <c r="D19" s="376">
        <v>0</v>
      </c>
      <c r="E19" s="376">
        <v>33515</v>
      </c>
    </row>
    <row r="20" spans="1:5">
      <c r="A20" s="374" t="s">
        <v>390</v>
      </c>
      <c r="B20" s="375" t="s">
        <v>446</v>
      </c>
      <c r="C20" s="376">
        <v>56215</v>
      </c>
      <c r="D20" s="376">
        <v>0</v>
      </c>
      <c r="E20" s="376">
        <v>56215</v>
      </c>
    </row>
    <row r="21" spans="1:5">
      <c r="A21" s="374" t="s">
        <v>392</v>
      </c>
      <c r="B21" s="375" t="s">
        <v>447</v>
      </c>
      <c r="C21" s="376">
        <v>0</v>
      </c>
      <c r="D21" s="376">
        <v>0</v>
      </c>
      <c r="E21" s="376">
        <v>0</v>
      </c>
    </row>
    <row r="22" spans="1:5">
      <c r="A22" s="374" t="s">
        <v>394</v>
      </c>
      <c r="B22" s="375" t="s">
        <v>448</v>
      </c>
      <c r="C22" s="376">
        <v>0</v>
      </c>
      <c r="D22" s="376">
        <v>0</v>
      </c>
      <c r="E22" s="376">
        <v>0</v>
      </c>
    </row>
    <row r="23" spans="1:5">
      <c r="A23" s="377" t="s">
        <v>396</v>
      </c>
      <c r="B23" s="378" t="s">
        <v>449</v>
      </c>
      <c r="C23" s="379">
        <v>89730</v>
      </c>
      <c r="D23" s="379">
        <v>0</v>
      </c>
      <c r="E23" s="379">
        <v>89730</v>
      </c>
    </row>
    <row r="24" spans="1:5">
      <c r="A24" s="374" t="s">
        <v>398</v>
      </c>
      <c r="B24" s="375" t="s">
        <v>450</v>
      </c>
      <c r="C24" s="376">
        <v>159490</v>
      </c>
      <c r="D24" s="376">
        <v>0</v>
      </c>
      <c r="E24" s="376">
        <v>159490</v>
      </c>
    </row>
    <row r="25" spans="1:5">
      <c r="A25" s="374" t="s">
        <v>400</v>
      </c>
      <c r="B25" s="375" t="s">
        <v>451</v>
      </c>
      <c r="C25" s="376">
        <v>20641</v>
      </c>
      <c r="D25" s="376">
        <v>0</v>
      </c>
      <c r="E25" s="376">
        <v>20641</v>
      </c>
    </row>
    <row r="26" spans="1:5">
      <c r="A26" s="374" t="s">
        <v>402</v>
      </c>
      <c r="B26" s="375" t="s">
        <v>452</v>
      </c>
      <c r="C26" s="376">
        <v>42610</v>
      </c>
      <c r="D26" s="376">
        <v>0</v>
      </c>
      <c r="E26" s="376">
        <v>42610</v>
      </c>
    </row>
    <row r="27" spans="1:5">
      <c r="A27" s="377" t="s">
        <v>404</v>
      </c>
      <c r="B27" s="378" t="s">
        <v>453</v>
      </c>
      <c r="C27" s="379">
        <v>222741</v>
      </c>
      <c r="D27" s="379">
        <v>0</v>
      </c>
      <c r="E27" s="379">
        <v>222741</v>
      </c>
    </row>
    <row r="28" spans="1:5">
      <c r="A28" s="377" t="s">
        <v>406</v>
      </c>
      <c r="B28" s="378" t="s">
        <v>454</v>
      </c>
      <c r="C28" s="379">
        <v>56102</v>
      </c>
      <c r="D28" s="379">
        <v>0</v>
      </c>
      <c r="E28" s="379">
        <v>56102</v>
      </c>
    </row>
    <row r="29" spans="1:5">
      <c r="A29" s="377" t="s">
        <v>408</v>
      </c>
      <c r="B29" s="378" t="s">
        <v>455</v>
      </c>
      <c r="C29" s="379">
        <v>150715</v>
      </c>
      <c r="D29" s="379">
        <v>-94016</v>
      </c>
      <c r="E29" s="379">
        <v>56699</v>
      </c>
    </row>
    <row r="30" spans="1:5">
      <c r="A30" s="377" t="s">
        <v>410</v>
      </c>
      <c r="B30" s="378" t="s">
        <v>456</v>
      </c>
      <c r="C30" s="379">
        <v>30551</v>
      </c>
      <c r="D30" s="379">
        <v>0</v>
      </c>
      <c r="E30" s="379">
        <v>30551</v>
      </c>
    </row>
    <row r="31" spans="1:5">
      <c r="A31" s="374" t="s">
        <v>412</v>
      </c>
      <c r="B31" s="375" t="s">
        <v>457</v>
      </c>
      <c r="C31" s="376">
        <v>0</v>
      </c>
      <c r="D31" s="376">
        <v>0</v>
      </c>
      <c r="E31" s="376">
        <v>0</v>
      </c>
    </row>
    <row r="32" spans="1:5">
      <c r="A32" s="374" t="s">
        <v>414</v>
      </c>
      <c r="B32" s="375" t="s">
        <v>458</v>
      </c>
      <c r="C32" s="376">
        <v>0</v>
      </c>
      <c r="D32" s="376">
        <v>0</v>
      </c>
      <c r="E32" s="376">
        <v>0</v>
      </c>
    </row>
    <row r="33" spans="1:5">
      <c r="A33" s="374" t="s">
        <v>416</v>
      </c>
      <c r="B33" s="375" t="s">
        <v>459</v>
      </c>
      <c r="C33" s="376">
        <v>3</v>
      </c>
      <c r="D33" s="376">
        <v>0</v>
      </c>
      <c r="E33" s="376">
        <v>3</v>
      </c>
    </row>
    <row r="34" spans="1:5">
      <c r="A34" s="374" t="s">
        <v>418</v>
      </c>
      <c r="B34" s="375" t="s">
        <v>460</v>
      </c>
      <c r="C34" s="376">
        <v>0</v>
      </c>
      <c r="D34" s="376">
        <v>0</v>
      </c>
      <c r="E34" s="376">
        <v>0</v>
      </c>
    </row>
    <row r="35" spans="1:5">
      <c r="A35" s="377" t="s">
        <v>420</v>
      </c>
      <c r="B35" s="378" t="s">
        <v>461</v>
      </c>
      <c r="C35" s="379">
        <v>3</v>
      </c>
      <c r="D35" s="379">
        <v>0</v>
      </c>
      <c r="E35" s="379">
        <v>3</v>
      </c>
    </row>
    <row r="36" spans="1:5">
      <c r="A36" s="374" t="s">
        <v>422</v>
      </c>
      <c r="B36" s="375" t="s">
        <v>462</v>
      </c>
      <c r="C36" s="376">
        <v>2</v>
      </c>
      <c r="D36" s="376">
        <v>0</v>
      </c>
      <c r="E36" s="376">
        <v>2</v>
      </c>
    </row>
    <row r="37" spans="1:5">
      <c r="A37" s="374" t="s">
        <v>424</v>
      </c>
      <c r="B37" s="375" t="s">
        <v>463</v>
      </c>
      <c r="C37" s="376">
        <v>0</v>
      </c>
      <c r="D37" s="376">
        <v>0</v>
      </c>
      <c r="E37" s="376">
        <v>0</v>
      </c>
    </row>
    <row r="38" spans="1:5">
      <c r="A38" s="374" t="s">
        <v>426</v>
      </c>
      <c r="B38" s="375" t="s">
        <v>464</v>
      </c>
      <c r="C38" s="376">
        <v>0</v>
      </c>
      <c r="D38" s="376">
        <v>0</v>
      </c>
      <c r="E38" s="376">
        <v>0</v>
      </c>
    </row>
    <row r="39" spans="1:5">
      <c r="A39" s="374" t="s">
        <v>428</v>
      </c>
      <c r="B39" s="375" t="s">
        <v>465</v>
      </c>
      <c r="C39" s="376">
        <v>0</v>
      </c>
      <c r="D39" s="376">
        <v>0</v>
      </c>
      <c r="E39" s="376">
        <v>0</v>
      </c>
    </row>
    <row r="40" spans="1:5">
      <c r="A40" s="377" t="s">
        <v>430</v>
      </c>
      <c r="B40" s="378" t="s">
        <v>466</v>
      </c>
      <c r="C40" s="379">
        <v>2</v>
      </c>
      <c r="D40" s="379">
        <v>0</v>
      </c>
      <c r="E40" s="379">
        <v>2</v>
      </c>
    </row>
    <row r="41" spans="1:5">
      <c r="A41" s="377" t="s">
        <v>467</v>
      </c>
      <c r="B41" s="378" t="s">
        <v>468</v>
      </c>
      <c r="C41" s="379">
        <v>1</v>
      </c>
      <c r="D41" s="379">
        <v>0</v>
      </c>
      <c r="E41" s="379">
        <v>1</v>
      </c>
    </row>
    <row r="42" spans="1:5">
      <c r="A42" s="377" t="s">
        <v>469</v>
      </c>
      <c r="B42" s="378" t="s">
        <v>470</v>
      </c>
      <c r="C42" s="379">
        <v>30552</v>
      </c>
      <c r="D42" s="379">
        <v>0</v>
      </c>
      <c r="E42" s="379">
        <v>30552</v>
      </c>
    </row>
    <row r="43" spans="1:5">
      <c r="A43" s="374" t="s">
        <v>471</v>
      </c>
      <c r="B43" s="375" t="s">
        <v>472</v>
      </c>
      <c r="C43" s="376">
        <v>13419</v>
      </c>
      <c r="D43" s="376">
        <v>0</v>
      </c>
      <c r="E43" s="376">
        <v>13419</v>
      </c>
    </row>
    <row r="44" spans="1:5">
      <c r="A44" s="374" t="s">
        <v>473</v>
      </c>
      <c r="B44" s="375" t="s">
        <v>474</v>
      </c>
      <c r="C44" s="376">
        <v>1988</v>
      </c>
      <c r="D44" s="376">
        <v>0</v>
      </c>
      <c r="E44" s="376">
        <v>1988</v>
      </c>
    </row>
    <row r="45" spans="1:5">
      <c r="A45" s="377" t="s">
        <v>475</v>
      </c>
      <c r="B45" s="378" t="s">
        <v>476</v>
      </c>
      <c r="C45" s="379">
        <v>15407</v>
      </c>
      <c r="D45" s="379">
        <v>0</v>
      </c>
      <c r="E45" s="379">
        <v>15407</v>
      </c>
    </row>
    <row r="46" spans="1:5">
      <c r="A46" s="377" t="s">
        <v>477</v>
      </c>
      <c r="B46" s="378" t="s">
        <v>478</v>
      </c>
      <c r="C46" s="379">
        <v>8630</v>
      </c>
      <c r="D46" s="379">
        <v>0</v>
      </c>
      <c r="E46" s="379">
        <v>8630</v>
      </c>
    </row>
    <row r="47" spans="1:5">
      <c r="A47" s="377" t="s">
        <v>479</v>
      </c>
      <c r="B47" s="378" t="s">
        <v>480</v>
      </c>
      <c r="C47" s="379">
        <v>6777</v>
      </c>
      <c r="D47" s="379">
        <v>0</v>
      </c>
      <c r="E47" s="379">
        <v>6777</v>
      </c>
    </row>
    <row r="48" spans="1:5">
      <c r="A48" s="377" t="s">
        <v>481</v>
      </c>
      <c r="B48" s="378" t="s">
        <v>482</v>
      </c>
      <c r="C48" s="379">
        <v>37329</v>
      </c>
      <c r="D48" s="379">
        <v>0</v>
      </c>
      <c r="E48" s="379">
        <v>37329</v>
      </c>
    </row>
  </sheetData>
  <mergeCells count="4">
    <mergeCell ref="A1:E1"/>
    <mergeCell ref="A2:E2"/>
    <mergeCell ref="A3:E3"/>
    <mergeCell ref="A5:E5"/>
  </mergeCells>
  <printOptions horizontalCentered="1"/>
  <pageMargins left="0.74803149606299213" right="0.74803149606299213" top="0.98425196850393704" bottom="0.98425196850393704" header="0.51181102362204722" footer="0.51181102362204722"/>
  <pageSetup scale="6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4"/>
  <sheetViews>
    <sheetView topLeftCell="A16" zoomScaleSheetLayoutView="100" workbookViewId="0">
      <selection activeCell="D9" sqref="D9:D10"/>
    </sheetView>
  </sheetViews>
  <sheetFormatPr defaultColWidth="9.140625" defaultRowHeight="15.75"/>
  <cols>
    <col min="1" max="1" width="11.140625" style="383" customWidth="1"/>
    <col min="2" max="2" width="64.140625" style="391" customWidth="1"/>
    <col min="3" max="3" width="13.140625" style="385" customWidth="1"/>
    <col min="4" max="4" width="10.42578125" style="386" bestFit="1" customWidth="1"/>
    <col min="5" max="7" width="9.140625" style="382"/>
    <col min="8" max="16384" width="9.140625" style="383"/>
  </cols>
  <sheetData>
    <row r="1" spans="1:7">
      <c r="A1" s="637" t="s">
        <v>501</v>
      </c>
      <c r="B1" s="637"/>
      <c r="C1" s="637"/>
      <c r="D1" s="637"/>
    </row>
    <row r="2" spans="1:7">
      <c r="B2" s="384"/>
    </row>
    <row r="3" spans="1:7" s="388" customFormat="1" ht="33" customHeight="1">
      <c r="A3" s="638" t="s">
        <v>349</v>
      </c>
      <c r="B3" s="638"/>
      <c r="C3" s="638"/>
      <c r="D3" s="638"/>
      <c r="E3" s="387"/>
    </row>
    <row r="4" spans="1:7" s="388" customFormat="1" ht="42" customHeight="1">
      <c r="A4" s="638" t="s">
        <v>483</v>
      </c>
      <c r="B4" s="638"/>
      <c r="C4" s="638"/>
      <c r="D4" s="638"/>
      <c r="E4" s="387"/>
    </row>
    <row r="5" spans="1:7">
      <c r="B5" s="389"/>
      <c r="C5" s="390"/>
    </row>
    <row r="6" spans="1:7">
      <c r="C6" s="385" t="s">
        <v>54</v>
      </c>
    </row>
    <row r="7" spans="1:7" s="392" customFormat="1" ht="36" customHeight="1">
      <c r="B7" s="393" t="s">
        <v>484</v>
      </c>
      <c r="C7" s="394"/>
      <c r="D7" s="395"/>
      <c r="E7" s="395"/>
      <c r="F7" s="396"/>
      <c r="G7" s="396"/>
    </row>
    <row r="8" spans="1:7" s="397" customFormat="1" ht="19.5" customHeight="1">
      <c r="B8" s="398" t="s">
        <v>485</v>
      </c>
      <c r="C8" s="399">
        <v>0</v>
      </c>
      <c r="D8" s="400"/>
      <c r="E8" s="401"/>
      <c r="F8" s="401"/>
      <c r="G8" s="401"/>
    </row>
    <row r="9" spans="1:7" s="392" customFormat="1" ht="15" customHeight="1">
      <c r="B9" s="402" t="s">
        <v>486</v>
      </c>
      <c r="C9" s="403">
        <v>0</v>
      </c>
      <c r="D9" s="404"/>
      <c r="E9" s="396"/>
      <c r="F9" s="396"/>
      <c r="G9" s="396"/>
    </row>
    <row r="10" spans="1:7" s="392" customFormat="1" ht="15" customHeight="1">
      <c r="B10" s="405"/>
      <c r="C10" s="406"/>
      <c r="D10" s="404"/>
      <c r="E10" s="396"/>
      <c r="F10" s="396"/>
      <c r="G10" s="396"/>
    </row>
    <row r="11" spans="1:7" s="392" customFormat="1" ht="15" customHeight="1">
      <c r="B11" s="393" t="s">
        <v>487</v>
      </c>
      <c r="C11" s="407"/>
      <c r="D11" s="396"/>
      <c r="E11" s="396"/>
      <c r="F11" s="396"/>
      <c r="G11" s="396"/>
    </row>
    <row r="12" spans="1:7" s="392" customFormat="1" ht="19.5" customHeight="1">
      <c r="B12" s="405" t="s">
        <v>488</v>
      </c>
      <c r="C12" s="408"/>
      <c r="D12" s="396"/>
      <c r="E12" s="396"/>
      <c r="F12" s="396"/>
      <c r="G12" s="396"/>
    </row>
    <row r="13" spans="1:7" s="392" customFormat="1" ht="15" customHeight="1">
      <c r="B13" s="405"/>
      <c r="C13" s="406"/>
      <c r="D13" s="404"/>
      <c r="E13" s="396"/>
      <c r="F13" s="396"/>
      <c r="G13" s="396"/>
    </row>
    <row r="14" spans="1:7" s="409" customFormat="1" ht="34.5" customHeight="1">
      <c r="B14" s="393" t="s">
        <v>489</v>
      </c>
      <c r="C14" s="410"/>
      <c r="D14" s="411"/>
      <c r="E14" s="411"/>
      <c r="F14" s="395"/>
      <c r="G14" s="395"/>
    </row>
    <row r="15" spans="1:7" s="392" customFormat="1" ht="15" customHeight="1">
      <c r="B15" s="412" t="s">
        <v>43</v>
      </c>
      <c r="C15" s="413"/>
      <c r="D15" s="404"/>
      <c r="E15" s="396"/>
      <c r="F15" s="396"/>
      <c r="G15" s="396"/>
    </row>
    <row r="16" spans="1:7" s="414" customFormat="1" ht="15" customHeight="1">
      <c r="B16" s="405" t="s">
        <v>490</v>
      </c>
      <c r="C16" s="413">
        <v>0</v>
      </c>
      <c r="D16" s="415"/>
      <c r="E16" s="416"/>
      <c r="F16" s="416"/>
      <c r="G16" s="416"/>
    </row>
    <row r="17" spans="2:7" s="392" customFormat="1" ht="15" customHeight="1">
      <c r="B17" s="405"/>
      <c r="C17" s="413"/>
      <c r="D17" s="404"/>
      <c r="E17" s="396"/>
      <c r="F17" s="396"/>
      <c r="G17" s="396"/>
    </row>
    <row r="18" spans="2:7" s="392" customFormat="1" ht="15" customHeight="1">
      <c r="B18" s="402" t="s">
        <v>491</v>
      </c>
      <c r="C18" s="417"/>
      <c r="D18" s="404"/>
      <c r="E18" s="396"/>
      <c r="F18" s="396"/>
      <c r="G18" s="396"/>
    </row>
    <row r="19" spans="2:7" s="392" customFormat="1" ht="15" customHeight="1">
      <c r="B19" s="405" t="s">
        <v>492</v>
      </c>
      <c r="C19" s="413">
        <v>312</v>
      </c>
      <c r="D19" s="404"/>
      <c r="E19" s="396"/>
      <c r="F19" s="396"/>
      <c r="G19" s="396"/>
    </row>
    <row r="20" spans="2:7" s="392" customFormat="1" ht="15" customHeight="1">
      <c r="B20" s="405" t="s">
        <v>493</v>
      </c>
      <c r="C20" s="413">
        <v>513</v>
      </c>
      <c r="D20" s="404"/>
      <c r="E20" s="396"/>
      <c r="F20" s="396"/>
      <c r="G20" s="396"/>
    </row>
    <row r="21" spans="2:7" s="418" customFormat="1" ht="15" customHeight="1">
      <c r="B21" s="402" t="s">
        <v>486</v>
      </c>
      <c r="C21" s="403">
        <v>825</v>
      </c>
      <c r="D21" s="389"/>
      <c r="E21" s="411"/>
      <c r="F21" s="411"/>
      <c r="G21" s="411"/>
    </row>
    <row r="22" spans="2:7" s="392" customFormat="1" ht="15" customHeight="1">
      <c r="B22" s="405"/>
      <c r="C22" s="413"/>
      <c r="D22" s="404"/>
      <c r="E22" s="396"/>
      <c r="F22" s="396"/>
      <c r="G22" s="396"/>
    </row>
    <row r="23" spans="2:7" s="392" customFormat="1" ht="36.75" customHeight="1">
      <c r="B23" s="393" t="s">
        <v>494</v>
      </c>
      <c r="C23" s="407"/>
      <c r="D23" s="396"/>
      <c r="E23" s="396"/>
      <c r="F23" s="396"/>
      <c r="G23" s="396"/>
    </row>
    <row r="24" spans="2:7" s="392" customFormat="1" ht="15" customHeight="1">
      <c r="B24" s="405" t="s">
        <v>495</v>
      </c>
      <c r="C24" s="408">
        <v>0</v>
      </c>
      <c r="D24" s="404"/>
      <c r="E24" s="396"/>
      <c r="F24" s="396"/>
      <c r="G24" s="396"/>
    </row>
    <row r="25" spans="2:7" s="392" customFormat="1" ht="15" customHeight="1">
      <c r="B25" s="405" t="s">
        <v>496</v>
      </c>
      <c r="C25" s="408">
        <v>0</v>
      </c>
      <c r="D25" s="404"/>
      <c r="E25" s="396"/>
      <c r="F25" s="396"/>
      <c r="G25" s="396"/>
    </row>
    <row r="26" spans="2:7" s="392" customFormat="1" ht="15" customHeight="1">
      <c r="B26" s="402" t="s">
        <v>486</v>
      </c>
      <c r="C26" s="394">
        <v>0</v>
      </c>
      <c r="D26" s="404"/>
      <c r="E26" s="396"/>
      <c r="F26" s="396"/>
      <c r="G26" s="396"/>
    </row>
    <row r="27" spans="2:7" s="392" customFormat="1" ht="15" customHeight="1">
      <c r="B27" s="405"/>
      <c r="C27" s="413"/>
      <c r="D27" s="404"/>
      <c r="E27" s="396"/>
      <c r="F27" s="396"/>
      <c r="G27" s="396"/>
    </row>
    <row r="28" spans="2:7" s="392" customFormat="1" ht="21" customHeight="1">
      <c r="B28" s="402" t="s">
        <v>497</v>
      </c>
      <c r="C28" s="410"/>
      <c r="D28" s="411"/>
      <c r="E28" s="411"/>
      <c r="F28" s="396"/>
      <c r="G28" s="396"/>
    </row>
    <row r="29" spans="2:7" s="392" customFormat="1" ht="15" customHeight="1">
      <c r="B29" s="405" t="s">
        <v>498</v>
      </c>
      <c r="C29" s="408">
        <v>0</v>
      </c>
      <c r="D29" s="404"/>
      <c r="E29" s="396"/>
      <c r="F29" s="396"/>
      <c r="G29" s="396"/>
    </row>
    <row r="30" spans="2:7" s="392" customFormat="1" ht="15" customHeight="1">
      <c r="B30" s="405" t="s">
        <v>490</v>
      </c>
      <c r="C30" s="408">
        <v>0</v>
      </c>
      <c r="D30" s="404"/>
      <c r="E30" s="396"/>
      <c r="F30" s="396"/>
      <c r="G30" s="396"/>
    </row>
    <row r="31" spans="2:7" s="392" customFormat="1" ht="15" customHeight="1">
      <c r="B31" s="405"/>
      <c r="C31" s="408"/>
      <c r="D31" s="404"/>
      <c r="E31" s="396"/>
      <c r="F31" s="396"/>
      <c r="G31" s="396"/>
    </row>
    <row r="32" spans="2:7" ht="15" customHeight="1">
      <c r="B32" s="393" t="s">
        <v>486</v>
      </c>
      <c r="C32" s="407">
        <v>0</v>
      </c>
    </row>
    <row r="33" spans="2:7" ht="15" customHeight="1">
      <c r="B33" s="419"/>
      <c r="C33" s="413"/>
    </row>
    <row r="34" spans="2:7" s="423" customFormat="1" ht="15" customHeight="1">
      <c r="B34" s="393" t="s">
        <v>499</v>
      </c>
      <c r="C34" s="420">
        <v>825</v>
      </c>
      <c r="D34" s="421"/>
      <c r="E34" s="422"/>
      <c r="F34" s="422"/>
      <c r="G34" s="422"/>
    </row>
  </sheetData>
  <mergeCells count="3">
    <mergeCell ref="A1:D1"/>
    <mergeCell ref="A3:D3"/>
    <mergeCell ref="A4:D4"/>
  </mergeCells>
  <pageMargins left="0.33" right="0.22" top="0.53" bottom="0.5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63"/>
  <sheetViews>
    <sheetView tabSelected="1" showWhiteSpace="0" view="pageBreakPreview" zoomScale="60" workbookViewId="0">
      <selection activeCell="L20" sqref="L20"/>
    </sheetView>
  </sheetViews>
  <sheetFormatPr defaultRowHeight="15.75"/>
  <cols>
    <col min="1" max="1" width="12.140625" style="500" customWidth="1"/>
    <col min="2" max="2" width="3.140625" style="501" customWidth="1"/>
    <col min="3" max="3" width="60.85546875" style="502" bestFit="1" customWidth="1"/>
    <col min="4" max="4" width="14.42578125" style="515" customWidth="1"/>
    <col min="5" max="5" width="17.5703125" style="501" customWidth="1"/>
    <col min="6" max="16384" width="9.140625" style="500"/>
  </cols>
  <sheetData>
    <row r="1" spans="1:9">
      <c r="B1" s="501" t="s">
        <v>502</v>
      </c>
      <c r="D1" s="503"/>
      <c r="E1" s="503" t="s">
        <v>561</v>
      </c>
      <c r="F1" s="503"/>
      <c r="G1" s="503"/>
      <c r="H1" s="503"/>
      <c r="I1" s="503"/>
    </row>
    <row r="2" spans="1:9">
      <c r="D2" s="503"/>
      <c r="E2" s="503"/>
      <c r="F2" s="503"/>
      <c r="G2" s="503"/>
      <c r="H2" s="503"/>
      <c r="I2" s="503"/>
    </row>
    <row r="3" spans="1:9" ht="20.25">
      <c r="A3" s="639" t="s">
        <v>503</v>
      </c>
      <c r="B3" s="639"/>
      <c r="C3" s="639"/>
      <c r="D3" s="639"/>
      <c r="E3" s="639"/>
      <c r="F3" s="504"/>
      <c r="G3" s="504"/>
      <c r="H3" s="504"/>
      <c r="I3" s="504"/>
    </row>
    <row r="4" spans="1:9">
      <c r="C4" s="505"/>
      <c r="D4" s="506"/>
    </row>
    <row r="5" spans="1:9">
      <c r="D5" s="507" t="s">
        <v>57</v>
      </c>
    </row>
    <row r="6" spans="1:9">
      <c r="B6" s="640" t="s">
        <v>60</v>
      </c>
      <c r="C6" s="641"/>
      <c r="D6" s="508"/>
      <c r="E6" s="500"/>
    </row>
    <row r="7" spans="1:9">
      <c r="B7" s="508"/>
      <c r="C7" s="509" t="s">
        <v>504</v>
      </c>
      <c r="D7" s="508">
        <v>196</v>
      </c>
      <c r="E7" s="500"/>
    </row>
    <row r="8" spans="1:9">
      <c r="B8" s="510"/>
      <c r="C8" s="511" t="s">
        <v>505</v>
      </c>
      <c r="D8" s="510">
        <v>196</v>
      </c>
      <c r="E8" s="500"/>
    </row>
    <row r="9" spans="1:9">
      <c r="B9" s="508"/>
      <c r="C9" s="509" t="s">
        <v>506</v>
      </c>
      <c r="D9" s="510"/>
      <c r="E9" s="500"/>
    </row>
    <row r="10" spans="1:9">
      <c r="B10" s="510"/>
      <c r="C10" s="511" t="s">
        <v>507</v>
      </c>
      <c r="D10" s="512">
        <v>168182</v>
      </c>
      <c r="E10" s="500"/>
    </row>
    <row r="11" spans="1:9">
      <c r="B11" s="510"/>
      <c r="C11" s="511" t="s">
        <v>508</v>
      </c>
      <c r="D11" s="512">
        <v>30674</v>
      </c>
      <c r="E11" s="500"/>
      <c r="F11" s="516"/>
    </row>
    <row r="12" spans="1:9">
      <c r="B12" s="510"/>
      <c r="C12" s="511" t="s">
        <v>509</v>
      </c>
      <c r="D12" s="512">
        <v>10898</v>
      </c>
      <c r="E12" s="500"/>
    </row>
    <row r="13" spans="1:9">
      <c r="B13" s="510"/>
      <c r="C13" s="511" t="s">
        <v>510</v>
      </c>
      <c r="D13" s="510">
        <v>221</v>
      </c>
      <c r="E13" s="500"/>
    </row>
    <row r="14" spans="1:9">
      <c r="B14" s="510"/>
      <c r="C14" s="511" t="s">
        <v>511</v>
      </c>
      <c r="D14" s="512">
        <v>146521</v>
      </c>
      <c r="E14" s="500"/>
    </row>
    <row r="15" spans="1:9">
      <c r="B15" s="510"/>
      <c r="C15" s="511" t="s">
        <v>512</v>
      </c>
      <c r="D15" s="512">
        <v>621275</v>
      </c>
      <c r="E15" s="500"/>
    </row>
    <row r="16" spans="1:9">
      <c r="B16" s="510"/>
      <c r="C16" s="511" t="s">
        <v>513</v>
      </c>
      <c r="D16" s="512">
        <v>654470</v>
      </c>
      <c r="E16" s="500"/>
    </row>
    <row r="17" spans="2:5">
      <c r="B17" s="510"/>
      <c r="C17" s="511" t="s">
        <v>514</v>
      </c>
      <c r="D17" s="512">
        <v>1003433</v>
      </c>
      <c r="E17" s="500"/>
    </row>
    <row r="18" spans="2:5">
      <c r="B18" s="510"/>
      <c r="C18" s="511" t="s">
        <v>515</v>
      </c>
      <c r="D18" s="512">
        <v>766</v>
      </c>
      <c r="E18" s="500"/>
    </row>
    <row r="19" spans="2:5">
      <c r="B19" s="510"/>
      <c r="C19" s="511" t="s">
        <v>516</v>
      </c>
      <c r="D19" s="512">
        <v>12179</v>
      </c>
      <c r="E19" s="500"/>
    </row>
    <row r="20" spans="2:5">
      <c r="B20" s="510"/>
      <c r="C20" s="511" t="s">
        <v>517</v>
      </c>
      <c r="D20" s="510">
        <v>57</v>
      </c>
      <c r="E20" s="500"/>
    </row>
    <row r="21" spans="2:5">
      <c r="B21" s="509"/>
      <c r="C21" s="509" t="s">
        <v>518</v>
      </c>
      <c r="D21" s="513">
        <v>2648676</v>
      </c>
      <c r="E21" s="500"/>
    </row>
    <row r="22" spans="2:5">
      <c r="B22" s="510"/>
      <c r="C22" s="511" t="s">
        <v>519</v>
      </c>
      <c r="D22" s="510"/>
      <c r="E22" s="500"/>
    </row>
    <row r="23" spans="2:5">
      <c r="B23" s="510"/>
      <c r="C23" s="511" t="s">
        <v>520</v>
      </c>
      <c r="D23" s="510">
        <v>10</v>
      </c>
      <c r="E23" s="500"/>
    </row>
    <row r="24" spans="2:5">
      <c r="B24" s="510"/>
      <c r="C24" s="511" t="s">
        <v>521</v>
      </c>
      <c r="D24" s="510">
        <v>146</v>
      </c>
      <c r="E24" s="500"/>
    </row>
    <row r="25" spans="2:5">
      <c r="B25" s="509"/>
      <c r="C25" s="509" t="s">
        <v>522</v>
      </c>
      <c r="D25" s="513">
        <v>156</v>
      </c>
      <c r="E25" s="500"/>
    </row>
    <row r="26" spans="2:5">
      <c r="B26" s="510"/>
      <c r="C26" s="511" t="s">
        <v>523</v>
      </c>
      <c r="D26" s="510"/>
      <c r="E26" s="500"/>
    </row>
    <row r="27" spans="2:5">
      <c r="B27" s="510"/>
      <c r="C27" s="511" t="s">
        <v>524</v>
      </c>
      <c r="D27" s="512">
        <v>7759</v>
      </c>
      <c r="E27" s="500"/>
    </row>
    <row r="28" spans="2:5">
      <c r="B28" s="510"/>
      <c r="C28" s="511" t="s">
        <v>525</v>
      </c>
      <c r="D28" s="512">
        <v>14300</v>
      </c>
      <c r="E28" s="500"/>
    </row>
    <row r="29" spans="2:5">
      <c r="B29" s="510"/>
      <c r="C29" s="511" t="s">
        <v>526</v>
      </c>
      <c r="D29" s="512">
        <v>1609</v>
      </c>
      <c r="E29" s="500"/>
    </row>
    <row r="30" spans="2:5">
      <c r="B30" s="510"/>
      <c r="C30" s="511" t="s">
        <v>527</v>
      </c>
      <c r="D30" s="512">
        <v>152594</v>
      </c>
      <c r="E30" s="500"/>
    </row>
    <row r="31" spans="2:5">
      <c r="B31" s="510"/>
      <c r="C31" s="511" t="s">
        <v>528</v>
      </c>
      <c r="D31" s="512">
        <v>15729</v>
      </c>
      <c r="E31" s="500"/>
    </row>
    <row r="32" spans="2:5">
      <c r="B32" s="509"/>
      <c r="C32" s="509" t="s">
        <v>529</v>
      </c>
      <c r="D32" s="513">
        <v>191991</v>
      </c>
      <c r="E32" s="500"/>
    </row>
    <row r="33" spans="2:5">
      <c r="B33" s="642" t="s">
        <v>530</v>
      </c>
      <c r="C33" s="643"/>
      <c r="D33" s="513">
        <v>2841019</v>
      </c>
      <c r="E33" s="500"/>
    </row>
    <row r="34" spans="2:5">
      <c r="B34" s="510"/>
      <c r="C34" s="511" t="s">
        <v>531</v>
      </c>
      <c r="D34" s="510">
        <v>198</v>
      </c>
      <c r="E34" s="500"/>
    </row>
    <row r="35" spans="2:5">
      <c r="B35" s="509"/>
      <c r="C35" s="509" t="s">
        <v>532</v>
      </c>
      <c r="D35" s="508">
        <v>198</v>
      </c>
      <c r="E35" s="500"/>
    </row>
    <row r="36" spans="2:5">
      <c r="B36" s="510"/>
      <c r="C36" s="511" t="s">
        <v>533</v>
      </c>
      <c r="D36" s="510">
        <v>434</v>
      </c>
      <c r="E36" s="500"/>
    </row>
    <row r="37" spans="2:5">
      <c r="B37" s="510"/>
      <c r="C37" s="511" t="s">
        <v>534</v>
      </c>
      <c r="D37" s="512">
        <v>31278</v>
      </c>
      <c r="E37" s="500"/>
    </row>
    <row r="38" spans="2:5">
      <c r="B38" s="510"/>
      <c r="C38" s="511" t="s">
        <v>535</v>
      </c>
      <c r="D38" s="510">
        <v>94</v>
      </c>
      <c r="E38" s="500"/>
    </row>
    <row r="39" spans="2:5">
      <c r="B39" s="510"/>
      <c r="C39" s="509" t="s">
        <v>536</v>
      </c>
      <c r="D39" s="513">
        <v>31806</v>
      </c>
      <c r="E39" s="514"/>
    </row>
    <row r="40" spans="2:5">
      <c r="B40" s="510"/>
      <c r="C40" s="511" t="s">
        <v>537</v>
      </c>
      <c r="D40" s="512">
        <v>2619</v>
      </c>
      <c r="E40" s="500"/>
    </row>
    <row r="41" spans="2:5">
      <c r="B41" s="510"/>
      <c r="C41" s="511" t="s">
        <v>538</v>
      </c>
      <c r="D41" s="512">
        <v>2905</v>
      </c>
      <c r="E41" s="500"/>
    </row>
    <row r="42" spans="2:5">
      <c r="B42" s="510"/>
      <c r="C42" s="511" t="s">
        <v>539</v>
      </c>
      <c r="D42" s="512">
        <v>7323</v>
      </c>
      <c r="E42" s="500"/>
    </row>
    <row r="43" spans="2:5">
      <c r="B43" s="510"/>
      <c r="C43" s="511" t="s">
        <v>540</v>
      </c>
      <c r="D43" s="512">
        <v>1035</v>
      </c>
      <c r="E43" s="500"/>
    </row>
    <row r="44" spans="2:5">
      <c r="B44" s="510"/>
      <c r="C44" s="509" t="s">
        <v>541</v>
      </c>
      <c r="D44" s="513">
        <v>13882</v>
      </c>
      <c r="E44" s="500"/>
    </row>
    <row r="45" spans="2:5">
      <c r="B45" s="510"/>
      <c r="C45" s="511" t="s">
        <v>542</v>
      </c>
      <c r="D45" s="510">
        <v>704</v>
      </c>
      <c r="E45" s="500"/>
    </row>
    <row r="46" spans="2:5">
      <c r="B46" s="510"/>
      <c r="C46" s="511" t="s">
        <v>543</v>
      </c>
      <c r="D46" s="510">
        <v>295</v>
      </c>
      <c r="E46" s="500"/>
    </row>
    <row r="47" spans="2:5">
      <c r="B47" s="510"/>
      <c r="C47" s="509" t="s">
        <v>544</v>
      </c>
      <c r="D47" s="508">
        <v>999</v>
      </c>
      <c r="E47" s="500"/>
    </row>
    <row r="48" spans="2:5">
      <c r="B48" s="510"/>
      <c r="C48" s="511" t="s">
        <v>545</v>
      </c>
      <c r="D48" s="510">
        <v>72</v>
      </c>
      <c r="E48" s="500"/>
    </row>
    <row r="49" spans="2:5">
      <c r="B49" s="510"/>
      <c r="C49" s="511" t="s">
        <v>546</v>
      </c>
      <c r="D49" s="512">
        <v>98</v>
      </c>
      <c r="E49" s="500"/>
    </row>
    <row r="50" spans="2:5">
      <c r="B50" s="510"/>
      <c r="C50" s="509" t="s">
        <v>547</v>
      </c>
      <c r="D50" s="513">
        <v>2888074</v>
      </c>
      <c r="E50" s="500"/>
    </row>
    <row r="51" spans="2:5">
      <c r="B51" s="510"/>
      <c r="C51" s="511" t="s">
        <v>548</v>
      </c>
      <c r="D51" s="512">
        <v>3189615</v>
      </c>
      <c r="E51" s="500"/>
    </row>
    <row r="52" spans="2:5">
      <c r="B52" s="510"/>
      <c r="C52" s="511" t="s">
        <v>549</v>
      </c>
      <c r="D52" s="512">
        <v>50216</v>
      </c>
      <c r="E52" s="500"/>
    </row>
    <row r="53" spans="2:5">
      <c r="B53" s="510"/>
      <c r="C53" s="511" t="s">
        <v>550</v>
      </c>
      <c r="D53" s="512">
        <v>-589476</v>
      </c>
      <c r="E53" s="500"/>
    </row>
    <row r="54" spans="2:5">
      <c r="B54" s="510"/>
      <c r="C54" s="511" t="s">
        <v>551</v>
      </c>
      <c r="D54" s="512">
        <v>45959</v>
      </c>
      <c r="E54" s="500"/>
    </row>
    <row r="55" spans="2:5">
      <c r="B55" s="510"/>
      <c r="C55" s="509" t="s">
        <v>552</v>
      </c>
      <c r="D55" s="513">
        <v>2696314</v>
      </c>
      <c r="E55" s="500"/>
    </row>
    <row r="56" spans="2:5">
      <c r="B56" s="510"/>
      <c r="C56" s="511" t="s">
        <v>553</v>
      </c>
      <c r="D56" s="510">
        <v>3737</v>
      </c>
      <c r="E56" s="500"/>
    </row>
    <row r="57" spans="2:5">
      <c r="B57" s="510"/>
      <c r="C57" s="511" t="s">
        <v>554</v>
      </c>
      <c r="D57" s="510">
        <v>39</v>
      </c>
      <c r="E57" s="500"/>
    </row>
    <row r="58" spans="2:5">
      <c r="B58" s="510"/>
      <c r="C58" s="511" t="s">
        <v>555</v>
      </c>
      <c r="D58" s="510">
        <v>3972</v>
      </c>
      <c r="E58" s="500"/>
    </row>
    <row r="59" spans="2:5">
      <c r="B59" s="510"/>
      <c r="C59" s="509" t="s">
        <v>556</v>
      </c>
      <c r="D59" s="513">
        <v>7748</v>
      </c>
      <c r="E59" s="514"/>
    </row>
    <row r="60" spans="2:5">
      <c r="B60" s="510"/>
      <c r="C60" s="511" t="s">
        <v>557</v>
      </c>
      <c r="D60" s="512">
        <v>26058</v>
      </c>
      <c r="E60" s="500"/>
    </row>
    <row r="61" spans="2:5">
      <c r="B61" s="510"/>
      <c r="C61" s="511" t="s">
        <v>558</v>
      </c>
      <c r="D61" s="512">
        <v>157954</v>
      </c>
      <c r="E61" s="500"/>
    </row>
    <row r="62" spans="2:5">
      <c r="B62" s="510"/>
      <c r="C62" s="509" t="s">
        <v>559</v>
      </c>
      <c r="D62" s="513">
        <v>184012</v>
      </c>
      <c r="E62" s="500"/>
    </row>
    <row r="63" spans="2:5">
      <c r="B63" s="509"/>
      <c r="C63" s="509" t="s">
        <v>560</v>
      </c>
      <c r="D63" s="513">
        <v>2888074</v>
      </c>
      <c r="E63" s="500"/>
    </row>
  </sheetData>
  <mergeCells count="3">
    <mergeCell ref="A3:E3"/>
    <mergeCell ref="B6:C6"/>
    <mergeCell ref="B33:C33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08"/>
  <sheetViews>
    <sheetView topLeftCell="B61" zoomScale="110" zoomScaleNormal="110" workbookViewId="0">
      <selection activeCell="B76" sqref="B76:C76"/>
    </sheetView>
  </sheetViews>
  <sheetFormatPr defaultColWidth="8.85546875" defaultRowHeight="12.75"/>
  <cols>
    <col min="1" max="1" width="2.28515625" style="499" hidden="1" customWidth="1"/>
    <col min="2" max="2" width="42.7109375" style="498" customWidth="1"/>
    <col min="3" max="3" width="4.28515625" style="498" hidden="1" customWidth="1"/>
    <col min="4" max="6" width="20.42578125" style="498" customWidth="1"/>
    <col min="7" max="7" width="13.85546875" style="463" customWidth="1"/>
    <col min="8" max="16384" width="8.85546875" style="369"/>
  </cols>
  <sheetData>
    <row r="1" spans="1:11" ht="23.25" customHeight="1">
      <c r="A1" s="424"/>
      <c r="B1" s="520" t="s">
        <v>278</v>
      </c>
      <c r="C1" s="520"/>
      <c r="D1" s="520"/>
      <c r="E1" s="520"/>
      <c r="F1" s="520"/>
      <c r="G1" s="424"/>
      <c r="H1" s="425"/>
      <c r="I1" s="425"/>
      <c r="J1" s="425"/>
      <c r="K1" s="425"/>
    </row>
    <row r="2" spans="1:11" ht="42" customHeight="1">
      <c r="A2" s="365"/>
      <c r="B2" s="521" t="s">
        <v>164</v>
      </c>
      <c r="C2" s="521"/>
      <c r="D2" s="521"/>
      <c r="E2" s="521"/>
      <c r="F2" s="521"/>
      <c r="G2" s="365"/>
      <c r="H2" s="365"/>
      <c r="I2" s="365"/>
      <c r="J2" s="365"/>
      <c r="K2" s="426"/>
    </row>
    <row r="3" spans="1:11" ht="18.75" customHeight="1">
      <c r="A3" s="427"/>
      <c r="B3" s="428"/>
      <c r="C3" s="428"/>
      <c r="D3" s="428"/>
      <c r="E3" s="428"/>
      <c r="F3" s="428"/>
      <c r="G3" s="428"/>
    </row>
    <row r="4" spans="1:11">
      <c r="A4" s="429"/>
      <c r="B4" s="522" t="s">
        <v>112</v>
      </c>
      <c r="C4" s="522"/>
      <c r="D4" s="522"/>
      <c r="E4" s="522"/>
      <c r="F4" s="522"/>
      <c r="G4" s="430"/>
    </row>
    <row r="5" spans="1:11" ht="15.75">
      <c r="A5" s="431"/>
      <c r="B5" s="523" t="s">
        <v>113</v>
      </c>
      <c r="C5" s="524"/>
      <c r="D5" s="432" t="s">
        <v>165</v>
      </c>
      <c r="E5" s="432" t="s">
        <v>236</v>
      </c>
      <c r="F5" s="433" t="s">
        <v>276</v>
      </c>
      <c r="G5" s="434"/>
    </row>
    <row r="6" spans="1:11">
      <c r="A6" s="525" t="s">
        <v>6</v>
      </c>
      <c r="B6" s="527" t="s">
        <v>166</v>
      </c>
      <c r="C6" s="528"/>
      <c r="D6" s="435"/>
      <c r="E6" s="435"/>
      <c r="F6" s="435"/>
      <c r="G6" s="436"/>
    </row>
    <row r="7" spans="1:11">
      <c r="A7" s="526"/>
      <c r="B7" s="437" t="s">
        <v>167</v>
      </c>
      <c r="C7" s="438"/>
      <c r="D7" s="439">
        <v>71356</v>
      </c>
      <c r="E7" s="439">
        <v>71356</v>
      </c>
      <c r="F7" s="439">
        <v>71356</v>
      </c>
      <c r="G7" s="436"/>
    </row>
    <row r="8" spans="1:11">
      <c r="A8" s="526"/>
      <c r="B8" s="529" t="s">
        <v>168</v>
      </c>
      <c r="C8" s="529"/>
      <c r="D8" s="440">
        <v>7772</v>
      </c>
      <c r="E8" s="440">
        <v>7772</v>
      </c>
      <c r="F8" s="440">
        <v>7772</v>
      </c>
      <c r="G8" s="436"/>
    </row>
    <row r="9" spans="1:11">
      <c r="A9" s="526"/>
      <c r="B9" s="441" t="s">
        <v>169</v>
      </c>
      <c r="C9" s="441"/>
      <c r="D9" s="440">
        <v>5522</v>
      </c>
      <c r="E9" s="440">
        <v>5522</v>
      </c>
      <c r="F9" s="440">
        <v>5522</v>
      </c>
      <c r="G9" s="436"/>
    </row>
    <row r="10" spans="1:11">
      <c r="A10" s="526"/>
      <c r="B10" s="441" t="s">
        <v>82</v>
      </c>
      <c r="C10" s="441"/>
      <c r="D10" s="440">
        <v>1205</v>
      </c>
      <c r="E10" s="440">
        <v>1205</v>
      </c>
      <c r="F10" s="440">
        <v>1205</v>
      </c>
      <c r="G10" s="369"/>
    </row>
    <row r="11" spans="1:11">
      <c r="A11" s="526"/>
      <c r="B11" s="441" t="s">
        <v>170</v>
      </c>
      <c r="C11" s="441"/>
      <c r="D11" s="440">
        <v>2905</v>
      </c>
      <c r="E11" s="440">
        <v>2905</v>
      </c>
      <c r="F11" s="440">
        <v>2905</v>
      </c>
      <c r="G11" s="369"/>
    </row>
    <row r="12" spans="1:11">
      <c r="A12" s="526"/>
      <c r="B12" s="441" t="s">
        <v>171</v>
      </c>
      <c r="C12" s="441"/>
      <c r="D12" s="440">
        <v>6926</v>
      </c>
      <c r="E12" s="440">
        <v>6926</v>
      </c>
      <c r="F12" s="440">
        <v>6926</v>
      </c>
      <c r="G12" s="369"/>
    </row>
    <row r="13" spans="1:11">
      <c r="A13" s="526"/>
      <c r="B13" s="529" t="s">
        <v>172</v>
      </c>
      <c r="C13" s="529"/>
      <c r="D13" s="440">
        <v>65514</v>
      </c>
      <c r="E13" s="440">
        <v>66549</v>
      </c>
      <c r="F13" s="440">
        <v>66549</v>
      </c>
      <c r="G13" s="369"/>
    </row>
    <row r="14" spans="1:11">
      <c r="A14" s="526"/>
      <c r="B14" s="441" t="s">
        <v>147</v>
      </c>
      <c r="C14" s="441"/>
      <c r="D14" s="440">
        <v>20806</v>
      </c>
      <c r="E14" s="440">
        <v>20806</v>
      </c>
      <c r="F14" s="440">
        <v>20806</v>
      </c>
      <c r="G14" s="369"/>
    </row>
    <row r="15" spans="1:11">
      <c r="A15" s="526"/>
      <c r="B15" s="441" t="s">
        <v>148</v>
      </c>
      <c r="C15" s="441"/>
      <c r="D15" s="440">
        <v>15638</v>
      </c>
      <c r="E15" s="440">
        <v>15638</v>
      </c>
      <c r="F15" s="440">
        <v>15638</v>
      </c>
      <c r="G15" s="369"/>
    </row>
    <row r="16" spans="1:11">
      <c r="A16" s="526"/>
      <c r="B16" s="441" t="s">
        <v>175</v>
      </c>
      <c r="C16" s="441"/>
      <c r="D16" s="440">
        <v>54292</v>
      </c>
      <c r="E16" s="440">
        <v>45330</v>
      </c>
      <c r="F16" s="440">
        <v>45330</v>
      </c>
      <c r="G16" s="369"/>
    </row>
    <row r="17" spans="1:7">
      <c r="A17" s="526"/>
      <c r="B17" s="441" t="s">
        <v>174</v>
      </c>
      <c r="C17" s="441"/>
      <c r="D17" s="440">
        <v>19127</v>
      </c>
      <c r="E17" s="440">
        <v>19127</v>
      </c>
      <c r="F17" s="440">
        <v>19127</v>
      </c>
      <c r="G17" s="369"/>
    </row>
    <row r="18" spans="1:7">
      <c r="A18" s="526"/>
      <c r="B18" s="441" t="s">
        <v>242</v>
      </c>
      <c r="C18" s="441"/>
      <c r="D18" s="440"/>
      <c r="E18" s="440">
        <v>2152</v>
      </c>
      <c r="F18" s="440">
        <v>2152</v>
      </c>
      <c r="G18" s="369"/>
    </row>
    <row r="19" spans="1:7">
      <c r="A19" s="526"/>
      <c r="B19" s="441" t="s">
        <v>243</v>
      </c>
      <c r="C19" s="441"/>
      <c r="D19" s="440"/>
      <c r="E19" s="440">
        <v>24571</v>
      </c>
      <c r="F19" s="440">
        <v>24571</v>
      </c>
      <c r="G19" s="369"/>
    </row>
    <row r="20" spans="1:7">
      <c r="A20" s="526"/>
      <c r="B20" s="441" t="s">
        <v>234</v>
      </c>
      <c r="C20" s="441"/>
      <c r="D20" s="440">
        <v>16268</v>
      </c>
      <c r="E20" s="440">
        <v>16268</v>
      </c>
      <c r="F20" s="440">
        <v>16268</v>
      </c>
      <c r="G20" s="369"/>
    </row>
    <row r="21" spans="1:7">
      <c r="A21" s="526"/>
      <c r="B21" s="441" t="s">
        <v>173</v>
      </c>
      <c r="C21" s="441"/>
      <c r="D21" s="440">
        <v>2924</v>
      </c>
      <c r="E21" s="440">
        <v>2924</v>
      </c>
      <c r="F21" s="440">
        <v>2924</v>
      </c>
      <c r="G21" s="369"/>
    </row>
    <row r="22" spans="1:7">
      <c r="A22" s="526"/>
      <c r="B22" s="441" t="s">
        <v>176</v>
      </c>
      <c r="C22" s="441"/>
      <c r="D22" s="440">
        <v>11516</v>
      </c>
      <c r="E22" s="440">
        <v>11993</v>
      </c>
      <c r="F22" s="440">
        <v>12706</v>
      </c>
      <c r="G22" s="369"/>
    </row>
    <row r="23" spans="1:7">
      <c r="A23" s="526"/>
      <c r="B23" s="441" t="s">
        <v>177</v>
      </c>
      <c r="C23" s="441"/>
      <c r="D23" s="440">
        <v>19489</v>
      </c>
      <c r="E23" s="440">
        <v>55138</v>
      </c>
      <c r="F23" s="440">
        <v>50848</v>
      </c>
      <c r="G23" s="369"/>
    </row>
    <row r="24" spans="1:7">
      <c r="A24" s="526"/>
      <c r="B24" s="441" t="s">
        <v>179</v>
      </c>
      <c r="C24" s="441"/>
      <c r="D24" s="440">
        <v>4378</v>
      </c>
      <c r="E24" s="440">
        <v>9795</v>
      </c>
      <c r="F24" s="440">
        <v>8160</v>
      </c>
      <c r="G24" s="369"/>
    </row>
    <row r="25" spans="1:7">
      <c r="A25" s="526"/>
      <c r="B25" s="441" t="s">
        <v>500</v>
      </c>
      <c r="C25" s="441"/>
      <c r="D25" s="440"/>
      <c r="E25" s="440"/>
      <c r="F25" s="440">
        <v>2593</v>
      </c>
      <c r="G25" s="369"/>
    </row>
    <row r="26" spans="1:7">
      <c r="A26" s="526"/>
      <c r="B26" s="441" t="s">
        <v>235</v>
      </c>
      <c r="C26" s="441"/>
      <c r="D26" s="440">
        <v>90</v>
      </c>
      <c r="E26" s="440">
        <v>90</v>
      </c>
      <c r="F26" s="440">
        <v>90</v>
      </c>
      <c r="G26" s="369"/>
    </row>
    <row r="27" spans="1:7">
      <c r="A27" s="526"/>
      <c r="B27" s="441" t="s">
        <v>244</v>
      </c>
      <c r="C27" s="441"/>
      <c r="D27" s="440"/>
      <c r="E27" s="440">
        <v>2914</v>
      </c>
      <c r="F27" s="440">
        <v>2914</v>
      </c>
      <c r="G27" s="369"/>
    </row>
    <row r="28" spans="1:7">
      <c r="A28" s="526"/>
      <c r="B28" s="529" t="s">
        <v>178</v>
      </c>
      <c r="C28" s="529"/>
      <c r="D28" s="440">
        <v>2680</v>
      </c>
      <c r="E28" s="440">
        <v>3500</v>
      </c>
      <c r="F28" s="440">
        <v>3500</v>
      </c>
      <c r="G28" s="369"/>
    </row>
    <row r="29" spans="1:7" ht="13.5" thickBot="1">
      <c r="A29" s="442"/>
      <c r="B29" s="443" t="s">
        <v>115</v>
      </c>
      <c r="C29" s="444"/>
      <c r="D29" s="445">
        <f>SUM(D7:D28)</f>
        <v>328408</v>
      </c>
      <c r="E29" s="445">
        <f t="shared" ref="E29:F29" si="0">SUM(E7:E28)</f>
        <v>392481</v>
      </c>
      <c r="F29" s="445">
        <f t="shared" si="0"/>
        <v>389862</v>
      </c>
      <c r="G29" s="369"/>
    </row>
    <row r="30" spans="1:7">
      <c r="A30" s="530" t="s">
        <v>7</v>
      </c>
      <c r="B30" s="531" t="s">
        <v>180</v>
      </c>
      <c r="C30" s="531"/>
      <c r="D30" s="440"/>
      <c r="E30" s="440"/>
      <c r="F30" s="440"/>
      <c r="G30" s="436"/>
    </row>
    <row r="31" spans="1:7">
      <c r="A31" s="526"/>
      <c r="B31" s="446" t="s">
        <v>245</v>
      </c>
      <c r="C31" s="446"/>
      <c r="D31" s="440"/>
      <c r="E31" s="440">
        <v>1420</v>
      </c>
      <c r="F31" s="440">
        <v>1420</v>
      </c>
      <c r="G31" s="436"/>
    </row>
    <row r="32" spans="1:7">
      <c r="A32" s="526"/>
      <c r="B32" s="529" t="s">
        <v>181</v>
      </c>
      <c r="C32" s="529"/>
      <c r="D32" s="440">
        <v>164525</v>
      </c>
      <c r="E32" s="440">
        <v>164525</v>
      </c>
      <c r="F32" s="440">
        <v>154349</v>
      </c>
      <c r="G32" s="436"/>
    </row>
    <row r="33" spans="1:7" ht="13.5" thickBot="1">
      <c r="A33" s="447"/>
      <c r="B33" s="532" t="s">
        <v>182</v>
      </c>
      <c r="C33" s="532"/>
      <c r="D33" s="445">
        <f>SUM(D32:D32)</f>
        <v>164525</v>
      </c>
      <c r="E33" s="445">
        <f>SUM(E31:E32)</f>
        <v>165945</v>
      </c>
      <c r="F33" s="445">
        <f>SUM(F31:F32)</f>
        <v>155769</v>
      </c>
      <c r="G33" s="448"/>
    </row>
    <row r="34" spans="1:7">
      <c r="A34" s="530" t="s">
        <v>8</v>
      </c>
      <c r="B34" s="531" t="s">
        <v>162</v>
      </c>
      <c r="C34" s="531"/>
      <c r="D34" s="449"/>
      <c r="E34" s="449"/>
      <c r="F34" s="449"/>
      <c r="G34" s="436"/>
    </row>
    <row r="35" spans="1:7">
      <c r="A35" s="526"/>
      <c r="B35" s="529" t="s">
        <v>43</v>
      </c>
      <c r="C35" s="529"/>
      <c r="D35" s="450">
        <v>7300</v>
      </c>
      <c r="E35" s="450">
        <v>8261</v>
      </c>
      <c r="F35" s="450">
        <v>7098</v>
      </c>
      <c r="G35" s="429"/>
    </row>
    <row r="36" spans="1:7">
      <c r="A36" s="526"/>
      <c r="B36" s="529" t="s">
        <v>116</v>
      </c>
      <c r="C36" s="529"/>
      <c r="D36" s="449">
        <v>20000</v>
      </c>
      <c r="E36" s="449">
        <v>24865</v>
      </c>
      <c r="F36" s="449">
        <v>24304</v>
      </c>
      <c r="G36" s="436"/>
    </row>
    <row r="37" spans="1:7">
      <c r="A37" s="526"/>
      <c r="B37" s="533" t="s">
        <v>117</v>
      </c>
      <c r="C37" s="533"/>
      <c r="D37" s="451">
        <v>400</v>
      </c>
      <c r="E37" s="451">
        <v>471</v>
      </c>
      <c r="F37" s="451">
        <v>313</v>
      </c>
      <c r="G37" s="436"/>
    </row>
    <row r="38" spans="1:7">
      <c r="A38" s="526"/>
      <c r="B38" s="452" t="s">
        <v>146</v>
      </c>
      <c r="C38" s="452"/>
      <c r="D38" s="451">
        <v>5300</v>
      </c>
      <c r="E38" s="451">
        <v>5851</v>
      </c>
      <c r="F38" s="451">
        <v>4828</v>
      </c>
      <c r="G38" s="436"/>
    </row>
    <row r="39" spans="1:7">
      <c r="A39" s="526"/>
      <c r="B39" s="441" t="s">
        <v>183</v>
      </c>
      <c r="C39" s="441"/>
      <c r="D39" s="440">
        <v>100</v>
      </c>
      <c r="E39" s="440">
        <v>100</v>
      </c>
      <c r="F39" s="440">
        <v>45</v>
      </c>
      <c r="G39" s="436"/>
    </row>
    <row r="40" spans="1:7" ht="13.5" thickBot="1">
      <c r="A40" s="447"/>
      <c r="B40" s="532" t="s">
        <v>184</v>
      </c>
      <c r="C40" s="532"/>
      <c r="D40" s="445">
        <f>SUM(D35:D39)</f>
        <v>33100</v>
      </c>
      <c r="E40" s="445">
        <f>SUM(E35:E39)</f>
        <v>39548</v>
      </c>
      <c r="F40" s="445">
        <f>SUM(F35:F39)</f>
        <v>36588</v>
      </c>
      <c r="G40" s="436"/>
    </row>
    <row r="41" spans="1:7">
      <c r="A41" s="530" t="s">
        <v>9</v>
      </c>
      <c r="B41" s="531" t="s">
        <v>134</v>
      </c>
      <c r="C41" s="531"/>
      <c r="D41" s="440"/>
      <c r="E41" s="440"/>
      <c r="F41" s="440"/>
      <c r="G41" s="436"/>
    </row>
    <row r="42" spans="1:7">
      <c r="A42" s="526"/>
      <c r="B42" s="441" t="s">
        <v>185</v>
      </c>
      <c r="C42" s="446"/>
      <c r="D42" s="440">
        <v>1500</v>
      </c>
      <c r="E42" s="440">
        <v>1500</v>
      </c>
      <c r="F42" s="440">
        <v>1492</v>
      </c>
      <c r="G42" s="436"/>
    </row>
    <row r="43" spans="1:7">
      <c r="A43" s="526"/>
      <c r="B43" s="441" t="s">
        <v>186</v>
      </c>
      <c r="C43" s="446"/>
      <c r="D43" s="451">
        <v>2742</v>
      </c>
      <c r="E43" s="451">
        <v>4698</v>
      </c>
      <c r="F43" s="451">
        <v>4695</v>
      </c>
      <c r="G43" s="436"/>
    </row>
    <row r="44" spans="1:7">
      <c r="A44" s="526"/>
      <c r="B44" s="441" t="s">
        <v>193</v>
      </c>
      <c r="C44" s="446"/>
      <c r="D44" s="451">
        <v>8300</v>
      </c>
      <c r="E44" s="451">
        <v>8459</v>
      </c>
      <c r="F44" s="451">
        <v>8455</v>
      </c>
      <c r="G44" s="436"/>
    </row>
    <row r="45" spans="1:7">
      <c r="A45" s="526"/>
      <c r="B45" s="441" t="s">
        <v>187</v>
      </c>
      <c r="C45" s="446"/>
      <c r="D45" s="440">
        <v>673</v>
      </c>
      <c r="E45" s="451">
        <v>4933</v>
      </c>
      <c r="F45" s="440">
        <v>2293</v>
      </c>
      <c r="G45" s="436"/>
    </row>
    <row r="46" spans="1:7">
      <c r="A46" s="526"/>
      <c r="B46" s="453" t="s">
        <v>188</v>
      </c>
      <c r="C46" s="446"/>
      <c r="D46" s="454">
        <v>11150</v>
      </c>
      <c r="E46" s="440">
        <v>12618</v>
      </c>
      <c r="F46" s="454">
        <v>9827</v>
      </c>
      <c r="G46" s="436"/>
    </row>
    <row r="47" spans="1:7">
      <c r="A47" s="455"/>
      <c r="B47" s="441" t="s">
        <v>190</v>
      </c>
      <c r="C47" s="446"/>
      <c r="D47" s="440">
        <v>3978</v>
      </c>
      <c r="E47" s="440">
        <v>6865</v>
      </c>
      <c r="F47" s="440">
        <v>6397</v>
      </c>
      <c r="G47" s="436"/>
    </row>
    <row r="48" spans="1:7">
      <c r="A48" s="455"/>
      <c r="B48" s="441" t="s">
        <v>191</v>
      </c>
      <c r="C48" s="446"/>
      <c r="D48" s="440">
        <v>54843</v>
      </c>
      <c r="E48" s="440">
        <v>40903</v>
      </c>
      <c r="F48" s="440">
        <v>2370</v>
      </c>
      <c r="G48" s="436"/>
    </row>
    <row r="49" spans="1:7">
      <c r="A49" s="455"/>
      <c r="B49" s="441" t="s">
        <v>114</v>
      </c>
      <c r="C49" s="446"/>
      <c r="D49" s="440">
        <v>250</v>
      </c>
      <c r="E49" s="440">
        <v>250</v>
      </c>
      <c r="F49" s="440">
        <v>3</v>
      </c>
      <c r="G49" s="436"/>
    </row>
    <row r="50" spans="1:7" ht="18.75" customHeight="1">
      <c r="A50" s="455"/>
      <c r="B50" s="441" t="s">
        <v>189</v>
      </c>
      <c r="C50" s="446"/>
      <c r="D50" s="440">
        <v>4134</v>
      </c>
      <c r="E50" s="440">
        <v>7632</v>
      </c>
      <c r="F50" s="440">
        <v>6198</v>
      </c>
      <c r="G50" s="436"/>
    </row>
    <row r="51" spans="1:7" ht="13.5" thickBot="1">
      <c r="A51" s="447"/>
      <c r="B51" s="532" t="s">
        <v>192</v>
      </c>
      <c r="C51" s="532"/>
      <c r="D51" s="445">
        <f>SUM(D42:D50)</f>
        <v>87570</v>
      </c>
      <c r="E51" s="445">
        <f t="shared" ref="E51:F51" si="1">SUM(E42:E50)</f>
        <v>87858</v>
      </c>
      <c r="F51" s="445">
        <f t="shared" si="1"/>
        <v>41730</v>
      </c>
      <c r="G51" s="429"/>
    </row>
    <row r="52" spans="1:7">
      <c r="A52" s="431" t="s">
        <v>10</v>
      </c>
      <c r="B52" s="456" t="s">
        <v>194</v>
      </c>
      <c r="C52" s="446"/>
      <c r="D52" s="457"/>
      <c r="E52" s="457"/>
      <c r="F52" s="457"/>
      <c r="G52" s="429"/>
    </row>
    <row r="53" spans="1:7">
      <c r="A53" s="458"/>
      <c r="B53" s="459" t="s">
        <v>149</v>
      </c>
      <c r="C53" s="446"/>
      <c r="D53" s="440">
        <v>27347</v>
      </c>
      <c r="E53" s="440">
        <v>27347</v>
      </c>
      <c r="F53" s="440">
        <v>12069</v>
      </c>
      <c r="G53" s="429"/>
    </row>
    <row r="54" spans="1:7">
      <c r="A54" s="458"/>
      <c r="B54" s="460" t="s">
        <v>246</v>
      </c>
      <c r="C54" s="461"/>
      <c r="D54" s="440"/>
      <c r="E54" s="440">
        <v>2400</v>
      </c>
      <c r="F54" s="440">
        <v>2400</v>
      </c>
      <c r="G54" s="429"/>
    </row>
    <row r="55" spans="1:7">
      <c r="A55" s="431"/>
      <c r="B55" s="462" t="s">
        <v>195</v>
      </c>
      <c r="C55" s="463"/>
      <c r="D55" s="440">
        <v>1000</v>
      </c>
      <c r="E55" s="440">
        <v>1313</v>
      </c>
      <c r="F55" s="440">
        <v>278</v>
      </c>
      <c r="G55" s="436"/>
    </row>
    <row r="56" spans="1:7" ht="13.5" thickBot="1">
      <c r="A56" s="464"/>
      <c r="B56" s="465" t="s">
        <v>196</v>
      </c>
      <c r="C56" s="466"/>
      <c r="D56" s="445">
        <f>SUM(D53:D55)</f>
        <v>28347</v>
      </c>
      <c r="E56" s="445">
        <f t="shared" ref="E56:F56" si="2">SUM(E53:E55)</f>
        <v>31060</v>
      </c>
      <c r="F56" s="445">
        <f t="shared" si="2"/>
        <v>14747</v>
      </c>
      <c r="G56" s="429"/>
    </row>
    <row r="57" spans="1:7">
      <c r="A57" s="467"/>
      <c r="B57" s="468" t="s">
        <v>197</v>
      </c>
      <c r="C57" s="468"/>
      <c r="D57" s="469">
        <v>10316</v>
      </c>
      <c r="E57" s="469">
        <v>449</v>
      </c>
      <c r="F57" s="469"/>
      <c r="G57" s="436"/>
    </row>
    <row r="58" spans="1:7">
      <c r="A58" s="470" t="s">
        <v>111</v>
      </c>
      <c r="B58" s="446" t="s">
        <v>198</v>
      </c>
      <c r="C58" s="441"/>
      <c r="D58" s="440"/>
      <c r="E58" s="440"/>
      <c r="F58" s="440"/>
      <c r="G58" s="436"/>
    </row>
    <row r="59" spans="1:7">
      <c r="A59" s="431"/>
      <c r="B59" s="441" t="s">
        <v>128</v>
      </c>
      <c r="C59" s="441"/>
      <c r="D59" s="440">
        <v>49066</v>
      </c>
      <c r="E59" s="440">
        <v>50216</v>
      </c>
      <c r="F59" s="440">
        <v>50216</v>
      </c>
      <c r="G59" s="436"/>
    </row>
    <row r="60" spans="1:7">
      <c r="A60" s="431"/>
      <c r="B60" s="441" t="s">
        <v>129</v>
      </c>
      <c r="C60" s="441"/>
      <c r="D60" s="440"/>
      <c r="E60" s="440"/>
      <c r="F60" s="440"/>
      <c r="G60" s="436"/>
    </row>
    <row r="61" spans="1:7">
      <c r="A61" s="471"/>
      <c r="B61" s="472" t="s">
        <v>277</v>
      </c>
      <c r="C61" s="473"/>
      <c r="D61" s="474"/>
      <c r="E61" s="474">
        <v>8630</v>
      </c>
      <c r="F61" s="474">
        <v>8630</v>
      </c>
      <c r="G61" s="436"/>
    </row>
    <row r="62" spans="1:7" ht="13.5" thickBot="1">
      <c r="A62" s="447"/>
      <c r="B62" s="475" t="s">
        <v>118</v>
      </c>
      <c r="C62" s="476"/>
      <c r="D62" s="445">
        <f>SUM(D59:D60)</f>
        <v>49066</v>
      </c>
      <c r="E62" s="445">
        <f>SUM(E59:E61)</f>
        <v>58846</v>
      </c>
      <c r="F62" s="445">
        <f t="shared" ref="F62" si="3">SUM(F59:F60)</f>
        <v>50216</v>
      </c>
      <c r="G62" s="436"/>
    </row>
    <row r="63" spans="1:7" ht="13.5" thickBot="1">
      <c r="A63" s="534" t="s">
        <v>119</v>
      </c>
      <c r="B63" s="535"/>
      <c r="C63" s="536"/>
      <c r="D63" s="477">
        <f>D29+D33+D40+D51+D56+D57+D59+D61</f>
        <v>701332</v>
      </c>
      <c r="E63" s="477">
        <f>E29+E33+E40+E51+E56+E57+E62</f>
        <v>776187</v>
      </c>
      <c r="F63" s="478">
        <f>F29+F33+F40+F51+F56+F57+F59+F61</f>
        <v>697542</v>
      </c>
      <c r="G63" s="436"/>
    </row>
    <row r="64" spans="1:7">
      <c r="A64" s="429"/>
      <c r="B64" s="461"/>
      <c r="C64" s="461"/>
      <c r="D64" s="479"/>
      <c r="E64" s="479"/>
      <c r="F64" s="463"/>
      <c r="G64" s="436"/>
    </row>
    <row r="65" spans="1:11">
      <c r="A65" s="429"/>
      <c r="B65" s="480"/>
      <c r="C65" s="461"/>
      <c r="D65" s="479"/>
      <c r="E65" s="479"/>
      <c r="F65" s="463"/>
      <c r="G65" s="481"/>
    </row>
    <row r="66" spans="1:11" ht="36.6" customHeight="1">
      <c r="A66" s="365"/>
      <c r="B66" s="521" t="s">
        <v>164</v>
      </c>
      <c r="C66" s="521"/>
      <c r="D66" s="521"/>
      <c r="E66" s="521"/>
      <c r="F66" s="521"/>
      <c r="G66" s="365"/>
      <c r="H66" s="365"/>
      <c r="I66" s="365"/>
      <c r="J66" s="365"/>
      <c r="K66" s="426"/>
    </row>
    <row r="67" spans="1:11" ht="12.75" customHeight="1">
      <c r="A67" s="482"/>
      <c r="B67" s="483"/>
      <c r="C67" s="483"/>
      <c r="D67" s="483"/>
      <c r="E67" s="483"/>
      <c r="F67" s="463"/>
      <c r="G67" s="483"/>
    </row>
    <row r="68" spans="1:11" ht="21.75" customHeight="1">
      <c r="A68" s="429"/>
      <c r="B68" s="522" t="s">
        <v>112</v>
      </c>
      <c r="C68" s="522"/>
      <c r="D68" s="522"/>
      <c r="E68" s="522"/>
      <c r="F68" s="522"/>
      <c r="G68" s="430"/>
    </row>
    <row r="69" spans="1:11" ht="15.75">
      <c r="A69" s="431"/>
      <c r="B69" s="523" t="s">
        <v>120</v>
      </c>
      <c r="C69" s="524"/>
      <c r="D69" s="432" t="s">
        <v>199</v>
      </c>
      <c r="E69" s="432" t="s">
        <v>236</v>
      </c>
      <c r="F69" s="433" t="s">
        <v>276</v>
      </c>
      <c r="G69" s="484"/>
    </row>
    <row r="70" spans="1:11">
      <c r="A70" s="525" t="s">
        <v>6</v>
      </c>
      <c r="B70" s="527" t="s">
        <v>121</v>
      </c>
      <c r="C70" s="528"/>
      <c r="D70" s="440"/>
      <c r="E70" s="440"/>
      <c r="F70" s="440"/>
      <c r="G70" s="436"/>
    </row>
    <row r="71" spans="1:11">
      <c r="A71" s="526"/>
      <c r="B71" s="538" t="s">
        <v>33</v>
      </c>
      <c r="C71" s="539"/>
      <c r="D71" s="449">
        <v>134389</v>
      </c>
      <c r="E71" s="449">
        <v>171374</v>
      </c>
      <c r="F71" s="449">
        <v>161346</v>
      </c>
      <c r="G71" s="436"/>
    </row>
    <row r="72" spans="1:11">
      <c r="A72" s="526"/>
      <c r="B72" s="538" t="s">
        <v>122</v>
      </c>
      <c r="C72" s="539"/>
      <c r="D72" s="449">
        <v>33803</v>
      </c>
      <c r="E72" s="449">
        <v>38903</v>
      </c>
      <c r="F72" s="449">
        <v>37869</v>
      </c>
      <c r="G72" s="485"/>
    </row>
    <row r="73" spans="1:11">
      <c r="A73" s="526"/>
      <c r="B73" s="538" t="s">
        <v>16</v>
      </c>
      <c r="C73" s="539"/>
      <c r="D73" s="449">
        <v>100216</v>
      </c>
      <c r="E73" s="449">
        <v>118702</v>
      </c>
      <c r="F73" s="449">
        <v>109663</v>
      </c>
      <c r="G73" s="486"/>
    </row>
    <row r="74" spans="1:11">
      <c r="A74" s="526"/>
      <c r="B74" s="538" t="s">
        <v>200</v>
      </c>
      <c r="C74" s="539"/>
      <c r="D74" s="449">
        <v>69115</v>
      </c>
      <c r="E74" s="449">
        <v>65357</v>
      </c>
      <c r="F74" s="449">
        <v>65213</v>
      </c>
      <c r="G74" s="436"/>
    </row>
    <row r="75" spans="1:11">
      <c r="A75" s="526"/>
      <c r="B75" s="437" t="s">
        <v>202</v>
      </c>
      <c r="C75" s="487"/>
      <c r="D75" s="449">
        <v>1680</v>
      </c>
      <c r="E75" s="449">
        <v>1870</v>
      </c>
      <c r="F75" s="449">
        <v>1833</v>
      </c>
      <c r="G75" s="436"/>
    </row>
    <row r="76" spans="1:11">
      <c r="A76" s="537"/>
      <c r="B76" s="538" t="s">
        <v>201</v>
      </c>
      <c r="C76" s="539"/>
      <c r="D76" s="488">
        <v>101455</v>
      </c>
      <c r="E76" s="488">
        <v>123720</v>
      </c>
      <c r="F76" s="488">
        <v>118726</v>
      </c>
      <c r="G76" s="436"/>
    </row>
    <row r="77" spans="1:11">
      <c r="A77" s="489"/>
      <c r="B77" s="544" t="s">
        <v>123</v>
      </c>
      <c r="C77" s="545"/>
      <c r="D77" s="490">
        <f>SUM(D71:D76)</f>
        <v>440658</v>
      </c>
      <c r="E77" s="490">
        <f>SUM(E71:E76)</f>
        <v>519926</v>
      </c>
      <c r="F77" s="490">
        <f t="shared" ref="F77" si="4">SUM(F71:F76)</f>
        <v>494650</v>
      </c>
      <c r="G77" s="429"/>
    </row>
    <row r="78" spans="1:11">
      <c r="A78" s="525" t="s">
        <v>7</v>
      </c>
      <c r="B78" s="527" t="s">
        <v>70</v>
      </c>
      <c r="C78" s="528"/>
      <c r="D78" s="488"/>
      <c r="E78" s="488"/>
      <c r="F78" s="488"/>
      <c r="G78" s="429"/>
    </row>
    <row r="79" spans="1:11">
      <c r="A79" s="526"/>
      <c r="B79" s="538" t="s">
        <v>98</v>
      </c>
      <c r="C79" s="539"/>
      <c r="D79" s="488">
        <v>1500</v>
      </c>
      <c r="E79" s="488">
        <v>1500</v>
      </c>
      <c r="F79" s="488"/>
      <c r="G79" s="429"/>
    </row>
    <row r="80" spans="1:11">
      <c r="A80" s="537"/>
      <c r="B80" s="437" t="s">
        <v>3</v>
      </c>
      <c r="C80" s="487"/>
      <c r="D80" s="488">
        <v>7597</v>
      </c>
      <c r="E80" s="488">
        <v>1303</v>
      </c>
      <c r="F80" s="488"/>
      <c r="G80" s="429"/>
    </row>
    <row r="81" spans="1:7">
      <c r="A81" s="489"/>
      <c r="B81" s="544" t="s">
        <v>124</v>
      </c>
      <c r="C81" s="545"/>
      <c r="D81" s="490">
        <f>SUM(D79:D80)</f>
        <v>9097</v>
      </c>
      <c r="E81" s="490">
        <f t="shared" ref="E81:F81" si="5">SUM(E79:E80)</f>
        <v>2803</v>
      </c>
      <c r="F81" s="490">
        <f t="shared" si="5"/>
        <v>0</v>
      </c>
      <c r="G81" s="429"/>
    </row>
    <row r="82" spans="1:7">
      <c r="A82" s="525" t="s">
        <v>8</v>
      </c>
      <c r="B82" s="527" t="s">
        <v>125</v>
      </c>
      <c r="C82" s="528"/>
      <c r="D82" s="491"/>
      <c r="E82" s="491"/>
      <c r="F82" s="491"/>
      <c r="G82" s="436"/>
    </row>
    <row r="83" spans="1:7">
      <c r="A83" s="526"/>
      <c r="B83" s="437" t="s">
        <v>126</v>
      </c>
      <c r="C83" s="487"/>
      <c r="D83" s="491">
        <v>198504</v>
      </c>
      <c r="E83" s="491">
        <v>199490</v>
      </c>
      <c r="F83" s="491">
        <v>165952</v>
      </c>
      <c r="G83" s="436"/>
    </row>
    <row r="84" spans="1:7">
      <c r="A84" s="526"/>
      <c r="B84" s="437" t="s">
        <v>247</v>
      </c>
      <c r="C84" s="487"/>
      <c r="D84" s="491"/>
      <c r="E84" s="491">
        <v>1002</v>
      </c>
      <c r="F84" s="491">
        <v>1002</v>
      </c>
      <c r="G84" s="436"/>
    </row>
    <row r="85" spans="1:7">
      <c r="A85" s="526"/>
      <c r="B85" s="437" t="s">
        <v>145</v>
      </c>
      <c r="C85" s="487"/>
      <c r="D85" s="491">
        <v>53073</v>
      </c>
      <c r="E85" s="491">
        <v>52966</v>
      </c>
      <c r="F85" s="491">
        <v>7267</v>
      </c>
      <c r="G85" s="436"/>
    </row>
    <row r="86" spans="1:7" ht="13.5" thickBot="1">
      <c r="A86" s="455"/>
      <c r="B86" s="540" t="s">
        <v>125</v>
      </c>
      <c r="C86" s="541"/>
      <c r="D86" s="469">
        <f>SUM(D83:D85)</f>
        <v>251577</v>
      </c>
      <c r="E86" s="469">
        <f>SUM(E83:E85)</f>
        <v>253458</v>
      </c>
      <c r="F86" s="469">
        <f>SUM(F83:F85)</f>
        <v>174221</v>
      </c>
      <c r="G86" s="436"/>
    </row>
    <row r="87" spans="1:7" ht="13.5" thickBot="1">
      <c r="A87" s="542" t="s">
        <v>127</v>
      </c>
      <c r="B87" s="543"/>
      <c r="C87" s="543"/>
      <c r="D87" s="492">
        <f>D77+D81+D86</f>
        <v>701332</v>
      </c>
      <c r="E87" s="492">
        <f t="shared" ref="E87:F87" si="6">E77+E81+E86</f>
        <v>776187</v>
      </c>
      <c r="F87" s="493">
        <f t="shared" si="6"/>
        <v>668871</v>
      </c>
      <c r="G87" s="494"/>
    </row>
    <row r="88" spans="1:7">
      <c r="A88" s="423"/>
      <c r="B88" s="383"/>
      <c r="C88" s="423"/>
      <c r="D88" s="495"/>
      <c r="E88" s="495"/>
      <c r="F88" s="463"/>
      <c r="G88" s="436"/>
    </row>
    <row r="89" spans="1:7">
      <c r="A89" s="423"/>
      <c r="B89" s="383"/>
      <c r="C89" s="383"/>
      <c r="D89" s="496"/>
      <c r="E89" s="496"/>
      <c r="F89" s="463"/>
      <c r="G89" s="436"/>
    </row>
    <row r="90" spans="1:7">
      <c r="A90" s="423"/>
      <c r="B90" s="383"/>
      <c r="C90" s="383"/>
      <c r="D90" s="383"/>
      <c r="E90" s="383"/>
      <c r="F90" s="463"/>
      <c r="G90" s="436"/>
    </row>
    <row r="91" spans="1:7">
      <c r="A91" s="423"/>
      <c r="B91" s="383"/>
      <c r="C91" s="383"/>
      <c r="D91" s="383"/>
      <c r="E91" s="383"/>
      <c r="F91" s="463"/>
      <c r="G91" s="436"/>
    </row>
    <row r="92" spans="1:7">
      <c r="A92" s="423"/>
      <c r="B92" s="383"/>
      <c r="C92" s="383"/>
      <c r="D92" s="383"/>
      <c r="E92" s="383"/>
      <c r="F92" s="463"/>
      <c r="G92" s="436"/>
    </row>
    <row r="93" spans="1:7">
      <c r="A93" s="423"/>
      <c r="B93" s="383"/>
      <c r="C93" s="383"/>
      <c r="D93" s="383"/>
      <c r="E93" s="383"/>
      <c r="F93" s="463"/>
      <c r="G93" s="436"/>
    </row>
    <row r="94" spans="1:7">
      <c r="A94" s="423"/>
      <c r="B94" s="383"/>
      <c r="C94" s="383"/>
      <c r="D94" s="383"/>
      <c r="E94" s="383"/>
      <c r="F94" s="463"/>
      <c r="G94" s="436"/>
    </row>
    <row r="95" spans="1:7">
      <c r="A95" s="423"/>
      <c r="B95" s="383"/>
      <c r="C95" s="383"/>
      <c r="D95" s="383"/>
      <c r="E95" s="383"/>
      <c r="F95" s="463"/>
      <c r="G95" s="436"/>
    </row>
    <row r="96" spans="1:7">
      <c r="A96" s="423"/>
      <c r="B96" s="383"/>
      <c r="C96" s="383"/>
      <c r="D96" s="383"/>
      <c r="E96" s="383"/>
      <c r="F96" s="463"/>
      <c r="G96" s="436"/>
    </row>
    <row r="97" spans="1:7">
      <c r="A97" s="423"/>
      <c r="B97" s="383"/>
      <c r="C97" s="383"/>
      <c r="D97" s="383"/>
      <c r="E97" s="383"/>
      <c r="F97" s="463"/>
      <c r="G97" s="436"/>
    </row>
    <row r="98" spans="1:7">
      <c r="A98" s="497"/>
      <c r="B98" s="463"/>
      <c r="C98" s="463"/>
      <c r="D98" s="463"/>
      <c r="E98" s="463"/>
      <c r="F98" s="463"/>
    </row>
    <row r="99" spans="1:7">
      <c r="A99" s="497"/>
      <c r="B99" s="463"/>
      <c r="C99" s="463"/>
      <c r="D99" s="463"/>
      <c r="E99" s="463"/>
      <c r="F99" s="463"/>
    </row>
    <row r="100" spans="1:7">
      <c r="A100" s="497"/>
      <c r="B100" s="463"/>
      <c r="C100" s="463"/>
      <c r="D100" s="463"/>
      <c r="E100" s="463"/>
      <c r="F100" s="463"/>
    </row>
    <row r="101" spans="1:7">
      <c r="A101" s="497"/>
      <c r="B101" s="463"/>
      <c r="C101" s="463"/>
      <c r="D101" s="463"/>
      <c r="E101" s="463"/>
      <c r="F101" s="463"/>
    </row>
    <row r="102" spans="1:7">
      <c r="A102" s="497"/>
      <c r="B102" s="463"/>
      <c r="C102" s="463"/>
      <c r="D102" s="463"/>
      <c r="E102" s="463"/>
      <c r="F102" s="463"/>
    </row>
    <row r="103" spans="1:7">
      <c r="A103" s="497"/>
      <c r="B103" s="463"/>
      <c r="C103" s="463"/>
      <c r="D103" s="463"/>
      <c r="E103" s="463"/>
      <c r="F103" s="463"/>
    </row>
    <row r="104" spans="1:7">
      <c r="A104" s="497"/>
      <c r="B104" s="463"/>
      <c r="C104" s="463"/>
      <c r="D104" s="463"/>
      <c r="E104" s="463"/>
      <c r="F104" s="463"/>
    </row>
    <row r="105" spans="1:7">
      <c r="A105" s="497"/>
      <c r="B105" s="463"/>
      <c r="C105" s="463"/>
      <c r="D105" s="463"/>
      <c r="E105" s="463"/>
      <c r="F105" s="463"/>
    </row>
    <row r="106" spans="1:7">
      <c r="A106" s="497"/>
      <c r="B106" s="463"/>
      <c r="C106" s="463"/>
      <c r="D106" s="463"/>
      <c r="E106" s="463"/>
      <c r="F106" s="463"/>
    </row>
    <row r="107" spans="1:7">
      <c r="A107" s="497"/>
      <c r="B107" s="463"/>
      <c r="C107" s="463"/>
      <c r="D107" s="463"/>
      <c r="E107" s="463"/>
      <c r="F107" s="463"/>
    </row>
    <row r="108" spans="1:7">
      <c r="A108" s="497"/>
      <c r="B108" s="463"/>
      <c r="C108" s="463"/>
      <c r="D108" s="463"/>
      <c r="E108" s="463"/>
      <c r="F108" s="463"/>
    </row>
    <row r="109" spans="1:7">
      <c r="A109" s="497"/>
      <c r="B109" s="463"/>
      <c r="C109" s="463"/>
      <c r="D109" s="463"/>
      <c r="E109" s="463"/>
      <c r="F109" s="463"/>
    </row>
    <row r="110" spans="1:7">
      <c r="A110" s="497"/>
      <c r="B110" s="463"/>
      <c r="C110" s="463"/>
      <c r="D110" s="463"/>
      <c r="E110" s="463"/>
      <c r="F110" s="463"/>
    </row>
    <row r="111" spans="1:7">
      <c r="A111" s="497"/>
      <c r="B111" s="463"/>
      <c r="C111" s="463"/>
      <c r="D111" s="463"/>
      <c r="E111" s="463"/>
      <c r="F111" s="463"/>
    </row>
    <row r="112" spans="1:7">
      <c r="A112" s="497"/>
      <c r="B112" s="463"/>
      <c r="C112" s="463"/>
      <c r="D112" s="463"/>
      <c r="E112" s="463"/>
      <c r="F112" s="463"/>
    </row>
    <row r="113" spans="1:6">
      <c r="A113" s="497"/>
      <c r="B113" s="463"/>
      <c r="C113" s="463"/>
      <c r="D113" s="463"/>
      <c r="E113" s="463"/>
      <c r="F113" s="463"/>
    </row>
    <row r="114" spans="1:6">
      <c r="A114" s="497"/>
      <c r="B114" s="463"/>
      <c r="C114" s="463"/>
      <c r="D114" s="463"/>
      <c r="E114" s="463"/>
      <c r="F114" s="463"/>
    </row>
    <row r="115" spans="1:6">
      <c r="A115" s="497"/>
      <c r="B115" s="463"/>
      <c r="C115" s="463"/>
      <c r="D115" s="463"/>
      <c r="E115" s="463"/>
      <c r="F115" s="463"/>
    </row>
    <row r="116" spans="1:6">
      <c r="A116" s="497"/>
      <c r="B116" s="463"/>
      <c r="C116" s="463"/>
      <c r="D116" s="463"/>
      <c r="E116" s="463"/>
      <c r="F116" s="463"/>
    </row>
    <row r="117" spans="1:6">
      <c r="A117" s="497"/>
      <c r="B117" s="463"/>
      <c r="C117" s="463"/>
      <c r="D117" s="463"/>
      <c r="E117" s="463"/>
      <c r="F117" s="463"/>
    </row>
    <row r="118" spans="1:6">
      <c r="A118" s="497"/>
      <c r="B118" s="463"/>
      <c r="C118" s="463"/>
      <c r="D118" s="463"/>
      <c r="E118" s="463"/>
      <c r="F118" s="463"/>
    </row>
    <row r="119" spans="1:6">
      <c r="A119" s="497"/>
      <c r="B119" s="463"/>
      <c r="C119" s="463"/>
      <c r="D119" s="463"/>
      <c r="E119" s="463"/>
      <c r="F119" s="463"/>
    </row>
    <row r="120" spans="1:6">
      <c r="A120" s="497"/>
      <c r="B120" s="463"/>
      <c r="C120" s="463"/>
      <c r="D120" s="463"/>
      <c r="E120" s="463"/>
      <c r="F120" s="463"/>
    </row>
    <row r="121" spans="1:6">
      <c r="A121" s="497"/>
      <c r="B121" s="463"/>
      <c r="C121" s="463"/>
      <c r="D121" s="463"/>
      <c r="E121" s="463"/>
      <c r="F121" s="463"/>
    </row>
    <row r="122" spans="1:6">
      <c r="A122" s="497"/>
      <c r="B122" s="463"/>
      <c r="C122" s="463"/>
      <c r="D122" s="463"/>
      <c r="E122" s="463"/>
      <c r="F122" s="463"/>
    </row>
    <row r="123" spans="1:6">
      <c r="A123" s="497"/>
      <c r="B123" s="463"/>
      <c r="C123" s="463"/>
      <c r="D123" s="463"/>
      <c r="E123" s="463"/>
      <c r="F123" s="463"/>
    </row>
    <row r="124" spans="1:6">
      <c r="A124" s="497"/>
      <c r="B124" s="463"/>
      <c r="C124" s="463"/>
      <c r="D124" s="463"/>
      <c r="E124" s="463"/>
      <c r="F124" s="463"/>
    </row>
    <row r="125" spans="1:6">
      <c r="A125" s="497"/>
      <c r="B125" s="463"/>
      <c r="C125" s="463"/>
      <c r="D125" s="463"/>
      <c r="E125" s="463"/>
      <c r="F125" s="463"/>
    </row>
    <row r="126" spans="1:6">
      <c r="A126" s="497"/>
      <c r="B126" s="463"/>
      <c r="C126" s="463"/>
      <c r="D126" s="463"/>
      <c r="E126" s="463"/>
      <c r="F126" s="463"/>
    </row>
    <row r="127" spans="1:6">
      <c r="A127" s="497"/>
      <c r="B127" s="463"/>
      <c r="C127" s="463"/>
      <c r="D127" s="463"/>
      <c r="E127" s="463"/>
      <c r="F127" s="463"/>
    </row>
    <row r="128" spans="1:6">
      <c r="A128" s="497"/>
      <c r="B128" s="463"/>
      <c r="C128" s="463"/>
      <c r="D128" s="463"/>
      <c r="E128" s="463"/>
      <c r="F128" s="463"/>
    </row>
    <row r="129" spans="1:6">
      <c r="A129" s="497"/>
      <c r="B129" s="463"/>
      <c r="C129" s="463"/>
      <c r="D129" s="463"/>
      <c r="E129" s="463"/>
      <c r="F129" s="463"/>
    </row>
    <row r="130" spans="1:6">
      <c r="A130" s="497"/>
      <c r="B130" s="463"/>
      <c r="C130" s="463"/>
      <c r="D130" s="463"/>
      <c r="E130" s="463"/>
      <c r="F130" s="463"/>
    </row>
    <row r="131" spans="1:6">
      <c r="A131" s="497"/>
      <c r="B131" s="463"/>
      <c r="C131" s="463"/>
      <c r="D131" s="463"/>
      <c r="E131" s="463"/>
      <c r="F131" s="463"/>
    </row>
    <row r="132" spans="1:6">
      <c r="A132" s="497"/>
      <c r="B132" s="463"/>
      <c r="C132" s="463"/>
      <c r="D132" s="463"/>
      <c r="E132" s="463"/>
      <c r="F132" s="463"/>
    </row>
    <row r="133" spans="1:6">
      <c r="A133" s="497"/>
      <c r="B133" s="463"/>
      <c r="C133" s="463"/>
      <c r="D133" s="463"/>
      <c r="E133" s="463"/>
      <c r="F133" s="463"/>
    </row>
    <row r="134" spans="1:6">
      <c r="A134" s="497"/>
      <c r="B134" s="463"/>
      <c r="C134" s="463"/>
      <c r="D134" s="463"/>
      <c r="E134" s="463"/>
      <c r="F134" s="463"/>
    </row>
    <row r="135" spans="1:6">
      <c r="A135" s="497"/>
      <c r="B135" s="463"/>
      <c r="C135" s="463"/>
      <c r="D135" s="463"/>
      <c r="E135" s="463"/>
      <c r="F135" s="463"/>
    </row>
    <row r="136" spans="1:6">
      <c r="A136" s="497"/>
      <c r="B136" s="463"/>
      <c r="C136" s="463"/>
      <c r="D136" s="463"/>
      <c r="E136" s="463"/>
      <c r="F136" s="463"/>
    </row>
    <row r="137" spans="1:6">
      <c r="A137" s="497"/>
      <c r="B137" s="463"/>
      <c r="C137" s="463"/>
      <c r="D137" s="463"/>
      <c r="E137" s="463"/>
      <c r="F137" s="463"/>
    </row>
    <row r="138" spans="1:6">
      <c r="A138" s="497"/>
      <c r="B138" s="463"/>
      <c r="C138" s="463"/>
      <c r="D138" s="463"/>
      <c r="E138" s="463"/>
      <c r="F138" s="463"/>
    </row>
    <row r="139" spans="1:6">
      <c r="A139" s="497"/>
      <c r="B139" s="463"/>
      <c r="C139" s="463"/>
      <c r="D139" s="463"/>
      <c r="E139" s="463"/>
      <c r="F139" s="463"/>
    </row>
    <row r="140" spans="1:6">
      <c r="A140" s="497"/>
      <c r="B140" s="463"/>
      <c r="C140" s="463"/>
      <c r="D140" s="463"/>
      <c r="E140" s="463"/>
      <c r="F140" s="463"/>
    </row>
    <row r="141" spans="1:6">
      <c r="A141" s="497"/>
      <c r="B141" s="463"/>
      <c r="C141" s="463"/>
      <c r="D141" s="463"/>
      <c r="E141" s="463"/>
      <c r="F141" s="463"/>
    </row>
    <row r="142" spans="1:6">
      <c r="A142" s="497"/>
      <c r="B142" s="463"/>
      <c r="C142" s="463"/>
      <c r="D142" s="463"/>
      <c r="E142" s="463"/>
      <c r="F142" s="463"/>
    </row>
    <row r="143" spans="1:6">
      <c r="A143" s="497"/>
      <c r="B143" s="463"/>
      <c r="C143" s="463"/>
      <c r="D143" s="463"/>
      <c r="E143" s="463"/>
      <c r="F143" s="463"/>
    </row>
    <row r="144" spans="1:6">
      <c r="A144" s="497"/>
      <c r="B144" s="463"/>
      <c r="C144" s="463"/>
      <c r="D144" s="463"/>
      <c r="E144" s="463"/>
      <c r="F144" s="463"/>
    </row>
    <row r="145" spans="1:6">
      <c r="A145" s="497"/>
      <c r="B145" s="463"/>
      <c r="C145" s="463"/>
      <c r="D145" s="463"/>
      <c r="E145" s="463"/>
      <c r="F145" s="463"/>
    </row>
    <row r="146" spans="1:6">
      <c r="A146" s="497"/>
      <c r="B146" s="463"/>
      <c r="C146" s="463"/>
      <c r="D146" s="463"/>
      <c r="E146" s="463"/>
      <c r="F146" s="463"/>
    </row>
    <row r="147" spans="1:6">
      <c r="A147" s="497"/>
      <c r="B147" s="463"/>
      <c r="C147" s="463"/>
      <c r="D147" s="463"/>
      <c r="E147" s="463"/>
      <c r="F147" s="463"/>
    </row>
    <row r="148" spans="1:6">
      <c r="A148" s="497"/>
      <c r="B148" s="463"/>
      <c r="C148" s="463"/>
      <c r="D148" s="463"/>
      <c r="E148" s="463"/>
      <c r="F148" s="463"/>
    </row>
    <row r="149" spans="1:6">
      <c r="A149" s="497"/>
      <c r="B149" s="463"/>
      <c r="C149" s="463"/>
      <c r="D149" s="463"/>
      <c r="E149" s="463"/>
      <c r="F149" s="463"/>
    </row>
    <row r="150" spans="1:6">
      <c r="A150" s="497"/>
      <c r="B150" s="463"/>
      <c r="C150" s="463"/>
      <c r="D150" s="463"/>
      <c r="E150" s="463"/>
      <c r="F150" s="463"/>
    </row>
    <row r="151" spans="1:6">
      <c r="A151" s="497"/>
      <c r="B151" s="463"/>
      <c r="C151" s="463"/>
      <c r="D151" s="463"/>
      <c r="E151" s="463"/>
      <c r="F151" s="463"/>
    </row>
    <row r="152" spans="1:6">
      <c r="A152" s="497"/>
      <c r="B152" s="463"/>
      <c r="C152" s="463"/>
      <c r="D152" s="463"/>
      <c r="E152" s="463"/>
      <c r="F152" s="463"/>
    </row>
    <row r="153" spans="1:6">
      <c r="A153" s="497"/>
      <c r="B153" s="463"/>
      <c r="C153" s="463"/>
      <c r="D153" s="463"/>
      <c r="E153" s="463"/>
      <c r="F153" s="463"/>
    </row>
    <row r="154" spans="1:6">
      <c r="A154" s="497"/>
      <c r="B154" s="463"/>
      <c r="C154" s="463"/>
      <c r="D154" s="463"/>
      <c r="E154" s="463"/>
      <c r="F154" s="463"/>
    </row>
    <row r="155" spans="1:6">
      <c r="A155" s="497"/>
      <c r="B155" s="463"/>
      <c r="C155" s="463"/>
      <c r="D155" s="463"/>
      <c r="E155" s="463"/>
      <c r="F155" s="463"/>
    </row>
    <row r="156" spans="1:6">
      <c r="A156" s="497"/>
      <c r="B156" s="463"/>
      <c r="C156" s="463"/>
      <c r="D156" s="463"/>
      <c r="E156" s="463"/>
      <c r="F156" s="463"/>
    </row>
    <row r="157" spans="1:6">
      <c r="A157" s="497"/>
      <c r="B157" s="463"/>
      <c r="C157" s="463"/>
      <c r="D157" s="463"/>
      <c r="E157" s="463"/>
      <c r="F157" s="463"/>
    </row>
    <row r="158" spans="1:6">
      <c r="A158" s="497"/>
      <c r="B158" s="463"/>
      <c r="C158" s="463"/>
      <c r="D158" s="463"/>
      <c r="E158" s="463"/>
      <c r="F158" s="463"/>
    </row>
    <row r="159" spans="1:6">
      <c r="A159" s="497"/>
      <c r="B159" s="463"/>
      <c r="C159" s="463"/>
      <c r="D159" s="463"/>
      <c r="E159" s="463"/>
      <c r="F159" s="463"/>
    </row>
    <row r="160" spans="1:6">
      <c r="A160" s="497"/>
      <c r="B160" s="463"/>
      <c r="C160" s="463"/>
      <c r="D160" s="463"/>
      <c r="E160" s="463"/>
      <c r="F160" s="463"/>
    </row>
    <row r="161" spans="1:6">
      <c r="A161" s="497"/>
      <c r="B161" s="463"/>
      <c r="C161" s="463"/>
      <c r="D161" s="463"/>
      <c r="E161" s="463"/>
      <c r="F161" s="463"/>
    </row>
    <row r="162" spans="1:6">
      <c r="A162" s="497"/>
      <c r="B162" s="463"/>
      <c r="C162" s="463"/>
      <c r="D162" s="463"/>
      <c r="E162" s="463"/>
      <c r="F162" s="463"/>
    </row>
    <row r="163" spans="1:6">
      <c r="A163" s="497"/>
      <c r="B163" s="463"/>
      <c r="C163" s="463"/>
      <c r="D163" s="463"/>
      <c r="E163" s="463"/>
      <c r="F163" s="463"/>
    </row>
    <row r="164" spans="1:6">
      <c r="A164" s="497"/>
      <c r="B164" s="463"/>
      <c r="C164" s="463"/>
      <c r="D164" s="463"/>
      <c r="E164" s="463"/>
      <c r="F164" s="463"/>
    </row>
    <row r="165" spans="1:6">
      <c r="A165" s="497"/>
      <c r="B165" s="463"/>
      <c r="C165" s="463"/>
      <c r="D165" s="463"/>
      <c r="E165" s="463"/>
      <c r="F165" s="463"/>
    </row>
    <row r="166" spans="1:6">
      <c r="A166" s="497"/>
      <c r="B166" s="463"/>
      <c r="C166" s="463"/>
      <c r="D166" s="463"/>
      <c r="E166" s="463"/>
      <c r="F166" s="463"/>
    </row>
    <row r="167" spans="1:6">
      <c r="A167" s="497"/>
      <c r="B167" s="463"/>
      <c r="C167" s="463"/>
      <c r="D167" s="463"/>
      <c r="E167" s="463"/>
      <c r="F167" s="463"/>
    </row>
    <row r="168" spans="1:6">
      <c r="A168" s="497"/>
      <c r="B168" s="463"/>
      <c r="C168" s="463"/>
      <c r="D168" s="463"/>
      <c r="E168" s="463"/>
      <c r="F168" s="463"/>
    </row>
    <row r="169" spans="1:6">
      <c r="A169" s="497"/>
      <c r="B169" s="463"/>
      <c r="C169" s="463"/>
      <c r="D169" s="463"/>
      <c r="E169" s="463"/>
      <c r="F169" s="463"/>
    </row>
    <row r="170" spans="1:6">
      <c r="A170" s="497"/>
      <c r="B170" s="463"/>
      <c r="C170" s="463"/>
      <c r="D170" s="463"/>
      <c r="E170" s="463"/>
      <c r="F170" s="463"/>
    </row>
    <row r="171" spans="1:6">
      <c r="A171" s="497"/>
      <c r="B171" s="463"/>
      <c r="C171" s="463"/>
      <c r="D171" s="463"/>
      <c r="E171" s="463"/>
      <c r="F171" s="463"/>
    </row>
    <row r="172" spans="1:6">
      <c r="A172" s="497"/>
      <c r="B172" s="463"/>
      <c r="C172" s="463"/>
      <c r="D172" s="463"/>
      <c r="E172" s="463"/>
      <c r="F172" s="463"/>
    </row>
    <row r="173" spans="1:6">
      <c r="A173" s="497"/>
      <c r="B173" s="463"/>
      <c r="C173" s="463"/>
      <c r="D173" s="463"/>
      <c r="E173" s="463"/>
      <c r="F173" s="463"/>
    </row>
    <row r="174" spans="1:6">
      <c r="A174" s="497"/>
      <c r="B174" s="463"/>
      <c r="C174" s="463"/>
      <c r="D174" s="463"/>
      <c r="E174" s="463"/>
      <c r="F174" s="463"/>
    </row>
    <row r="175" spans="1:6">
      <c r="A175" s="497"/>
      <c r="B175" s="463"/>
      <c r="C175" s="463"/>
      <c r="D175" s="463"/>
      <c r="E175" s="463"/>
      <c r="F175" s="463"/>
    </row>
    <row r="176" spans="1:6">
      <c r="A176" s="497"/>
      <c r="B176" s="463"/>
      <c r="C176" s="463"/>
      <c r="D176" s="463"/>
      <c r="E176" s="463"/>
      <c r="F176" s="463"/>
    </row>
    <row r="177" spans="1:6">
      <c r="A177" s="497"/>
      <c r="B177" s="463"/>
      <c r="C177" s="463"/>
      <c r="D177" s="463"/>
      <c r="E177" s="463"/>
      <c r="F177" s="463"/>
    </row>
    <row r="178" spans="1:6">
      <c r="A178" s="497"/>
      <c r="B178" s="463"/>
      <c r="C178" s="463"/>
      <c r="D178" s="463"/>
      <c r="E178" s="463"/>
      <c r="F178" s="463"/>
    </row>
    <row r="179" spans="1:6">
      <c r="A179" s="497"/>
      <c r="B179" s="463"/>
      <c r="C179" s="463"/>
      <c r="D179" s="463"/>
      <c r="E179" s="463"/>
      <c r="F179" s="463"/>
    </row>
    <row r="180" spans="1:6">
      <c r="A180" s="497"/>
      <c r="B180" s="463"/>
      <c r="C180" s="463"/>
      <c r="D180" s="463"/>
      <c r="E180" s="463"/>
      <c r="F180" s="463"/>
    </row>
    <row r="181" spans="1:6">
      <c r="A181" s="497"/>
      <c r="B181" s="463"/>
      <c r="C181" s="463"/>
      <c r="D181" s="463"/>
      <c r="E181" s="463"/>
      <c r="F181" s="463"/>
    </row>
    <row r="182" spans="1:6">
      <c r="A182" s="497"/>
      <c r="B182" s="463"/>
      <c r="C182" s="463"/>
      <c r="D182" s="463"/>
      <c r="E182" s="463"/>
      <c r="F182" s="463"/>
    </row>
    <row r="183" spans="1:6">
      <c r="A183" s="497"/>
      <c r="B183" s="463"/>
      <c r="C183" s="463"/>
      <c r="D183" s="463"/>
      <c r="E183" s="463"/>
      <c r="F183" s="463"/>
    </row>
    <row r="184" spans="1:6">
      <c r="A184" s="497"/>
      <c r="B184" s="463"/>
      <c r="C184" s="463"/>
      <c r="D184" s="463"/>
      <c r="E184" s="463"/>
      <c r="F184" s="463"/>
    </row>
    <row r="185" spans="1:6">
      <c r="A185" s="497"/>
      <c r="B185" s="463"/>
      <c r="C185" s="463"/>
      <c r="D185" s="463"/>
      <c r="E185" s="463"/>
      <c r="F185" s="463"/>
    </row>
    <row r="186" spans="1:6">
      <c r="A186" s="497"/>
      <c r="B186" s="463"/>
      <c r="C186" s="463"/>
      <c r="D186" s="463"/>
      <c r="E186" s="463"/>
      <c r="F186" s="463"/>
    </row>
    <row r="187" spans="1:6">
      <c r="A187" s="497"/>
      <c r="B187" s="463"/>
      <c r="C187" s="463"/>
      <c r="D187" s="463"/>
      <c r="E187" s="463"/>
      <c r="F187" s="463"/>
    </row>
    <row r="188" spans="1:6">
      <c r="A188" s="497"/>
      <c r="B188" s="463"/>
      <c r="C188" s="463"/>
      <c r="D188" s="463"/>
      <c r="E188" s="463"/>
      <c r="F188" s="463"/>
    </row>
    <row r="189" spans="1:6">
      <c r="A189" s="497"/>
      <c r="B189" s="463"/>
      <c r="C189" s="463"/>
      <c r="D189" s="463"/>
      <c r="E189" s="463"/>
      <c r="F189" s="463"/>
    </row>
    <row r="190" spans="1:6">
      <c r="A190" s="497"/>
      <c r="B190" s="463"/>
      <c r="C190" s="463"/>
      <c r="D190" s="463"/>
      <c r="E190" s="463"/>
      <c r="F190" s="463"/>
    </row>
    <row r="191" spans="1:6">
      <c r="A191" s="497"/>
      <c r="B191" s="463"/>
      <c r="C191" s="463"/>
      <c r="D191" s="463"/>
      <c r="E191" s="463"/>
      <c r="F191" s="463"/>
    </row>
    <row r="192" spans="1:6">
      <c r="A192" s="497"/>
      <c r="B192" s="463"/>
      <c r="C192" s="463"/>
      <c r="D192" s="463"/>
      <c r="E192" s="463"/>
      <c r="F192" s="463"/>
    </row>
    <row r="193" spans="1:6">
      <c r="A193" s="497"/>
      <c r="B193" s="463"/>
      <c r="C193" s="463"/>
      <c r="D193" s="463"/>
      <c r="E193" s="463"/>
      <c r="F193" s="463"/>
    </row>
    <row r="194" spans="1:6">
      <c r="A194" s="497"/>
      <c r="B194" s="463"/>
      <c r="C194" s="463"/>
      <c r="D194" s="463"/>
      <c r="E194" s="463"/>
      <c r="F194" s="463"/>
    </row>
    <row r="195" spans="1:6">
      <c r="A195" s="497"/>
      <c r="B195" s="463"/>
      <c r="C195" s="463"/>
      <c r="D195" s="463"/>
      <c r="E195" s="463"/>
      <c r="F195" s="463"/>
    </row>
    <row r="196" spans="1:6">
      <c r="A196" s="497"/>
      <c r="B196" s="463"/>
      <c r="C196" s="463"/>
      <c r="D196" s="463"/>
      <c r="E196" s="463"/>
      <c r="F196" s="463"/>
    </row>
    <row r="197" spans="1:6">
      <c r="A197" s="497"/>
      <c r="B197" s="463"/>
      <c r="C197" s="463"/>
      <c r="D197" s="463"/>
      <c r="E197" s="463"/>
      <c r="F197" s="463"/>
    </row>
    <row r="198" spans="1:6">
      <c r="A198" s="497"/>
      <c r="B198" s="463"/>
      <c r="C198" s="463"/>
      <c r="D198" s="463"/>
      <c r="E198" s="463"/>
      <c r="F198" s="463"/>
    </row>
    <row r="199" spans="1:6">
      <c r="A199" s="497"/>
      <c r="B199" s="463"/>
      <c r="C199" s="463"/>
      <c r="D199" s="463"/>
      <c r="E199" s="463"/>
      <c r="F199" s="463"/>
    </row>
    <row r="200" spans="1:6">
      <c r="A200" s="497"/>
      <c r="B200" s="463"/>
      <c r="C200" s="463"/>
      <c r="D200" s="463"/>
      <c r="E200" s="463"/>
      <c r="F200" s="463"/>
    </row>
    <row r="201" spans="1:6">
      <c r="A201" s="497"/>
      <c r="B201" s="463"/>
      <c r="C201" s="463"/>
      <c r="D201" s="463"/>
      <c r="E201" s="463"/>
      <c r="F201" s="463"/>
    </row>
    <row r="202" spans="1:6">
      <c r="A202" s="497"/>
      <c r="B202" s="463"/>
      <c r="C202" s="463"/>
      <c r="D202" s="463"/>
      <c r="E202" s="463"/>
      <c r="F202" s="463"/>
    </row>
    <row r="203" spans="1:6">
      <c r="A203" s="497"/>
      <c r="B203" s="463"/>
      <c r="C203" s="463"/>
      <c r="D203" s="463"/>
      <c r="E203" s="463"/>
      <c r="F203" s="463"/>
    </row>
    <row r="204" spans="1:6">
      <c r="A204" s="497"/>
      <c r="B204" s="463"/>
      <c r="C204" s="463"/>
      <c r="D204" s="463"/>
      <c r="E204" s="463"/>
      <c r="F204" s="463"/>
    </row>
    <row r="205" spans="1:6">
      <c r="A205" s="497"/>
      <c r="B205" s="463"/>
      <c r="C205" s="463"/>
      <c r="D205" s="463"/>
      <c r="E205" s="463"/>
      <c r="F205" s="463"/>
    </row>
    <row r="206" spans="1:6">
      <c r="A206" s="497"/>
      <c r="B206" s="463"/>
      <c r="C206" s="463"/>
      <c r="D206" s="463"/>
      <c r="E206" s="463"/>
      <c r="F206" s="463"/>
    </row>
    <row r="207" spans="1:6">
      <c r="A207" s="497"/>
      <c r="B207" s="463"/>
      <c r="C207" s="463"/>
      <c r="D207" s="463"/>
      <c r="E207" s="463"/>
      <c r="F207" s="463"/>
    </row>
    <row r="208" spans="1:6">
      <c r="A208" s="497"/>
      <c r="B208" s="463"/>
      <c r="C208" s="463"/>
      <c r="D208" s="463"/>
      <c r="E208" s="463"/>
      <c r="F208" s="463"/>
    </row>
    <row r="209" spans="1:6">
      <c r="A209" s="497"/>
      <c r="B209" s="463"/>
      <c r="C209" s="463"/>
      <c r="D209" s="463"/>
      <c r="E209" s="463"/>
      <c r="F209" s="463"/>
    </row>
    <row r="210" spans="1:6">
      <c r="A210" s="497"/>
      <c r="B210" s="463"/>
      <c r="C210" s="463"/>
      <c r="D210" s="463"/>
      <c r="E210" s="463"/>
      <c r="F210" s="463"/>
    </row>
    <row r="211" spans="1:6">
      <c r="A211" s="497"/>
      <c r="B211" s="463"/>
      <c r="C211" s="463"/>
      <c r="D211" s="463"/>
      <c r="E211" s="463"/>
      <c r="F211" s="463"/>
    </row>
    <row r="212" spans="1:6">
      <c r="A212" s="497"/>
      <c r="B212" s="463"/>
      <c r="C212" s="463"/>
      <c r="D212" s="463"/>
      <c r="E212" s="463"/>
      <c r="F212" s="463"/>
    </row>
    <row r="213" spans="1:6">
      <c r="A213" s="497"/>
      <c r="B213" s="463"/>
      <c r="C213" s="463"/>
      <c r="D213" s="463"/>
      <c r="E213" s="463"/>
      <c r="F213" s="463"/>
    </row>
    <row r="214" spans="1:6">
      <c r="A214" s="497"/>
      <c r="B214" s="463"/>
      <c r="C214" s="463"/>
      <c r="D214" s="463"/>
      <c r="E214" s="463"/>
      <c r="F214" s="463"/>
    </row>
    <row r="215" spans="1:6">
      <c r="A215" s="497"/>
      <c r="B215" s="463"/>
      <c r="C215" s="463"/>
      <c r="D215" s="463"/>
      <c r="E215" s="463"/>
      <c r="F215" s="463"/>
    </row>
    <row r="216" spans="1:6">
      <c r="A216" s="497"/>
      <c r="B216" s="463"/>
      <c r="C216" s="463"/>
      <c r="D216" s="463"/>
      <c r="E216" s="463"/>
      <c r="F216" s="463"/>
    </row>
    <row r="217" spans="1:6">
      <c r="A217" s="497"/>
      <c r="B217" s="463"/>
      <c r="C217" s="463"/>
      <c r="D217" s="463"/>
      <c r="E217" s="463"/>
      <c r="F217" s="463"/>
    </row>
    <row r="218" spans="1:6">
      <c r="A218" s="497"/>
      <c r="B218" s="463"/>
      <c r="C218" s="463"/>
      <c r="D218" s="463"/>
      <c r="E218" s="463"/>
      <c r="F218" s="463"/>
    </row>
    <row r="219" spans="1:6">
      <c r="A219" s="497"/>
      <c r="B219" s="463"/>
      <c r="C219" s="463"/>
      <c r="D219" s="463"/>
      <c r="E219" s="463"/>
      <c r="F219" s="463"/>
    </row>
    <row r="220" spans="1:6">
      <c r="A220" s="497"/>
      <c r="B220" s="463"/>
      <c r="C220" s="463"/>
      <c r="D220" s="463"/>
      <c r="E220" s="463"/>
      <c r="F220" s="463"/>
    </row>
    <row r="221" spans="1:6">
      <c r="A221" s="497"/>
      <c r="B221" s="463"/>
      <c r="C221" s="463"/>
      <c r="D221" s="463"/>
      <c r="E221" s="463"/>
      <c r="F221" s="463"/>
    </row>
    <row r="222" spans="1:6">
      <c r="A222" s="497"/>
      <c r="B222" s="463"/>
      <c r="C222" s="463"/>
      <c r="D222" s="463"/>
      <c r="E222" s="463"/>
      <c r="F222" s="463"/>
    </row>
    <row r="223" spans="1:6">
      <c r="A223" s="497"/>
      <c r="B223" s="463"/>
      <c r="C223" s="463"/>
      <c r="D223" s="463"/>
      <c r="E223" s="463"/>
      <c r="F223" s="463"/>
    </row>
    <row r="224" spans="1:6">
      <c r="A224" s="497"/>
      <c r="B224" s="463"/>
      <c r="C224" s="463"/>
      <c r="D224" s="463"/>
      <c r="E224" s="463"/>
      <c r="F224" s="463"/>
    </row>
    <row r="225" spans="1:6">
      <c r="A225" s="497"/>
      <c r="B225" s="463"/>
      <c r="C225" s="463"/>
      <c r="D225" s="463"/>
      <c r="E225" s="463"/>
      <c r="F225" s="463"/>
    </row>
    <row r="226" spans="1:6">
      <c r="A226" s="497"/>
      <c r="B226" s="463"/>
      <c r="C226" s="463"/>
      <c r="D226" s="463"/>
      <c r="E226" s="463"/>
      <c r="F226" s="463"/>
    </row>
    <row r="227" spans="1:6">
      <c r="A227" s="497"/>
      <c r="B227" s="463"/>
      <c r="C227" s="463"/>
      <c r="D227" s="463"/>
      <c r="E227" s="463"/>
      <c r="F227" s="463"/>
    </row>
    <row r="228" spans="1:6">
      <c r="A228" s="497"/>
      <c r="B228" s="463"/>
      <c r="C228" s="463"/>
      <c r="D228" s="463"/>
      <c r="E228" s="463"/>
      <c r="F228" s="463"/>
    </row>
    <row r="229" spans="1:6">
      <c r="A229" s="497"/>
      <c r="B229" s="463"/>
      <c r="C229" s="463"/>
      <c r="D229" s="463"/>
      <c r="E229" s="463"/>
      <c r="F229" s="463"/>
    </row>
    <row r="230" spans="1:6">
      <c r="A230" s="497"/>
      <c r="B230" s="463"/>
      <c r="C230" s="463"/>
      <c r="D230" s="463"/>
      <c r="E230" s="463"/>
      <c r="F230" s="463"/>
    </row>
    <row r="231" spans="1:6">
      <c r="A231" s="497"/>
      <c r="B231" s="463"/>
      <c r="C231" s="463"/>
      <c r="D231" s="463"/>
      <c r="E231" s="463"/>
      <c r="F231" s="463"/>
    </row>
    <row r="232" spans="1:6">
      <c r="A232" s="497"/>
      <c r="B232" s="463"/>
      <c r="C232" s="463"/>
      <c r="D232" s="463"/>
      <c r="E232" s="463"/>
      <c r="F232" s="463"/>
    </row>
    <row r="233" spans="1:6">
      <c r="A233" s="497"/>
      <c r="B233" s="463"/>
      <c r="C233" s="463"/>
      <c r="D233" s="463"/>
      <c r="E233" s="463"/>
      <c r="F233" s="463"/>
    </row>
    <row r="234" spans="1:6">
      <c r="A234" s="497"/>
      <c r="B234" s="463"/>
      <c r="C234" s="463"/>
      <c r="D234" s="463"/>
      <c r="E234" s="463"/>
      <c r="F234" s="463"/>
    </row>
    <row r="235" spans="1:6">
      <c r="A235" s="497"/>
      <c r="B235" s="463"/>
      <c r="C235" s="463"/>
      <c r="D235" s="463"/>
      <c r="E235" s="463"/>
      <c r="F235" s="463"/>
    </row>
    <row r="236" spans="1:6">
      <c r="A236" s="497"/>
      <c r="B236" s="463"/>
      <c r="C236" s="463"/>
      <c r="D236" s="463"/>
      <c r="E236" s="463"/>
      <c r="F236" s="463"/>
    </row>
    <row r="237" spans="1:6">
      <c r="A237" s="497"/>
      <c r="B237" s="463"/>
      <c r="C237" s="463"/>
      <c r="D237" s="463"/>
      <c r="E237" s="463"/>
      <c r="F237" s="463"/>
    </row>
    <row r="238" spans="1:6">
      <c r="A238" s="497"/>
      <c r="B238" s="463"/>
      <c r="C238" s="463"/>
      <c r="D238" s="463"/>
      <c r="E238" s="463"/>
      <c r="F238" s="463"/>
    </row>
    <row r="239" spans="1:6">
      <c r="A239" s="497"/>
      <c r="B239" s="463"/>
      <c r="C239" s="463"/>
      <c r="D239" s="463"/>
      <c r="E239" s="463"/>
      <c r="F239" s="463"/>
    </row>
    <row r="240" spans="1:6">
      <c r="A240" s="497"/>
      <c r="B240" s="463"/>
      <c r="C240" s="463"/>
      <c r="D240" s="463"/>
      <c r="E240" s="463"/>
      <c r="F240" s="463"/>
    </row>
    <row r="241" spans="1:6">
      <c r="A241" s="497"/>
      <c r="B241" s="463"/>
      <c r="C241" s="463"/>
      <c r="D241" s="463"/>
      <c r="E241" s="463"/>
      <c r="F241" s="463"/>
    </row>
    <row r="242" spans="1:6">
      <c r="A242" s="497"/>
      <c r="B242" s="463"/>
      <c r="C242" s="463"/>
      <c r="D242" s="463"/>
      <c r="E242" s="463"/>
      <c r="F242" s="463"/>
    </row>
    <row r="243" spans="1:6">
      <c r="A243" s="497"/>
      <c r="B243" s="463"/>
      <c r="C243" s="463"/>
      <c r="D243" s="463"/>
      <c r="E243" s="463"/>
      <c r="F243" s="463"/>
    </row>
    <row r="244" spans="1:6">
      <c r="A244" s="497"/>
      <c r="B244" s="463"/>
      <c r="C244" s="463"/>
      <c r="D244" s="463"/>
      <c r="E244" s="463"/>
      <c r="F244" s="463"/>
    </row>
    <row r="245" spans="1:6">
      <c r="A245" s="497"/>
      <c r="B245" s="463"/>
      <c r="C245" s="463"/>
      <c r="D245" s="463"/>
      <c r="E245" s="463"/>
      <c r="F245" s="463"/>
    </row>
    <row r="246" spans="1:6">
      <c r="A246" s="497"/>
      <c r="B246" s="463"/>
      <c r="C246" s="463"/>
      <c r="D246" s="463"/>
      <c r="E246" s="463"/>
      <c r="F246" s="463"/>
    </row>
    <row r="247" spans="1:6">
      <c r="A247" s="497"/>
      <c r="B247" s="463"/>
      <c r="C247" s="463"/>
      <c r="D247" s="463"/>
      <c r="E247" s="463"/>
      <c r="F247" s="463"/>
    </row>
    <row r="248" spans="1:6">
      <c r="A248" s="497"/>
      <c r="B248" s="463"/>
      <c r="C248" s="463"/>
      <c r="D248" s="463"/>
      <c r="E248" s="463"/>
      <c r="F248" s="463"/>
    </row>
    <row r="249" spans="1:6">
      <c r="A249" s="497"/>
      <c r="B249" s="463"/>
      <c r="C249" s="463"/>
      <c r="D249" s="463"/>
      <c r="E249" s="463"/>
      <c r="F249" s="463"/>
    </row>
    <row r="250" spans="1:6">
      <c r="A250" s="497"/>
      <c r="B250" s="463"/>
      <c r="C250" s="463"/>
      <c r="D250" s="463"/>
      <c r="E250" s="463"/>
      <c r="F250" s="463"/>
    </row>
    <row r="251" spans="1:6">
      <c r="A251" s="497"/>
      <c r="B251" s="463"/>
      <c r="C251" s="463"/>
      <c r="D251" s="463"/>
      <c r="E251" s="463"/>
      <c r="F251" s="463"/>
    </row>
    <row r="252" spans="1:6">
      <c r="A252" s="497"/>
      <c r="B252" s="463"/>
      <c r="C252" s="463"/>
      <c r="D252" s="463"/>
      <c r="E252" s="463"/>
      <c r="F252" s="463"/>
    </row>
    <row r="253" spans="1:6">
      <c r="A253" s="497"/>
      <c r="B253" s="463"/>
      <c r="C253" s="463"/>
      <c r="D253" s="463"/>
      <c r="E253" s="463"/>
      <c r="F253" s="463"/>
    </row>
    <row r="254" spans="1:6">
      <c r="A254" s="497"/>
      <c r="B254" s="463"/>
      <c r="C254" s="463"/>
      <c r="D254" s="463"/>
      <c r="E254" s="463"/>
      <c r="F254" s="463"/>
    </row>
    <row r="255" spans="1:6">
      <c r="A255" s="497"/>
      <c r="B255" s="463"/>
      <c r="C255" s="463"/>
      <c r="D255" s="463"/>
      <c r="E255" s="463"/>
      <c r="F255" s="463"/>
    </row>
    <row r="256" spans="1:6">
      <c r="A256" s="497"/>
      <c r="B256" s="463"/>
      <c r="C256" s="463"/>
      <c r="D256" s="463"/>
      <c r="E256" s="463"/>
      <c r="F256" s="463"/>
    </row>
    <row r="257" spans="1:6">
      <c r="A257" s="497"/>
      <c r="B257" s="463"/>
      <c r="C257" s="463"/>
      <c r="D257" s="463"/>
      <c r="E257" s="463"/>
      <c r="F257" s="463"/>
    </row>
    <row r="258" spans="1:6">
      <c r="A258" s="497"/>
      <c r="B258" s="463"/>
      <c r="C258" s="463"/>
      <c r="D258" s="463"/>
      <c r="E258" s="463"/>
      <c r="F258" s="463"/>
    </row>
    <row r="259" spans="1:6">
      <c r="A259" s="497"/>
      <c r="B259" s="463"/>
      <c r="C259" s="463"/>
      <c r="D259" s="463"/>
      <c r="E259" s="463"/>
      <c r="F259" s="463"/>
    </row>
    <row r="260" spans="1:6">
      <c r="A260" s="497"/>
      <c r="B260" s="463"/>
      <c r="C260" s="463"/>
      <c r="D260" s="463"/>
      <c r="E260" s="463"/>
      <c r="F260" s="463"/>
    </row>
    <row r="261" spans="1:6">
      <c r="A261" s="497"/>
      <c r="B261" s="463"/>
      <c r="C261" s="463"/>
      <c r="D261" s="463"/>
      <c r="E261" s="463"/>
      <c r="F261" s="463"/>
    </row>
    <row r="262" spans="1:6">
      <c r="A262" s="497"/>
      <c r="B262" s="463"/>
      <c r="C262" s="463"/>
      <c r="D262" s="463"/>
      <c r="E262" s="463"/>
      <c r="F262" s="463"/>
    </row>
    <row r="263" spans="1:6">
      <c r="A263" s="497"/>
      <c r="B263" s="463"/>
      <c r="C263" s="463"/>
      <c r="D263" s="463"/>
      <c r="E263" s="463"/>
      <c r="F263" s="463"/>
    </row>
    <row r="264" spans="1:6">
      <c r="A264" s="497"/>
      <c r="B264" s="463"/>
      <c r="C264" s="463"/>
      <c r="D264" s="463"/>
      <c r="E264" s="463"/>
      <c r="F264" s="463"/>
    </row>
    <row r="265" spans="1:6">
      <c r="A265" s="497"/>
      <c r="B265" s="463"/>
      <c r="C265" s="463"/>
      <c r="D265" s="463"/>
      <c r="E265" s="463"/>
      <c r="F265" s="463"/>
    </row>
    <row r="266" spans="1:6">
      <c r="A266" s="497"/>
      <c r="B266" s="463"/>
      <c r="C266" s="463"/>
      <c r="D266" s="463"/>
      <c r="E266" s="463"/>
      <c r="F266" s="463"/>
    </row>
    <row r="267" spans="1:6">
      <c r="A267" s="497"/>
      <c r="B267" s="463"/>
      <c r="C267" s="463"/>
      <c r="D267" s="463"/>
      <c r="E267" s="463"/>
      <c r="F267" s="463"/>
    </row>
    <row r="268" spans="1:6">
      <c r="A268" s="497"/>
      <c r="B268" s="463"/>
      <c r="C268" s="463"/>
      <c r="D268" s="463"/>
      <c r="E268" s="463"/>
      <c r="F268" s="463"/>
    </row>
    <row r="269" spans="1:6">
      <c r="A269" s="497"/>
      <c r="B269" s="463"/>
      <c r="C269" s="463"/>
      <c r="D269" s="463"/>
      <c r="E269" s="463"/>
      <c r="F269" s="463"/>
    </row>
    <row r="270" spans="1:6">
      <c r="A270" s="497"/>
      <c r="B270" s="463"/>
      <c r="C270" s="463"/>
      <c r="D270" s="463"/>
      <c r="E270" s="463"/>
      <c r="F270" s="463"/>
    </row>
    <row r="271" spans="1:6">
      <c r="A271" s="497"/>
      <c r="B271" s="463"/>
      <c r="C271" s="463"/>
      <c r="D271" s="463"/>
      <c r="E271" s="463"/>
      <c r="F271" s="463"/>
    </row>
    <row r="272" spans="1:6">
      <c r="A272" s="497"/>
      <c r="B272" s="463"/>
      <c r="C272" s="463"/>
      <c r="D272" s="463"/>
      <c r="E272" s="463"/>
      <c r="F272" s="463"/>
    </row>
    <row r="273" spans="1:6">
      <c r="A273" s="497"/>
      <c r="B273" s="463"/>
      <c r="C273" s="463"/>
      <c r="D273" s="463"/>
      <c r="E273" s="463"/>
      <c r="F273" s="463"/>
    </row>
    <row r="274" spans="1:6">
      <c r="A274" s="497"/>
      <c r="B274" s="463"/>
      <c r="C274" s="463"/>
      <c r="D274" s="463"/>
      <c r="E274" s="463"/>
      <c r="F274" s="463"/>
    </row>
    <row r="275" spans="1:6">
      <c r="A275" s="497"/>
      <c r="B275" s="463"/>
      <c r="C275" s="463"/>
      <c r="D275" s="463"/>
      <c r="E275" s="463"/>
      <c r="F275" s="463"/>
    </row>
    <row r="276" spans="1:6">
      <c r="A276" s="497"/>
      <c r="B276" s="463"/>
      <c r="C276" s="463"/>
      <c r="D276" s="463"/>
      <c r="E276" s="463"/>
      <c r="F276" s="463"/>
    </row>
    <row r="277" spans="1:6">
      <c r="A277" s="497"/>
      <c r="B277" s="463"/>
      <c r="C277" s="463"/>
      <c r="D277" s="463"/>
      <c r="E277" s="463"/>
      <c r="F277" s="463"/>
    </row>
    <row r="278" spans="1:6">
      <c r="A278" s="497"/>
      <c r="B278" s="463"/>
      <c r="C278" s="463"/>
      <c r="D278" s="463"/>
      <c r="E278" s="463"/>
      <c r="F278" s="463"/>
    </row>
    <row r="279" spans="1:6">
      <c r="A279" s="497"/>
      <c r="B279" s="463"/>
      <c r="C279" s="463"/>
      <c r="D279" s="463"/>
      <c r="E279" s="463"/>
      <c r="F279" s="463"/>
    </row>
    <row r="280" spans="1:6">
      <c r="A280" s="497"/>
      <c r="B280" s="463"/>
      <c r="C280" s="463"/>
      <c r="D280" s="463"/>
      <c r="E280" s="463"/>
      <c r="F280" s="463"/>
    </row>
    <row r="281" spans="1:6">
      <c r="A281" s="497"/>
      <c r="B281" s="463"/>
      <c r="C281" s="463"/>
      <c r="D281" s="463"/>
      <c r="E281" s="463"/>
      <c r="F281" s="463"/>
    </row>
    <row r="282" spans="1:6">
      <c r="A282" s="497"/>
      <c r="B282" s="463"/>
      <c r="C282" s="463"/>
      <c r="D282" s="463"/>
      <c r="E282" s="463"/>
      <c r="F282" s="463"/>
    </row>
    <row r="283" spans="1:6">
      <c r="A283" s="497"/>
      <c r="B283" s="463"/>
      <c r="C283" s="463"/>
      <c r="D283" s="463"/>
      <c r="E283" s="463"/>
      <c r="F283" s="463"/>
    </row>
    <row r="284" spans="1:6">
      <c r="A284" s="497"/>
      <c r="B284" s="463"/>
      <c r="C284" s="463"/>
      <c r="D284" s="463"/>
      <c r="E284" s="463"/>
      <c r="F284" s="463"/>
    </row>
    <row r="285" spans="1:6">
      <c r="A285" s="497"/>
      <c r="B285" s="463"/>
      <c r="C285" s="463"/>
      <c r="D285" s="463"/>
      <c r="E285" s="463"/>
      <c r="F285" s="463"/>
    </row>
    <row r="286" spans="1:6">
      <c r="A286" s="497"/>
      <c r="B286" s="463"/>
      <c r="C286" s="463"/>
      <c r="D286" s="463"/>
      <c r="E286" s="463"/>
      <c r="F286" s="463"/>
    </row>
    <row r="287" spans="1:6">
      <c r="A287" s="497"/>
      <c r="B287" s="463"/>
      <c r="C287" s="463"/>
      <c r="D287" s="463"/>
      <c r="E287" s="463"/>
      <c r="F287" s="463"/>
    </row>
    <row r="288" spans="1:6">
      <c r="A288" s="497"/>
      <c r="B288" s="463"/>
      <c r="C288" s="463"/>
      <c r="D288" s="463"/>
      <c r="E288" s="463"/>
      <c r="F288" s="463"/>
    </row>
    <row r="289" spans="1:6">
      <c r="A289" s="497"/>
      <c r="B289" s="463"/>
      <c r="C289" s="463"/>
      <c r="D289" s="463"/>
      <c r="E289" s="463"/>
      <c r="F289" s="463"/>
    </row>
    <row r="290" spans="1:6">
      <c r="A290" s="497"/>
      <c r="B290" s="463"/>
      <c r="C290" s="463"/>
      <c r="D290" s="463"/>
      <c r="E290" s="463"/>
      <c r="F290" s="463"/>
    </row>
    <row r="291" spans="1:6">
      <c r="A291" s="497"/>
      <c r="B291" s="463"/>
      <c r="C291" s="463"/>
      <c r="D291" s="463"/>
      <c r="E291" s="463"/>
      <c r="F291" s="463"/>
    </row>
    <row r="292" spans="1:6">
      <c r="A292" s="497"/>
      <c r="B292" s="463"/>
      <c r="C292" s="463"/>
      <c r="D292" s="463"/>
      <c r="E292" s="463"/>
      <c r="F292" s="463"/>
    </row>
    <row r="293" spans="1:6">
      <c r="A293" s="497"/>
      <c r="B293" s="463"/>
      <c r="C293" s="463"/>
      <c r="D293" s="463"/>
      <c r="E293" s="463"/>
      <c r="F293" s="463"/>
    </row>
    <row r="294" spans="1:6">
      <c r="A294" s="497"/>
      <c r="B294" s="463"/>
      <c r="C294" s="463"/>
      <c r="D294" s="463"/>
      <c r="E294" s="463"/>
      <c r="F294" s="463"/>
    </row>
    <row r="295" spans="1:6">
      <c r="A295" s="497"/>
      <c r="B295" s="463"/>
      <c r="C295" s="463"/>
      <c r="D295" s="463"/>
      <c r="E295" s="463"/>
      <c r="F295" s="463"/>
    </row>
    <row r="296" spans="1:6">
      <c r="A296" s="497"/>
      <c r="B296" s="463"/>
      <c r="C296" s="463"/>
      <c r="D296" s="463"/>
      <c r="E296" s="463"/>
      <c r="F296" s="463"/>
    </row>
    <row r="297" spans="1:6">
      <c r="A297" s="497"/>
      <c r="B297" s="463"/>
      <c r="C297" s="463"/>
      <c r="D297" s="463"/>
      <c r="E297" s="463"/>
      <c r="F297" s="463"/>
    </row>
    <row r="298" spans="1:6">
      <c r="A298" s="497"/>
      <c r="B298" s="463"/>
      <c r="C298" s="463"/>
      <c r="D298" s="463"/>
      <c r="E298" s="463"/>
      <c r="F298" s="463"/>
    </row>
    <row r="299" spans="1:6">
      <c r="A299" s="497"/>
      <c r="B299" s="463"/>
      <c r="C299" s="463"/>
      <c r="D299" s="463"/>
      <c r="E299" s="463"/>
      <c r="F299" s="463"/>
    </row>
    <row r="300" spans="1:6">
      <c r="A300" s="497"/>
      <c r="B300" s="463"/>
      <c r="C300" s="463"/>
      <c r="D300" s="463"/>
      <c r="E300" s="463"/>
      <c r="F300" s="463"/>
    </row>
    <row r="301" spans="1:6">
      <c r="A301" s="497"/>
      <c r="B301" s="463"/>
      <c r="C301" s="463"/>
      <c r="D301" s="463"/>
      <c r="E301" s="463"/>
      <c r="F301" s="463"/>
    </row>
    <row r="302" spans="1:6">
      <c r="A302" s="497"/>
      <c r="B302" s="463"/>
      <c r="C302" s="463"/>
      <c r="D302" s="463"/>
      <c r="E302" s="463"/>
      <c r="F302" s="463"/>
    </row>
    <row r="303" spans="1:6">
      <c r="A303" s="497"/>
      <c r="B303" s="463"/>
      <c r="C303" s="463"/>
      <c r="D303" s="463"/>
      <c r="E303" s="463"/>
      <c r="F303" s="463"/>
    </row>
    <row r="304" spans="1:6">
      <c r="A304" s="497"/>
      <c r="B304" s="463"/>
      <c r="C304" s="463"/>
      <c r="D304" s="463"/>
      <c r="E304" s="463"/>
      <c r="F304" s="463"/>
    </row>
    <row r="305" spans="1:6">
      <c r="A305" s="497"/>
      <c r="B305" s="463"/>
      <c r="C305" s="463"/>
      <c r="D305" s="463"/>
      <c r="E305" s="463"/>
      <c r="F305" s="463"/>
    </row>
    <row r="306" spans="1:6">
      <c r="A306" s="497"/>
      <c r="B306" s="463"/>
      <c r="C306" s="463"/>
      <c r="D306" s="463"/>
      <c r="E306" s="463"/>
      <c r="F306" s="463"/>
    </row>
    <row r="307" spans="1:6">
      <c r="A307" s="497"/>
      <c r="B307" s="463"/>
      <c r="C307" s="463"/>
      <c r="D307" s="463"/>
      <c r="E307" s="463"/>
      <c r="F307" s="463"/>
    </row>
    <row r="308" spans="1:6">
      <c r="A308" s="497"/>
      <c r="B308" s="463"/>
      <c r="C308" s="463"/>
      <c r="D308" s="463"/>
      <c r="E308" s="463"/>
      <c r="F308" s="463"/>
    </row>
    <row r="309" spans="1:6">
      <c r="A309" s="497"/>
      <c r="B309" s="463"/>
      <c r="C309" s="463"/>
      <c r="D309" s="463"/>
      <c r="E309" s="463"/>
      <c r="F309" s="463"/>
    </row>
    <row r="310" spans="1:6">
      <c r="A310" s="497"/>
      <c r="B310" s="463"/>
      <c r="C310" s="463"/>
      <c r="D310" s="463"/>
      <c r="E310" s="463"/>
      <c r="F310" s="463"/>
    </row>
    <row r="311" spans="1:6">
      <c r="A311" s="497"/>
      <c r="B311" s="463"/>
      <c r="C311" s="463"/>
      <c r="D311" s="463"/>
      <c r="E311" s="463"/>
      <c r="F311" s="463"/>
    </row>
    <row r="312" spans="1:6">
      <c r="A312" s="497"/>
      <c r="B312" s="463"/>
      <c r="C312" s="463"/>
      <c r="D312" s="463"/>
      <c r="E312" s="463"/>
      <c r="F312" s="463"/>
    </row>
    <row r="313" spans="1:6">
      <c r="A313" s="497"/>
      <c r="B313" s="463"/>
      <c r="C313" s="463"/>
      <c r="D313" s="463"/>
      <c r="E313" s="463"/>
      <c r="F313" s="463"/>
    </row>
    <row r="314" spans="1:6">
      <c r="A314" s="497"/>
      <c r="B314" s="463"/>
      <c r="C314" s="463"/>
      <c r="D314" s="463"/>
      <c r="E314" s="463"/>
      <c r="F314" s="463"/>
    </row>
    <row r="315" spans="1:6">
      <c r="A315" s="497"/>
      <c r="B315" s="463"/>
      <c r="C315" s="463"/>
      <c r="D315" s="463"/>
      <c r="E315" s="463"/>
      <c r="F315" s="463"/>
    </row>
    <row r="316" spans="1:6">
      <c r="A316" s="497"/>
      <c r="B316" s="463"/>
      <c r="C316" s="463"/>
      <c r="D316" s="463"/>
      <c r="E316" s="463"/>
      <c r="F316" s="463"/>
    </row>
    <row r="317" spans="1:6">
      <c r="A317" s="497"/>
      <c r="B317" s="463"/>
      <c r="C317" s="463"/>
      <c r="D317" s="463"/>
      <c r="E317" s="463"/>
      <c r="F317" s="463"/>
    </row>
    <row r="318" spans="1:6">
      <c r="A318" s="497"/>
      <c r="B318" s="463"/>
      <c r="C318" s="463"/>
      <c r="D318" s="463"/>
      <c r="E318" s="463"/>
      <c r="F318" s="463"/>
    </row>
    <row r="319" spans="1:6">
      <c r="A319" s="497"/>
      <c r="B319" s="463"/>
      <c r="C319" s="463"/>
      <c r="D319" s="463"/>
      <c r="E319" s="463"/>
      <c r="F319" s="463"/>
    </row>
    <row r="320" spans="1:6">
      <c r="A320" s="497"/>
      <c r="B320" s="463"/>
      <c r="C320" s="463"/>
      <c r="D320" s="463"/>
      <c r="E320" s="463"/>
      <c r="F320" s="463"/>
    </row>
    <row r="321" spans="1:6">
      <c r="A321" s="497"/>
      <c r="B321" s="463"/>
      <c r="C321" s="463"/>
      <c r="D321" s="463"/>
      <c r="E321" s="463"/>
      <c r="F321" s="463"/>
    </row>
    <row r="322" spans="1:6">
      <c r="A322" s="497"/>
      <c r="B322" s="463"/>
      <c r="C322" s="463"/>
      <c r="D322" s="463"/>
      <c r="E322" s="463"/>
      <c r="F322" s="463"/>
    </row>
    <row r="323" spans="1:6">
      <c r="A323" s="497"/>
      <c r="B323" s="463"/>
      <c r="C323" s="463"/>
      <c r="D323" s="463"/>
      <c r="E323" s="463"/>
      <c r="F323" s="463"/>
    </row>
    <row r="324" spans="1:6">
      <c r="A324" s="497"/>
      <c r="B324" s="463"/>
      <c r="C324" s="463"/>
      <c r="D324" s="463"/>
      <c r="E324" s="463"/>
      <c r="F324" s="463"/>
    </row>
    <row r="325" spans="1:6">
      <c r="A325" s="497"/>
      <c r="B325" s="463"/>
      <c r="C325" s="463"/>
      <c r="D325" s="463"/>
      <c r="E325" s="463"/>
      <c r="F325" s="463"/>
    </row>
    <row r="326" spans="1:6">
      <c r="A326" s="497"/>
      <c r="B326" s="463"/>
      <c r="C326" s="463"/>
      <c r="D326" s="463"/>
      <c r="E326" s="463"/>
      <c r="F326" s="463"/>
    </row>
    <row r="327" spans="1:6">
      <c r="A327" s="497"/>
      <c r="B327" s="463"/>
      <c r="C327" s="463"/>
      <c r="D327" s="463"/>
      <c r="E327" s="463"/>
      <c r="F327" s="463"/>
    </row>
    <row r="328" spans="1:6">
      <c r="A328" s="497"/>
      <c r="B328" s="463"/>
      <c r="C328" s="463"/>
      <c r="D328" s="463"/>
      <c r="E328" s="463"/>
      <c r="F328" s="463"/>
    </row>
    <row r="329" spans="1:6">
      <c r="A329" s="497"/>
      <c r="B329" s="463"/>
      <c r="C329" s="463"/>
      <c r="D329" s="463"/>
      <c r="E329" s="463"/>
      <c r="F329" s="463"/>
    </row>
    <row r="330" spans="1:6">
      <c r="A330" s="497"/>
      <c r="B330" s="463"/>
      <c r="C330" s="463"/>
      <c r="D330" s="463"/>
      <c r="E330" s="463"/>
      <c r="F330" s="463"/>
    </row>
    <row r="331" spans="1:6">
      <c r="A331" s="497"/>
      <c r="B331" s="463"/>
      <c r="C331" s="463"/>
      <c r="D331" s="463"/>
      <c r="E331" s="463"/>
      <c r="F331" s="463"/>
    </row>
    <row r="332" spans="1:6">
      <c r="A332" s="497"/>
      <c r="B332" s="463"/>
      <c r="C332" s="463"/>
      <c r="D332" s="463"/>
      <c r="E332" s="463"/>
      <c r="F332" s="463"/>
    </row>
    <row r="333" spans="1:6">
      <c r="A333" s="497"/>
      <c r="B333" s="463"/>
      <c r="C333" s="463"/>
      <c r="D333" s="463"/>
      <c r="E333" s="463"/>
      <c r="F333" s="463"/>
    </row>
    <row r="334" spans="1:6">
      <c r="A334" s="497"/>
      <c r="B334" s="463"/>
      <c r="C334" s="463"/>
      <c r="D334" s="463"/>
      <c r="E334" s="463"/>
      <c r="F334" s="463"/>
    </row>
    <row r="335" spans="1:6">
      <c r="A335" s="497"/>
      <c r="B335" s="463"/>
      <c r="C335" s="463"/>
      <c r="D335" s="463"/>
      <c r="E335" s="463"/>
      <c r="F335" s="463"/>
    </row>
    <row r="336" spans="1:6">
      <c r="A336" s="497"/>
      <c r="B336" s="463"/>
      <c r="C336" s="463"/>
      <c r="D336" s="463"/>
      <c r="E336" s="463"/>
      <c r="F336" s="463"/>
    </row>
    <row r="337" spans="1:6">
      <c r="A337" s="497"/>
      <c r="B337" s="463"/>
      <c r="C337" s="463"/>
      <c r="D337" s="463"/>
      <c r="E337" s="463"/>
      <c r="F337" s="463"/>
    </row>
    <row r="338" spans="1:6">
      <c r="A338" s="497"/>
      <c r="B338" s="463"/>
      <c r="C338" s="463"/>
      <c r="D338" s="463"/>
      <c r="E338" s="463"/>
      <c r="F338" s="463"/>
    </row>
    <row r="339" spans="1:6">
      <c r="A339" s="497"/>
      <c r="B339" s="463"/>
      <c r="C339" s="463"/>
      <c r="D339" s="463"/>
      <c r="E339" s="463"/>
      <c r="F339" s="463"/>
    </row>
    <row r="340" spans="1:6">
      <c r="A340" s="497"/>
      <c r="B340" s="463"/>
      <c r="C340" s="463"/>
      <c r="D340" s="463"/>
      <c r="E340" s="463"/>
      <c r="F340" s="463"/>
    </row>
    <row r="341" spans="1:6">
      <c r="A341" s="497"/>
      <c r="B341" s="463"/>
      <c r="C341" s="463"/>
      <c r="D341" s="463"/>
      <c r="E341" s="463"/>
      <c r="F341" s="463"/>
    </row>
    <row r="342" spans="1:6">
      <c r="A342" s="497"/>
      <c r="B342" s="463"/>
      <c r="C342" s="463"/>
      <c r="D342" s="463"/>
      <c r="E342" s="463"/>
      <c r="F342" s="463"/>
    </row>
    <row r="343" spans="1:6">
      <c r="A343" s="497"/>
      <c r="B343" s="463"/>
      <c r="C343" s="463"/>
      <c r="D343" s="463"/>
      <c r="E343" s="463"/>
      <c r="F343" s="463"/>
    </row>
    <row r="344" spans="1:6">
      <c r="A344" s="497"/>
      <c r="B344" s="463"/>
      <c r="C344" s="463"/>
      <c r="D344" s="463"/>
      <c r="E344" s="463"/>
      <c r="F344" s="463"/>
    </row>
    <row r="345" spans="1:6">
      <c r="A345" s="497"/>
      <c r="B345" s="463"/>
      <c r="C345" s="463"/>
      <c r="D345" s="463"/>
      <c r="E345" s="463"/>
      <c r="F345" s="463"/>
    </row>
    <row r="346" spans="1:6">
      <c r="A346" s="497"/>
      <c r="B346" s="463"/>
      <c r="C346" s="463"/>
      <c r="D346" s="463"/>
      <c r="E346" s="463"/>
      <c r="F346" s="463"/>
    </row>
    <row r="347" spans="1:6">
      <c r="A347" s="497"/>
      <c r="B347" s="463"/>
      <c r="C347" s="463"/>
      <c r="D347" s="463"/>
      <c r="E347" s="463"/>
      <c r="F347" s="463"/>
    </row>
    <row r="348" spans="1:6">
      <c r="A348" s="497"/>
      <c r="B348" s="463"/>
      <c r="C348" s="463"/>
      <c r="D348" s="463"/>
      <c r="E348" s="463"/>
      <c r="F348" s="463"/>
    </row>
    <row r="349" spans="1:6">
      <c r="A349" s="497"/>
      <c r="B349" s="463"/>
      <c r="C349" s="463"/>
      <c r="D349" s="463"/>
      <c r="E349" s="463"/>
      <c r="F349" s="463"/>
    </row>
    <row r="350" spans="1:6">
      <c r="A350" s="497"/>
      <c r="B350" s="463"/>
      <c r="C350" s="463"/>
      <c r="D350" s="463"/>
      <c r="E350" s="463"/>
      <c r="F350" s="463"/>
    </row>
    <row r="351" spans="1:6">
      <c r="A351" s="497"/>
      <c r="B351" s="463"/>
      <c r="C351" s="463"/>
      <c r="D351" s="463"/>
      <c r="E351" s="463"/>
      <c r="F351" s="463"/>
    </row>
    <row r="352" spans="1:6">
      <c r="A352" s="497"/>
      <c r="B352" s="463"/>
      <c r="C352" s="463"/>
      <c r="D352" s="463"/>
      <c r="E352" s="463"/>
      <c r="F352" s="463"/>
    </row>
    <row r="353" spans="1:6">
      <c r="A353" s="497"/>
      <c r="B353" s="463"/>
      <c r="C353" s="463"/>
      <c r="D353" s="463"/>
      <c r="E353" s="463"/>
      <c r="F353" s="463"/>
    </row>
    <row r="354" spans="1:6">
      <c r="A354" s="497"/>
      <c r="B354" s="463"/>
      <c r="C354" s="463"/>
      <c r="D354" s="463"/>
      <c r="E354" s="463"/>
      <c r="F354" s="463"/>
    </row>
    <row r="355" spans="1:6">
      <c r="A355" s="497"/>
      <c r="B355" s="463"/>
      <c r="C355" s="463"/>
      <c r="D355" s="463"/>
      <c r="E355" s="463"/>
      <c r="F355" s="463"/>
    </row>
    <row r="356" spans="1:6">
      <c r="A356" s="497"/>
      <c r="B356" s="463"/>
      <c r="C356" s="463"/>
      <c r="D356" s="463"/>
      <c r="E356" s="463"/>
      <c r="F356" s="463"/>
    </row>
    <row r="357" spans="1:6">
      <c r="A357" s="497"/>
      <c r="B357" s="463"/>
      <c r="C357" s="463"/>
      <c r="D357" s="463"/>
      <c r="E357" s="463"/>
      <c r="F357" s="463"/>
    </row>
    <row r="358" spans="1:6">
      <c r="A358" s="497"/>
      <c r="B358" s="463"/>
      <c r="C358" s="463"/>
      <c r="D358" s="463"/>
      <c r="E358" s="463"/>
      <c r="F358" s="463"/>
    </row>
    <row r="359" spans="1:6">
      <c r="A359" s="497"/>
      <c r="B359" s="463"/>
      <c r="C359" s="463"/>
      <c r="D359" s="463"/>
      <c r="E359" s="463"/>
      <c r="F359" s="463"/>
    </row>
    <row r="360" spans="1:6">
      <c r="A360" s="497"/>
      <c r="B360" s="463"/>
      <c r="C360" s="463"/>
      <c r="D360" s="463"/>
      <c r="E360" s="463"/>
      <c r="F360" s="463"/>
    </row>
    <row r="361" spans="1:6">
      <c r="A361" s="497"/>
      <c r="B361" s="463"/>
      <c r="C361" s="463"/>
      <c r="D361" s="463"/>
      <c r="E361" s="463"/>
      <c r="F361" s="463"/>
    </row>
    <row r="362" spans="1:6">
      <c r="A362" s="497"/>
      <c r="B362" s="463"/>
      <c r="C362" s="463"/>
      <c r="D362" s="463"/>
      <c r="E362" s="463"/>
      <c r="F362" s="463"/>
    </row>
    <row r="363" spans="1:6">
      <c r="A363" s="497"/>
      <c r="B363" s="463"/>
      <c r="C363" s="463"/>
      <c r="D363" s="463"/>
      <c r="E363" s="463"/>
      <c r="F363" s="463"/>
    </row>
    <row r="364" spans="1:6">
      <c r="A364" s="497"/>
      <c r="B364" s="463"/>
      <c r="C364" s="463"/>
      <c r="D364" s="463"/>
      <c r="E364" s="463"/>
      <c r="F364" s="463"/>
    </row>
    <row r="365" spans="1:6">
      <c r="A365" s="497"/>
      <c r="B365" s="463"/>
      <c r="C365" s="463"/>
      <c r="D365" s="463"/>
      <c r="E365" s="463"/>
      <c r="F365" s="463"/>
    </row>
    <row r="366" spans="1:6">
      <c r="A366" s="497"/>
      <c r="B366" s="463"/>
      <c r="C366" s="463"/>
      <c r="D366" s="463"/>
      <c r="E366" s="463"/>
      <c r="F366" s="463"/>
    </row>
    <row r="367" spans="1:6">
      <c r="A367" s="497"/>
      <c r="B367" s="463"/>
      <c r="C367" s="463"/>
      <c r="D367" s="463"/>
      <c r="E367" s="463"/>
      <c r="F367" s="463"/>
    </row>
    <row r="368" spans="1:6">
      <c r="A368" s="497"/>
      <c r="B368" s="463"/>
      <c r="C368" s="463"/>
      <c r="D368" s="463"/>
      <c r="E368" s="463"/>
      <c r="F368" s="463"/>
    </row>
    <row r="369" spans="1:6">
      <c r="A369" s="497"/>
      <c r="B369" s="463"/>
      <c r="C369" s="463"/>
      <c r="D369" s="463"/>
      <c r="E369" s="463"/>
      <c r="F369" s="463"/>
    </row>
    <row r="370" spans="1:6">
      <c r="A370" s="497"/>
      <c r="B370" s="463"/>
      <c r="C370" s="463"/>
      <c r="D370" s="463"/>
      <c r="E370" s="463"/>
      <c r="F370" s="463"/>
    </row>
    <row r="371" spans="1:6">
      <c r="A371" s="497"/>
      <c r="B371" s="463"/>
      <c r="C371" s="463"/>
      <c r="D371" s="463"/>
      <c r="E371" s="463"/>
      <c r="F371" s="463"/>
    </row>
    <row r="372" spans="1:6">
      <c r="A372" s="497"/>
      <c r="B372" s="463"/>
      <c r="C372" s="463"/>
      <c r="D372" s="463"/>
      <c r="E372" s="463"/>
      <c r="F372" s="463"/>
    </row>
    <row r="373" spans="1:6">
      <c r="A373" s="497"/>
      <c r="B373" s="463"/>
      <c r="C373" s="463"/>
      <c r="D373" s="463"/>
      <c r="E373" s="463"/>
      <c r="F373" s="463"/>
    </row>
    <row r="374" spans="1:6">
      <c r="A374" s="497"/>
      <c r="B374" s="463"/>
      <c r="C374" s="463"/>
      <c r="D374" s="463"/>
      <c r="E374" s="463"/>
      <c r="F374" s="463"/>
    </row>
    <row r="375" spans="1:6">
      <c r="A375" s="497"/>
      <c r="B375" s="463"/>
      <c r="C375" s="463"/>
      <c r="D375" s="463"/>
      <c r="E375" s="463"/>
      <c r="F375" s="463"/>
    </row>
    <row r="376" spans="1:6">
      <c r="A376" s="497"/>
      <c r="B376" s="463"/>
      <c r="C376" s="463"/>
      <c r="D376" s="463"/>
      <c r="E376" s="463"/>
      <c r="F376" s="463"/>
    </row>
    <row r="377" spans="1:6">
      <c r="A377" s="497"/>
      <c r="B377" s="463"/>
      <c r="C377" s="463"/>
      <c r="D377" s="463"/>
      <c r="E377" s="463"/>
      <c r="F377" s="463"/>
    </row>
    <row r="378" spans="1:6">
      <c r="A378" s="497"/>
      <c r="B378" s="463"/>
      <c r="C378" s="463"/>
      <c r="D378" s="463"/>
      <c r="E378" s="463"/>
      <c r="F378" s="463"/>
    </row>
    <row r="379" spans="1:6">
      <c r="A379" s="497"/>
      <c r="B379" s="463"/>
      <c r="C379" s="463"/>
      <c r="D379" s="463"/>
      <c r="E379" s="463"/>
      <c r="F379" s="463"/>
    </row>
    <row r="380" spans="1:6">
      <c r="A380" s="497"/>
      <c r="B380" s="463"/>
      <c r="C380" s="463"/>
      <c r="D380" s="463"/>
      <c r="E380" s="463"/>
      <c r="F380" s="463"/>
    </row>
    <row r="381" spans="1:6">
      <c r="A381" s="497"/>
      <c r="B381" s="463"/>
      <c r="C381" s="463"/>
      <c r="D381" s="463"/>
      <c r="E381" s="463"/>
      <c r="F381" s="463"/>
    </row>
    <row r="382" spans="1:6">
      <c r="A382" s="497"/>
      <c r="B382" s="463"/>
      <c r="C382" s="463"/>
      <c r="D382" s="463"/>
      <c r="E382" s="463"/>
      <c r="F382" s="463"/>
    </row>
    <row r="383" spans="1:6">
      <c r="A383" s="497"/>
      <c r="B383" s="463"/>
      <c r="C383" s="463"/>
      <c r="D383" s="463"/>
      <c r="E383" s="463"/>
      <c r="F383" s="463"/>
    </row>
    <row r="384" spans="1:6">
      <c r="A384" s="497"/>
      <c r="B384" s="463"/>
      <c r="C384" s="463"/>
      <c r="D384" s="463"/>
      <c r="E384" s="463"/>
      <c r="F384" s="463"/>
    </row>
    <row r="385" spans="1:6">
      <c r="A385" s="497"/>
      <c r="B385" s="463"/>
      <c r="C385" s="463"/>
      <c r="D385" s="463"/>
      <c r="E385" s="463"/>
      <c r="F385" s="463"/>
    </row>
    <row r="386" spans="1:6">
      <c r="A386" s="497"/>
      <c r="B386" s="463"/>
      <c r="C386" s="463"/>
      <c r="D386" s="463"/>
      <c r="E386" s="463"/>
      <c r="F386" s="463"/>
    </row>
    <row r="387" spans="1:6">
      <c r="A387" s="497"/>
      <c r="B387" s="463"/>
      <c r="C387" s="463"/>
      <c r="D387" s="463"/>
      <c r="E387" s="463"/>
      <c r="F387" s="463"/>
    </row>
    <row r="388" spans="1:6">
      <c r="A388" s="497"/>
      <c r="B388" s="463"/>
      <c r="C388" s="463"/>
      <c r="D388" s="463"/>
      <c r="E388" s="463"/>
      <c r="F388" s="463"/>
    </row>
    <row r="389" spans="1:6">
      <c r="A389" s="497"/>
      <c r="B389" s="463"/>
      <c r="C389" s="463"/>
      <c r="D389" s="463"/>
      <c r="E389" s="463"/>
      <c r="F389" s="463"/>
    </row>
    <row r="390" spans="1:6">
      <c r="A390" s="497"/>
      <c r="B390" s="463"/>
      <c r="C390" s="463"/>
      <c r="D390" s="463"/>
      <c r="E390" s="463"/>
      <c r="F390" s="463"/>
    </row>
    <row r="391" spans="1:6">
      <c r="A391" s="497"/>
      <c r="B391" s="463"/>
      <c r="C391" s="463"/>
      <c r="D391" s="463"/>
      <c r="E391" s="463"/>
      <c r="F391" s="463"/>
    </row>
    <row r="392" spans="1:6">
      <c r="A392" s="497"/>
      <c r="B392" s="463"/>
      <c r="C392" s="463"/>
      <c r="D392" s="463"/>
      <c r="E392" s="463"/>
      <c r="F392" s="463"/>
    </row>
    <row r="393" spans="1:6">
      <c r="A393" s="497"/>
      <c r="B393" s="463"/>
      <c r="C393" s="463"/>
      <c r="D393" s="463"/>
      <c r="E393" s="463"/>
      <c r="F393" s="463"/>
    </row>
    <row r="394" spans="1:6">
      <c r="A394" s="497"/>
      <c r="B394" s="463"/>
      <c r="C394" s="463"/>
      <c r="D394" s="463"/>
      <c r="E394" s="463"/>
      <c r="F394" s="463"/>
    </row>
    <row r="395" spans="1:6">
      <c r="A395" s="497"/>
      <c r="B395" s="463"/>
      <c r="C395" s="463"/>
      <c r="D395" s="463"/>
      <c r="E395" s="463"/>
      <c r="F395" s="463"/>
    </row>
    <row r="396" spans="1:6">
      <c r="A396" s="497"/>
      <c r="B396" s="463"/>
      <c r="C396" s="463"/>
      <c r="D396" s="463"/>
      <c r="E396" s="463"/>
      <c r="F396" s="463"/>
    </row>
    <row r="397" spans="1:6">
      <c r="A397" s="497"/>
      <c r="B397" s="463"/>
      <c r="C397" s="463"/>
      <c r="D397" s="463"/>
      <c r="E397" s="463"/>
      <c r="F397" s="463"/>
    </row>
    <row r="398" spans="1:6">
      <c r="A398" s="497"/>
      <c r="B398" s="463"/>
      <c r="C398" s="463"/>
      <c r="D398" s="463"/>
      <c r="E398" s="463"/>
      <c r="F398" s="463"/>
    </row>
    <row r="399" spans="1:6">
      <c r="A399" s="497"/>
      <c r="B399" s="463"/>
      <c r="C399" s="463"/>
      <c r="D399" s="463"/>
      <c r="E399" s="463"/>
      <c r="F399" s="463"/>
    </row>
    <row r="400" spans="1:6">
      <c r="A400" s="497"/>
      <c r="B400" s="463"/>
      <c r="C400" s="463"/>
      <c r="D400" s="463"/>
      <c r="E400" s="463"/>
      <c r="F400" s="463"/>
    </row>
    <row r="401" spans="1:6">
      <c r="A401" s="497"/>
      <c r="B401" s="463"/>
      <c r="C401" s="463"/>
      <c r="D401" s="463"/>
      <c r="E401" s="463"/>
      <c r="F401" s="463"/>
    </row>
    <row r="402" spans="1:6">
      <c r="A402" s="497"/>
      <c r="B402" s="463"/>
      <c r="C402" s="463"/>
      <c r="D402" s="463"/>
      <c r="E402" s="463"/>
      <c r="F402" s="463"/>
    </row>
    <row r="403" spans="1:6">
      <c r="A403" s="497"/>
      <c r="B403" s="463"/>
      <c r="C403" s="463"/>
      <c r="D403" s="463"/>
      <c r="E403" s="463"/>
      <c r="F403" s="463"/>
    </row>
    <row r="404" spans="1:6">
      <c r="A404" s="497"/>
      <c r="B404" s="463"/>
      <c r="C404" s="463"/>
      <c r="D404" s="463"/>
      <c r="E404" s="463"/>
      <c r="F404" s="463"/>
    </row>
    <row r="405" spans="1:6">
      <c r="A405" s="497"/>
      <c r="B405" s="463"/>
      <c r="C405" s="463"/>
      <c r="D405" s="463"/>
      <c r="E405" s="463"/>
      <c r="F405" s="463"/>
    </row>
    <row r="406" spans="1:6">
      <c r="A406" s="497"/>
      <c r="B406" s="463"/>
      <c r="C406" s="463"/>
      <c r="D406" s="463"/>
      <c r="E406" s="463"/>
      <c r="F406" s="463"/>
    </row>
    <row r="407" spans="1:6">
      <c r="A407" s="497"/>
      <c r="B407" s="463"/>
      <c r="C407" s="463"/>
      <c r="D407" s="463"/>
      <c r="E407" s="463"/>
      <c r="F407" s="463"/>
    </row>
    <row r="408" spans="1:6">
      <c r="A408" s="497"/>
      <c r="B408" s="463"/>
      <c r="C408" s="463"/>
      <c r="D408" s="463"/>
      <c r="E408" s="463"/>
      <c r="F408" s="463"/>
    </row>
    <row r="409" spans="1:6">
      <c r="A409" s="497"/>
      <c r="B409" s="463"/>
      <c r="C409" s="463"/>
      <c r="D409" s="463"/>
      <c r="E409" s="463"/>
      <c r="F409" s="463"/>
    </row>
    <row r="410" spans="1:6">
      <c r="A410" s="497"/>
      <c r="B410" s="463"/>
      <c r="C410" s="463"/>
      <c r="D410" s="463"/>
      <c r="E410" s="463"/>
      <c r="F410" s="463"/>
    </row>
    <row r="411" spans="1:6">
      <c r="A411" s="497"/>
      <c r="B411" s="463"/>
      <c r="C411" s="463"/>
      <c r="D411" s="463"/>
      <c r="E411" s="463"/>
      <c r="F411" s="463"/>
    </row>
    <row r="412" spans="1:6">
      <c r="A412" s="497"/>
      <c r="B412" s="463"/>
      <c r="C412" s="463"/>
      <c r="D412" s="463"/>
      <c r="E412" s="463"/>
      <c r="F412" s="463"/>
    </row>
    <row r="413" spans="1:6">
      <c r="A413" s="497"/>
      <c r="B413" s="463"/>
      <c r="C413" s="463"/>
      <c r="D413" s="463"/>
      <c r="E413" s="463"/>
      <c r="F413" s="463"/>
    </row>
    <row r="414" spans="1:6">
      <c r="A414" s="497"/>
      <c r="B414" s="463"/>
      <c r="C414" s="463"/>
      <c r="D414" s="463"/>
      <c r="E414" s="463"/>
      <c r="F414" s="463"/>
    </row>
    <row r="415" spans="1:6">
      <c r="A415" s="497"/>
      <c r="B415" s="463"/>
      <c r="C415" s="463"/>
      <c r="D415" s="463"/>
      <c r="E415" s="463"/>
      <c r="F415" s="463"/>
    </row>
    <row r="416" spans="1:6">
      <c r="A416" s="497"/>
      <c r="B416" s="463"/>
      <c r="C416" s="463"/>
      <c r="D416" s="463"/>
      <c r="E416" s="463"/>
      <c r="F416" s="463"/>
    </row>
    <row r="417" spans="1:6">
      <c r="A417" s="497"/>
      <c r="B417" s="463"/>
      <c r="C417" s="463"/>
      <c r="D417" s="463"/>
      <c r="E417" s="463"/>
      <c r="F417" s="463"/>
    </row>
    <row r="418" spans="1:6">
      <c r="A418" s="497"/>
      <c r="B418" s="463"/>
      <c r="C418" s="463"/>
      <c r="D418" s="463"/>
      <c r="E418" s="463"/>
      <c r="F418" s="463"/>
    </row>
    <row r="419" spans="1:6">
      <c r="A419" s="497"/>
      <c r="B419" s="463"/>
      <c r="C419" s="463"/>
      <c r="D419" s="463"/>
      <c r="E419" s="463"/>
      <c r="F419" s="463"/>
    </row>
    <row r="420" spans="1:6">
      <c r="A420" s="497"/>
      <c r="B420" s="463"/>
      <c r="C420" s="463"/>
      <c r="D420" s="463"/>
      <c r="E420" s="463"/>
      <c r="F420" s="463"/>
    </row>
    <row r="421" spans="1:6">
      <c r="A421" s="497"/>
      <c r="B421" s="463"/>
      <c r="C421" s="463"/>
      <c r="D421" s="463"/>
      <c r="E421" s="463"/>
      <c r="F421" s="463"/>
    </row>
    <row r="422" spans="1:6">
      <c r="A422" s="497"/>
      <c r="B422" s="463"/>
      <c r="C422" s="463"/>
      <c r="D422" s="463"/>
      <c r="E422" s="463"/>
      <c r="F422" s="463"/>
    </row>
    <row r="423" spans="1:6">
      <c r="A423" s="497"/>
      <c r="B423" s="463"/>
      <c r="C423" s="463"/>
      <c r="D423" s="463"/>
      <c r="E423" s="463"/>
      <c r="F423" s="463"/>
    </row>
    <row r="424" spans="1:6">
      <c r="A424" s="497"/>
      <c r="B424" s="463"/>
      <c r="C424" s="463"/>
      <c r="D424" s="463"/>
      <c r="E424" s="463"/>
      <c r="F424" s="463"/>
    </row>
    <row r="425" spans="1:6">
      <c r="A425" s="497"/>
      <c r="B425" s="463"/>
      <c r="C425" s="463"/>
      <c r="D425" s="463"/>
      <c r="E425" s="463"/>
      <c r="F425" s="463"/>
    </row>
    <row r="426" spans="1:6">
      <c r="A426" s="497"/>
      <c r="B426" s="463"/>
      <c r="C426" s="463"/>
      <c r="D426" s="463"/>
      <c r="E426" s="463"/>
      <c r="F426" s="463"/>
    </row>
    <row r="427" spans="1:6">
      <c r="A427" s="497"/>
      <c r="B427" s="463"/>
      <c r="C427" s="463"/>
      <c r="D427" s="463"/>
      <c r="E427" s="463"/>
      <c r="F427" s="463"/>
    </row>
    <row r="428" spans="1:6">
      <c r="A428" s="497"/>
      <c r="B428" s="463"/>
      <c r="C428" s="463"/>
      <c r="D428" s="463"/>
      <c r="E428" s="463"/>
      <c r="F428" s="463"/>
    </row>
    <row r="429" spans="1:6">
      <c r="A429" s="497"/>
      <c r="B429" s="463"/>
      <c r="C429" s="463"/>
      <c r="D429" s="463"/>
      <c r="E429" s="463"/>
      <c r="F429" s="463"/>
    </row>
    <row r="430" spans="1:6">
      <c r="A430" s="497"/>
      <c r="B430" s="463"/>
      <c r="C430" s="463"/>
      <c r="D430" s="463"/>
      <c r="E430" s="463"/>
      <c r="F430" s="463"/>
    </row>
    <row r="431" spans="1:6">
      <c r="A431" s="497"/>
      <c r="B431" s="463"/>
      <c r="C431" s="463"/>
      <c r="D431" s="463"/>
      <c r="E431" s="463"/>
      <c r="F431" s="463"/>
    </row>
    <row r="432" spans="1:6">
      <c r="A432" s="497"/>
      <c r="B432" s="463"/>
      <c r="C432" s="463"/>
      <c r="D432" s="463"/>
      <c r="E432" s="463"/>
      <c r="F432" s="463"/>
    </row>
    <row r="433" spans="1:6">
      <c r="A433" s="497"/>
      <c r="B433" s="463"/>
      <c r="C433" s="463"/>
      <c r="D433" s="463"/>
      <c r="E433" s="463"/>
      <c r="F433" s="463"/>
    </row>
    <row r="434" spans="1:6">
      <c r="A434" s="497"/>
      <c r="B434" s="463"/>
      <c r="C434" s="463"/>
      <c r="D434" s="463"/>
      <c r="E434" s="463"/>
      <c r="F434" s="463"/>
    </row>
    <row r="435" spans="1:6">
      <c r="A435" s="497"/>
      <c r="B435" s="463"/>
      <c r="C435" s="463"/>
      <c r="D435" s="463"/>
      <c r="E435" s="463"/>
      <c r="F435" s="463"/>
    </row>
    <row r="436" spans="1:6">
      <c r="A436" s="497"/>
      <c r="B436" s="463"/>
      <c r="C436" s="463"/>
      <c r="D436" s="463"/>
      <c r="E436" s="463"/>
      <c r="F436" s="463"/>
    </row>
    <row r="437" spans="1:6">
      <c r="A437" s="497"/>
      <c r="B437" s="463"/>
      <c r="C437" s="463"/>
      <c r="D437" s="463"/>
      <c r="E437" s="463"/>
      <c r="F437" s="463"/>
    </row>
    <row r="438" spans="1:6">
      <c r="A438" s="497"/>
      <c r="B438" s="463"/>
      <c r="C438" s="463"/>
      <c r="D438" s="463"/>
      <c r="E438" s="463"/>
      <c r="F438" s="463"/>
    </row>
    <row r="439" spans="1:6">
      <c r="A439" s="497"/>
      <c r="B439" s="463"/>
      <c r="C439" s="463"/>
      <c r="D439" s="463"/>
      <c r="E439" s="463"/>
      <c r="F439" s="463"/>
    </row>
    <row r="440" spans="1:6">
      <c r="A440" s="497"/>
      <c r="B440" s="463"/>
      <c r="C440" s="463"/>
      <c r="D440" s="463"/>
      <c r="E440" s="463"/>
      <c r="F440" s="463"/>
    </row>
    <row r="441" spans="1:6">
      <c r="A441" s="497"/>
      <c r="B441" s="463"/>
      <c r="C441" s="463"/>
      <c r="D441" s="463"/>
      <c r="E441" s="463"/>
      <c r="F441" s="463"/>
    </row>
    <row r="442" spans="1:6">
      <c r="A442" s="497"/>
      <c r="B442" s="463"/>
      <c r="C442" s="463"/>
      <c r="D442" s="463"/>
      <c r="E442" s="463"/>
      <c r="F442" s="463"/>
    </row>
    <row r="443" spans="1:6">
      <c r="A443" s="497"/>
      <c r="B443" s="463"/>
      <c r="C443" s="463"/>
      <c r="D443" s="463"/>
      <c r="E443" s="463"/>
      <c r="F443" s="463"/>
    </row>
    <row r="444" spans="1:6">
      <c r="A444" s="497"/>
      <c r="B444" s="463"/>
      <c r="C444" s="463"/>
      <c r="D444" s="463"/>
      <c r="E444" s="463"/>
      <c r="F444" s="463"/>
    </row>
    <row r="445" spans="1:6">
      <c r="A445" s="497"/>
      <c r="B445" s="463"/>
      <c r="C445" s="463"/>
      <c r="D445" s="463"/>
      <c r="E445" s="463"/>
      <c r="F445" s="463"/>
    </row>
    <row r="446" spans="1:6">
      <c r="A446" s="497"/>
      <c r="B446" s="463"/>
      <c r="C446" s="463"/>
      <c r="D446" s="463"/>
      <c r="E446" s="463"/>
      <c r="F446" s="463"/>
    </row>
    <row r="447" spans="1:6">
      <c r="A447" s="497"/>
      <c r="B447" s="463"/>
      <c r="C447" s="463"/>
      <c r="D447" s="463"/>
      <c r="E447" s="463"/>
      <c r="F447" s="463"/>
    </row>
    <row r="448" spans="1:6">
      <c r="A448" s="497"/>
      <c r="B448" s="463"/>
      <c r="C448" s="463"/>
      <c r="D448" s="463"/>
      <c r="E448" s="463"/>
      <c r="F448" s="463"/>
    </row>
    <row r="449" spans="1:6">
      <c r="A449" s="497"/>
      <c r="B449" s="463"/>
      <c r="C449" s="463"/>
      <c r="D449" s="463"/>
      <c r="E449" s="463"/>
      <c r="F449" s="463"/>
    </row>
    <row r="450" spans="1:6">
      <c r="A450" s="497"/>
      <c r="B450" s="463"/>
      <c r="C450" s="463"/>
      <c r="D450" s="463"/>
      <c r="E450" s="463"/>
      <c r="F450" s="463"/>
    </row>
    <row r="451" spans="1:6">
      <c r="A451" s="497"/>
      <c r="B451" s="463"/>
      <c r="C451" s="463"/>
      <c r="D451" s="463"/>
      <c r="E451" s="463"/>
      <c r="F451" s="463"/>
    </row>
    <row r="452" spans="1:6">
      <c r="A452" s="497"/>
      <c r="B452" s="463"/>
      <c r="C452" s="463"/>
      <c r="D452" s="463"/>
      <c r="E452" s="463"/>
      <c r="F452" s="463"/>
    </row>
    <row r="453" spans="1:6">
      <c r="A453" s="497"/>
      <c r="B453" s="463"/>
      <c r="C453" s="463"/>
      <c r="D453" s="463"/>
      <c r="E453" s="463"/>
      <c r="F453" s="463"/>
    </row>
    <row r="454" spans="1:6">
      <c r="A454" s="497"/>
      <c r="B454" s="463"/>
      <c r="C454" s="463"/>
      <c r="D454" s="463"/>
      <c r="E454" s="463"/>
      <c r="F454" s="463"/>
    </row>
    <row r="455" spans="1:6">
      <c r="A455" s="497"/>
      <c r="B455" s="463"/>
      <c r="C455" s="463"/>
      <c r="D455" s="463"/>
      <c r="E455" s="463"/>
      <c r="F455" s="463"/>
    </row>
    <row r="456" spans="1:6">
      <c r="A456" s="497"/>
      <c r="B456" s="463"/>
      <c r="C456" s="463"/>
      <c r="D456" s="463"/>
      <c r="E456" s="463"/>
      <c r="F456" s="463"/>
    </row>
    <row r="457" spans="1:6">
      <c r="A457" s="497"/>
      <c r="B457" s="463"/>
      <c r="C457" s="463"/>
      <c r="D457" s="463"/>
      <c r="E457" s="463"/>
      <c r="F457" s="463"/>
    </row>
    <row r="458" spans="1:6">
      <c r="A458" s="497"/>
      <c r="B458" s="463"/>
      <c r="C458" s="463"/>
      <c r="D458" s="463"/>
      <c r="E458" s="463"/>
      <c r="F458" s="463"/>
    </row>
    <row r="459" spans="1:6">
      <c r="A459" s="497"/>
      <c r="B459" s="463"/>
      <c r="C459" s="463"/>
      <c r="D459" s="463"/>
      <c r="E459" s="463"/>
      <c r="F459" s="463"/>
    </row>
    <row r="460" spans="1:6">
      <c r="A460" s="497"/>
      <c r="B460" s="463"/>
      <c r="C460" s="463"/>
      <c r="D460" s="463"/>
      <c r="E460" s="463"/>
      <c r="F460" s="463"/>
    </row>
    <row r="461" spans="1:6">
      <c r="A461" s="497"/>
      <c r="B461" s="463"/>
      <c r="C461" s="463"/>
      <c r="D461" s="463"/>
      <c r="E461" s="463"/>
      <c r="F461" s="463"/>
    </row>
    <row r="462" spans="1:6">
      <c r="A462" s="497"/>
      <c r="B462" s="463"/>
      <c r="C462" s="463"/>
      <c r="D462" s="463"/>
      <c r="E462" s="463"/>
      <c r="F462" s="463"/>
    </row>
    <row r="463" spans="1:6">
      <c r="A463" s="497"/>
      <c r="B463" s="463"/>
      <c r="C463" s="463"/>
      <c r="D463" s="463"/>
      <c r="E463" s="463"/>
      <c r="F463" s="463"/>
    </row>
    <row r="464" spans="1:6">
      <c r="A464" s="497"/>
      <c r="B464" s="463"/>
      <c r="C464" s="463"/>
      <c r="D464" s="463"/>
      <c r="E464" s="463"/>
      <c r="F464" s="463"/>
    </row>
    <row r="465" spans="1:6">
      <c r="A465" s="497"/>
      <c r="B465" s="463"/>
      <c r="C465" s="463"/>
      <c r="D465" s="463"/>
      <c r="E465" s="463"/>
      <c r="F465" s="463"/>
    </row>
    <row r="466" spans="1:6">
      <c r="A466" s="497"/>
      <c r="B466" s="463"/>
      <c r="C466" s="463"/>
      <c r="D466" s="463"/>
      <c r="E466" s="463"/>
      <c r="F466" s="463"/>
    </row>
    <row r="467" spans="1:6">
      <c r="A467" s="497"/>
      <c r="B467" s="463"/>
      <c r="C467" s="463"/>
      <c r="D467" s="463"/>
      <c r="E467" s="463"/>
      <c r="F467" s="463"/>
    </row>
    <row r="468" spans="1:6">
      <c r="A468" s="497"/>
      <c r="B468" s="463"/>
      <c r="C468" s="463"/>
      <c r="D468" s="463"/>
      <c r="E468" s="463"/>
      <c r="F468" s="463"/>
    </row>
    <row r="469" spans="1:6">
      <c r="A469" s="497"/>
      <c r="B469" s="463"/>
      <c r="C469" s="463"/>
      <c r="D469" s="463"/>
      <c r="E469" s="463"/>
      <c r="F469" s="463"/>
    </row>
    <row r="470" spans="1:6">
      <c r="A470" s="497"/>
      <c r="B470" s="463"/>
      <c r="C470" s="463"/>
      <c r="D470" s="463"/>
      <c r="E470" s="463"/>
      <c r="F470" s="463"/>
    </row>
    <row r="471" spans="1:6">
      <c r="A471" s="497"/>
      <c r="B471" s="463"/>
      <c r="C471" s="463"/>
      <c r="D471" s="463"/>
      <c r="E471" s="463"/>
      <c r="F471" s="463"/>
    </row>
    <row r="472" spans="1:6">
      <c r="A472" s="497"/>
      <c r="B472" s="463"/>
      <c r="C472" s="463"/>
      <c r="D472" s="463"/>
      <c r="E472" s="463"/>
      <c r="F472" s="463"/>
    </row>
    <row r="473" spans="1:6">
      <c r="A473" s="497"/>
      <c r="B473" s="463"/>
      <c r="C473" s="463"/>
      <c r="D473" s="463"/>
      <c r="E473" s="463"/>
      <c r="F473" s="463"/>
    </row>
    <row r="474" spans="1:6">
      <c r="A474" s="497"/>
      <c r="B474" s="463"/>
      <c r="C474" s="463"/>
      <c r="D474" s="463"/>
      <c r="E474" s="463"/>
      <c r="F474" s="463"/>
    </row>
    <row r="475" spans="1:6">
      <c r="A475" s="497"/>
      <c r="B475" s="463"/>
      <c r="C475" s="463"/>
      <c r="D475" s="463"/>
      <c r="E475" s="463"/>
      <c r="F475" s="463"/>
    </row>
    <row r="476" spans="1:6">
      <c r="A476" s="497"/>
      <c r="B476" s="463"/>
      <c r="C476" s="463"/>
      <c r="D476" s="463"/>
      <c r="E476" s="463"/>
      <c r="F476" s="463"/>
    </row>
    <row r="477" spans="1:6">
      <c r="A477" s="497"/>
      <c r="B477" s="463"/>
      <c r="C477" s="463"/>
      <c r="D477" s="463"/>
      <c r="E477" s="463"/>
      <c r="F477" s="463"/>
    </row>
    <row r="478" spans="1:6">
      <c r="A478" s="497"/>
      <c r="B478" s="463"/>
      <c r="C478" s="463"/>
      <c r="D478" s="463"/>
      <c r="E478" s="463"/>
      <c r="F478" s="463"/>
    </row>
    <row r="479" spans="1:6">
      <c r="A479" s="497"/>
      <c r="B479" s="463"/>
      <c r="C479" s="463"/>
      <c r="D479" s="463"/>
      <c r="E479" s="463"/>
      <c r="F479" s="463"/>
    </row>
    <row r="480" spans="1:6">
      <c r="A480" s="497"/>
      <c r="B480" s="463"/>
      <c r="C480" s="463"/>
      <c r="D480" s="463"/>
      <c r="E480" s="463"/>
      <c r="F480" s="463"/>
    </row>
    <row r="481" spans="1:6">
      <c r="A481" s="497"/>
      <c r="B481" s="463"/>
      <c r="C481" s="463"/>
      <c r="D481" s="463"/>
      <c r="E481" s="463"/>
      <c r="F481" s="463"/>
    </row>
    <row r="482" spans="1:6">
      <c r="A482" s="497"/>
      <c r="B482" s="463"/>
      <c r="C482" s="463"/>
      <c r="D482" s="463"/>
      <c r="E482" s="463"/>
      <c r="F482" s="463"/>
    </row>
    <row r="483" spans="1:6">
      <c r="A483" s="497"/>
      <c r="B483" s="463"/>
      <c r="C483" s="463"/>
      <c r="D483" s="463"/>
      <c r="E483" s="463"/>
      <c r="F483" s="463"/>
    </row>
    <row r="484" spans="1:6">
      <c r="A484" s="497"/>
      <c r="B484" s="463"/>
      <c r="C484" s="463"/>
      <c r="D484" s="463"/>
      <c r="E484" s="463"/>
      <c r="F484" s="463"/>
    </row>
    <row r="485" spans="1:6">
      <c r="A485" s="497"/>
      <c r="B485" s="463"/>
      <c r="C485" s="463"/>
      <c r="D485" s="463"/>
      <c r="E485" s="463"/>
      <c r="F485" s="463"/>
    </row>
    <row r="486" spans="1:6">
      <c r="A486" s="497"/>
      <c r="B486" s="463"/>
      <c r="C486" s="463"/>
      <c r="D486" s="463"/>
      <c r="E486" s="463"/>
      <c r="F486" s="463"/>
    </row>
    <row r="487" spans="1:6">
      <c r="A487" s="497"/>
      <c r="B487" s="463"/>
      <c r="C487" s="463"/>
      <c r="D487" s="463"/>
      <c r="E487" s="463"/>
      <c r="F487" s="463"/>
    </row>
    <row r="488" spans="1:6">
      <c r="A488" s="497"/>
      <c r="B488" s="463"/>
      <c r="C488" s="463"/>
      <c r="D488" s="463"/>
      <c r="E488" s="463"/>
      <c r="F488" s="463"/>
    </row>
    <row r="489" spans="1:6">
      <c r="A489" s="497"/>
      <c r="B489" s="463"/>
      <c r="C489" s="463"/>
      <c r="D489" s="463"/>
      <c r="E489" s="463"/>
      <c r="F489" s="463"/>
    </row>
    <row r="490" spans="1:6">
      <c r="A490" s="497"/>
      <c r="B490" s="463"/>
      <c r="C490" s="463"/>
      <c r="D490" s="463"/>
      <c r="E490" s="463"/>
      <c r="F490" s="463"/>
    </row>
    <row r="491" spans="1:6">
      <c r="A491" s="497"/>
      <c r="B491" s="463"/>
      <c r="C491" s="463"/>
      <c r="D491" s="463"/>
      <c r="E491" s="463"/>
      <c r="F491" s="463"/>
    </row>
    <row r="492" spans="1:6">
      <c r="A492" s="497"/>
      <c r="B492" s="463"/>
      <c r="C492" s="463"/>
      <c r="D492" s="463"/>
      <c r="E492" s="463"/>
      <c r="F492" s="463"/>
    </row>
    <row r="493" spans="1:6">
      <c r="A493" s="497"/>
      <c r="B493" s="463"/>
      <c r="C493" s="463"/>
      <c r="D493" s="463"/>
      <c r="E493" s="463"/>
      <c r="F493" s="463"/>
    </row>
    <row r="494" spans="1:6">
      <c r="A494" s="497"/>
      <c r="B494" s="463"/>
      <c r="C494" s="463"/>
      <c r="D494" s="463"/>
      <c r="E494" s="463"/>
      <c r="F494" s="463"/>
    </row>
    <row r="495" spans="1:6">
      <c r="A495" s="497"/>
      <c r="B495" s="463"/>
      <c r="C495" s="463"/>
      <c r="D495" s="463"/>
      <c r="E495" s="463"/>
      <c r="F495" s="463"/>
    </row>
    <row r="496" spans="1:6">
      <c r="A496" s="497"/>
      <c r="B496" s="463"/>
      <c r="C496" s="463"/>
      <c r="D496" s="463"/>
      <c r="E496" s="463"/>
      <c r="F496" s="463"/>
    </row>
    <row r="497" spans="1:6">
      <c r="A497" s="497"/>
      <c r="B497" s="463"/>
      <c r="C497" s="463"/>
      <c r="D497" s="463"/>
      <c r="E497" s="463"/>
      <c r="F497" s="463"/>
    </row>
    <row r="498" spans="1:6">
      <c r="A498" s="497"/>
      <c r="B498" s="463"/>
      <c r="C498" s="463"/>
      <c r="D498" s="463"/>
      <c r="E498" s="463"/>
      <c r="F498" s="463"/>
    </row>
    <row r="499" spans="1:6">
      <c r="A499" s="497"/>
      <c r="B499" s="463"/>
      <c r="C499" s="463"/>
      <c r="D499" s="463"/>
      <c r="E499" s="463"/>
      <c r="F499" s="463"/>
    </row>
    <row r="500" spans="1:6">
      <c r="A500" s="497"/>
      <c r="B500" s="463"/>
      <c r="C500" s="463"/>
      <c r="D500" s="463"/>
      <c r="E500" s="463"/>
      <c r="F500" s="463"/>
    </row>
    <row r="501" spans="1:6">
      <c r="A501" s="497"/>
      <c r="B501" s="463"/>
      <c r="C501" s="463"/>
      <c r="D501" s="463"/>
      <c r="E501" s="463"/>
      <c r="F501" s="463"/>
    </row>
    <row r="502" spans="1:6">
      <c r="A502" s="497"/>
      <c r="B502" s="463"/>
      <c r="C502" s="463"/>
      <c r="D502" s="463"/>
      <c r="E502" s="463"/>
      <c r="F502" s="463"/>
    </row>
    <row r="503" spans="1:6">
      <c r="A503" s="497"/>
      <c r="B503" s="463"/>
      <c r="C503" s="463"/>
      <c r="D503" s="463"/>
      <c r="E503" s="463"/>
      <c r="F503" s="463"/>
    </row>
    <row r="504" spans="1:6">
      <c r="A504" s="497"/>
      <c r="B504" s="463"/>
      <c r="C504" s="463"/>
      <c r="D504" s="463"/>
      <c r="E504" s="463"/>
      <c r="F504" s="463"/>
    </row>
    <row r="505" spans="1:6">
      <c r="A505" s="497"/>
      <c r="B505" s="463"/>
      <c r="C505" s="463"/>
      <c r="D505" s="463"/>
      <c r="E505" s="463"/>
      <c r="F505" s="463"/>
    </row>
    <row r="506" spans="1:6">
      <c r="A506" s="497"/>
      <c r="B506" s="463"/>
      <c r="C506" s="463"/>
      <c r="D506" s="463"/>
      <c r="E506" s="463"/>
      <c r="F506" s="463"/>
    </row>
    <row r="507" spans="1:6">
      <c r="A507" s="497"/>
      <c r="B507" s="463"/>
      <c r="C507" s="463"/>
      <c r="D507" s="463"/>
      <c r="E507" s="463"/>
      <c r="F507" s="463"/>
    </row>
    <row r="508" spans="1:6">
      <c r="A508" s="497"/>
      <c r="B508" s="463"/>
      <c r="C508" s="463"/>
      <c r="D508" s="463"/>
      <c r="E508" s="463"/>
      <c r="F508" s="463"/>
    </row>
    <row r="509" spans="1:6">
      <c r="A509" s="497"/>
      <c r="B509" s="463"/>
      <c r="C509" s="463"/>
      <c r="D509" s="463"/>
      <c r="E509" s="463"/>
      <c r="F509" s="463"/>
    </row>
    <row r="510" spans="1:6">
      <c r="A510" s="497"/>
      <c r="B510" s="463"/>
      <c r="C510" s="463"/>
      <c r="D510" s="463"/>
      <c r="E510" s="463"/>
      <c r="F510" s="463"/>
    </row>
    <row r="511" spans="1:6">
      <c r="A511" s="497"/>
      <c r="B511" s="463"/>
      <c r="C511" s="463"/>
      <c r="D511" s="463"/>
      <c r="E511" s="463"/>
      <c r="F511" s="463"/>
    </row>
    <row r="512" spans="1:6">
      <c r="A512" s="497"/>
      <c r="B512" s="463"/>
      <c r="C512" s="463"/>
      <c r="D512" s="463"/>
      <c r="E512" s="463"/>
      <c r="F512" s="463"/>
    </row>
    <row r="513" spans="1:6">
      <c r="A513" s="497"/>
      <c r="B513" s="463"/>
      <c r="C513" s="463"/>
      <c r="D513" s="463"/>
      <c r="E513" s="463"/>
      <c r="F513" s="463"/>
    </row>
    <row r="514" spans="1:6">
      <c r="A514" s="497"/>
      <c r="B514" s="463"/>
      <c r="C514" s="463"/>
      <c r="D514" s="463"/>
      <c r="E514" s="463"/>
      <c r="F514" s="463"/>
    </row>
    <row r="515" spans="1:6">
      <c r="A515" s="497"/>
      <c r="B515" s="463"/>
      <c r="C515" s="463"/>
      <c r="D515" s="463"/>
      <c r="E515" s="463"/>
      <c r="F515" s="463"/>
    </row>
    <row r="516" spans="1:6">
      <c r="A516" s="497"/>
      <c r="B516" s="463"/>
      <c r="C516" s="463"/>
      <c r="D516" s="463"/>
      <c r="E516" s="463"/>
      <c r="F516" s="463"/>
    </row>
    <row r="517" spans="1:6">
      <c r="A517" s="497"/>
      <c r="B517" s="463"/>
      <c r="C517" s="463"/>
      <c r="D517" s="463"/>
      <c r="E517" s="463"/>
      <c r="F517" s="463"/>
    </row>
    <row r="518" spans="1:6">
      <c r="A518" s="497"/>
      <c r="B518" s="463"/>
      <c r="C518" s="463"/>
      <c r="D518" s="463"/>
      <c r="E518" s="463"/>
      <c r="F518" s="463"/>
    </row>
    <row r="519" spans="1:6">
      <c r="A519" s="497"/>
      <c r="B519" s="463"/>
      <c r="C519" s="463"/>
      <c r="D519" s="463"/>
      <c r="E519" s="463"/>
      <c r="F519" s="463"/>
    </row>
    <row r="520" spans="1:6">
      <c r="A520" s="497"/>
      <c r="B520" s="463"/>
      <c r="C520" s="463"/>
      <c r="D520" s="463"/>
      <c r="E520" s="463"/>
      <c r="F520" s="463"/>
    </row>
    <row r="521" spans="1:6">
      <c r="A521" s="497"/>
      <c r="B521" s="463"/>
      <c r="C521" s="463"/>
      <c r="D521" s="463"/>
      <c r="E521" s="463"/>
      <c r="F521" s="463"/>
    </row>
    <row r="522" spans="1:6">
      <c r="A522" s="497"/>
      <c r="B522" s="463"/>
      <c r="C522" s="463"/>
      <c r="D522" s="463"/>
      <c r="E522" s="463"/>
      <c r="F522" s="463"/>
    </row>
    <row r="523" spans="1:6">
      <c r="A523" s="497"/>
      <c r="B523" s="463"/>
      <c r="C523" s="463"/>
      <c r="D523" s="463"/>
      <c r="E523" s="463"/>
      <c r="F523" s="463"/>
    </row>
    <row r="524" spans="1:6">
      <c r="A524" s="497"/>
      <c r="B524" s="463"/>
      <c r="C524" s="463"/>
      <c r="D524" s="463"/>
      <c r="E524" s="463"/>
      <c r="F524" s="463"/>
    </row>
    <row r="525" spans="1:6">
      <c r="A525" s="497"/>
      <c r="B525" s="463"/>
      <c r="C525" s="463"/>
      <c r="D525" s="463"/>
      <c r="E525" s="463"/>
      <c r="F525" s="463"/>
    </row>
    <row r="526" spans="1:6">
      <c r="A526" s="497"/>
      <c r="B526" s="463"/>
      <c r="C526" s="463"/>
      <c r="D526" s="463"/>
      <c r="E526" s="463"/>
      <c r="F526" s="463"/>
    </row>
    <row r="527" spans="1:6">
      <c r="A527" s="497"/>
      <c r="B527" s="463"/>
      <c r="C527" s="463"/>
      <c r="D527" s="463"/>
      <c r="E527" s="463"/>
      <c r="F527" s="463"/>
    </row>
    <row r="528" spans="1:6">
      <c r="A528" s="497"/>
      <c r="B528" s="463"/>
      <c r="C528" s="463"/>
      <c r="D528" s="463"/>
      <c r="E528" s="463"/>
      <c r="F528" s="463"/>
    </row>
    <row r="529" spans="1:6">
      <c r="A529" s="497"/>
      <c r="B529" s="463"/>
      <c r="C529" s="463"/>
      <c r="D529" s="463"/>
      <c r="E529" s="463"/>
      <c r="F529" s="463"/>
    </row>
    <row r="530" spans="1:6">
      <c r="A530" s="497"/>
      <c r="B530" s="463"/>
      <c r="C530" s="463"/>
      <c r="D530" s="463"/>
      <c r="E530" s="463"/>
      <c r="F530" s="463"/>
    </row>
    <row r="531" spans="1:6">
      <c r="A531" s="497"/>
      <c r="B531" s="463"/>
      <c r="C531" s="463"/>
      <c r="D531" s="463"/>
      <c r="E531" s="463"/>
      <c r="F531" s="463"/>
    </row>
    <row r="532" spans="1:6">
      <c r="A532" s="497"/>
      <c r="B532" s="463"/>
      <c r="C532" s="463"/>
      <c r="D532" s="463"/>
      <c r="E532" s="463"/>
      <c r="F532" s="463"/>
    </row>
    <row r="533" spans="1:6">
      <c r="A533" s="497"/>
      <c r="B533" s="463"/>
      <c r="C533" s="463"/>
      <c r="D533" s="463"/>
      <c r="E533" s="463"/>
      <c r="F533" s="463"/>
    </row>
    <row r="534" spans="1:6">
      <c r="A534" s="497"/>
      <c r="B534" s="463"/>
      <c r="C534" s="463"/>
      <c r="D534" s="463"/>
      <c r="E534" s="463"/>
      <c r="F534" s="463"/>
    </row>
    <row r="535" spans="1:6">
      <c r="A535" s="497"/>
      <c r="B535" s="463"/>
      <c r="C535" s="463"/>
      <c r="D535" s="463"/>
      <c r="E535" s="463"/>
      <c r="F535" s="463"/>
    </row>
    <row r="536" spans="1:6">
      <c r="A536" s="497"/>
      <c r="B536" s="463"/>
      <c r="C536" s="463"/>
      <c r="D536" s="463"/>
      <c r="E536" s="463"/>
      <c r="F536" s="463"/>
    </row>
    <row r="537" spans="1:6">
      <c r="A537" s="497"/>
      <c r="B537" s="463"/>
      <c r="C537" s="463"/>
      <c r="D537" s="463"/>
      <c r="E537" s="463"/>
      <c r="F537" s="463"/>
    </row>
    <row r="538" spans="1:6">
      <c r="A538" s="497"/>
      <c r="B538" s="463"/>
      <c r="C538" s="463"/>
      <c r="D538" s="463"/>
      <c r="E538" s="463"/>
      <c r="F538" s="463"/>
    </row>
    <row r="539" spans="1:6">
      <c r="A539" s="497"/>
      <c r="B539" s="463"/>
      <c r="C539" s="463"/>
      <c r="D539" s="463"/>
      <c r="E539" s="463"/>
      <c r="F539" s="463"/>
    </row>
    <row r="540" spans="1:6">
      <c r="A540" s="497"/>
      <c r="B540" s="463"/>
      <c r="C540" s="463"/>
      <c r="D540" s="463"/>
      <c r="E540" s="463"/>
      <c r="F540" s="463"/>
    </row>
    <row r="541" spans="1:6">
      <c r="A541" s="497"/>
      <c r="B541" s="463"/>
      <c r="C541" s="463"/>
      <c r="D541" s="463"/>
      <c r="E541" s="463"/>
      <c r="F541" s="463"/>
    </row>
    <row r="542" spans="1:6">
      <c r="A542" s="497"/>
      <c r="B542" s="463"/>
      <c r="C542" s="463"/>
      <c r="D542" s="463"/>
      <c r="E542" s="463"/>
      <c r="F542" s="463"/>
    </row>
    <row r="543" spans="1:6">
      <c r="A543" s="497"/>
      <c r="B543" s="463"/>
      <c r="C543" s="463"/>
      <c r="D543" s="463"/>
      <c r="E543" s="463"/>
      <c r="F543" s="463"/>
    </row>
    <row r="544" spans="1:6">
      <c r="A544" s="497"/>
      <c r="B544" s="463"/>
      <c r="C544" s="463"/>
      <c r="D544" s="463"/>
      <c r="E544" s="463"/>
      <c r="F544" s="463"/>
    </row>
    <row r="545" spans="1:6">
      <c r="A545" s="497"/>
      <c r="B545" s="463"/>
      <c r="C545" s="463"/>
      <c r="D545" s="463"/>
      <c r="E545" s="463"/>
      <c r="F545" s="463"/>
    </row>
    <row r="546" spans="1:6">
      <c r="A546" s="497"/>
      <c r="B546" s="463"/>
      <c r="C546" s="463"/>
      <c r="D546" s="463"/>
      <c r="E546" s="463"/>
      <c r="F546" s="463"/>
    </row>
    <row r="547" spans="1:6">
      <c r="A547" s="497"/>
      <c r="B547" s="463"/>
      <c r="C547" s="463"/>
      <c r="D547" s="463"/>
      <c r="E547" s="463"/>
      <c r="F547" s="463"/>
    </row>
    <row r="548" spans="1:6">
      <c r="A548" s="497"/>
      <c r="B548" s="463"/>
      <c r="C548" s="463"/>
      <c r="D548" s="463"/>
      <c r="E548" s="463"/>
      <c r="F548" s="463"/>
    </row>
    <row r="549" spans="1:6">
      <c r="A549" s="497"/>
      <c r="B549" s="463"/>
      <c r="C549" s="463"/>
      <c r="D549" s="463"/>
      <c r="E549" s="463"/>
      <c r="F549" s="463"/>
    </row>
    <row r="550" spans="1:6">
      <c r="A550" s="497"/>
      <c r="B550" s="463"/>
      <c r="C550" s="463"/>
      <c r="D550" s="463"/>
      <c r="E550" s="463"/>
      <c r="F550" s="463"/>
    </row>
    <row r="551" spans="1:6">
      <c r="A551" s="497"/>
      <c r="B551" s="463"/>
      <c r="C551" s="463"/>
      <c r="D551" s="463"/>
      <c r="E551" s="463"/>
      <c r="F551" s="463"/>
    </row>
    <row r="552" spans="1:6">
      <c r="A552" s="497"/>
      <c r="B552" s="463"/>
      <c r="C552" s="463"/>
      <c r="D552" s="463"/>
      <c r="E552" s="463"/>
    </row>
    <row r="553" spans="1:6">
      <c r="A553" s="497"/>
      <c r="B553" s="463"/>
      <c r="C553" s="463"/>
      <c r="D553" s="463"/>
      <c r="E553" s="463"/>
    </row>
    <row r="554" spans="1:6">
      <c r="A554" s="497"/>
      <c r="B554" s="463"/>
      <c r="C554" s="463"/>
      <c r="D554" s="463"/>
      <c r="E554" s="463"/>
    </row>
    <row r="555" spans="1:6">
      <c r="A555" s="497"/>
      <c r="B555" s="463"/>
      <c r="C555" s="463"/>
      <c r="D555" s="463"/>
      <c r="E555" s="463"/>
    </row>
    <row r="556" spans="1:6">
      <c r="A556" s="497"/>
      <c r="B556" s="463"/>
      <c r="C556" s="463"/>
      <c r="D556" s="463"/>
      <c r="E556" s="463"/>
    </row>
    <row r="557" spans="1:6">
      <c r="A557" s="497"/>
      <c r="B557" s="463"/>
      <c r="C557" s="463"/>
      <c r="D557" s="463"/>
      <c r="E557" s="463"/>
    </row>
    <row r="558" spans="1:6">
      <c r="A558" s="497"/>
      <c r="B558" s="463"/>
      <c r="C558" s="463"/>
      <c r="D558" s="463"/>
      <c r="E558" s="463"/>
    </row>
    <row r="559" spans="1:6">
      <c r="A559" s="497"/>
      <c r="B559" s="463"/>
      <c r="C559" s="463"/>
      <c r="D559" s="463"/>
      <c r="E559" s="463"/>
    </row>
    <row r="560" spans="1:6">
      <c r="A560" s="497"/>
      <c r="B560" s="463"/>
      <c r="C560" s="463"/>
      <c r="D560" s="463"/>
      <c r="E560" s="463"/>
    </row>
    <row r="561" spans="1:5">
      <c r="A561" s="497"/>
      <c r="B561" s="463"/>
      <c r="C561" s="463"/>
      <c r="D561" s="463"/>
      <c r="E561" s="463"/>
    </row>
    <row r="562" spans="1:5">
      <c r="A562" s="497"/>
      <c r="B562" s="463"/>
      <c r="C562" s="463"/>
      <c r="D562" s="463"/>
      <c r="E562" s="463"/>
    </row>
    <row r="563" spans="1:5">
      <c r="A563" s="497"/>
      <c r="B563" s="463"/>
      <c r="C563" s="463"/>
      <c r="D563" s="463"/>
      <c r="E563" s="463"/>
    </row>
    <row r="564" spans="1:5">
      <c r="A564" s="497"/>
      <c r="B564" s="463"/>
      <c r="C564" s="463"/>
      <c r="D564" s="463"/>
      <c r="E564" s="463"/>
    </row>
    <row r="565" spans="1:5">
      <c r="A565" s="497"/>
      <c r="B565" s="463"/>
      <c r="C565" s="463"/>
      <c r="D565" s="463"/>
      <c r="E565" s="463"/>
    </row>
    <row r="566" spans="1:5">
      <c r="A566" s="497"/>
      <c r="B566" s="463"/>
      <c r="C566" s="463"/>
      <c r="D566" s="463"/>
      <c r="E566" s="463"/>
    </row>
    <row r="567" spans="1:5">
      <c r="A567" s="497"/>
      <c r="B567" s="463"/>
      <c r="C567" s="463"/>
      <c r="D567" s="463"/>
      <c r="E567" s="463"/>
    </row>
    <row r="568" spans="1:5">
      <c r="A568" s="497"/>
      <c r="B568" s="463"/>
      <c r="C568" s="463"/>
      <c r="D568" s="463"/>
      <c r="E568" s="463"/>
    </row>
    <row r="569" spans="1:5">
      <c r="A569" s="497"/>
      <c r="B569" s="463"/>
      <c r="C569" s="463"/>
      <c r="D569" s="463"/>
      <c r="E569" s="463"/>
    </row>
    <row r="570" spans="1:5">
      <c r="A570" s="497"/>
      <c r="B570" s="463"/>
      <c r="C570" s="463"/>
      <c r="D570" s="463"/>
      <c r="E570" s="463"/>
    </row>
    <row r="571" spans="1:5">
      <c r="A571" s="497"/>
      <c r="B571" s="463"/>
      <c r="C571" s="463"/>
      <c r="D571" s="463"/>
      <c r="E571" s="463"/>
    </row>
    <row r="572" spans="1:5">
      <c r="A572" s="497"/>
      <c r="B572" s="463"/>
      <c r="C572" s="463"/>
      <c r="D572" s="463"/>
      <c r="E572" s="463"/>
    </row>
    <row r="573" spans="1:5">
      <c r="A573" s="497"/>
      <c r="B573" s="463"/>
      <c r="C573" s="463"/>
      <c r="D573" s="463"/>
      <c r="E573" s="463"/>
    </row>
    <row r="574" spans="1:5">
      <c r="A574" s="497"/>
      <c r="B574" s="463"/>
      <c r="C574" s="463"/>
      <c r="D574" s="463"/>
      <c r="E574" s="463"/>
    </row>
    <row r="575" spans="1:5">
      <c r="A575" s="497"/>
      <c r="B575" s="463"/>
      <c r="C575" s="463"/>
      <c r="D575" s="463"/>
      <c r="E575" s="463"/>
    </row>
    <row r="576" spans="1:5">
      <c r="A576" s="497"/>
      <c r="B576" s="463"/>
      <c r="C576" s="463"/>
      <c r="D576" s="463"/>
      <c r="E576" s="463"/>
    </row>
    <row r="577" spans="1:5">
      <c r="A577" s="497"/>
      <c r="B577" s="463"/>
      <c r="C577" s="463"/>
      <c r="D577" s="463"/>
      <c r="E577" s="463"/>
    </row>
    <row r="578" spans="1:5">
      <c r="A578" s="497"/>
      <c r="B578" s="463"/>
      <c r="C578" s="463"/>
      <c r="D578" s="463"/>
      <c r="E578" s="463"/>
    </row>
    <row r="579" spans="1:5">
      <c r="A579" s="497"/>
      <c r="B579" s="463"/>
      <c r="C579" s="463"/>
      <c r="D579" s="463"/>
      <c r="E579" s="463"/>
    </row>
    <row r="580" spans="1:5">
      <c r="A580" s="497"/>
      <c r="B580" s="463"/>
      <c r="C580" s="463"/>
      <c r="D580" s="463"/>
      <c r="E580" s="463"/>
    </row>
    <row r="581" spans="1:5">
      <c r="A581" s="497"/>
      <c r="B581" s="463"/>
      <c r="C581" s="463"/>
      <c r="D581" s="463"/>
      <c r="E581" s="463"/>
    </row>
    <row r="582" spans="1:5">
      <c r="A582" s="497"/>
      <c r="B582" s="463"/>
      <c r="C582" s="463"/>
      <c r="D582" s="463"/>
      <c r="E582" s="463"/>
    </row>
    <row r="583" spans="1:5">
      <c r="A583" s="497"/>
      <c r="B583" s="463"/>
      <c r="C583" s="463"/>
      <c r="D583" s="463"/>
      <c r="E583" s="463"/>
    </row>
    <row r="584" spans="1:5">
      <c r="A584" s="497"/>
      <c r="B584" s="463"/>
      <c r="C584" s="463"/>
      <c r="D584" s="463"/>
      <c r="E584" s="463"/>
    </row>
    <row r="585" spans="1:5">
      <c r="A585" s="497"/>
      <c r="B585" s="463"/>
      <c r="C585" s="463"/>
      <c r="D585" s="463"/>
      <c r="E585" s="463"/>
    </row>
    <row r="586" spans="1:5">
      <c r="A586" s="497"/>
      <c r="B586" s="463"/>
      <c r="C586" s="463"/>
      <c r="D586" s="463"/>
      <c r="E586" s="463"/>
    </row>
    <row r="587" spans="1:5">
      <c r="A587" s="497"/>
      <c r="B587" s="463"/>
      <c r="C587" s="463"/>
      <c r="D587" s="463"/>
      <c r="E587" s="463"/>
    </row>
    <row r="588" spans="1:5">
      <c r="A588" s="497"/>
      <c r="B588" s="463"/>
      <c r="C588" s="463"/>
      <c r="D588" s="463"/>
      <c r="E588" s="463"/>
    </row>
    <row r="589" spans="1:5">
      <c r="A589" s="497"/>
      <c r="B589" s="463"/>
      <c r="C589" s="463"/>
      <c r="D589" s="463"/>
      <c r="E589" s="463"/>
    </row>
    <row r="590" spans="1:5">
      <c r="A590" s="497"/>
      <c r="B590" s="463"/>
      <c r="C590" s="463"/>
      <c r="D590" s="463"/>
      <c r="E590" s="463"/>
    </row>
    <row r="591" spans="1:5">
      <c r="A591" s="497"/>
      <c r="B591" s="463"/>
      <c r="C591" s="463"/>
      <c r="D591" s="463"/>
      <c r="E591" s="463"/>
    </row>
    <row r="592" spans="1:5">
      <c r="A592" s="497"/>
      <c r="B592" s="463"/>
      <c r="C592" s="463"/>
      <c r="D592" s="463"/>
      <c r="E592" s="463"/>
    </row>
    <row r="593" spans="1:5">
      <c r="A593" s="497"/>
      <c r="B593" s="463"/>
      <c r="C593" s="463"/>
      <c r="D593" s="463"/>
      <c r="E593" s="463"/>
    </row>
    <row r="594" spans="1:5">
      <c r="A594" s="497"/>
      <c r="B594" s="463"/>
      <c r="C594" s="463"/>
      <c r="D594" s="463"/>
      <c r="E594" s="463"/>
    </row>
    <row r="595" spans="1:5">
      <c r="A595" s="497"/>
      <c r="B595" s="463"/>
      <c r="C595" s="463"/>
      <c r="D595" s="463"/>
      <c r="E595" s="463"/>
    </row>
    <row r="596" spans="1:5">
      <c r="A596" s="497"/>
      <c r="B596" s="463"/>
      <c r="C596" s="463"/>
      <c r="D596" s="463"/>
      <c r="E596" s="463"/>
    </row>
    <row r="597" spans="1:5">
      <c r="A597" s="497"/>
      <c r="B597" s="463"/>
      <c r="C597" s="463"/>
      <c r="D597" s="463"/>
      <c r="E597" s="463"/>
    </row>
    <row r="598" spans="1:5">
      <c r="A598" s="497"/>
      <c r="B598" s="463"/>
      <c r="C598" s="463"/>
      <c r="D598" s="463"/>
      <c r="E598" s="463"/>
    </row>
    <row r="599" spans="1:5">
      <c r="A599" s="497"/>
      <c r="B599" s="463"/>
      <c r="C599" s="463"/>
      <c r="D599" s="463"/>
      <c r="E599" s="463"/>
    </row>
    <row r="600" spans="1:5">
      <c r="A600" s="497"/>
      <c r="B600" s="463"/>
      <c r="C600" s="463"/>
      <c r="D600" s="463"/>
      <c r="E600" s="463"/>
    </row>
    <row r="601" spans="1:5">
      <c r="A601" s="497"/>
      <c r="B601" s="463"/>
      <c r="C601" s="463"/>
      <c r="D601" s="463"/>
      <c r="E601" s="463"/>
    </row>
    <row r="602" spans="1:5">
      <c r="A602" s="497"/>
      <c r="B602" s="463"/>
      <c r="C602" s="463"/>
      <c r="D602" s="463"/>
      <c r="E602" s="463"/>
    </row>
    <row r="603" spans="1:5">
      <c r="A603" s="497"/>
      <c r="B603" s="463"/>
      <c r="C603" s="463"/>
      <c r="D603" s="463"/>
      <c r="E603" s="463"/>
    </row>
    <row r="604" spans="1:5">
      <c r="A604" s="497"/>
      <c r="B604" s="463"/>
      <c r="C604" s="463"/>
      <c r="D604" s="463"/>
      <c r="E604" s="463"/>
    </row>
    <row r="605" spans="1:5">
      <c r="A605" s="497"/>
      <c r="B605" s="463"/>
      <c r="C605" s="463"/>
      <c r="D605" s="463"/>
      <c r="E605" s="463"/>
    </row>
    <row r="606" spans="1:5">
      <c r="A606" s="497"/>
      <c r="B606" s="463"/>
      <c r="C606" s="463"/>
      <c r="D606" s="463"/>
      <c r="E606" s="463"/>
    </row>
    <row r="607" spans="1:5">
      <c r="A607" s="497"/>
      <c r="B607" s="463"/>
      <c r="C607" s="463"/>
      <c r="D607" s="463"/>
      <c r="E607" s="463"/>
    </row>
    <row r="608" spans="1:5">
      <c r="A608" s="497"/>
      <c r="B608" s="463"/>
      <c r="C608" s="463"/>
      <c r="D608" s="463"/>
      <c r="E608" s="463"/>
    </row>
  </sheetData>
  <mergeCells count="42">
    <mergeCell ref="B86:C86"/>
    <mergeCell ref="A87:C87"/>
    <mergeCell ref="B77:C77"/>
    <mergeCell ref="A78:A80"/>
    <mergeCell ref="B78:C78"/>
    <mergeCell ref="B79:C79"/>
    <mergeCell ref="B81:C81"/>
    <mergeCell ref="A82:A85"/>
    <mergeCell ref="B82:C82"/>
    <mergeCell ref="B68:F68"/>
    <mergeCell ref="B69:C69"/>
    <mergeCell ref="A70:A76"/>
    <mergeCell ref="B70:C70"/>
    <mergeCell ref="B71:C71"/>
    <mergeCell ref="B72:C72"/>
    <mergeCell ref="B73:C73"/>
    <mergeCell ref="B74:C74"/>
    <mergeCell ref="B76:C76"/>
    <mergeCell ref="B66:F66"/>
    <mergeCell ref="A30:A32"/>
    <mergeCell ref="B30:C30"/>
    <mergeCell ref="B32:C32"/>
    <mergeCell ref="B33:C33"/>
    <mergeCell ref="A34:A39"/>
    <mergeCell ref="B34:C34"/>
    <mergeCell ref="B35:C35"/>
    <mergeCell ref="B36:C36"/>
    <mergeCell ref="B37:C37"/>
    <mergeCell ref="B40:C40"/>
    <mergeCell ref="A41:A46"/>
    <mergeCell ref="B41:C41"/>
    <mergeCell ref="B51:C51"/>
    <mergeCell ref="A63:C63"/>
    <mergeCell ref="B1:F1"/>
    <mergeCell ref="B2:F2"/>
    <mergeCell ref="B4:F4"/>
    <mergeCell ref="B5:C5"/>
    <mergeCell ref="A6:A28"/>
    <mergeCell ref="B6:C6"/>
    <mergeCell ref="B8:C8"/>
    <mergeCell ref="B13:C13"/>
    <mergeCell ref="B28:C28"/>
  </mergeCells>
  <printOptions horizontalCentered="1"/>
  <pageMargins left="0.70866141732283472" right="0.70866141732283472" top="0.31496062992125984" bottom="0.15748031496062992" header="0.31496062992125984" footer="0.15748031496062992"/>
  <pageSetup paperSize="8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2"/>
  <sheetViews>
    <sheetView view="pageBreakPreview" topLeftCell="A43" zoomScale="140" zoomScaleSheetLayoutView="140" workbookViewId="0">
      <selection activeCell="A5" sqref="A5:XFD5"/>
    </sheetView>
  </sheetViews>
  <sheetFormatPr defaultColWidth="9.140625" defaultRowHeight="15.75"/>
  <cols>
    <col min="1" max="1" width="39" style="10" bestFit="1" customWidth="1"/>
    <col min="2" max="2" width="0.140625" style="10" customWidth="1"/>
    <col min="3" max="3" width="11.42578125" style="10" customWidth="1"/>
    <col min="4" max="4" width="11.85546875" style="10" customWidth="1"/>
    <col min="5" max="7" width="11.5703125" style="10" customWidth="1"/>
    <col min="8" max="16384" width="9.140625" style="10"/>
  </cols>
  <sheetData>
    <row r="1" spans="1:7" ht="22.5" customHeight="1">
      <c r="A1" s="546" t="s">
        <v>323</v>
      </c>
      <c r="B1" s="546"/>
      <c r="C1" s="546"/>
      <c r="D1" s="546"/>
      <c r="E1" s="546"/>
      <c r="F1" s="546"/>
      <c r="G1" s="546"/>
    </row>
    <row r="2" spans="1:7">
      <c r="A2" s="20"/>
      <c r="B2" s="20"/>
    </row>
    <row r="3" spans="1:7" ht="31.15" customHeight="1">
      <c r="A3" s="553" t="s">
        <v>295</v>
      </c>
      <c r="B3" s="553"/>
      <c r="C3" s="553"/>
      <c r="D3" s="553"/>
      <c r="E3" s="553"/>
      <c r="F3" s="553"/>
      <c r="G3" s="553"/>
    </row>
    <row r="4" spans="1:7" ht="22.15" customHeight="1">
      <c r="A4" s="196"/>
      <c r="B4" s="196"/>
      <c r="C4" s="196"/>
      <c r="D4" s="196"/>
      <c r="E4" s="196"/>
      <c r="F4" s="196"/>
      <c r="G4" s="196"/>
    </row>
    <row r="5" spans="1:7" ht="16.5" thickBot="1">
      <c r="A5" s="554" t="s">
        <v>57</v>
      </c>
      <c r="B5" s="554"/>
      <c r="C5" s="554"/>
      <c r="D5" s="554"/>
      <c r="E5" s="554"/>
      <c r="F5" s="554"/>
      <c r="G5" s="554"/>
    </row>
    <row r="6" spans="1:7" s="21" customFormat="1" ht="21" customHeight="1" thickBot="1">
      <c r="A6" s="547" t="s">
        <v>68</v>
      </c>
      <c r="B6" s="548"/>
      <c r="C6" s="548"/>
      <c r="D6" s="548"/>
      <c r="E6" s="548"/>
      <c r="F6" s="548"/>
      <c r="G6" s="549"/>
    </row>
    <row r="7" spans="1:7" s="21" customFormat="1" ht="42" customHeight="1" thickBot="1">
      <c r="A7" s="152" t="s">
        <v>20</v>
      </c>
      <c r="B7" s="153"/>
      <c r="C7" s="154" t="s">
        <v>293</v>
      </c>
      <c r="D7" s="232" t="s">
        <v>203</v>
      </c>
      <c r="E7" s="232" t="s">
        <v>204</v>
      </c>
      <c r="F7" s="154" t="s">
        <v>237</v>
      </c>
      <c r="G7" s="231" t="s">
        <v>294</v>
      </c>
    </row>
    <row r="8" spans="1:7" s="19" customFormat="1" ht="15" customHeight="1">
      <c r="A8" s="22" t="s">
        <v>21</v>
      </c>
      <c r="B8" s="115"/>
      <c r="C8" s="229">
        <v>71919</v>
      </c>
      <c r="D8" s="73">
        <v>41236</v>
      </c>
      <c r="E8" s="73">
        <v>30245</v>
      </c>
      <c r="F8" s="73">
        <v>41415</v>
      </c>
      <c r="G8" s="228">
        <v>47476</v>
      </c>
    </row>
    <row r="9" spans="1:7" s="19" customFormat="1" ht="15" customHeight="1">
      <c r="A9" s="40" t="s">
        <v>46</v>
      </c>
      <c r="B9" s="116"/>
      <c r="C9" s="227">
        <v>40840</v>
      </c>
      <c r="D9" s="75">
        <v>31489</v>
      </c>
      <c r="E9" s="74">
        <v>31720</v>
      </c>
      <c r="F9" s="74">
        <v>38168</v>
      </c>
      <c r="G9" s="226">
        <v>35757</v>
      </c>
    </row>
    <row r="10" spans="1:7" s="19" customFormat="1" ht="15" customHeight="1">
      <c r="A10" s="23" t="s">
        <v>47</v>
      </c>
      <c r="B10" s="117"/>
      <c r="C10" s="225">
        <v>917073</v>
      </c>
      <c r="D10" s="75">
        <v>307161</v>
      </c>
      <c r="E10" s="75">
        <v>294723</v>
      </c>
      <c r="F10" s="75">
        <v>309141</v>
      </c>
      <c r="G10" s="224">
        <v>309141</v>
      </c>
    </row>
    <row r="11" spans="1:7" s="19" customFormat="1" ht="15" customHeight="1">
      <c r="A11" s="23" t="s">
        <v>22</v>
      </c>
      <c r="B11" s="117"/>
      <c r="C11" s="225">
        <v>141756</v>
      </c>
      <c r="D11" s="75">
        <v>26382</v>
      </c>
      <c r="E11" s="75">
        <v>33685</v>
      </c>
      <c r="F11" s="75">
        <v>83340</v>
      </c>
      <c r="G11" s="224">
        <v>80721</v>
      </c>
    </row>
    <row r="12" spans="1:7" s="19" customFormat="1" ht="15" customHeight="1">
      <c r="A12" s="23" t="s">
        <v>23</v>
      </c>
      <c r="B12" s="117"/>
      <c r="C12" s="225">
        <v>10694</v>
      </c>
      <c r="D12" s="75">
        <v>11000</v>
      </c>
      <c r="E12" s="75">
        <v>11516</v>
      </c>
      <c r="F12" s="75">
        <v>11993</v>
      </c>
      <c r="G12" s="224">
        <v>12706</v>
      </c>
    </row>
    <row r="13" spans="1:7" s="19" customFormat="1" ht="15" customHeight="1">
      <c r="A13" s="24" t="s">
        <v>48</v>
      </c>
      <c r="B13" s="118"/>
      <c r="C13" s="223">
        <v>42051</v>
      </c>
      <c r="D13" s="75">
        <v>15000</v>
      </c>
      <c r="E13" s="76">
        <v>49066</v>
      </c>
      <c r="F13" s="76">
        <v>50216</v>
      </c>
      <c r="G13" s="222">
        <v>50216</v>
      </c>
    </row>
    <row r="14" spans="1:7" s="19" customFormat="1" ht="15" customHeight="1" thickBot="1">
      <c r="A14" s="24" t="s">
        <v>24</v>
      </c>
      <c r="B14" s="118"/>
      <c r="C14" s="223"/>
      <c r="D14" s="76"/>
      <c r="E14" s="76">
        <v>10316</v>
      </c>
      <c r="F14" s="76">
        <v>449</v>
      </c>
      <c r="G14" s="222"/>
    </row>
    <row r="15" spans="1:7" s="26" customFormat="1" ht="15" customHeight="1" thickBot="1">
      <c r="A15" s="25" t="s">
        <v>25</v>
      </c>
      <c r="B15" s="119"/>
      <c r="C15" s="221">
        <f>C8+C9+C10+C11+C13</f>
        <v>1213639</v>
      </c>
      <c r="D15" s="220">
        <f>D8+D9+D10+D11+D13</f>
        <v>421268</v>
      </c>
      <c r="E15" s="230">
        <f>E8+E9+E10+E11+E13+E14</f>
        <v>449755</v>
      </c>
      <c r="F15" s="221">
        <f>F8+F9+F10+F11+F13+F14</f>
        <v>522729</v>
      </c>
      <c r="G15" s="219">
        <f>G8+G9+G10+G11+G13</f>
        <v>523311</v>
      </c>
    </row>
    <row r="16" spans="1:7" s="19" customFormat="1" ht="15" customHeight="1">
      <c r="A16" s="41" t="s">
        <v>26</v>
      </c>
      <c r="B16" s="120"/>
      <c r="C16" s="229">
        <v>3394</v>
      </c>
      <c r="D16" s="74">
        <v>5080</v>
      </c>
      <c r="E16" s="73">
        <v>5000</v>
      </c>
      <c r="F16" s="73">
        <v>5148</v>
      </c>
      <c r="G16" s="228">
        <v>5284</v>
      </c>
    </row>
    <row r="17" spans="1:7" s="19" customFormat="1" ht="15" customHeight="1">
      <c r="A17" s="23" t="s">
        <v>49</v>
      </c>
      <c r="B17" s="116"/>
      <c r="C17" s="227">
        <v>7520</v>
      </c>
      <c r="D17" s="75">
        <v>7500</v>
      </c>
      <c r="E17" s="74">
        <v>1380</v>
      </c>
      <c r="F17" s="74">
        <v>1380</v>
      </c>
      <c r="G17" s="226">
        <v>821</v>
      </c>
    </row>
    <row r="18" spans="1:7" s="19" customFormat="1" ht="15" customHeight="1">
      <c r="A18" s="23" t="s">
        <v>27</v>
      </c>
      <c r="B18" s="117"/>
      <c r="C18" s="225">
        <v>55015</v>
      </c>
      <c r="D18" s="75">
        <v>875973</v>
      </c>
      <c r="E18" s="75">
        <v>244197</v>
      </c>
      <c r="F18" s="75">
        <v>244197</v>
      </c>
      <c r="G18" s="224">
        <v>166418</v>
      </c>
    </row>
    <row r="19" spans="1:7" s="19" customFormat="1" ht="15" customHeight="1">
      <c r="A19" s="23" t="s">
        <v>28</v>
      </c>
      <c r="B19" s="117"/>
      <c r="C19" s="225">
        <v>6685</v>
      </c>
      <c r="D19" s="75"/>
      <c r="E19" s="75"/>
      <c r="F19" s="75">
        <v>1420</v>
      </c>
      <c r="G19" s="224">
        <v>1420</v>
      </c>
    </row>
    <row r="20" spans="1:7" s="19" customFormat="1" ht="15" customHeight="1">
      <c r="A20" s="23" t="s">
        <v>50</v>
      </c>
      <c r="B20" s="117"/>
      <c r="C20" s="225">
        <v>520</v>
      </c>
      <c r="D20" s="75">
        <v>700</v>
      </c>
      <c r="E20" s="75">
        <v>1000</v>
      </c>
      <c r="F20" s="75">
        <v>1313</v>
      </c>
      <c r="G20" s="224">
        <v>278</v>
      </c>
    </row>
    <row r="21" spans="1:7" s="19" customFormat="1" ht="15" customHeight="1">
      <c r="A21" s="23" t="s">
        <v>29</v>
      </c>
      <c r="B21" s="117"/>
      <c r="C21" s="225">
        <v>35048</v>
      </c>
      <c r="D21" s="75">
        <v>5154</v>
      </c>
      <c r="E21" s="75"/>
      <c r="F21" s="75"/>
      <c r="G21" s="224"/>
    </row>
    <row r="22" spans="1:7" s="19" customFormat="1" ht="15" customHeight="1" thickBot="1">
      <c r="A22" s="24" t="s">
        <v>30</v>
      </c>
      <c r="B22" s="118"/>
      <c r="C22" s="223">
        <v>893</v>
      </c>
      <c r="D22" s="76"/>
      <c r="E22" s="76"/>
      <c r="F22" s="76"/>
      <c r="G22" s="222"/>
    </row>
    <row r="23" spans="1:7" s="26" customFormat="1" ht="15" customHeight="1" thickBot="1">
      <c r="A23" s="25" t="s">
        <v>31</v>
      </c>
      <c r="B23" s="119"/>
      <c r="C23" s="221">
        <f>SUM(C16:C22)</f>
        <v>109075</v>
      </c>
      <c r="D23" s="220">
        <f>SUM(D16:D22)</f>
        <v>894407</v>
      </c>
      <c r="E23" s="220">
        <f>SUM(E16:E22)</f>
        <v>251577</v>
      </c>
      <c r="F23" s="220">
        <f>SUM(F16:F22)</f>
        <v>253458</v>
      </c>
      <c r="G23" s="219">
        <f>SUM(G16:G22)</f>
        <v>174221</v>
      </c>
    </row>
    <row r="24" spans="1:7" s="26" customFormat="1" ht="15" customHeight="1" thickBot="1">
      <c r="A24" s="27" t="s">
        <v>150</v>
      </c>
      <c r="B24" s="121"/>
      <c r="C24" s="218">
        <v>-13</v>
      </c>
      <c r="D24" s="220"/>
      <c r="E24" s="220"/>
      <c r="F24" s="220"/>
      <c r="G24" s="219"/>
    </row>
    <row r="25" spans="1:7" s="26" customFormat="1" ht="15" customHeight="1" thickBot="1">
      <c r="A25" s="27" t="s">
        <v>32</v>
      </c>
      <c r="B25" s="121"/>
      <c r="C25" s="218">
        <f>C15+C23+C24</f>
        <v>1322701</v>
      </c>
      <c r="D25" s="77">
        <f>D15+D23+D24</f>
        <v>1315675</v>
      </c>
      <c r="E25" s="77">
        <f>E15+E23+E24</f>
        <v>701332</v>
      </c>
      <c r="F25" s="77">
        <f>F15+F23+F24</f>
        <v>776187</v>
      </c>
      <c r="G25" s="217">
        <f>G15+G23+G24</f>
        <v>697532</v>
      </c>
    </row>
    <row r="26" spans="1:7" s="21" customFormat="1" ht="15" customHeight="1">
      <c r="A26" s="216"/>
    </row>
    <row r="27" spans="1:7" s="21" customFormat="1" ht="15" customHeight="1" thickBot="1">
      <c r="A27" s="215"/>
      <c r="B27" s="214"/>
      <c r="C27" s="214"/>
      <c r="D27" s="214"/>
      <c r="E27" s="214"/>
      <c r="F27" s="214"/>
      <c r="G27" s="214"/>
    </row>
    <row r="28" spans="1:7" s="21" customFormat="1" ht="15" customHeight="1" thickBot="1">
      <c r="A28" s="550" t="s">
        <v>69</v>
      </c>
      <c r="B28" s="551"/>
      <c r="C28" s="551"/>
      <c r="D28" s="551"/>
      <c r="E28" s="551"/>
      <c r="F28" s="551"/>
      <c r="G28" s="552"/>
    </row>
    <row r="29" spans="1:7" s="21" customFormat="1" ht="30.75" customHeight="1" thickBot="1">
      <c r="A29" s="152" t="s">
        <v>20</v>
      </c>
      <c r="B29" s="153"/>
      <c r="C29" s="211" t="s">
        <v>293</v>
      </c>
      <c r="D29" s="213" t="s">
        <v>203</v>
      </c>
      <c r="E29" s="212" t="s">
        <v>204</v>
      </c>
      <c r="F29" s="154" t="s">
        <v>237</v>
      </c>
      <c r="G29" s="154" t="s">
        <v>294</v>
      </c>
    </row>
    <row r="30" spans="1:7" s="21" customFormat="1" ht="15" customHeight="1">
      <c r="A30" s="28" t="s">
        <v>33</v>
      </c>
      <c r="B30" s="122"/>
      <c r="C30" s="29">
        <v>428276</v>
      </c>
      <c r="D30" s="29">
        <v>175091</v>
      </c>
      <c r="E30" s="29">
        <v>134389</v>
      </c>
      <c r="F30" s="29">
        <v>171374</v>
      </c>
      <c r="G30" s="29">
        <v>161346</v>
      </c>
    </row>
    <row r="31" spans="1:7" s="21" customFormat="1" ht="15" customHeight="1">
      <c r="A31" s="30" t="s">
        <v>34</v>
      </c>
      <c r="B31" s="123"/>
      <c r="C31" s="31">
        <v>110834</v>
      </c>
      <c r="D31" s="31">
        <v>46959</v>
      </c>
      <c r="E31" s="31">
        <v>33803</v>
      </c>
      <c r="F31" s="31">
        <v>38903</v>
      </c>
      <c r="G31" s="31">
        <v>37869</v>
      </c>
    </row>
    <row r="32" spans="1:7" s="21" customFormat="1" ht="15" customHeight="1">
      <c r="A32" s="30" t="s">
        <v>16</v>
      </c>
      <c r="B32" s="123"/>
      <c r="C32" s="31">
        <v>309734</v>
      </c>
      <c r="D32" s="31">
        <v>127762</v>
      </c>
      <c r="E32" s="31">
        <v>100216</v>
      </c>
      <c r="F32" s="31">
        <v>118702</v>
      </c>
      <c r="G32" s="31">
        <v>109663</v>
      </c>
    </row>
    <row r="33" spans="1:7" s="21" customFormat="1" ht="15" customHeight="1">
      <c r="A33" s="30" t="s">
        <v>35</v>
      </c>
      <c r="B33" s="123"/>
      <c r="C33" s="31">
        <v>4479</v>
      </c>
      <c r="D33" s="31">
        <v>2575</v>
      </c>
      <c r="E33" s="31">
        <v>103135</v>
      </c>
      <c r="F33" s="31">
        <v>125590</v>
      </c>
      <c r="G33" s="31">
        <v>120559</v>
      </c>
    </row>
    <row r="34" spans="1:7" s="21" customFormat="1" ht="15" customHeight="1">
      <c r="A34" s="32" t="s">
        <v>51</v>
      </c>
      <c r="B34" s="124"/>
      <c r="C34" s="31">
        <v>65378</v>
      </c>
      <c r="D34" s="31">
        <v>62972</v>
      </c>
      <c r="E34" s="31">
        <v>69115</v>
      </c>
      <c r="F34" s="31">
        <v>65357</v>
      </c>
      <c r="G34" s="31">
        <v>65213</v>
      </c>
    </row>
    <row r="35" spans="1:7" s="21" customFormat="1" ht="15" customHeight="1">
      <c r="A35" s="32" t="s">
        <v>98</v>
      </c>
      <c r="B35" s="124"/>
      <c r="C35" s="33"/>
      <c r="D35" s="33">
        <v>1500</v>
      </c>
      <c r="E35" s="33">
        <v>1500</v>
      </c>
      <c r="F35" s="33">
        <v>1500</v>
      </c>
      <c r="G35" s="33"/>
    </row>
    <row r="36" spans="1:7" s="21" customFormat="1" ht="15" customHeight="1" thickBot="1">
      <c r="A36" s="32" t="s">
        <v>3</v>
      </c>
      <c r="B36" s="124"/>
      <c r="C36" s="70"/>
      <c r="D36" s="70">
        <v>4409</v>
      </c>
      <c r="E36" s="70">
        <v>7597</v>
      </c>
      <c r="F36" s="70">
        <v>1303</v>
      </c>
      <c r="G36" s="70"/>
    </row>
    <row r="37" spans="1:7" s="21" customFormat="1" ht="15" customHeight="1" thickBot="1">
      <c r="A37" s="34" t="s">
        <v>36</v>
      </c>
      <c r="B37" s="125"/>
      <c r="C37" s="71">
        <f>SUM(C30:C36)</f>
        <v>918701</v>
      </c>
      <c r="D37" s="71">
        <f>SUM(D30:D36)</f>
        <v>421268</v>
      </c>
      <c r="E37" s="71">
        <f>SUM(E30:E36)</f>
        <v>449755</v>
      </c>
      <c r="F37" s="71">
        <f>SUM(F30:F36)</f>
        <v>522729</v>
      </c>
      <c r="G37" s="71">
        <f>SUM(G30:G36)</f>
        <v>494650</v>
      </c>
    </row>
    <row r="38" spans="1:7" s="21" customFormat="1" ht="15" customHeight="1">
      <c r="A38" s="28" t="s">
        <v>37</v>
      </c>
      <c r="B38" s="122"/>
      <c r="C38" s="29"/>
      <c r="D38" s="29"/>
      <c r="E38" s="29"/>
      <c r="F38" s="29"/>
      <c r="G38" s="29"/>
    </row>
    <row r="39" spans="1:7" s="21" customFormat="1" ht="15" customHeight="1">
      <c r="A39" s="30" t="s">
        <v>38</v>
      </c>
      <c r="B39" s="123"/>
      <c r="C39" s="31">
        <v>70053</v>
      </c>
      <c r="D39" s="31">
        <v>894407</v>
      </c>
      <c r="E39" s="31">
        <v>251577</v>
      </c>
      <c r="F39" s="31">
        <v>252456</v>
      </c>
      <c r="G39" s="31">
        <v>173219</v>
      </c>
    </row>
    <row r="40" spans="1:7" s="21" customFormat="1" ht="15" customHeight="1">
      <c r="A40" s="30" t="s">
        <v>131</v>
      </c>
      <c r="B40" s="123"/>
      <c r="C40" s="31">
        <v>8520</v>
      </c>
      <c r="D40" s="31"/>
      <c r="E40" s="31"/>
      <c r="F40" s="31"/>
      <c r="G40" s="31"/>
    </row>
    <row r="41" spans="1:7" s="21" customFormat="1" ht="15" customHeight="1">
      <c r="A41" s="30" t="s">
        <v>39</v>
      </c>
      <c r="B41" s="123"/>
      <c r="C41" s="31"/>
      <c r="D41" s="31"/>
      <c r="E41" s="31"/>
      <c r="F41" s="31"/>
      <c r="G41" s="31"/>
    </row>
    <row r="42" spans="1:7" s="21" customFormat="1" ht="15" customHeight="1">
      <c r="A42" s="30" t="s">
        <v>19</v>
      </c>
      <c r="B42" s="123"/>
      <c r="C42" s="31">
        <v>262384</v>
      </c>
      <c r="D42" s="31"/>
      <c r="E42" s="31"/>
      <c r="F42" s="31"/>
      <c r="G42" s="31"/>
    </row>
    <row r="43" spans="1:7" s="21" customFormat="1" ht="15" customHeight="1">
      <c r="A43" s="35" t="s">
        <v>133</v>
      </c>
      <c r="B43" s="126"/>
      <c r="C43" s="31">
        <v>10462</v>
      </c>
      <c r="D43" s="31"/>
      <c r="E43" s="31"/>
      <c r="F43" s="31"/>
      <c r="G43" s="31"/>
    </row>
    <row r="44" spans="1:7" s="21" customFormat="1" ht="15" customHeight="1">
      <c r="A44" s="92" t="s">
        <v>130</v>
      </c>
      <c r="B44" s="127"/>
      <c r="C44" s="33">
        <v>5635</v>
      </c>
      <c r="D44" s="33"/>
      <c r="E44" s="33"/>
      <c r="F44" s="33"/>
      <c r="G44" s="33"/>
    </row>
    <row r="45" spans="1:7" s="21" customFormat="1" ht="15" customHeight="1">
      <c r="A45" s="92" t="s">
        <v>132</v>
      </c>
      <c r="B45" s="127"/>
      <c r="C45" s="33">
        <v>1312</v>
      </c>
      <c r="D45" s="33"/>
      <c r="E45" s="33"/>
      <c r="F45" s="33"/>
      <c r="G45" s="33"/>
    </row>
    <row r="46" spans="1:7" s="21" customFormat="1" ht="15" customHeight="1" thickBot="1">
      <c r="A46" s="32" t="s">
        <v>205</v>
      </c>
      <c r="B46" s="124"/>
      <c r="C46" s="33">
        <v>242</v>
      </c>
      <c r="D46" s="33"/>
      <c r="E46" s="33"/>
      <c r="F46" s="33">
        <v>1002</v>
      </c>
      <c r="G46" s="33">
        <v>1002</v>
      </c>
    </row>
    <row r="47" spans="1:7" s="21" customFormat="1" ht="15" customHeight="1" thickBot="1">
      <c r="A47" s="34" t="s">
        <v>40</v>
      </c>
      <c r="B47" s="125"/>
      <c r="C47" s="71">
        <f>SUM(C38:C46)</f>
        <v>358608</v>
      </c>
      <c r="D47" s="71">
        <f>SUM(D38:D46)</f>
        <v>894407</v>
      </c>
      <c r="E47" s="71">
        <f>SUM(E38:E46)</f>
        <v>251577</v>
      </c>
      <c r="F47" s="71">
        <f>SUM(F38:F46)</f>
        <v>253458</v>
      </c>
      <c r="G47" s="71">
        <f>SUM(G38:G46)</f>
        <v>174221</v>
      </c>
    </row>
    <row r="48" spans="1:7" s="21" customFormat="1" ht="15" customHeight="1" thickBot="1">
      <c r="A48" s="36" t="s">
        <v>151</v>
      </c>
      <c r="B48" s="128"/>
      <c r="C48" s="72">
        <v>-21</v>
      </c>
      <c r="D48" s="72"/>
      <c r="E48" s="72"/>
      <c r="F48" s="72"/>
      <c r="G48" s="72"/>
    </row>
    <row r="49" spans="1:7" s="37" customFormat="1" ht="18.75" customHeight="1" thickBot="1">
      <c r="A49" s="36" t="s">
        <v>41</v>
      </c>
      <c r="B49" s="128"/>
      <c r="C49" s="72">
        <f>C47+C37+C48</f>
        <v>1277288</v>
      </c>
      <c r="D49" s="72">
        <f>D47+D37+D48</f>
        <v>1315675</v>
      </c>
      <c r="E49" s="72">
        <f>E47+E37+E48</f>
        <v>701332</v>
      </c>
      <c r="F49" s="72">
        <f>F47+F37+F48</f>
        <v>776187</v>
      </c>
      <c r="G49" s="72">
        <f>G47+G37+G48</f>
        <v>668871</v>
      </c>
    </row>
    <row r="52" spans="1:7">
      <c r="C52" s="38"/>
      <c r="D52" s="38"/>
      <c r="E52" s="38"/>
    </row>
  </sheetData>
  <mergeCells count="5">
    <mergeCell ref="A1:G1"/>
    <mergeCell ref="A6:G6"/>
    <mergeCell ref="A28:G28"/>
    <mergeCell ref="A3:G3"/>
    <mergeCell ref="A5:G5"/>
  </mergeCells>
  <printOptions horizontalCentered="1"/>
  <pageMargins left="0.43307086614173229" right="0.15748031496062992" top="0.51181102362204722" bottom="0.39370078740157483" header="0.55118110236220474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21"/>
  <sheetViews>
    <sheetView topLeftCell="M7" zoomScale="85" zoomScaleNormal="85" workbookViewId="0">
      <selection activeCell="V48" sqref="V48"/>
    </sheetView>
  </sheetViews>
  <sheetFormatPr defaultColWidth="9.140625" defaultRowHeight="15"/>
  <cols>
    <col min="1" max="1" width="4.140625" style="182" bestFit="1" customWidth="1"/>
    <col min="2" max="2" width="36.7109375" style="182" customWidth="1"/>
    <col min="3" max="3" width="9.28515625" style="156" bestFit="1" customWidth="1"/>
    <col min="4" max="4" width="8.42578125" style="156" bestFit="1" customWidth="1"/>
    <col min="5" max="5" width="8.5703125" style="156" customWidth="1"/>
    <col min="6" max="6" width="8.42578125" style="156" customWidth="1"/>
    <col min="7" max="7" width="7.5703125" style="156" bestFit="1" customWidth="1"/>
    <col min="8" max="8" width="7.28515625" style="156" bestFit="1" customWidth="1"/>
    <col min="9" max="9" width="9.28515625" style="156" bestFit="1" customWidth="1"/>
    <col min="10" max="11" width="8.42578125" style="156" bestFit="1" customWidth="1"/>
    <col min="12" max="12" width="9.28515625" style="156" bestFit="1" customWidth="1"/>
    <col min="13" max="13" width="8.42578125" style="156" bestFit="1" customWidth="1"/>
    <col min="14" max="14" width="7.7109375" style="156" bestFit="1" customWidth="1"/>
    <col min="15" max="15" width="7.28515625" style="156" bestFit="1" customWidth="1"/>
    <col min="16" max="16" width="7.5703125" style="156" bestFit="1" customWidth="1"/>
    <col min="17" max="17" width="7.28515625" style="156" bestFit="1" customWidth="1"/>
    <col min="18" max="18" width="8.5703125" style="156" customWidth="1"/>
    <col min="19" max="20" width="8.42578125" style="156" bestFit="1" customWidth="1"/>
    <col min="21" max="21" width="8.85546875" style="156" customWidth="1"/>
    <col min="22" max="23" width="10.42578125" style="156" bestFit="1" customWidth="1"/>
    <col min="24" max="24" width="8.42578125" style="156" bestFit="1" customWidth="1"/>
    <col min="25" max="26" width="8.42578125" style="156" customWidth="1"/>
    <col min="27" max="27" width="8.85546875" style="156" bestFit="1" customWidth="1"/>
    <col min="28" max="29" width="8.42578125" style="156" customWidth="1"/>
    <col min="30" max="30" width="8.85546875" style="156" bestFit="1" customWidth="1"/>
    <col min="31" max="32" width="8.42578125" style="156" customWidth="1"/>
    <col min="33" max="33" width="8.42578125" style="156" bestFit="1" customWidth="1"/>
    <col min="34" max="35" width="8.42578125" style="156" customWidth="1"/>
    <col min="36" max="36" width="8.42578125" style="156" bestFit="1" customWidth="1"/>
    <col min="37" max="38" width="8.42578125" style="156" customWidth="1"/>
    <col min="39" max="39" width="8.85546875" style="156" bestFit="1" customWidth="1"/>
    <col min="40" max="16384" width="9.140625" style="155"/>
  </cols>
  <sheetData>
    <row r="1" spans="1:41" ht="15" customHeight="1">
      <c r="A1" s="557" t="s">
        <v>315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</row>
    <row r="2" spans="1:41" ht="30.75" customHeight="1">
      <c r="A2" s="556" t="s">
        <v>314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</row>
    <row r="3" spans="1:41" ht="15.75" thickBot="1">
      <c r="A3" s="558" t="s">
        <v>54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</row>
    <row r="4" spans="1:41" ht="24.75" customHeight="1" thickBot="1">
      <c r="A4" s="564" t="s">
        <v>71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566"/>
      <c r="S4" s="566"/>
      <c r="T4" s="566"/>
      <c r="U4" s="246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</row>
    <row r="5" spans="1:41" ht="77.25" customHeight="1">
      <c r="A5" s="562" t="s">
        <v>2</v>
      </c>
      <c r="B5" s="563"/>
      <c r="C5" s="567" t="s">
        <v>208</v>
      </c>
      <c r="D5" s="568"/>
      <c r="E5" s="569"/>
      <c r="F5" s="567" t="s">
        <v>163</v>
      </c>
      <c r="G5" s="568"/>
      <c r="H5" s="569"/>
      <c r="I5" s="567" t="s">
        <v>209</v>
      </c>
      <c r="J5" s="568"/>
      <c r="K5" s="569"/>
      <c r="L5" s="567" t="s">
        <v>210</v>
      </c>
      <c r="M5" s="568"/>
      <c r="N5" s="569"/>
      <c r="O5" s="567" t="s">
        <v>104</v>
      </c>
      <c r="P5" s="568"/>
      <c r="Q5" s="568"/>
      <c r="R5" s="157" t="s">
        <v>73</v>
      </c>
      <c r="S5" s="157" t="s">
        <v>73</v>
      </c>
      <c r="T5" s="245" t="s">
        <v>73</v>
      </c>
      <c r="U5" s="559"/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555"/>
      <c r="AH5" s="555"/>
      <c r="AI5" s="555"/>
      <c r="AJ5" s="555"/>
      <c r="AK5" s="555"/>
      <c r="AL5" s="555"/>
      <c r="AM5" s="158"/>
      <c r="AN5" s="158"/>
      <c r="AO5" s="158"/>
    </row>
    <row r="6" spans="1:41" ht="36" customHeight="1">
      <c r="A6" s="159" t="s">
        <v>42</v>
      </c>
      <c r="B6" s="160"/>
      <c r="C6" s="161" t="s">
        <v>17</v>
      </c>
      <c r="D6" s="161" t="s">
        <v>238</v>
      </c>
      <c r="E6" s="161" t="s">
        <v>313</v>
      </c>
      <c r="F6" s="161" t="s">
        <v>17</v>
      </c>
      <c r="G6" s="161" t="s">
        <v>238</v>
      </c>
      <c r="H6" s="161" t="s">
        <v>313</v>
      </c>
      <c r="I6" s="161" t="s">
        <v>17</v>
      </c>
      <c r="J6" s="161" t="s">
        <v>238</v>
      </c>
      <c r="K6" s="161" t="s">
        <v>313</v>
      </c>
      <c r="L6" s="161" t="s">
        <v>17</v>
      </c>
      <c r="M6" s="161" t="s">
        <v>238</v>
      </c>
      <c r="N6" s="161" t="s">
        <v>313</v>
      </c>
      <c r="O6" s="161" t="s">
        <v>17</v>
      </c>
      <c r="P6" s="161" t="s">
        <v>238</v>
      </c>
      <c r="Q6" s="161" t="s">
        <v>313</v>
      </c>
      <c r="R6" s="162" t="s">
        <v>17</v>
      </c>
      <c r="S6" s="163" t="s">
        <v>238</v>
      </c>
      <c r="T6" s="161" t="s">
        <v>313</v>
      </c>
      <c r="U6" s="164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</row>
    <row r="7" spans="1:41" ht="30" customHeight="1">
      <c r="A7" s="166" t="s">
        <v>0</v>
      </c>
      <c r="B7" s="167" t="s">
        <v>274</v>
      </c>
      <c r="C7" s="168">
        <v>29265</v>
      </c>
      <c r="D7" s="168">
        <v>39028</v>
      </c>
      <c r="E7" s="168">
        <v>45115</v>
      </c>
      <c r="F7" s="168">
        <v>7531</v>
      </c>
      <c r="G7" s="168">
        <v>11211</v>
      </c>
      <c r="H7" s="168">
        <v>14736</v>
      </c>
      <c r="I7" s="168">
        <v>249862</v>
      </c>
      <c r="J7" s="168">
        <v>312241</v>
      </c>
      <c r="K7" s="168">
        <v>310105</v>
      </c>
      <c r="L7" s="168">
        <v>10316</v>
      </c>
      <c r="M7" s="168">
        <v>449</v>
      </c>
      <c r="N7" s="168"/>
      <c r="O7" s="168">
        <v>48000</v>
      </c>
      <c r="P7" s="169">
        <v>49150</v>
      </c>
      <c r="Q7" s="169">
        <v>49150</v>
      </c>
      <c r="R7" s="170">
        <v>344974</v>
      </c>
      <c r="S7" s="170">
        <v>412079</v>
      </c>
      <c r="T7" s="244">
        <v>419106</v>
      </c>
      <c r="U7" s="171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3"/>
      <c r="AN7" s="173"/>
      <c r="AO7" s="173"/>
    </row>
    <row r="8" spans="1:41" ht="30" customHeight="1">
      <c r="A8" s="166" t="s">
        <v>1</v>
      </c>
      <c r="B8" s="167" t="s">
        <v>206</v>
      </c>
      <c r="C8" s="168">
        <v>250</v>
      </c>
      <c r="D8" s="168">
        <v>700</v>
      </c>
      <c r="E8" s="168">
        <v>674</v>
      </c>
      <c r="F8" s="168">
        <v>12647</v>
      </c>
      <c r="G8" s="168">
        <v>15415</v>
      </c>
      <c r="H8" s="168">
        <v>10742</v>
      </c>
      <c r="I8" s="168">
        <v>72936</v>
      </c>
      <c r="J8" s="168">
        <v>74583</v>
      </c>
      <c r="K8" s="168">
        <v>74583</v>
      </c>
      <c r="L8" s="168"/>
      <c r="M8" s="168"/>
      <c r="N8" s="168"/>
      <c r="O8" s="168"/>
      <c r="P8" s="169"/>
      <c r="Q8" s="169"/>
      <c r="R8" s="170">
        <v>85833</v>
      </c>
      <c r="S8" s="170">
        <v>90698</v>
      </c>
      <c r="T8" s="244">
        <v>85999</v>
      </c>
      <c r="U8" s="171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3"/>
      <c r="AN8" s="173"/>
      <c r="AO8" s="173"/>
    </row>
    <row r="9" spans="1:41" ht="30" customHeight="1">
      <c r="A9" s="166" t="s">
        <v>12</v>
      </c>
      <c r="B9" s="167" t="s">
        <v>207</v>
      </c>
      <c r="C9" s="168">
        <v>680</v>
      </c>
      <c r="D9" s="168">
        <v>1610</v>
      </c>
      <c r="E9" s="168">
        <v>1610</v>
      </c>
      <c r="F9" s="168">
        <v>11542</v>
      </c>
      <c r="G9" s="168">
        <v>11542</v>
      </c>
      <c r="H9" s="168">
        <v>10289</v>
      </c>
      <c r="I9" s="168">
        <v>1465</v>
      </c>
      <c r="J9" s="168">
        <v>591</v>
      </c>
      <c r="K9" s="168"/>
      <c r="L9" s="168"/>
      <c r="M9" s="168"/>
      <c r="N9" s="168"/>
      <c r="O9" s="168"/>
      <c r="P9" s="169"/>
      <c r="Q9" s="169"/>
      <c r="R9" s="170">
        <v>13687</v>
      </c>
      <c r="S9" s="170">
        <v>13743</v>
      </c>
      <c r="T9" s="244">
        <v>11899</v>
      </c>
      <c r="U9" s="171"/>
      <c r="V9" s="172"/>
      <c r="W9" s="172"/>
      <c r="X9" s="172"/>
      <c r="Y9" s="172"/>
      <c r="Z9" s="172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3"/>
      <c r="AN9" s="173"/>
      <c r="AO9" s="173"/>
    </row>
    <row r="10" spans="1:41" ht="30" customHeight="1" thickBot="1">
      <c r="A10" s="166" t="s">
        <v>14</v>
      </c>
      <c r="B10" s="175" t="s">
        <v>44</v>
      </c>
      <c r="C10" s="168">
        <v>50</v>
      </c>
      <c r="D10" s="168">
        <v>77</v>
      </c>
      <c r="E10" s="168">
        <v>77</v>
      </c>
      <c r="F10" s="168"/>
      <c r="G10" s="168"/>
      <c r="H10" s="168"/>
      <c r="I10" s="168">
        <v>4145</v>
      </c>
      <c r="J10" s="168">
        <v>5066</v>
      </c>
      <c r="K10" s="168">
        <v>5174</v>
      </c>
      <c r="L10" s="168"/>
      <c r="M10" s="168"/>
      <c r="N10" s="168"/>
      <c r="O10" s="168">
        <v>1066</v>
      </c>
      <c r="P10" s="169">
        <v>1066</v>
      </c>
      <c r="Q10" s="169">
        <v>1066</v>
      </c>
      <c r="R10" s="176">
        <v>5261</v>
      </c>
      <c r="S10" s="176">
        <v>6209</v>
      </c>
      <c r="T10" s="243">
        <v>6317</v>
      </c>
      <c r="U10" s="177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3"/>
      <c r="AN10" s="173"/>
      <c r="AO10" s="173"/>
    </row>
    <row r="11" spans="1:41" ht="36.75" customHeight="1" thickBot="1">
      <c r="A11" s="560" t="s">
        <v>56</v>
      </c>
      <c r="B11" s="561"/>
      <c r="C11" s="178">
        <f t="shared" ref="C11:T11" si="0">SUM(C7:C10)</f>
        <v>30245</v>
      </c>
      <c r="D11" s="178">
        <f t="shared" si="0"/>
        <v>41415</v>
      </c>
      <c r="E11" s="178">
        <f t="shared" si="0"/>
        <v>47476</v>
      </c>
      <c r="F11" s="178">
        <f t="shared" si="0"/>
        <v>31720</v>
      </c>
      <c r="G11" s="178">
        <f t="shared" si="0"/>
        <v>38168</v>
      </c>
      <c r="H11" s="178">
        <f t="shared" si="0"/>
        <v>35767</v>
      </c>
      <c r="I11" s="178">
        <f t="shared" si="0"/>
        <v>328408</v>
      </c>
      <c r="J11" s="178">
        <f t="shared" si="0"/>
        <v>392481</v>
      </c>
      <c r="K11" s="178">
        <f t="shared" si="0"/>
        <v>389862</v>
      </c>
      <c r="L11" s="178">
        <f t="shared" si="0"/>
        <v>10316</v>
      </c>
      <c r="M11" s="178">
        <f t="shared" si="0"/>
        <v>449</v>
      </c>
      <c r="N11" s="178">
        <f t="shared" si="0"/>
        <v>0</v>
      </c>
      <c r="O11" s="178">
        <f t="shared" si="0"/>
        <v>49066</v>
      </c>
      <c r="P11" s="178">
        <f t="shared" si="0"/>
        <v>50216</v>
      </c>
      <c r="Q11" s="242">
        <f t="shared" si="0"/>
        <v>50216</v>
      </c>
      <c r="R11" s="179">
        <f t="shared" si="0"/>
        <v>449755</v>
      </c>
      <c r="S11" s="178">
        <f t="shared" si="0"/>
        <v>522729</v>
      </c>
      <c r="T11" s="242">
        <f t="shared" si="0"/>
        <v>523321</v>
      </c>
      <c r="U11" s="180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</row>
    <row r="13" spans="1:41" ht="15.75" thickBot="1"/>
    <row r="14" spans="1:41" ht="15.75" thickBot="1">
      <c r="A14" s="562" t="s">
        <v>2</v>
      </c>
      <c r="B14" s="563"/>
      <c r="C14" s="564" t="s">
        <v>72</v>
      </c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  <c r="R14" s="565"/>
      <c r="S14" s="565"/>
      <c r="T14" s="565"/>
      <c r="U14" s="566"/>
      <c r="V14" s="566"/>
      <c r="W14" s="576"/>
    </row>
    <row r="15" spans="1:41" ht="34.9" customHeight="1">
      <c r="A15" s="572" t="s">
        <v>42</v>
      </c>
      <c r="B15" s="574"/>
      <c r="C15" s="568" t="s">
        <v>100</v>
      </c>
      <c r="D15" s="568"/>
      <c r="E15" s="569"/>
      <c r="F15" s="567" t="s">
        <v>105</v>
      </c>
      <c r="G15" s="568"/>
      <c r="H15" s="569"/>
      <c r="I15" s="567" t="s">
        <v>106</v>
      </c>
      <c r="J15" s="568"/>
      <c r="K15" s="569"/>
      <c r="L15" s="567" t="s">
        <v>211</v>
      </c>
      <c r="M15" s="568"/>
      <c r="N15" s="569"/>
      <c r="O15" s="567" t="s">
        <v>212</v>
      </c>
      <c r="P15" s="568"/>
      <c r="Q15" s="569"/>
      <c r="R15" s="567" t="s">
        <v>76</v>
      </c>
      <c r="S15" s="568"/>
      <c r="T15" s="568"/>
      <c r="U15" s="335" t="s">
        <v>103</v>
      </c>
      <c r="V15" s="335" t="s">
        <v>103</v>
      </c>
      <c r="W15" s="335" t="s">
        <v>103</v>
      </c>
    </row>
    <row r="16" spans="1:41" ht="30">
      <c r="A16" s="573"/>
      <c r="B16" s="575"/>
      <c r="C16" s="183" t="s">
        <v>17</v>
      </c>
      <c r="D16" s="161" t="s">
        <v>238</v>
      </c>
      <c r="E16" s="161" t="s">
        <v>313</v>
      </c>
      <c r="F16" s="161" t="s">
        <v>17</v>
      </c>
      <c r="G16" s="161" t="s">
        <v>238</v>
      </c>
      <c r="H16" s="161" t="s">
        <v>313</v>
      </c>
      <c r="I16" s="161" t="s">
        <v>17</v>
      </c>
      <c r="J16" s="161" t="s">
        <v>238</v>
      </c>
      <c r="K16" s="161" t="s">
        <v>313</v>
      </c>
      <c r="L16" s="161" t="s">
        <v>17</v>
      </c>
      <c r="M16" s="161" t="s">
        <v>238</v>
      </c>
      <c r="N16" s="161" t="s">
        <v>313</v>
      </c>
      <c r="O16" s="161" t="s">
        <v>17</v>
      </c>
      <c r="P16" s="161" t="s">
        <v>238</v>
      </c>
      <c r="Q16" s="161" t="s">
        <v>313</v>
      </c>
      <c r="R16" s="161" t="s">
        <v>17</v>
      </c>
      <c r="S16" s="161" t="s">
        <v>238</v>
      </c>
      <c r="T16" s="161" t="s">
        <v>313</v>
      </c>
      <c r="U16" s="162" t="s">
        <v>17</v>
      </c>
      <c r="V16" s="162" t="s">
        <v>238</v>
      </c>
      <c r="W16" s="161" t="s">
        <v>313</v>
      </c>
    </row>
    <row r="17" spans="1:23">
      <c r="A17" s="166" t="s">
        <v>0</v>
      </c>
      <c r="B17" s="167" t="s">
        <v>274</v>
      </c>
      <c r="C17" s="184">
        <v>68161</v>
      </c>
      <c r="D17" s="184">
        <v>101826</v>
      </c>
      <c r="E17" s="184">
        <v>96166</v>
      </c>
      <c r="F17" s="168">
        <v>15715</v>
      </c>
      <c r="G17" s="168">
        <v>20319</v>
      </c>
      <c r="H17" s="168">
        <v>20165</v>
      </c>
      <c r="I17" s="168">
        <v>80051</v>
      </c>
      <c r="J17" s="168">
        <v>96194</v>
      </c>
      <c r="K17" s="168">
        <v>90225</v>
      </c>
      <c r="L17" s="168">
        <v>103135</v>
      </c>
      <c r="M17" s="168">
        <v>125580</v>
      </c>
      <c r="N17" s="168">
        <v>120549</v>
      </c>
      <c r="O17" s="168">
        <v>69115</v>
      </c>
      <c r="P17" s="168">
        <v>65357</v>
      </c>
      <c r="Q17" s="168">
        <v>65213</v>
      </c>
      <c r="R17" s="168">
        <v>8797</v>
      </c>
      <c r="S17" s="169">
        <v>2803</v>
      </c>
      <c r="T17" s="169"/>
      <c r="U17" s="185">
        <f t="shared" ref="U17:W20" si="1">C17+F17+I17+L17+O17+R17</f>
        <v>344974</v>
      </c>
      <c r="V17" s="185">
        <f t="shared" si="1"/>
        <v>412079</v>
      </c>
      <c r="W17" s="185">
        <f t="shared" si="1"/>
        <v>392318</v>
      </c>
    </row>
    <row r="18" spans="1:23">
      <c r="A18" s="166" t="s">
        <v>1</v>
      </c>
      <c r="B18" s="167" t="s">
        <v>206</v>
      </c>
      <c r="C18" s="184">
        <v>57160</v>
      </c>
      <c r="D18" s="184">
        <v>60435</v>
      </c>
      <c r="E18" s="184">
        <v>56300</v>
      </c>
      <c r="F18" s="168">
        <v>15617</v>
      </c>
      <c r="G18" s="168">
        <v>16102</v>
      </c>
      <c r="H18" s="168">
        <v>15274</v>
      </c>
      <c r="I18" s="168">
        <v>13056</v>
      </c>
      <c r="J18" s="168">
        <v>14161</v>
      </c>
      <c r="K18" s="168">
        <v>13799</v>
      </c>
      <c r="L18" s="168"/>
      <c r="M18" s="168"/>
      <c r="N18" s="168"/>
      <c r="O18" s="168"/>
      <c r="P18" s="168"/>
      <c r="Q18" s="168"/>
      <c r="R18" s="168"/>
      <c r="S18" s="169"/>
      <c r="T18" s="169"/>
      <c r="U18" s="185">
        <f t="shared" si="1"/>
        <v>85833</v>
      </c>
      <c r="V18" s="185">
        <f t="shared" si="1"/>
        <v>90698</v>
      </c>
      <c r="W18" s="185">
        <f t="shared" si="1"/>
        <v>85373</v>
      </c>
    </row>
    <row r="19" spans="1:23">
      <c r="A19" s="166" t="s">
        <v>12</v>
      </c>
      <c r="B19" s="167" t="s">
        <v>207</v>
      </c>
      <c r="C19" s="184">
        <v>5622</v>
      </c>
      <c r="D19" s="184">
        <v>5667</v>
      </c>
      <c r="E19" s="184">
        <v>5468</v>
      </c>
      <c r="F19" s="168">
        <v>1541</v>
      </c>
      <c r="G19" s="168">
        <v>1552</v>
      </c>
      <c r="H19" s="168">
        <v>1508</v>
      </c>
      <c r="I19" s="186">
        <v>6224</v>
      </c>
      <c r="J19" s="186">
        <v>6514</v>
      </c>
      <c r="K19" s="186">
        <v>4130</v>
      </c>
      <c r="L19" s="186"/>
      <c r="M19" s="186">
        <v>10</v>
      </c>
      <c r="N19" s="186">
        <v>10</v>
      </c>
      <c r="O19" s="186"/>
      <c r="P19" s="186"/>
      <c r="Q19" s="186"/>
      <c r="R19" s="186">
        <v>300</v>
      </c>
      <c r="S19" s="187"/>
      <c r="T19" s="187"/>
      <c r="U19" s="185">
        <f t="shared" si="1"/>
        <v>13687</v>
      </c>
      <c r="V19" s="185">
        <f t="shared" si="1"/>
        <v>13743</v>
      </c>
      <c r="W19" s="185">
        <f t="shared" si="1"/>
        <v>11116</v>
      </c>
    </row>
    <row r="20" spans="1:23" ht="16.5" customHeight="1" thickBot="1">
      <c r="A20" s="166" t="s">
        <v>14</v>
      </c>
      <c r="B20" s="175" t="s">
        <v>44</v>
      </c>
      <c r="C20" s="188">
        <v>3446</v>
      </c>
      <c r="D20" s="188">
        <v>3446</v>
      </c>
      <c r="E20" s="188">
        <v>3412</v>
      </c>
      <c r="F20" s="186">
        <v>930</v>
      </c>
      <c r="G20" s="186">
        <v>930</v>
      </c>
      <c r="H20" s="186">
        <v>922</v>
      </c>
      <c r="I20" s="186">
        <v>885</v>
      </c>
      <c r="J20" s="186">
        <v>1833</v>
      </c>
      <c r="K20" s="186">
        <v>1509</v>
      </c>
      <c r="L20" s="186"/>
      <c r="M20" s="186"/>
      <c r="N20" s="186"/>
      <c r="O20" s="186"/>
      <c r="P20" s="186"/>
      <c r="Q20" s="186"/>
      <c r="R20" s="186"/>
      <c r="S20" s="187"/>
      <c r="T20" s="187"/>
      <c r="U20" s="185">
        <f t="shared" si="1"/>
        <v>5261</v>
      </c>
      <c r="V20" s="185">
        <f t="shared" si="1"/>
        <v>6209</v>
      </c>
      <c r="W20" s="185">
        <f t="shared" si="1"/>
        <v>5843</v>
      </c>
    </row>
    <row r="21" spans="1:23" ht="24.75" customHeight="1" thickBot="1">
      <c r="A21" s="570" t="s">
        <v>56</v>
      </c>
      <c r="B21" s="571"/>
      <c r="C21" s="189">
        <f t="shared" ref="C21:W21" si="2">SUM(C17:C20)</f>
        <v>134389</v>
      </c>
      <c r="D21" s="178">
        <f t="shared" si="2"/>
        <v>171374</v>
      </c>
      <c r="E21" s="178">
        <f t="shared" si="2"/>
        <v>161346</v>
      </c>
      <c r="F21" s="178">
        <f t="shared" si="2"/>
        <v>33803</v>
      </c>
      <c r="G21" s="178">
        <f t="shared" si="2"/>
        <v>38903</v>
      </c>
      <c r="H21" s="178">
        <f t="shared" si="2"/>
        <v>37869</v>
      </c>
      <c r="I21" s="178">
        <f t="shared" si="2"/>
        <v>100216</v>
      </c>
      <c r="J21" s="178">
        <f t="shared" si="2"/>
        <v>118702</v>
      </c>
      <c r="K21" s="178">
        <f t="shared" si="2"/>
        <v>109663</v>
      </c>
      <c r="L21" s="178">
        <f t="shared" si="2"/>
        <v>103135</v>
      </c>
      <c r="M21" s="178">
        <f t="shared" si="2"/>
        <v>125590</v>
      </c>
      <c r="N21" s="178">
        <f t="shared" si="2"/>
        <v>120559</v>
      </c>
      <c r="O21" s="178">
        <f t="shared" si="2"/>
        <v>69115</v>
      </c>
      <c r="P21" s="178">
        <f t="shared" si="2"/>
        <v>65357</v>
      </c>
      <c r="Q21" s="178">
        <f t="shared" si="2"/>
        <v>65213</v>
      </c>
      <c r="R21" s="178">
        <f t="shared" si="2"/>
        <v>9097</v>
      </c>
      <c r="S21" s="178">
        <f t="shared" si="2"/>
        <v>2803</v>
      </c>
      <c r="T21" s="242">
        <f t="shared" si="2"/>
        <v>0</v>
      </c>
      <c r="U21" s="190">
        <f t="shared" si="2"/>
        <v>449755</v>
      </c>
      <c r="V21" s="190">
        <f t="shared" si="2"/>
        <v>522729</v>
      </c>
      <c r="W21" s="190">
        <f t="shared" si="2"/>
        <v>494650</v>
      </c>
    </row>
  </sheetData>
  <mergeCells count="28">
    <mergeCell ref="A21:B21"/>
    <mergeCell ref="A15:A16"/>
    <mergeCell ref="B15:B16"/>
    <mergeCell ref="C14:W14"/>
    <mergeCell ref="C15:E15"/>
    <mergeCell ref="F15:H15"/>
    <mergeCell ref="I15:K15"/>
    <mergeCell ref="L15:N15"/>
    <mergeCell ref="O15:Q15"/>
    <mergeCell ref="R15:T15"/>
    <mergeCell ref="A14:B14"/>
    <mergeCell ref="A11:B11"/>
    <mergeCell ref="A5:B5"/>
    <mergeCell ref="A4:T4"/>
    <mergeCell ref="C5:E5"/>
    <mergeCell ref="F5:H5"/>
    <mergeCell ref="I5:K5"/>
    <mergeCell ref="L5:N5"/>
    <mergeCell ref="O5:Q5"/>
    <mergeCell ref="AA5:AC5"/>
    <mergeCell ref="AD5:AF5"/>
    <mergeCell ref="A2:W2"/>
    <mergeCell ref="A1:W1"/>
    <mergeCell ref="AJ5:AL5"/>
    <mergeCell ref="AG5:AI5"/>
    <mergeCell ref="A3:T3"/>
    <mergeCell ref="U5:W5"/>
    <mergeCell ref="X5:Z5"/>
  </mergeCells>
  <pageMargins left="0.11811023622047245" right="0.15748031496062992" top="0.74803149606299213" bottom="0.74803149606299213" header="0.31496062992125984" footer="0.31496062992125984"/>
  <pageSetup paperSize="8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65"/>
  <sheetViews>
    <sheetView view="pageBreakPreview" topLeftCell="F7" zoomScale="60" workbookViewId="0">
      <selection activeCell="A4" sqref="A4:AD4"/>
    </sheetView>
  </sheetViews>
  <sheetFormatPr defaultRowHeight="12.75"/>
  <cols>
    <col min="1" max="1" width="8.28515625" style="130" customWidth="1"/>
    <col min="2" max="2" width="8.85546875" style="130"/>
    <col min="3" max="3" width="41.28515625" style="130" customWidth="1"/>
    <col min="4" max="14" width="8.85546875" style="130"/>
    <col min="15" max="18" width="8.7109375" style="130" bestFit="1" customWidth="1"/>
    <col min="19" max="20" width="7.42578125" style="130" bestFit="1" customWidth="1"/>
    <col min="21" max="21" width="5.85546875" style="130" bestFit="1" customWidth="1"/>
    <col min="22" max="23" width="10" style="130" bestFit="1" customWidth="1"/>
    <col min="24" max="24" width="8.28515625" style="130" bestFit="1" customWidth="1"/>
    <col min="25" max="27" width="10.5703125" style="130" bestFit="1" customWidth="1"/>
    <col min="28" max="28" width="5.140625" style="111" bestFit="1" customWidth="1"/>
    <col min="29" max="29" width="7.140625" style="130" bestFit="1" customWidth="1"/>
  </cols>
  <sheetData>
    <row r="1" spans="1:31" ht="15.75">
      <c r="A1" s="518"/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93"/>
      <c r="AD1" s="200" t="s">
        <v>320</v>
      </c>
      <c r="AE1" s="93"/>
    </row>
    <row r="2" spans="1:31" ht="33.75" customHeight="1">
      <c r="A2" s="598" t="s">
        <v>319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598"/>
      <c r="AD2" s="598"/>
      <c r="AE2" s="193"/>
    </row>
    <row r="3" spans="1:31" ht="14.4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193"/>
    </row>
    <row r="4" spans="1:31" ht="13.5" thickBot="1">
      <c r="A4" s="605" t="s">
        <v>54</v>
      </c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5"/>
      <c r="X4" s="605"/>
      <c r="Y4" s="605"/>
      <c r="Z4" s="605"/>
      <c r="AA4" s="605"/>
      <c r="AB4" s="605"/>
      <c r="AC4" s="605"/>
      <c r="AD4" s="605"/>
    </row>
    <row r="5" spans="1:31" ht="21" customHeight="1">
      <c r="A5" s="589" t="s">
        <v>102</v>
      </c>
      <c r="B5" s="591" t="s">
        <v>75</v>
      </c>
      <c r="C5" s="593" t="s">
        <v>58</v>
      </c>
      <c r="D5" s="595" t="s">
        <v>101</v>
      </c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7"/>
      <c r="Y5" s="587" t="s">
        <v>56</v>
      </c>
      <c r="Z5" s="587" t="s">
        <v>56</v>
      </c>
      <c r="AA5" s="587" t="s">
        <v>56</v>
      </c>
      <c r="AB5" s="599" t="s">
        <v>241</v>
      </c>
      <c r="AC5" s="600"/>
      <c r="AD5" s="601"/>
    </row>
    <row r="6" spans="1:31" ht="94.5" customHeight="1" thickBot="1">
      <c r="A6" s="590"/>
      <c r="B6" s="592"/>
      <c r="C6" s="594"/>
      <c r="D6" s="577" t="s">
        <v>107</v>
      </c>
      <c r="E6" s="578"/>
      <c r="F6" s="579"/>
      <c r="G6" s="581" t="s">
        <v>108</v>
      </c>
      <c r="H6" s="581"/>
      <c r="I6" s="581"/>
      <c r="J6" s="577" t="s">
        <v>109</v>
      </c>
      <c r="K6" s="578"/>
      <c r="L6" s="578"/>
      <c r="M6" s="577" t="s">
        <v>213</v>
      </c>
      <c r="N6" s="578"/>
      <c r="O6" s="578"/>
      <c r="P6" s="577" t="s">
        <v>214</v>
      </c>
      <c r="Q6" s="578"/>
      <c r="R6" s="578"/>
      <c r="S6" s="577" t="s">
        <v>110</v>
      </c>
      <c r="T6" s="578"/>
      <c r="U6" s="579"/>
      <c r="V6" s="580" t="s">
        <v>139</v>
      </c>
      <c r="W6" s="581"/>
      <c r="X6" s="582"/>
      <c r="Y6" s="588"/>
      <c r="Z6" s="588"/>
      <c r="AA6" s="588"/>
      <c r="AB6" s="602"/>
      <c r="AC6" s="603"/>
      <c r="AD6" s="604"/>
    </row>
    <row r="7" spans="1:31" ht="30" customHeight="1" thickBot="1">
      <c r="A7" s="312"/>
      <c r="B7" s="311"/>
      <c r="C7" s="310"/>
      <c r="D7" s="142" t="s">
        <v>240</v>
      </c>
      <c r="E7" s="143" t="s">
        <v>239</v>
      </c>
      <c r="F7" s="144" t="s">
        <v>298</v>
      </c>
      <c r="G7" s="142" t="s">
        <v>240</v>
      </c>
      <c r="H7" s="143" t="s">
        <v>239</v>
      </c>
      <c r="I7" s="144" t="s">
        <v>298</v>
      </c>
      <c r="J7" s="142" t="s">
        <v>240</v>
      </c>
      <c r="K7" s="143" t="s">
        <v>239</v>
      </c>
      <c r="L7" s="144" t="s">
        <v>298</v>
      </c>
      <c r="M7" s="142" t="s">
        <v>240</v>
      </c>
      <c r="N7" s="143" t="s">
        <v>239</v>
      </c>
      <c r="O7" s="144" t="s">
        <v>298</v>
      </c>
      <c r="P7" s="142" t="s">
        <v>240</v>
      </c>
      <c r="Q7" s="143" t="s">
        <v>239</v>
      </c>
      <c r="R7" s="144" t="s">
        <v>298</v>
      </c>
      <c r="S7" s="142" t="s">
        <v>240</v>
      </c>
      <c r="T7" s="143" t="s">
        <v>239</v>
      </c>
      <c r="U7" s="144" t="s">
        <v>298</v>
      </c>
      <c r="V7" s="142" t="s">
        <v>240</v>
      </c>
      <c r="W7" s="143" t="s">
        <v>239</v>
      </c>
      <c r="X7" s="144" t="s">
        <v>298</v>
      </c>
      <c r="Y7" s="308" t="s">
        <v>240</v>
      </c>
      <c r="Z7" s="309" t="s">
        <v>239</v>
      </c>
      <c r="AA7" s="308" t="s">
        <v>298</v>
      </c>
      <c r="AB7" s="142" t="s">
        <v>240</v>
      </c>
      <c r="AC7" s="143" t="s">
        <v>239</v>
      </c>
      <c r="AD7" s="144" t="s">
        <v>298</v>
      </c>
    </row>
    <row r="8" spans="1:31" ht="15.6" customHeight="1">
      <c r="A8" s="608" t="s">
        <v>0</v>
      </c>
      <c r="B8" s="307">
        <v>522000</v>
      </c>
      <c r="C8" s="101" t="s">
        <v>77</v>
      </c>
      <c r="D8" s="82"/>
      <c r="E8" s="131"/>
      <c r="F8" s="131"/>
      <c r="G8" s="83"/>
      <c r="H8" s="83"/>
      <c r="I8" s="83"/>
      <c r="J8" s="83">
        <v>2905</v>
      </c>
      <c r="K8" s="83">
        <v>2905</v>
      </c>
      <c r="L8" s="83">
        <v>718</v>
      </c>
      <c r="M8" s="83"/>
      <c r="N8" s="83"/>
      <c r="O8" s="83"/>
      <c r="P8" s="83"/>
      <c r="Q8" s="135"/>
      <c r="R8" s="135"/>
      <c r="S8" s="80"/>
      <c r="T8" s="81"/>
      <c r="U8" s="81"/>
      <c r="V8" s="80"/>
      <c r="W8" s="81"/>
      <c r="X8" s="81"/>
      <c r="Y8" s="88">
        <f t="shared" ref="Y8:Y30" si="0">D8+G8+J8+M8+P8+S8+V8</f>
        <v>2905</v>
      </c>
      <c r="Z8" s="140">
        <f t="shared" ref="Z8:Z30" si="1">E8+H8+K8+N8+Q8+T8+W8</f>
        <v>2905</v>
      </c>
      <c r="AA8" s="90">
        <f t="shared" ref="AA8:AA30" si="2">F8+I8+L8+O8+R8+U8+X8</f>
        <v>718</v>
      </c>
      <c r="AB8" s="99"/>
      <c r="AC8" s="99"/>
      <c r="AD8" s="99"/>
    </row>
    <row r="9" spans="1:31" ht="15.6" customHeight="1">
      <c r="A9" s="610"/>
      <c r="B9" s="306">
        <v>680001</v>
      </c>
      <c r="C9" s="84" t="s">
        <v>78</v>
      </c>
      <c r="D9" s="79"/>
      <c r="E9" s="86"/>
      <c r="F9" s="86"/>
      <c r="G9" s="80"/>
      <c r="H9" s="80"/>
      <c r="I9" s="80"/>
      <c r="J9" s="80">
        <v>9435</v>
      </c>
      <c r="K9" s="80">
        <v>17201</v>
      </c>
      <c r="L9" s="80">
        <v>18315</v>
      </c>
      <c r="M9" s="80"/>
      <c r="N9" s="80"/>
      <c r="O9" s="80"/>
      <c r="P9" s="80"/>
      <c r="Q9" s="81"/>
      <c r="R9" s="81"/>
      <c r="S9" s="80"/>
      <c r="T9" s="81"/>
      <c r="U9" s="81"/>
      <c r="V9" s="80">
        <v>1675</v>
      </c>
      <c r="W9" s="81">
        <v>1675</v>
      </c>
      <c r="X9" s="81">
        <v>510</v>
      </c>
      <c r="Y9" s="90">
        <f t="shared" si="0"/>
        <v>11110</v>
      </c>
      <c r="Z9" s="140">
        <f t="shared" si="1"/>
        <v>18876</v>
      </c>
      <c r="AA9" s="90">
        <f t="shared" si="2"/>
        <v>18825</v>
      </c>
      <c r="AB9" s="100"/>
      <c r="AC9" s="100"/>
      <c r="AD9" s="100"/>
    </row>
    <row r="10" spans="1:31" ht="15.6" customHeight="1">
      <c r="A10" s="610"/>
      <c r="B10" s="586">
        <v>841403</v>
      </c>
      <c r="C10" s="84" t="s">
        <v>79</v>
      </c>
      <c r="D10" s="79">
        <v>8967</v>
      </c>
      <c r="E10" s="86">
        <v>11395</v>
      </c>
      <c r="F10" s="86">
        <v>11408</v>
      </c>
      <c r="G10" s="80">
        <v>2421</v>
      </c>
      <c r="H10" s="80">
        <v>2861</v>
      </c>
      <c r="I10" s="80">
        <v>3170</v>
      </c>
      <c r="J10" s="80">
        <v>14322</v>
      </c>
      <c r="K10" s="80">
        <v>18482</v>
      </c>
      <c r="L10" s="80">
        <v>18518</v>
      </c>
      <c r="M10" s="80">
        <v>1235</v>
      </c>
      <c r="N10" s="80">
        <v>9300</v>
      </c>
      <c r="O10" s="80">
        <v>9300</v>
      </c>
      <c r="P10" s="80"/>
      <c r="Q10" s="81"/>
      <c r="R10" s="81"/>
      <c r="S10" s="80">
        <v>4087</v>
      </c>
      <c r="T10" s="81">
        <v>2803</v>
      </c>
      <c r="U10" s="81"/>
      <c r="V10" s="80">
        <v>100</v>
      </c>
      <c r="W10" s="81">
        <v>100</v>
      </c>
      <c r="X10" s="81">
        <v>160</v>
      </c>
      <c r="Y10" s="90">
        <f t="shared" si="0"/>
        <v>31132</v>
      </c>
      <c r="Z10" s="140">
        <f t="shared" si="1"/>
        <v>44941</v>
      </c>
      <c r="AA10" s="90">
        <f t="shared" si="2"/>
        <v>42556</v>
      </c>
      <c r="AB10" s="100">
        <v>6</v>
      </c>
      <c r="AC10" s="100">
        <v>6</v>
      </c>
      <c r="AD10" s="100">
        <v>6</v>
      </c>
    </row>
    <row r="11" spans="1:31" ht="15.6" customHeight="1">
      <c r="A11" s="610"/>
      <c r="B11" s="586"/>
      <c r="C11" s="96" t="s">
        <v>80</v>
      </c>
      <c r="D11" s="79">
        <v>1652</v>
      </c>
      <c r="E11" s="86">
        <v>1746</v>
      </c>
      <c r="F11" s="86">
        <v>1746</v>
      </c>
      <c r="G11" s="80">
        <v>446</v>
      </c>
      <c r="H11" s="80">
        <v>471</v>
      </c>
      <c r="I11" s="80">
        <v>471</v>
      </c>
      <c r="J11" s="80">
        <v>1715</v>
      </c>
      <c r="K11" s="80">
        <v>1715</v>
      </c>
      <c r="L11" s="80">
        <v>1552</v>
      </c>
      <c r="M11" s="80"/>
      <c r="N11" s="80"/>
      <c r="O11" s="80"/>
      <c r="P11" s="80"/>
      <c r="Q11" s="81"/>
      <c r="R11" s="81"/>
      <c r="S11" s="80"/>
      <c r="T11" s="81"/>
      <c r="U11" s="81"/>
      <c r="V11" s="80"/>
      <c r="W11" s="81"/>
      <c r="X11" s="81"/>
      <c r="Y11" s="90">
        <f t="shared" si="0"/>
        <v>3813</v>
      </c>
      <c r="Z11" s="140">
        <f t="shared" si="1"/>
        <v>3932</v>
      </c>
      <c r="AA11" s="90">
        <f t="shared" si="2"/>
        <v>3769</v>
      </c>
      <c r="AB11" s="100">
        <v>1</v>
      </c>
      <c r="AC11" s="100">
        <v>1</v>
      </c>
      <c r="AD11" s="100">
        <v>1</v>
      </c>
    </row>
    <row r="12" spans="1:31" ht="15.6" customHeight="1">
      <c r="A12" s="610"/>
      <c r="B12" s="586"/>
      <c r="C12" s="96" t="s">
        <v>215</v>
      </c>
      <c r="D12" s="79">
        <v>1059</v>
      </c>
      <c r="E12" s="86">
        <v>1213</v>
      </c>
      <c r="F12" s="86">
        <v>1200</v>
      </c>
      <c r="G12" s="80">
        <v>286</v>
      </c>
      <c r="H12" s="80">
        <v>353</v>
      </c>
      <c r="I12" s="80">
        <v>315</v>
      </c>
      <c r="J12" s="80">
        <v>858</v>
      </c>
      <c r="K12" s="80">
        <v>858</v>
      </c>
      <c r="L12" s="80">
        <v>753</v>
      </c>
      <c r="M12" s="80"/>
      <c r="N12" s="80"/>
      <c r="O12" s="80"/>
      <c r="P12" s="80"/>
      <c r="Q12" s="81"/>
      <c r="R12" s="81"/>
      <c r="S12" s="80"/>
      <c r="T12" s="81"/>
      <c r="U12" s="81"/>
      <c r="V12" s="80"/>
      <c r="W12" s="81"/>
      <c r="X12" s="81"/>
      <c r="Y12" s="90">
        <f t="shared" si="0"/>
        <v>2203</v>
      </c>
      <c r="Z12" s="140">
        <f t="shared" si="1"/>
        <v>2424</v>
      </c>
      <c r="AA12" s="90">
        <f t="shared" si="2"/>
        <v>2268</v>
      </c>
      <c r="AB12" s="100">
        <v>1</v>
      </c>
      <c r="AC12" s="100">
        <v>1</v>
      </c>
      <c r="AD12" s="100">
        <v>1</v>
      </c>
    </row>
    <row r="13" spans="1:31" ht="15.6" customHeight="1">
      <c r="A13" s="610"/>
      <c r="B13" s="586"/>
      <c r="C13" s="96" t="s">
        <v>140</v>
      </c>
      <c r="D13" s="79"/>
      <c r="E13" s="86"/>
      <c r="F13" s="86"/>
      <c r="G13" s="80"/>
      <c r="H13" s="80"/>
      <c r="I13" s="80"/>
      <c r="J13" s="80">
        <v>70</v>
      </c>
      <c r="K13" s="80">
        <v>70</v>
      </c>
      <c r="L13" s="80">
        <v>317</v>
      </c>
      <c r="M13" s="80"/>
      <c r="N13" s="80"/>
      <c r="O13" s="80"/>
      <c r="P13" s="80"/>
      <c r="Q13" s="81"/>
      <c r="R13" s="81"/>
      <c r="S13" s="80"/>
      <c r="T13" s="81"/>
      <c r="U13" s="81"/>
      <c r="V13" s="80"/>
      <c r="W13" s="81"/>
      <c r="X13" s="81"/>
      <c r="Y13" s="90">
        <f t="shared" si="0"/>
        <v>70</v>
      </c>
      <c r="Z13" s="140">
        <f t="shared" si="1"/>
        <v>70</v>
      </c>
      <c r="AA13" s="90">
        <f t="shared" si="2"/>
        <v>317</v>
      </c>
      <c r="AB13" s="100"/>
      <c r="AC13" s="100"/>
      <c r="AD13" s="100"/>
    </row>
    <row r="14" spans="1:31" ht="15.6" customHeight="1">
      <c r="A14" s="610"/>
      <c r="B14" s="306">
        <v>841126</v>
      </c>
      <c r="C14" s="96" t="s">
        <v>152</v>
      </c>
      <c r="D14" s="79">
        <v>13249</v>
      </c>
      <c r="E14" s="86">
        <v>13274</v>
      </c>
      <c r="F14" s="86">
        <v>12553</v>
      </c>
      <c r="G14" s="80">
        <v>3590</v>
      </c>
      <c r="H14" s="80">
        <v>3523</v>
      </c>
      <c r="I14" s="80">
        <v>3317</v>
      </c>
      <c r="J14" s="80"/>
      <c r="K14" s="80"/>
      <c r="L14" s="80">
        <v>24</v>
      </c>
      <c r="M14" s="80"/>
      <c r="N14" s="80"/>
      <c r="O14" s="80"/>
      <c r="P14" s="80"/>
      <c r="Q14" s="81"/>
      <c r="R14" s="81"/>
      <c r="S14" s="80"/>
      <c r="T14" s="81"/>
      <c r="U14" s="81"/>
      <c r="V14" s="80"/>
      <c r="W14" s="81"/>
      <c r="X14" s="81"/>
      <c r="Y14" s="90">
        <f t="shared" si="0"/>
        <v>16839</v>
      </c>
      <c r="Z14" s="140">
        <f t="shared" si="1"/>
        <v>16797</v>
      </c>
      <c r="AA14" s="90">
        <f t="shared" si="2"/>
        <v>15894</v>
      </c>
      <c r="AB14" s="100">
        <v>1</v>
      </c>
      <c r="AC14" s="100">
        <v>1</v>
      </c>
      <c r="AD14" s="100">
        <v>1</v>
      </c>
    </row>
    <row r="15" spans="1:31" ht="15.6" customHeight="1">
      <c r="A15" s="610"/>
      <c r="B15" s="306">
        <v>890441</v>
      </c>
      <c r="C15" s="96" t="s">
        <v>53</v>
      </c>
      <c r="D15" s="79">
        <v>19472</v>
      </c>
      <c r="E15" s="86">
        <v>49273</v>
      </c>
      <c r="F15" s="86">
        <v>44704</v>
      </c>
      <c r="G15" s="80">
        <v>2628</v>
      </c>
      <c r="H15" s="80">
        <v>6253</v>
      </c>
      <c r="I15" s="80">
        <v>6153</v>
      </c>
      <c r="J15" s="80"/>
      <c r="K15" s="80">
        <v>2115</v>
      </c>
      <c r="L15" s="80">
        <v>2144</v>
      </c>
      <c r="M15" s="80"/>
      <c r="N15" s="80"/>
      <c r="O15" s="80"/>
      <c r="P15" s="80"/>
      <c r="Q15" s="81"/>
      <c r="R15" s="81"/>
      <c r="S15" s="80"/>
      <c r="T15" s="81"/>
      <c r="U15" s="81"/>
      <c r="V15" s="80"/>
      <c r="W15" s="81">
        <v>152</v>
      </c>
      <c r="X15" s="81">
        <v>217</v>
      </c>
      <c r="Y15" s="90">
        <f t="shared" si="0"/>
        <v>22100</v>
      </c>
      <c r="Z15" s="140">
        <f t="shared" si="1"/>
        <v>57793</v>
      </c>
      <c r="AA15" s="90">
        <f t="shared" si="2"/>
        <v>53218</v>
      </c>
      <c r="AB15" s="100"/>
      <c r="AC15" s="100"/>
      <c r="AD15" s="100"/>
    </row>
    <row r="16" spans="1:31" ht="15.6" customHeight="1">
      <c r="A16" s="610"/>
      <c r="B16" s="306">
        <v>562913</v>
      </c>
      <c r="C16" s="96" t="s">
        <v>153</v>
      </c>
      <c r="D16" s="79">
        <v>14290</v>
      </c>
      <c r="E16" s="86">
        <v>14737</v>
      </c>
      <c r="F16" s="86">
        <v>14737</v>
      </c>
      <c r="G16" s="80">
        <v>3858</v>
      </c>
      <c r="H16" s="80">
        <v>4193</v>
      </c>
      <c r="I16" s="80">
        <v>4163</v>
      </c>
      <c r="J16" s="80">
        <v>38071</v>
      </c>
      <c r="K16" s="80">
        <v>38071</v>
      </c>
      <c r="L16" s="80">
        <v>33257</v>
      </c>
      <c r="M16" s="80">
        <v>851</v>
      </c>
      <c r="N16" s="80">
        <v>851</v>
      </c>
      <c r="O16" s="80">
        <v>851</v>
      </c>
      <c r="P16" s="80"/>
      <c r="Q16" s="81"/>
      <c r="R16" s="81"/>
      <c r="S16" s="80"/>
      <c r="T16" s="81"/>
      <c r="U16" s="81"/>
      <c r="V16" s="80">
        <v>1250</v>
      </c>
      <c r="W16" s="81">
        <v>1250</v>
      </c>
      <c r="X16" s="81">
        <v>329</v>
      </c>
      <c r="Y16" s="90">
        <f t="shared" si="0"/>
        <v>58320</v>
      </c>
      <c r="Z16" s="140">
        <f t="shared" si="1"/>
        <v>59102</v>
      </c>
      <c r="AA16" s="90">
        <f t="shared" si="2"/>
        <v>53337</v>
      </c>
      <c r="AB16" s="100">
        <v>10</v>
      </c>
      <c r="AC16" s="100">
        <v>10</v>
      </c>
      <c r="AD16" s="100">
        <v>10</v>
      </c>
    </row>
    <row r="17" spans="1:30" ht="15.6" customHeight="1">
      <c r="A17" s="610"/>
      <c r="B17" s="306">
        <v>360000</v>
      </c>
      <c r="C17" s="96" t="s">
        <v>81</v>
      </c>
      <c r="D17" s="79"/>
      <c r="E17" s="86"/>
      <c r="F17" s="86"/>
      <c r="G17" s="80"/>
      <c r="H17" s="80"/>
      <c r="I17" s="80"/>
      <c r="J17" s="80">
        <v>290</v>
      </c>
      <c r="K17" s="80">
        <v>290</v>
      </c>
      <c r="L17" s="80">
        <v>178</v>
      </c>
      <c r="M17" s="80"/>
      <c r="N17" s="80"/>
      <c r="O17" s="80"/>
      <c r="P17" s="80"/>
      <c r="Q17" s="81"/>
      <c r="R17" s="81"/>
      <c r="S17" s="80">
        <v>4710</v>
      </c>
      <c r="T17" s="81"/>
      <c r="U17" s="81"/>
      <c r="V17" s="80"/>
      <c r="W17" s="81"/>
      <c r="X17" s="81">
        <v>519</v>
      </c>
      <c r="Y17" s="90">
        <f t="shared" si="0"/>
        <v>5000</v>
      </c>
      <c r="Z17" s="140">
        <f t="shared" si="1"/>
        <v>290</v>
      </c>
      <c r="AA17" s="90">
        <f t="shared" si="2"/>
        <v>697</v>
      </c>
      <c r="AB17" s="100"/>
      <c r="AC17" s="100"/>
      <c r="AD17" s="100"/>
    </row>
    <row r="18" spans="1:30" ht="15.6" customHeight="1">
      <c r="A18" s="610"/>
      <c r="B18" s="306">
        <v>960302</v>
      </c>
      <c r="C18" s="96" t="s">
        <v>82</v>
      </c>
      <c r="D18" s="79"/>
      <c r="E18" s="86"/>
      <c r="F18" s="86"/>
      <c r="G18" s="80"/>
      <c r="H18" s="80"/>
      <c r="I18" s="80"/>
      <c r="J18" s="80">
        <v>1205</v>
      </c>
      <c r="K18" s="80">
        <v>1205</v>
      </c>
      <c r="L18" s="80">
        <v>407</v>
      </c>
      <c r="M18" s="80"/>
      <c r="N18" s="80"/>
      <c r="O18" s="80"/>
      <c r="P18" s="80"/>
      <c r="Q18" s="81"/>
      <c r="R18" s="81"/>
      <c r="S18" s="80"/>
      <c r="T18" s="81"/>
      <c r="U18" s="81"/>
      <c r="V18" s="80"/>
      <c r="W18" s="81"/>
      <c r="X18" s="81"/>
      <c r="Y18" s="90">
        <f t="shared" si="0"/>
        <v>1205</v>
      </c>
      <c r="Z18" s="140">
        <f t="shared" si="1"/>
        <v>1205</v>
      </c>
      <c r="AA18" s="90">
        <f t="shared" si="2"/>
        <v>407</v>
      </c>
      <c r="AB18" s="100"/>
      <c r="AC18" s="100"/>
      <c r="AD18" s="100"/>
    </row>
    <row r="19" spans="1:30" ht="15.6" customHeight="1">
      <c r="A19" s="610"/>
      <c r="B19" s="306">
        <v>841402</v>
      </c>
      <c r="C19" s="96" t="s">
        <v>83</v>
      </c>
      <c r="D19" s="79"/>
      <c r="E19" s="86"/>
      <c r="F19" s="86"/>
      <c r="G19" s="80"/>
      <c r="H19" s="80"/>
      <c r="I19" s="80"/>
      <c r="J19" s="80">
        <v>5522</v>
      </c>
      <c r="K19" s="80">
        <v>5522</v>
      </c>
      <c r="L19" s="80">
        <v>6020</v>
      </c>
      <c r="M19" s="80"/>
      <c r="N19" s="80"/>
      <c r="O19" s="80"/>
      <c r="P19" s="80"/>
      <c r="Q19" s="81"/>
      <c r="R19" s="81"/>
      <c r="S19" s="80"/>
      <c r="T19" s="81"/>
      <c r="U19" s="81"/>
      <c r="V19" s="80"/>
      <c r="W19" s="81"/>
      <c r="X19" s="81"/>
      <c r="Y19" s="90">
        <f t="shared" si="0"/>
        <v>5522</v>
      </c>
      <c r="Z19" s="140">
        <f t="shared" si="1"/>
        <v>5522</v>
      </c>
      <c r="AA19" s="90">
        <f t="shared" si="2"/>
        <v>6020</v>
      </c>
      <c r="AB19" s="100"/>
      <c r="AC19" s="100"/>
      <c r="AD19" s="100"/>
    </row>
    <row r="20" spans="1:30" ht="15.6" customHeight="1">
      <c r="A20" s="610"/>
      <c r="B20" s="306">
        <v>869041</v>
      </c>
      <c r="C20" s="96" t="s">
        <v>62</v>
      </c>
      <c r="D20" s="79">
        <v>7962</v>
      </c>
      <c r="E20" s="86">
        <v>8678</v>
      </c>
      <c r="F20" s="86">
        <v>8524</v>
      </c>
      <c r="G20" s="80">
        <v>2101</v>
      </c>
      <c r="H20" s="80">
        <v>2278</v>
      </c>
      <c r="I20" s="80">
        <v>2262</v>
      </c>
      <c r="J20" s="80">
        <v>1353</v>
      </c>
      <c r="K20" s="80">
        <v>1153</v>
      </c>
      <c r="L20" s="80">
        <v>758</v>
      </c>
      <c r="M20" s="80"/>
      <c r="N20" s="80"/>
      <c r="O20" s="80"/>
      <c r="P20" s="80"/>
      <c r="Q20" s="81"/>
      <c r="R20" s="81"/>
      <c r="S20" s="80"/>
      <c r="T20" s="81"/>
      <c r="U20" s="81"/>
      <c r="V20" s="80">
        <v>100</v>
      </c>
      <c r="W20" s="81">
        <v>100</v>
      </c>
      <c r="X20" s="81">
        <v>45</v>
      </c>
      <c r="Y20" s="90">
        <f t="shared" si="0"/>
        <v>11516</v>
      </c>
      <c r="Z20" s="140">
        <f t="shared" si="1"/>
        <v>12209</v>
      </c>
      <c r="AA20" s="90">
        <f t="shared" si="2"/>
        <v>11589</v>
      </c>
      <c r="AB20" s="100">
        <v>3</v>
      </c>
      <c r="AC20" s="100">
        <v>3</v>
      </c>
      <c r="AD20" s="100">
        <v>3</v>
      </c>
    </row>
    <row r="21" spans="1:30" ht="15.6" customHeight="1">
      <c r="A21" s="610"/>
      <c r="B21" s="306">
        <v>862101</v>
      </c>
      <c r="C21" s="96" t="s">
        <v>84</v>
      </c>
      <c r="D21" s="79"/>
      <c r="E21" s="86"/>
      <c r="F21" s="86"/>
      <c r="G21" s="80"/>
      <c r="H21" s="80"/>
      <c r="I21" s="80"/>
      <c r="J21" s="80">
        <v>1848</v>
      </c>
      <c r="K21" s="80">
        <v>1848</v>
      </c>
      <c r="L21" s="80">
        <v>1116</v>
      </c>
      <c r="M21" s="80">
        <v>100</v>
      </c>
      <c r="N21" s="80">
        <v>100</v>
      </c>
      <c r="O21" s="80">
        <v>86</v>
      </c>
      <c r="P21" s="80"/>
      <c r="Q21" s="81"/>
      <c r="R21" s="81"/>
      <c r="S21" s="80"/>
      <c r="T21" s="81"/>
      <c r="U21" s="81"/>
      <c r="V21" s="80"/>
      <c r="W21" s="81"/>
      <c r="X21" s="81"/>
      <c r="Y21" s="90">
        <f t="shared" si="0"/>
        <v>1948</v>
      </c>
      <c r="Z21" s="140">
        <f t="shared" si="1"/>
        <v>1948</v>
      </c>
      <c r="AA21" s="90">
        <f t="shared" si="2"/>
        <v>1202</v>
      </c>
      <c r="AB21" s="100"/>
      <c r="AC21" s="100"/>
      <c r="AD21" s="100"/>
    </row>
    <row r="22" spans="1:30" ht="15.6" customHeight="1">
      <c r="A22" s="610"/>
      <c r="B22" s="306">
        <v>381103</v>
      </c>
      <c r="C22" s="96" t="s">
        <v>85</v>
      </c>
      <c r="D22" s="79"/>
      <c r="E22" s="86"/>
      <c r="F22" s="86"/>
      <c r="G22" s="80"/>
      <c r="H22" s="80"/>
      <c r="I22" s="80"/>
      <c r="J22" s="80"/>
      <c r="K22" s="80"/>
      <c r="L22" s="80"/>
      <c r="M22" s="80"/>
      <c r="N22" s="80"/>
      <c r="O22" s="80">
        <v>126</v>
      </c>
      <c r="P22" s="80"/>
      <c r="Q22" s="81"/>
      <c r="R22" s="80"/>
      <c r="S22" s="80"/>
      <c r="T22" s="81"/>
      <c r="U22" s="81"/>
      <c r="V22" s="80"/>
      <c r="W22" s="81"/>
      <c r="X22" s="81">
        <v>76</v>
      </c>
      <c r="Y22" s="90">
        <f t="shared" si="0"/>
        <v>0</v>
      </c>
      <c r="Z22" s="140">
        <f t="shared" si="1"/>
        <v>0</v>
      </c>
      <c r="AA22" s="90">
        <f t="shared" si="2"/>
        <v>202</v>
      </c>
      <c r="AB22" s="100"/>
      <c r="AC22" s="100"/>
      <c r="AD22" s="100"/>
    </row>
    <row r="23" spans="1:30" ht="15.6" customHeight="1">
      <c r="A23" s="610"/>
      <c r="B23" s="306">
        <v>882113</v>
      </c>
      <c r="C23" s="84" t="s">
        <v>89</v>
      </c>
      <c r="D23" s="79"/>
      <c r="E23" s="86"/>
      <c r="F23" s="86"/>
      <c r="G23" s="80"/>
      <c r="H23" s="80"/>
      <c r="I23" s="80"/>
      <c r="J23" s="80">
        <v>20</v>
      </c>
      <c r="K23" s="80">
        <v>20</v>
      </c>
      <c r="L23" s="80">
        <v>34</v>
      </c>
      <c r="M23" s="80"/>
      <c r="N23" s="86"/>
      <c r="O23" s="86"/>
      <c r="P23" s="86">
        <v>12000</v>
      </c>
      <c r="Q23" s="136">
        <v>11713</v>
      </c>
      <c r="R23" s="80">
        <v>11712</v>
      </c>
      <c r="S23" s="80"/>
      <c r="T23" s="81"/>
      <c r="U23" s="81"/>
      <c r="V23" s="80"/>
      <c r="W23" s="81"/>
      <c r="X23" s="81"/>
      <c r="Y23" s="90">
        <f t="shared" si="0"/>
        <v>12020</v>
      </c>
      <c r="Z23" s="140">
        <f t="shared" si="1"/>
        <v>11733</v>
      </c>
      <c r="AA23" s="90">
        <f t="shared" si="2"/>
        <v>11746</v>
      </c>
      <c r="AB23" s="100"/>
      <c r="AC23" s="100"/>
      <c r="AD23" s="100"/>
    </row>
    <row r="24" spans="1:30" ht="15.6" customHeight="1">
      <c r="A24" s="610"/>
      <c r="B24" s="586">
        <v>882111</v>
      </c>
      <c r="C24" s="84" t="s">
        <v>52</v>
      </c>
      <c r="D24" s="79"/>
      <c r="E24" s="86"/>
      <c r="F24" s="86"/>
      <c r="G24" s="80"/>
      <c r="H24" s="80"/>
      <c r="I24" s="80"/>
      <c r="J24" s="80">
        <v>10</v>
      </c>
      <c r="K24" s="80">
        <v>10</v>
      </c>
      <c r="L24" s="80"/>
      <c r="M24" s="80"/>
      <c r="N24" s="86"/>
      <c r="O24" s="86"/>
      <c r="P24" s="86">
        <v>4436</v>
      </c>
      <c r="Q24" s="136">
        <v>5082</v>
      </c>
      <c r="R24" s="80">
        <v>4994</v>
      </c>
      <c r="S24" s="80"/>
      <c r="T24" s="81"/>
      <c r="U24" s="81"/>
      <c r="V24" s="80"/>
      <c r="W24" s="81"/>
      <c r="X24" s="81"/>
      <c r="Y24" s="90">
        <f t="shared" si="0"/>
        <v>4446</v>
      </c>
      <c r="Z24" s="140">
        <f t="shared" si="1"/>
        <v>5092</v>
      </c>
      <c r="AA24" s="90">
        <f t="shared" si="2"/>
        <v>4994</v>
      </c>
      <c r="AB24" s="100"/>
      <c r="AC24" s="100"/>
      <c r="AD24" s="100"/>
    </row>
    <row r="25" spans="1:30" ht="15.6" customHeight="1">
      <c r="A25" s="610"/>
      <c r="B25" s="586"/>
      <c r="C25" s="84" t="s">
        <v>154</v>
      </c>
      <c r="D25" s="79"/>
      <c r="E25" s="86"/>
      <c r="F25" s="86"/>
      <c r="G25" s="80"/>
      <c r="H25" s="80"/>
      <c r="I25" s="80"/>
      <c r="J25" s="80">
        <v>560</v>
      </c>
      <c r="K25" s="80">
        <v>560</v>
      </c>
      <c r="L25" s="80">
        <v>568</v>
      </c>
      <c r="M25" s="80"/>
      <c r="N25" s="86"/>
      <c r="O25" s="86"/>
      <c r="P25" s="86">
        <v>45000</v>
      </c>
      <c r="Q25" s="136">
        <v>37912</v>
      </c>
      <c r="R25" s="80">
        <v>37911</v>
      </c>
      <c r="S25" s="80"/>
      <c r="T25" s="81"/>
      <c r="U25" s="81"/>
      <c r="V25" s="80"/>
      <c r="W25" s="81"/>
      <c r="X25" s="81"/>
      <c r="Y25" s="90">
        <f t="shared" si="0"/>
        <v>45560</v>
      </c>
      <c r="Z25" s="140">
        <f t="shared" si="1"/>
        <v>38472</v>
      </c>
      <c r="AA25" s="90">
        <f t="shared" si="2"/>
        <v>38479</v>
      </c>
      <c r="AB25" s="100"/>
      <c r="AC25" s="100"/>
      <c r="AD25" s="100"/>
    </row>
    <row r="26" spans="1:30" ht="15.6" customHeight="1">
      <c r="A26" s="610"/>
      <c r="B26" s="306">
        <v>882122</v>
      </c>
      <c r="C26" s="84" t="s">
        <v>92</v>
      </c>
      <c r="D26" s="79"/>
      <c r="E26" s="86"/>
      <c r="F26" s="86"/>
      <c r="G26" s="80"/>
      <c r="H26" s="80"/>
      <c r="I26" s="80"/>
      <c r="J26" s="80"/>
      <c r="K26" s="81"/>
      <c r="L26" s="81"/>
      <c r="M26" s="81"/>
      <c r="N26" s="81"/>
      <c r="O26" s="81"/>
      <c r="P26" s="80">
        <v>700</v>
      </c>
      <c r="Q26" s="81">
        <v>721</v>
      </c>
      <c r="R26" s="80">
        <v>721</v>
      </c>
      <c r="S26" s="80"/>
      <c r="T26" s="81"/>
      <c r="U26" s="81"/>
      <c r="V26" s="80"/>
      <c r="W26" s="81"/>
      <c r="X26" s="81"/>
      <c r="Y26" s="90">
        <f t="shared" si="0"/>
        <v>700</v>
      </c>
      <c r="Z26" s="140">
        <f t="shared" si="1"/>
        <v>721</v>
      </c>
      <c r="AA26" s="90">
        <f t="shared" si="2"/>
        <v>721</v>
      </c>
      <c r="AB26" s="100"/>
      <c r="AC26" s="100"/>
      <c r="AD26" s="100"/>
    </row>
    <row r="27" spans="1:30" ht="18.75" customHeight="1">
      <c r="A27" s="610"/>
      <c r="B27" s="306">
        <v>882123</v>
      </c>
      <c r="C27" s="84" t="s">
        <v>93</v>
      </c>
      <c r="D27" s="79"/>
      <c r="E27" s="86"/>
      <c r="F27" s="86"/>
      <c r="G27" s="80"/>
      <c r="H27" s="80"/>
      <c r="I27" s="80"/>
      <c r="J27" s="80"/>
      <c r="K27" s="81"/>
      <c r="L27" s="81"/>
      <c r="M27" s="81"/>
      <c r="N27" s="81"/>
      <c r="O27" s="81"/>
      <c r="P27" s="80">
        <v>150</v>
      </c>
      <c r="Q27" s="81">
        <v>150</v>
      </c>
      <c r="R27" s="81">
        <v>139</v>
      </c>
      <c r="S27" s="80"/>
      <c r="T27" s="81"/>
      <c r="U27" s="81"/>
      <c r="V27" s="80"/>
      <c r="W27" s="81"/>
      <c r="X27" s="81"/>
      <c r="Y27" s="90">
        <f t="shared" si="0"/>
        <v>150</v>
      </c>
      <c r="Z27" s="140">
        <f t="shared" si="1"/>
        <v>150</v>
      </c>
      <c r="AA27" s="90">
        <f t="shared" si="2"/>
        <v>139</v>
      </c>
      <c r="AB27" s="100"/>
      <c r="AC27" s="100"/>
      <c r="AD27" s="100"/>
    </row>
    <row r="28" spans="1:30" ht="15.6" customHeight="1">
      <c r="A28" s="610"/>
      <c r="B28" s="306">
        <v>882202</v>
      </c>
      <c r="C28" s="84" t="s">
        <v>94</v>
      </c>
      <c r="D28" s="79"/>
      <c r="E28" s="86"/>
      <c r="F28" s="86"/>
      <c r="G28" s="80"/>
      <c r="H28" s="80"/>
      <c r="I28" s="80"/>
      <c r="J28" s="80"/>
      <c r="K28" s="81"/>
      <c r="L28" s="81"/>
      <c r="M28" s="81"/>
      <c r="N28" s="81"/>
      <c r="O28" s="81"/>
      <c r="P28" s="80">
        <v>400</v>
      </c>
      <c r="Q28" s="81">
        <v>487</v>
      </c>
      <c r="R28" s="81">
        <v>487</v>
      </c>
      <c r="S28" s="80"/>
      <c r="T28" s="81"/>
      <c r="U28" s="81"/>
      <c r="V28" s="80"/>
      <c r="W28" s="81"/>
      <c r="X28" s="81"/>
      <c r="Y28" s="90">
        <f t="shared" si="0"/>
        <v>400</v>
      </c>
      <c r="Z28" s="140">
        <f t="shared" si="1"/>
        <v>487</v>
      </c>
      <c r="AA28" s="90">
        <f t="shared" si="2"/>
        <v>487</v>
      </c>
      <c r="AB28" s="100"/>
      <c r="AC28" s="100"/>
      <c r="AD28" s="100"/>
    </row>
    <row r="29" spans="1:30" ht="15.6" customHeight="1">
      <c r="A29" s="610"/>
      <c r="B29" s="306">
        <v>882203</v>
      </c>
      <c r="C29" s="84" t="s">
        <v>95</v>
      </c>
      <c r="D29" s="79"/>
      <c r="E29" s="86"/>
      <c r="F29" s="86"/>
      <c r="G29" s="80"/>
      <c r="H29" s="80"/>
      <c r="I29" s="80"/>
      <c r="J29" s="80"/>
      <c r="K29" s="81"/>
      <c r="L29" s="81"/>
      <c r="M29" s="81"/>
      <c r="N29" s="81"/>
      <c r="O29" s="81"/>
      <c r="P29" s="80">
        <v>200</v>
      </c>
      <c r="Q29" s="81">
        <v>200</v>
      </c>
      <c r="R29" s="81">
        <v>157</v>
      </c>
      <c r="S29" s="80"/>
      <c r="T29" s="81"/>
      <c r="U29" s="81"/>
      <c r="V29" s="80"/>
      <c r="W29" s="81"/>
      <c r="X29" s="81"/>
      <c r="Y29" s="90">
        <f t="shared" si="0"/>
        <v>200</v>
      </c>
      <c r="Z29" s="140">
        <f t="shared" si="1"/>
        <v>200</v>
      </c>
      <c r="AA29" s="90">
        <f t="shared" si="2"/>
        <v>157</v>
      </c>
      <c r="AB29" s="100"/>
      <c r="AC29" s="100"/>
      <c r="AD29" s="100"/>
    </row>
    <row r="30" spans="1:30" ht="15.6" customHeight="1">
      <c r="A30" s="610"/>
      <c r="B30" s="306">
        <v>882119</v>
      </c>
      <c r="C30" s="84" t="s">
        <v>96</v>
      </c>
      <c r="D30" s="79"/>
      <c r="E30" s="86"/>
      <c r="F30" s="86"/>
      <c r="G30" s="80"/>
      <c r="H30" s="80"/>
      <c r="I30" s="80"/>
      <c r="J30" s="80"/>
      <c r="K30" s="81"/>
      <c r="L30" s="81"/>
      <c r="M30" s="81"/>
      <c r="N30" s="81"/>
      <c r="O30" s="81"/>
      <c r="P30" s="80">
        <v>400</v>
      </c>
      <c r="Q30" s="81">
        <v>336</v>
      </c>
      <c r="R30" s="81">
        <v>336</v>
      </c>
      <c r="S30" s="80"/>
      <c r="T30" s="81"/>
      <c r="U30" s="81"/>
      <c r="V30" s="80"/>
      <c r="W30" s="81"/>
      <c r="X30" s="81"/>
      <c r="Y30" s="90">
        <f t="shared" si="0"/>
        <v>400</v>
      </c>
      <c r="Z30" s="140">
        <f t="shared" si="1"/>
        <v>336</v>
      </c>
      <c r="AA30" s="90">
        <f t="shared" si="2"/>
        <v>336</v>
      </c>
      <c r="AB30" s="100"/>
      <c r="AC30" s="100"/>
      <c r="AD30" s="100"/>
    </row>
    <row r="31" spans="1:30" ht="15.6" customHeight="1">
      <c r="A31" s="610"/>
      <c r="B31" s="306"/>
      <c r="C31" s="84" t="s">
        <v>318</v>
      </c>
      <c r="D31" s="79"/>
      <c r="E31" s="86"/>
      <c r="F31" s="86"/>
      <c r="G31" s="80"/>
      <c r="H31" s="80"/>
      <c r="I31" s="80"/>
      <c r="J31" s="80"/>
      <c r="K31" s="81"/>
      <c r="L31" s="81"/>
      <c r="M31" s="81"/>
      <c r="N31" s="81"/>
      <c r="O31" s="81"/>
      <c r="P31" s="80"/>
      <c r="Q31" s="81">
        <v>3067</v>
      </c>
      <c r="R31" s="81">
        <v>3067</v>
      </c>
      <c r="S31" s="80"/>
      <c r="T31" s="81"/>
      <c r="U31" s="81"/>
      <c r="V31" s="80"/>
      <c r="W31" s="81"/>
      <c r="X31" s="81"/>
      <c r="Y31" s="90"/>
      <c r="Z31" s="140">
        <f t="shared" ref="Z31:AA36" si="3">E31+H31+K31+N31+Q31+T31+W31</f>
        <v>3067</v>
      </c>
      <c r="AA31" s="90">
        <f t="shared" si="3"/>
        <v>3067</v>
      </c>
      <c r="AB31" s="100"/>
      <c r="AC31" s="100"/>
      <c r="AD31" s="100"/>
    </row>
    <row r="32" spans="1:30" ht="15.6" customHeight="1">
      <c r="A32" s="610"/>
      <c r="B32" s="306">
        <v>8419139</v>
      </c>
      <c r="C32" s="84" t="s">
        <v>216</v>
      </c>
      <c r="D32" s="79"/>
      <c r="E32" s="86"/>
      <c r="F32" s="86"/>
      <c r="G32" s="80"/>
      <c r="H32" s="80"/>
      <c r="I32" s="80"/>
      <c r="J32" s="80"/>
      <c r="K32" s="81"/>
      <c r="L32" s="81"/>
      <c r="M32" s="81">
        <v>71109</v>
      </c>
      <c r="N32" s="81">
        <v>79523</v>
      </c>
      <c r="O32" s="81">
        <v>76212</v>
      </c>
      <c r="P32" s="80"/>
      <c r="Q32" s="81"/>
      <c r="R32" s="81"/>
      <c r="S32" s="80"/>
      <c r="T32" s="81"/>
      <c r="U32" s="81"/>
      <c r="V32" s="80"/>
      <c r="W32" s="81"/>
      <c r="X32" s="81"/>
      <c r="Y32" s="90">
        <f>D32+G32+J32+M32+P32+S32+V32</f>
        <v>71109</v>
      </c>
      <c r="Z32" s="140">
        <f t="shared" si="3"/>
        <v>79523</v>
      </c>
      <c r="AA32" s="90">
        <f t="shared" si="3"/>
        <v>76212</v>
      </c>
      <c r="AB32" s="100"/>
      <c r="AC32" s="100"/>
      <c r="AD32" s="100"/>
    </row>
    <row r="33" spans="1:30" ht="15.6" customHeight="1">
      <c r="A33" s="610"/>
      <c r="B33" s="306">
        <v>8419139</v>
      </c>
      <c r="C33" s="84" t="s">
        <v>217</v>
      </c>
      <c r="D33" s="79"/>
      <c r="E33" s="86"/>
      <c r="F33" s="86"/>
      <c r="G33" s="80"/>
      <c r="H33" s="80"/>
      <c r="I33" s="80"/>
      <c r="J33" s="80"/>
      <c r="K33" s="81"/>
      <c r="L33" s="81"/>
      <c r="M33" s="81">
        <v>28640</v>
      </c>
      <c r="N33" s="81">
        <v>34498</v>
      </c>
      <c r="O33" s="81">
        <v>32956</v>
      </c>
      <c r="P33" s="80"/>
      <c r="Q33" s="81"/>
      <c r="R33" s="81"/>
      <c r="S33" s="80"/>
      <c r="T33" s="81"/>
      <c r="U33" s="81"/>
      <c r="V33" s="80"/>
      <c r="W33" s="81"/>
      <c r="X33" s="81"/>
      <c r="Y33" s="90">
        <f>D33+G33+J33+M33+P33+S33+V33</f>
        <v>28640</v>
      </c>
      <c r="Z33" s="140">
        <f t="shared" si="3"/>
        <v>34498</v>
      </c>
      <c r="AA33" s="90">
        <f t="shared" si="3"/>
        <v>32956</v>
      </c>
      <c r="AB33" s="100"/>
      <c r="AC33" s="100"/>
      <c r="AD33" s="100"/>
    </row>
    <row r="34" spans="1:30" ht="15.6" customHeight="1">
      <c r="A34" s="610"/>
      <c r="B34" s="306">
        <v>11140</v>
      </c>
      <c r="C34" s="84" t="s">
        <v>317</v>
      </c>
      <c r="D34" s="147"/>
      <c r="E34" s="148"/>
      <c r="F34" s="148"/>
      <c r="G34" s="149"/>
      <c r="H34" s="149"/>
      <c r="I34" s="149"/>
      <c r="J34" s="149"/>
      <c r="K34" s="150"/>
      <c r="L34" s="150"/>
      <c r="M34" s="150"/>
      <c r="N34" s="150">
        <v>108</v>
      </c>
      <c r="O34" s="150">
        <v>108</v>
      </c>
      <c r="P34" s="149"/>
      <c r="Q34" s="150"/>
      <c r="R34" s="150"/>
      <c r="S34" s="149"/>
      <c r="T34" s="150"/>
      <c r="U34" s="150"/>
      <c r="V34" s="149"/>
      <c r="W34" s="150"/>
      <c r="X34" s="150"/>
      <c r="Y34" s="90"/>
      <c r="Z34" s="140">
        <f t="shared" si="3"/>
        <v>108</v>
      </c>
      <c r="AA34" s="90">
        <f t="shared" si="3"/>
        <v>108</v>
      </c>
      <c r="AB34" s="100"/>
      <c r="AC34" s="100"/>
      <c r="AD34" s="100"/>
    </row>
    <row r="35" spans="1:30" ht="15.6" customHeight="1">
      <c r="A35" s="610"/>
      <c r="B35" s="306">
        <v>16010</v>
      </c>
      <c r="C35" s="84" t="s">
        <v>273</v>
      </c>
      <c r="D35" s="147"/>
      <c r="E35" s="148"/>
      <c r="F35" s="148"/>
      <c r="G35" s="149"/>
      <c r="H35" s="149"/>
      <c r="I35" s="149"/>
      <c r="J35" s="149"/>
      <c r="K35" s="150">
        <v>195</v>
      </c>
      <c r="L35" s="150">
        <v>195</v>
      </c>
      <c r="M35" s="150"/>
      <c r="N35" s="150"/>
      <c r="O35" s="150"/>
      <c r="P35" s="149"/>
      <c r="Q35" s="150"/>
      <c r="R35" s="150"/>
      <c r="S35" s="149"/>
      <c r="T35" s="150"/>
      <c r="U35" s="150"/>
      <c r="V35" s="149"/>
      <c r="W35" s="150"/>
      <c r="X35" s="150"/>
      <c r="Y35" s="90"/>
      <c r="Z35" s="140">
        <f t="shared" si="3"/>
        <v>195</v>
      </c>
      <c r="AA35" s="90">
        <f t="shared" si="3"/>
        <v>195</v>
      </c>
      <c r="AB35" s="100"/>
      <c r="AC35" s="100"/>
      <c r="AD35" s="100"/>
    </row>
    <row r="36" spans="1:30" ht="15.6" customHeight="1">
      <c r="A36" s="610"/>
      <c r="B36" s="306">
        <v>882117</v>
      </c>
      <c r="C36" s="84" t="s">
        <v>97</v>
      </c>
      <c r="D36" s="147"/>
      <c r="E36" s="148"/>
      <c r="F36" s="148"/>
      <c r="G36" s="149"/>
      <c r="H36" s="149"/>
      <c r="I36" s="149"/>
      <c r="J36" s="149"/>
      <c r="K36" s="150">
        <v>713</v>
      </c>
      <c r="L36" s="150">
        <v>717</v>
      </c>
      <c r="M36" s="150"/>
      <c r="N36" s="150"/>
      <c r="O36" s="150"/>
      <c r="P36" s="149">
        <v>3100</v>
      </c>
      <c r="Q36" s="150">
        <v>2593</v>
      </c>
      <c r="R36" s="150">
        <v>2593</v>
      </c>
      <c r="S36" s="149"/>
      <c r="T36" s="150"/>
      <c r="U36" s="150"/>
      <c r="V36" s="149"/>
      <c r="W36" s="150"/>
      <c r="X36" s="150"/>
      <c r="Y36" s="90">
        <f>D36+G36+J36+M36+P36+S36+V36</f>
        <v>3100</v>
      </c>
      <c r="Z36" s="140">
        <f t="shared" si="3"/>
        <v>3306</v>
      </c>
      <c r="AA36" s="90">
        <f t="shared" si="3"/>
        <v>3310</v>
      </c>
      <c r="AB36" s="100"/>
      <c r="AC36" s="100"/>
      <c r="AD36" s="100"/>
    </row>
    <row r="37" spans="1:30" ht="15.6" customHeight="1">
      <c r="A37" s="610"/>
      <c r="B37" s="105" t="s">
        <v>136</v>
      </c>
      <c r="C37" s="106"/>
      <c r="D37" s="102">
        <f t="shared" ref="D37:AD37" si="4">SUM(D8:D36)</f>
        <v>66651</v>
      </c>
      <c r="E37" s="103">
        <f t="shared" si="4"/>
        <v>100316</v>
      </c>
      <c r="F37" s="103">
        <f t="shared" si="4"/>
        <v>94872</v>
      </c>
      <c r="G37" s="103">
        <f t="shared" si="4"/>
        <v>15330</v>
      </c>
      <c r="H37" s="103">
        <f t="shared" si="4"/>
        <v>19932</v>
      </c>
      <c r="I37" s="103">
        <f t="shared" si="4"/>
        <v>19851</v>
      </c>
      <c r="J37" s="103">
        <f t="shared" si="4"/>
        <v>78184</v>
      </c>
      <c r="K37" s="103">
        <f t="shared" si="4"/>
        <v>92933</v>
      </c>
      <c r="L37" s="103">
        <f t="shared" si="4"/>
        <v>85591</v>
      </c>
      <c r="M37" s="103">
        <f t="shared" si="4"/>
        <v>101935</v>
      </c>
      <c r="N37" s="103">
        <f t="shared" si="4"/>
        <v>124380</v>
      </c>
      <c r="O37" s="103">
        <f t="shared" si="4"/>
        <v>119639</v>
      </c>
      <c r="P37" s="103">
        <f t="shared" si="4"/>
        <v>66386</v>
      </c>
      <c r="Q37" s="103">
        <f t="shared" si="4"/>
        <v>62261</v>
      </c>
      <c r="R37" s="103">
        <f t="shared" si="4"/>
        <v>62117</v>
      </c>
      <c r="S37" s="103">
        <f t="shared" si="4"/>
        <v>8797</v>
      </c>
      <c r="T37" s="103">
        <f t="shared" si="4"/>
        <v>2803</v>
      </c>
      <c r="U37" s="103">
        <f t="shared" si="4"/>
        <v>0</v>
      </c>
      <c r="V37" s="103">
        <f t="shared" si="4"/>
        <v>3125</v>
      </c>
      <c r="W37" s="103">
        <f t="shared" si="4"/>
        <v>3277</v>
      </c>
      <c r="X37" s="137">
        <f t="shared" si="4"/>
        <v>1856</v>
      </c>
      <c r="Y37" s="89">
        <f t="shared" si="4"/>
        <v>340408</v>
      </c>
      <c r="Z37" s="132">
        <f t="shared" si="4"/>
        <v>405902</v>
      </c>
      <c r="AA37" s="102">
        <f t="shared" si="4"/>
        <v>383926</v>
      </c>
      <c r="AB37" s="102">
        <f t="shared" si="4"/>
        <v>22</v>
      </c>
      <c r="AC37" s="104">
        <f t="shared" si="4"/>
        <v>22</v>
      </c>
      <c r="AD37" s="104">
        <f t="shared" si="4"/>
        <v>22</v>
      </c>
    </row>
    <row r="38" spans="1:30" ht="15.6" customHeight="1">
      <c r="A38" s="610"/>
      <c r="B38" s="306">
        <v>869037</v>
      </c>
      <c r="C38" s="96" t="s">
        <v>61</v>
      </c>
      <c r="D38" s="82">
        <v>770</v>
      </c>
      <c r="E38" s="131">
        <v>770</v>
      </c>
      <c r="F38" s="131">
        <v>770</v>
      </c>
      <c r="G38" s="83">
        <v>185</v>
      </c>
      <c r="H38" s="83">
        <v>187</v>
      </c>
      <c r="I38" s="83">
        <v>187</v>
      </c>
      <c r="J38" s="83">
        <v>290</v>
      </c>
      <c r="K38" s="83">
        <v>243</v>
      </c>
      <c r="L38" s="83">
        <v>175</v>
      </c>
      <c r="M38" s="83"/>
      <c r="N38" s="83"/>
      <c r="O38" s="83"/>
      <c r="P38" s="83"/>
      <c r="Q38" s="135"/>
      <c r="R38" s="135"/>
      <c r="S38" s="135"/>
      <c r="T38" s="135"/>
      <c r="U38" s="135"/>
      <c r="V38" s="135"/>
      <c r="W38" s="135"/>
      <c r="X38" s="135"/>
      <c r="Y38" s="89">
        <v>1245</v>
      </c>
      <c r="Z38" s="140">
        <f t="shared" ref="Z38:AA43" si="5">E38+H38+K38+N38+Q38+T38+W38</f>
        <v>1200</v>
      </c>
      <c r="AA38" s="90">
        <f t="shared" si="5"/>
        <v>1132</v>
      </c>
      <c r="AB38" s="100"/>
      <c r="AC38" s="100"/>
      <c r="AD38" s="100"/>
    </row>
    <row r="39" spans="1:30" ht="15.6" customHeight="1">
      <c r="A39" s="610"/>
      <c r="B39" s="306">
        <v>931903</v>
      </c>
      <c r="C39" s="84" t="s">
        <v>88</v>
      </c>
      <c r="D39" s="79">
        <v>740</v>
      </c>
      <c r="E39" s="86">
        <v>740</v>
      </c>
      <c r="F39" s="86">
        <v>524</v>
      </c>
      <c r="G39" s="80">
        <v>200</v>
      </c>
      <c r="H39" s="80">
        <v>200</v>
      </c>
      <c r="I39" s="80">
        <v>127</v>
      </c>
      <c r="J39" s="80">
        <v>940</v>
      </c>
      <c r="K39" s="80">
        <v>940</v>
      </c>
      <c r="L39" s="80">
        <v>984</v>
      </c>
      <c r="M39" s="80">
        <v>1200</v>
      </c>
      <c r="N39" s="80">
        <v>1200</v>
      </c>
      <c r="O39" s="80">
        <v>910</v>
      </c>
      <c r="P39" s="80"/>
      <c r="Q39" s="81"/>
      <c r="R39" s="81"/>
      <c r="S39" s="81"/>
      <c r="T39" s="81"/>
      <c r="U39" s="81"/>
      <c r="V39" s="81"/>
      <c r="W39" s="81"/>
      <c r="X39" s="81"/>
      <c r="Y39" s="89">
        <v>3080</v>
      </c>
      <c r="Z39" s="140">
        <f t="shared" si="5"/>
        <v>3080</v>
      </c>
      <c r="AA39" s="90">
        <f t="shared" si="5"/>
        <v>2545</v>
      </c>
      <c r="AB39" s="110"/>
      <c r="AC39" s="110"/>
      <c r="AD39" s="110"/>
    </row>
    <row r="40" spans="1:30" ht="15.6" customHeight="1">
      <c r="A40" s="610"/>
      <c r="B40" s="306">
        <v>882116</v>
      </c>
      <c r="C40" s="84" t="s">
        <v>90</v>
      </c>
      <c r="D40" s="79"/>
      <c r="E40" s="86"/>
      <c r="F40" s="86"/>
      <c r="G40" s="80"/>
      <c r="H40" s="80"/>
      <c r="I40" s="80"/>
      <c r="J40" s="80">
        <v>10</v>
      </c>
      <c r="K40" s="80">
        <v>10</v>
      </c>
      <c r="L40" s="80">
        <v>17</v>
      </c>
      <c r="M40" s="80"/>
      <c r="N40" s="86"/>
      <c r="O40" s="86"/>
      <c r="P40" s="86">
        <v>1529</v>
      </c>
      <c r="Q40" s="136">
        <v>1066</v>
      </c>
      <c r="R40" s="80">
        <v>1066</v>
      </c>
      <c r="S40" s="81"/>
      <c r="T40" s="81"/>
      <c r="U40" s="81"/>
      <c r="V40" s="81"/>
      <c r="W40" s="81"/>
      <c r="X40" s="81"/>
      <c r="Y40" s="89">
        <v>1539</v>
      </c>
      <c r="Z40" s="140">
        <f t="shared" si="5"/>
        <v>1076</v>
      </c>
      <c r="AA40" s="90">
        <f t="shared" si="5"/>
        <v>1083</v>
      </c>
      <c r="AB40" s="100"/>
      <c r="AC40" s="100"/>
      <c r="AD40" s="100"/>
    </row>
    <row r="41" spans="1:30" ht="15.75" customHeight="1">
      <c r="A41" s="610"/>
      <c r="B41" s="586"/>
      <c r="C41" s="84" t="s">
        <v>141</v>
      </c>
      <c r="D41" s="79"/>
      <c r="E41" s="86"/>
      <c r="F41" s="86"/>
      <c r="G41" s="80"/>
      <c r="H41" s="80"/>
      <c r="I41" s="80"/>
      <c r="J41" s="80"/>
      <c r="K41" s="80"/>
      <c r="L41" s="80"/>
      <c r="M41" s="80"/>
      <c r="N41" s="86"/>
      <c r="O41" s="86"/>
      <c r="P41" s="86">
        <v>300</v>
      </c>
      <c r="Q41" s="136">
        <v>1125</v>
      </c>
      <c r="R41" s="80">
        <v>1125</v>
      </c>
      <c r="S41" s="81"/>
      <c r="T41" s="81"/>
      <c r="U41" s="81"/>
      <c r="V41" s="81"/>
      <c r="W41" s="81"/>
      <c r="X41" s="81"/>
      <c r="Y41" s="89">
        <v>300</v>
      </c>
      <c r="Z41" s="140">
        <f t="shared" si="5"/>
        <v>1125</v>
      </c>
      <c r="AA41" s="90">
        <f t="shared" si="5"/>
        <v>1125</v>
      </c>
      <c r="AB41" s="100"/>
      <c r="AC41" s="100"/>
      <c r="AD41" s="100"/>
    </row>
    <row r="42" spans="1:30" ht="15.6" customHeight="1">
      <c r="A42" s="610"/>
      <c r="B42" s="586"/>
      <c r="C42" s="84" t="s">
        <v>91</v>
      </c>
      <c r="D42" s="79"/>
      <c r="E42" s="86"/>
      <c r="F42" s="86"/>
      <c r="G42" s="80"/>
      <c r="H42" s="80"/>
      <c r="I42" s="80"/>
      <c r="J42" s="80"/>
      <c r="K42" s="80"/>
      <c r="L42" s="80"/>
      <c r="M42" s="80"/>
      <c r="N42" s="86"/>
      <c r="O42" s="86"/>
      <c r="P42" s="86">
        <v>900</v>
      </c>
      <c r="Q42" s="136">
        <v>905</v>
      </c>
      <c r="R42" s="80">
        <v>905</v>
      </c>
      <c r="S42" s="81"/>
      <c r="T42" s="81"/>
      <c r="U42" s="81"/>
      <c r="V42" s="81"/>
      <c r="W42" s="81"/>
      <c r="X42" s="81"/>
      <c r="Y42" s="89">
        <v>900</v>
      </c>
      <c r="Z42" s="140">
        <f t="shared" si="5"/>
        <v>905</v>
      </c>
      <c r="AA42" s="90">
        <f t="shared" si="5"/>
        <v>905</v>
      </c>
      <c r="AB42" s="100"/>
      <c r="AC42" s="100"/>
      <c r="AD42" s="100"/>
    </row>
    <row r="43" spans="1:30" ht="16.149999999999999" customHeight="1">
      <c r="A43" s="610"/>
      <c r="B43" s="306">
        <v>841403</v>
      </c>
      <c r="C43" s="96" t="s">
        <v>233</v>
      </c>
      <c r="D43" s="79"/>
      <c r="E43" s="86"/>
      <c r="F43" s="86"/>
      <c r="G43" s="80"/>
      <c r="H43" s="80"/>
      <c r="I43" s="80"/>
      <c r="J43" s="80">
        <v>500</v>
      </c>
      <c r="K43" s="80">
        <v>1346</v>
      </c>
      <c r="L43" s="80">
        <v>1346</v>
      </c>
      <c r="M43" s="80"/>
      <c r="N43" s="80"/>
      <c r="O43" s="80"/>
      <c r="P43" s="80"/>
      <c r="Q43" s="81"/>
      <c r="R43" s="81"/>
      <c r="S43" s="81"/>
      <c r="T43" s="81"/>
      <c r="U43" s="81"/>
      <c r="V43" s="81"/>
      <c r="W43" s="81"/>
      <c r="X43" s="81"/>
      <c r="Y43" s="89">
        <v>500</v>
      </c>
      <c r="Z43" s="140">
        <f t="shared" si="5"/>
        <v>1346</v>
      </c>
      <c r="AA43" s="90">
        <f t="shared" si="5"/>
        <v>1346</v>
      </c>
      <c r="AB43" s="100"/>
      <c r="AC43" s="100"/>
      <c r="AD43" s="100"/>
    </row>
    <row r="44" spans="1:30" ht="16.5" thickBot="1">
      <c r="A44" s="610"/>
      <c r="B44" s="305" t="s">
        <v>135</v>
      </c>
      <c r="C44" s="304"/>
      <c r="D44" s="303">
        <f t="shared" ref="D44:AD44" si="6">SUM(D38:D43)</f>
        <v>1510</v>
      </c>
      <c r="E44" s="302">
        <f t="shared" si="6"/>
        <v>1510</v>
      </c>
      <c r="F44" s="302">
        <f t="shared" si="6"/>
        <v>1294</v>
      </c>
      <c r="G44" s="302">
        <f t="shared" si="6"/>
        <v>385</v>
      </c>
      <c r="H44" s="302">
        <f t="shared" si="6"/>
        <v>387</v>
      </c>
      <c r="I44" s="302">
        <f t="shared" si="6"/>
        <v>314</v>
      </c>
      <c r="J44" s="302">
        <f t="shared" si="6"/>
        <v>1740</v>
      </c>
      <c r="K44" s="302">
        <f t="shared" si="6"/>
        <v>2539</v>
      </c>
      <c r="L44" s="302">
        <f t="shared" si="6"/>
        <v>2522</v>
      </c>
      <c r="M44" s="302">
        <f t="shared" si="6"/>
        <v>1200</v>
      </c>
      <c r="N44" s="302">
        <f t="shared" si="6"/>
        <v>1200</v>
      </c>
      <c r="O44" s="302">
        <f t="shared" si="6"/>
        <v>910</v>
      </c>
      <c r="P44" s="302">
        <f t="shared" si="6"/>
        <v>2729</v>
      </c>
      <c r="Q44" s="302">
        <f t="shared" si="6"/>
        <v>3096</v>
      </c>
      <c r="R44" s="302">
        <f t="shared" si="6"/>
        <v>3096</v>
      </c>
      <c r="S44" s="302">
        <f t="shared" si="6"/>
        <v>0</v>
      </c>
      <c r="T44" s="302">
        <f t="shared" si="6"/>
        <v>0</v>
      </c>
      <c r="U44" s="302">
        <f t="shared" si="6"/>
        <v>0</v>
      </c>
      <c r="V44" s="302">
        <f t="shared" si="6"/>
        <v>0</v>
      </c>
      <c r="W44" s="302">
        <f t="shared" si="6"/>
        <v>0</v>
      </c>
      <c r="X44" s="301">
        <f t="shared" si="6"/>
        <v>0</v>
      </c>
      <c r="Y44" s="280">
        <f t="shared" si="6"/>
        <v>7564</v>
      </c>
      <c r="Z44" s="279">
        <f t="shared" si="6"/>
        <v>8732</v>
      </c>
      <c r="AA44" s="280">
        <f t="shared" si="6"/>
        <v>8136</v>
      </c>
      <c r="AB44" s="278">
        <f t="shared" si="6"/>
        <v>0</v>
      </c>
      <c r="AC44" s="278">
        <f t="shared" si="6"/>
        <v>0</v>
      </c>
      <c r="AD44" s="278">
        <f t="shared" si="6"/>
        <v>0</v>
      </c>
    </row>
    <row r="45" spans="1:30" ht="16.149999999999999" customHeight="1" thickBot="1">
      <c r="A45" s="609"/>
      <c r="B45" s="261" t="s">
        <v>316</v>
      </c>
      <c r="C45" s="261"/>
      <c r="D45" s="87">
        <f t="shared" ref="D45:AD45" si="7">D37+D44</f>
        <v>68161</v>
      </c>
      <c r="E45" s="87">
        <f t="shared" si="7"/>
        <v>101826</v>
      </c>
      <c r="F45" s="87">
        <f t="shared" si="7"/>
        <v>96166</v>
      </c>
      <c r="G45" s="87">
        <f t="shared" si="7"/>
        <v>15715</v>
      </c>
      <c r="H45" s="87">
        <f t="shared" si="7"/>
        <v>20319</v>
      </c>
      <c r="I45" s="87">
        <f t="shared" si="7"/>
        <v>20165</v>
      </c>
      <c r="J45" s="87">
        <f t="shared" si="7"/>
        <v>79924</v>
      </c>
      <c r="K45" s="87">
        <f t="shared" si="7"/>
        <v>95472</v>
      </c>
      <c r="L45" s="87">
        <f t="shared" si="7"/>
        <v>88113</v>
      </c>
      <c r="M45" s="87">
        <f t="shared" si="7"/>
        <v>103135</v>
      </c>
      <c r="N45" s="87">
        <f t="shared" si="7"/>
        <v>125580</v>
      </c>
      <c r="O45" s="87">
        <f t="shared" si="7"/>
        <v>120549</v>
      </c>
      <c r="P45" s="87">
        <f t="shared" si="7"/>
        <v>69115</v>
      </c>
      <c r="Q45" s="87">
        <f t="shared" si="7"/>
        <v>65357</v>
      </c>
      <c r="R45" s="87">
        <f t="shared" si="7"/>
        <v>65213</v>
      </c>
      <c r="S45" s="87">
        <f t="shared" si="7"/>
        <v>8797</v>
      </c>
      <c r="T45" s="87">
        <f t="shared" si="7"/>
        <v>2803</v>
      </c>
      <c r="U45" s="87">
        <f t="shared" si="7"/>
        <v>0</v>
      </c>
      <c r="V45" s="87">
        <f t="shared" si="7"/>
        <v>3125</v>
      </c>
      <c r="W45" s="87">
        <f t="shared" si="7"/>
        <v>3277</v>
      </c>
      <c r="X45" s="87">
        <f t="shared" si="7"/>
        <v>1856</v>
      </c>
      <c r="Y45" s="87">
        <f t="shared" si="7"/>
        <v>347972</v>
      </c>
      <c r="Z45" s="87">
        <f t="shared" si="7"/>
        <v>414634</v>
      </c>
      <c r="AA45" s="87">
        <f t="shared" si="7"/>
        <v>392062</v>
      </c>
      <c r="AB45" s="247">
        <f t="shared" si="7"/>
        <v>22</v>
      </c>
      <c r="AC45" s="247">
        <f t="shared" si="7"/>
        <v>22</v>
      </c>
      <c r="AD45" s="247">
        <f t="shared" si="7"/>
        <v>22</v>
      </c>
    </row>
    <row r="46" spans="1:30" ht="18.95" customHeight="1" thickBot="1">
      <c r="A46" s="608" t="s">
        <v>1</v>
      </c>
      <c r="B46" s="300">
        <v>841126</v>
      </c>
      <c r="C46" s="299" t="s">
        <v>63</v>
      </c>
      <c r="D46" s="298">
        <v>57160</v>
      </c>
      <c r="E46" s="297">
        <v>60435</v>
      </c>
      <c r="F46" s="297">
        <v>56300</v>
      </c>
      <c r="G46" s="296">
        <v>15617</v>
      </c>
      <c r="H46" s="296">
        <v>16102</v>
      </c>
      <c r="I46" s="296">
        <v>15274</v>
      </c>
      <c r="J46" s="296">
        <v>13056</v>
      </c>
      <c r="K46" s="296">
        <v>14161</v>
      </c>
      <c r="L46" s="296">
        <v>13799</v>
      </c>
      <c r="M46" s="296"/>
      <c r="N46" s="296"/>
      <c r="O46" s="296"/>
      <c r="P46" s="296"/>
      <c r="Q46" s="295"/>
      <c r="R46" s="295"/>
      <c r="S46" s="296"/>
      <c r="T46" s="295"/>
      <c r="U46" s="296"/>
      <c r="V46" s="295">
        <v>254</v>
      </c>
      <c r="W46" s="296">
        <v>254</v>
      </c>
      <c r="X46" s="295">
        <v>212</v>
      </c>
      <c r="Y46" s="267">
        <f>SUM(D46+G46+J46+M46+P46+S46+V46)</f>
        <v>86087</v>
      </c>
      <c r="Z46" s="294">
        <f>SUM(E46+H46+K46+N46+Q46+T46+W46)</f>
        <v>90952</v>
      </c>
      <c r="AA46" s="267">
        <f>SUM(F46+I46+L46+O46+R46+U46+X46)</f>
        <v>85585</v>
      </c>
      <c r="AB46" s="293">
        <v>20</v>
      </c>
      <c r="AC46" s="293">
        <v>20</v>
      </c>
      <c r="AD46" s="293">
        <v>17</v>
      </c>
    </row>
    <row r="47" spans="1:30" ht="22.5" customHeight="1" thickBot="1">
      <c r="A47" s="609"/>
      <c r="B47" s="292"/>
      <c r="C47" s="291" t="s">
        <v>218</v>
      </c>
      <c r="D47" s="290">
        <f t="shared" ref="D47:AA47" si="8">D46</f>
        <v>57160</v>
      </c>
      <c r="E47" s="290">
        <f t="shared" si="8"/>
        <v>60435</v>
      </c>
      <c r="F47" s="290">
        <f t="shared" si="8"/>
        <v>56300</v>
      </c>
      <c r="G47" s="290">
        <f t="shared" si="8"/>
        <v>15617</v>
      </c>
      <c r="H47" s="290">
        <f t="shared" si="8"/>
        <v>16102</v>
      </c>
      <c r="I47" s="290">
        <f t="shared" si="8"/>
        <v>15274</v>
      </c>
      <c r="J47" s="290">
        <f t="shared" si="8"/>
        <v>13056</v>
      </c>
      <c r="K47" s="290">
        <f t="shared" si="8"/>
        <v>14161</v>
      </c>
      <c r="L47" s="290">
        <f t="shared" si="8"/>
        <v>13799</v>
      </c>
      <c r="M47" s="290">
        <f t="shared" si="8"/>
        <v>0</v>
      </c>
      <c r="N47" s="290">
        <f t="shared" si="8"/>
        <v>0</v>
      </c>
      <c r="O47" s="290">
        <f t="shared" si="8"/>
        <v>0</v>
      </c>
      <c r="P47" s="290">
        <f t="shared" si="8"/>
        <v>0</v>
      </c>
      <c r="Q47" s="290">
        <f t="shared" si="8"/>
        <v>0</v>
      </c>
      <c r="R47" s="290">
        <f t="shared" si="8"/>
        <v>0</v>
      </c>
      <c r="S47" s="290">
        <f t="shared" si="8"/>
        <v>0</v>
      </c>
      <c r="T47" s="290">
        <f t="shared" si="8"/>
        <v>0</v>
      </c>
      <c r="U47" s="290">
        <f t="shared" si="8"/>
        <v>0</v>
      </c>
      <c r="V47" s="290">
        <f t="shared" si="8"/>
        <v>254</v>
      </c>
      <c r="W47" s="290">
        <f t="shared" si="8"/>
        <v>254</v>
      </c>
      <c r="X47" s="290">
        <f t="shared" si="8"/>
        <v>212</v>
      </c>
      <c r="Y47" s="290">
        <f t="shared" si="8"/>
        <v>86087</v>
      </c>
      <c r="Z47" s="290">
        <f t="shared" si="8"/>
        <v>90952</v>
      </c>
      <c r="AA47" s="290">
        <f t="shared" si="8"/>
        <v>85585</v>
      </c>
      <c r="AB47" s="289">
        <f>SUM(AB46)</f>
        <v>20</v>
      </c>
      <c r="AC47" s="289">
        <f>SUM(AC46)</f>
        <v>20</v>
      </c>
      <c r="AD47" s="289">
        <f>SUM(AD46)</f>
        <v>17</v>
      </c>
    </row>
    <row r="48" spans="1:30" ht="22.5" customHeight="1">
      <c r="A48" s="610" t="s">
        <v>12</v>
      </c>
      <c r="B48" s="288">
        <v>910502</v>
      </c>
      <c r="C48" s="112" t="s">
        <v>219</v>
      </c>
      <c r="D48" s="275">
        <v>5382</v>
      </c>
      <c r="E48" s="274">
        <v>5427</v>
      </c>
      <c r="F48" s="274">
        <v>5228</v>
      </c>
      <c r="G48" s="273">
        <v>1483</v>
      </c>
      <c r="H48" s="273">
        <v>1494</v>
      </c>
      <c r="I48" s="273">
        <v>1450</v>
      </c>
      <c r="J48" s="273">
        <v>5022</v>
      </c>
      <c r="K48" s="273">
        <v>5312</v>
      </c>
      <c r="L48" s="273">
        <v>4130</v>
      </c>
      <c r="M48" s="273"/>
      <c r="N48" s="273"/>
      <c r="O48" s="273"/>
      <c r="P48" s="273"/>
      <c r="Q48" s="272"/>
      <c r="R48" s="272"/>
      <c r="S48" s="272">
        <v>300</v>
      </c>
      <c r="T48" s="273"/>
      <c r="U48" s="272"/>
      <c r="V48" s="273">
        <v>150</v>
      </c>
      <c r="W48" s="272">
        <v>769</v>
      </c>
      <c r="X48" s="272">
        <v>748</v>
      </c>
      <c r="Y48" s="88">
        <f>D48+G48+J48+M48+P48+S48+V48</f>
        <v>12337</v>
      </c>
      <c r="Z48" s="141">
        <f>E48+H48+K48+N48+Q48+T48+W48</f>
        <v>13002</v>
      </c>
      <c r="AA48" s="88">
        <f>F48+I48+L48+O48+R48+U48+X48</f>
        <v>11556</v>
      </c>
      <c r="AB48" s="113">
        <v>2</v>
      </c>
      <c r="AC48" s="113">
        <v>2</v>
      </c>
      <c r="AD48" s="113">
        <v>2</v>
      </c>
    </row>
    <row r="49" spans="1:30" ht="22.5" customHeight="1">
      <c r="A49" s="610"/>
      <c r="B49" s="105" t="s">
        <v>136</v>
      </c>
      <c r="C49" s="107"/>
      <c r="D49" s="132">
        <f t="shared" ref="D49:X49" si="9">SUM(D48)</f>
        <v>5382</v>
      </c>
      <c r="E49" s="103">
        <f t="shared" si="9"/>
        <v>5427</v>
      </c>
      <c r="F49" s="103">
        <f t="shared" si="9"/>
        <v>5228</v>
      </c>
      <c r="G49" s="103">
        <f t="shared" si="9"/>
        <v>1483</v>
      </c>
      <c r="H49" s="103">
        <f t="shared" si="9"/>
        <v>1494</v>
      </c>
      <c r="I49" s="103">
        <f t="shared" si="9"/>
        <v>1450</v>
      </c>
      <c r="J49" s="103">
        <f t="shared" si="9"/>
        <v>5022</v>
      </c>
      <c r="K49" s="103">
        <f t="shared" si="9"/>
        <v>5312</v>
      </c>
      <c r="L49" s="103">
        <f t="shared" si="9"/>
        <v>4130</v>
      </c>
      <c r="M49" s="103">
        <f t="shared" si="9"/>
        <v>0</v>
      </c>
      <c r="N49" s="103">
        <f t="shared" si="9"/>
        <v>0</v>
      </c>
      <c r="O49" s="103">
        <f t="shared" si="9"/>
        <v>0</v>
      </c>
      <c r="P49" s="103">
        <f t="shared" si="9"/>
        <v>0</v>
      </c>
      <c r="Q49" s="103">
        <f t="shared" si="9"/>
        <v>0</v>
      </c>
      <c r="R49" s="103">
        <f t="shared" si="9"/>
        <v>0</v>
      </c>
      <c r="S49" s="103">
        <f t="shared" si="9"/>
        <v>300</v>
      </c>
      <c r="T49" s="103">
        <f t="shared" si="9"/>
        <v>0</v>
      </c>
      <c r="U49" s="103">
        <f t="shared" si="9"/>
        <v>0</v>
      </c>
      <c r="V49" s="103">
        <f t="shared" si="9"/>
        <v>150</v>
      </c>
      <c r="W49" s="103">
        <f t="shared" si="9"/>
        <v>769</v>
      </c>
      <c r="X49" s="137">
        <f t="shared" si="9"/>
        <v>748</v>
      </c>
      <c r="Y49" s="287">
        <f>Y48</f>
        <v>12337</v>
      </c>
      <c r="Z49" s="287">
        <f>Z48</f>
        <v>13002</v>
      </c>
      <c r="AA49" s="287">
        <f>AA48</f>
        <v>11556</v>
      </c>
      <c r="AB49" s="104">
        <f>SUM(AB48)</f>
        <v>2</v>
      </c>
      <c r="AC49" s="104">
        <f>SUM(AC48)</f>
        <v>2</v>
      </c>
      <c r="AD49" s="104">
        <f>SUM(AD48)</f>
        <v>2</v>
      </c>
    </row>
    <row r="50" spans="1:30" ht="22.5" customHeight="1">
      <c r="A50" s="610"/>
      <c r="B50" s="583">
        <v>910502</v>
      </c>
      <c r="C50" s="96" t="s">
        <v>86</v>
      </c>
      <c r="D50" s="82"/>
      <c r="E50" s="131"/>
      <c r="F50" s="131"/>
      <c r="G50" s="83"/>
      <c r="H50" s="83"/>
      <c r="I50" s="83"/>
      <c r="J50" s="83">
        <v>50</v>
      </c>
      <c r="K50" s="83">
        <v>50</v>
      </c>
      <c r="L50" s="83"/>
      <c r="M50" s="83"/>
      <c r="N50" s="83"/>
      <c r="O50" s="83"/>
      <c r="P50" s="83"/>
      <c r="Q50" s="135"/>
      <c r="R50" s="135"/>
      <c r="S50" s="286"/>
      <c r="T50" s="285"/>
      <c r="U50" s="285"/>
      <c r="V50" s="83"/>
      <c r="W50" s="83"/>
      <c r="X50" s="135"/>
      <c r="Y50" s="89">
        <f>D50+G50+J50+M50+P50+S50+V50</f>
        <v>50</v>
      </c>
      <c r="Z50" s="139">
        <f>E50+H50+K50+N50+Q50+T50+W50</f>
        <v>50</v>
      </c>
      <c r="AA50" s="139">
        <f>F50+I50+L50+O50+R50+U50+X50</f>
        <v>0</v>
      </c>
      <c r="AB50" s="100"/>
      <c r="AC50" s="100"/>
      <c r="AD50" s="100"/>
    </row>
    <row r="51" spans="1:30" ht="22.5" customHeight="1">
      <c r="A51" s="610"/>
      <c r="B51" s="584"/>
      <c r="C51" s="96" t="s">
        <v>59</v>
      </c>
      <c r="D51" s="79"/>
      <c r="E51" s="86"/>
      <c r="F51" s="86"/>
      <c r="G51" s="80"/>
      <c r="H51" s="80"/>
      <c r="I51" s="80"/>
      <c r="J51" s="80">
        <v>50</v>
      </c>
      <c r="K51" s="80">
        <v>50</v>
      </c>
      <c r="L51" s="80"/>
      <c r="M51" s="80"/>
      <c r="N51" s="80"/>
      <c r="O51" s="80"/>
      <c r="P51" s="80"/>
      <c r="Q51" s="81"/>
      <c r="R51" s="81"/>
      <c r="S51" s="145"/>
      <c r="T51" s="146"/>
      <c r="U51" s="146"/>
      <c r="V51" s="80"/>
      <c r="W51" s="80"/>
      <c r="X51" s="81"/>
      <c r="Y51" s="89">
        <v>50</v>
      </c>
      <c r="Z51" s="139">
        <f t="shared" ref="Z51:AA55" si="10">E51+H51+K51+N51+Q51+T51+W51</f>
        <v>50</v>
      </c>
      <c r="AA51" s="139">
        <f t="shared" si="10"/>
        <v>0</v>
      </c>
      <c r="AB51" s="100"/>
      <c r="AC51" s="100"/>
      <c r="AD51" s="100"/>
    </row>
    <row r="52" spans="1:30" ht="15.6" customHeight="1">
      <c r="A52" s="610"/>
      <c r="B52" s="584"/>
      <c r="C52" s="84" t="s">
        <v>87</v>
      </c>
      <c r="D52" s="79"/>
      <c r="E52" s="86"/>
      <c r="F52" s="86"/>
      <c r="G52" s="80"/>
      <c r="H52" s="80"/>
      <c r="I52" s="80"/>
      <c r="J52" s="80">
        <v>50</v>
      </c>
      <c r="K52" s="80">
        <v>50</v>
      </c>
      <c r="L52" s="80"/>
      <c r="M52" s="80"/>
      <c r="N52" s="80">
        <v>10</v>
      </c>
      <c r="O52" s="80">
        <v>10</v>
      </c>
      <c r="P52" s="80"/>
      <c r="Q52" s="81"/>
      <c r="R52" s="81"/>
      <c r="S52" s="145"/>
      <c r="T52" s="146"/>
      <c r="U52" s="146"/>
      <c r="V52" s="80"/>
      <c r="W52" s="80"/>
      <c r="X52" s="81"/>
      <c r="Y52" s="89">
        <v>50</v>
      </c>
      <c r="Z52" s="139">
        <f t="shared" si="10"/>
        <v>60</v>
      </c>
      <c r="AA52" s="139">
        <f t="shared" si="10"/>
        <v>10</v>
      </c>
      <c r="AB52" s="100"/>
      <c r="AC52" s="100"/>
      <c r="AD52" s="100"/>
    </row>
    <row r="53" spans="1:30" ht="22.5" customHeight="1">
      <c r="A53" s="610"/>
      <c r="B53" s="584"/>
      <c r="C53" s="84" t="s">
        <v>155</v>
      </c>
      <c r="D53" s="79"/>
      <c r="E53" s="86"/>
      <c r="F53" s="86"/>
      <c r="G53" s="80"/>
      <c r="H53" s="80"/>
      <c r="I53" s="80"/>
      <c r="J53" s="80">
        <v>50</v>
      </c>
      <c r="K53" s="80">
        <v>50</v>
      </c>
      <c r="L53" s="80"/>
      <c r="M53" s="80"/>
      <c r="N53" s="80"/>
      <c r="O53" s="80"/>
      <c r="P53" s="80"/>
      <c r="Q53" s="81"/>
      <c r="R53" s="81"/>
      <c r="S53" s="145"/>
      <c r="T53" s="146"/>
      <c r="U53" s="146"/>
      <c r="V53" s="80"/>
      <c r="W53" s="80"/>
      <c r="X53" s="81"/>
      <c r="Y53" s="89">
        <v>50</v>
      </c>
      <c r="Z53" s="139">
        <f t="shared" si="10"/>
        <v>50</v>
      </c>
      <c r="AA53" s="139">
        <f t="shared" si="10"/>
        <v>0</v>
      </c>
      <c r="AB53" s="100"/>
      <c r="AC53" s="100"/>
      <c r="AD53" s="100"/>
    </row>
    <row r="54" spans="1:30" ht="33.6" customHeight="1">
      <c r="A54" s="610"/>
      <c r="B54" s="585"/>
      <c r="C54" s="85" t="s">
        <v>99</v>
      </c>
      <c r="D54" s="79">
        <v>240</v>
      </c>
      <c r="E54" s="86">
        <v>240</v>
      </c>
      <c r="F54" s="86">
        <v>240</v>
      </c>
      <c r="G54" s="80">
        <v>58</v>
      </c>
      <c r="H54" s="80">
        <v>58</v>
      </c>
      <c r="I54" s="80">
        <v>58</v>
      </c>
      <c r="J54" s="80">
        <v>1002</v>
      </c>
      <c r="K54" s="80">
        <v>1002</v>
      </c>
      <c r="L54" s="80"/>
      <c r="M54" s="80"/>
      <c r="N54" s="80"/>
      <c r="O54" s="80"/>
      <c r="P54" s="80"/>
      <c r="Q54" s="81"/>
      <c r="R54" s="81"/>
      <c r="S54" s="145"/>
      <c r="T54" s="146"/>
      <c r="U54" s="146"/>
      <c r="V54" s="80"/>
      <c r="W54" s="80"/>
      <c r="X54" s="81"/>
      <c r="Y54" s="89">
        <v>1300</v>
      </c>
      <c r="Z54" s="139">
        <f t="shared" si="10"/>
        <v>1300</v>
      </c>
      <c r="AA54" s="139">
        <f t="shared" si="10"/>
        <v>298</v>
      </c>
      <c r="AB54" s="100"/>
      <c r="AC54" s="100"/>
      <c r="AD54" s="100"/>
    </row>
    <row r="55" spans="1:30" ht="15.75" customHeight="1" thickBot="1">
      <c r="A55" s="610"/>
      <c r="B55" s="105" t="s">
        <v>135</v>
      </c>
      <c r="C55" s="284"/>
      <c r="D55" s="283">
        <f t="shared" ref="D55:X55" si="11">D50+D51+D52+D53+D54</f>
        <v>240</v>
      </c>
      <c r="E55" s="109">
        <f t="shared" si="11"/>
        <v>240</v>
      </c>
      <c r="F55" s="109">
        <f t="shared" si="11"/>
        <v>240</v>
      </c>
      <c r="G55" s="282">
        <f t="shared" si="11"/>
        <v>58</v>
      </c>
      <c r="H55" s="138">
        <f t="shared" si="11"/>
        <v>58</v>
      </c>
      <c r="I55" s="109">
        <f t="shared" si="11"/>
        <v>58</v>
      </c>
      <c r="J55" s="109">
        <f t="shared" si="11"/>
        <v>1202</v>
      </c>
      <c r="K55" s="109">
        <f t="shared" si="11"/>
        <v>1202</v>
      </c>
      <c r="L55" s="109">
        <f t="shared" si="11"/>
        <v>0</v>
      </c>
      <c r="M55" s="133">
        <f t="shared" si="11"/>
        <v>0</v>
      </c>
      <c r="N55" s="282">
        <f t="shared" si="11"/>
        <v>10</v>
      </c>
      <c r="O55" s="109">
        <f t="shared" si="11"/>
        <v>10</v>
      </c>
      <c r="P55" s="109">
        <f t="shared" si="11"/>
        <v>0</v>
      </c>
      <c r="Q55" s="109">
        <f t="shared" si="11"/>
        <v>0</v>
      </c>
      <c r="R55" s="109">
        <f t="shared" si="11"/>
        <v>0</v>
      </c>
      <c r="S55" s="109">
        <f t="shared" si="11"/>
        <v>0</v>
      </c>
      <c r="T55" s="133">
        <f t="shared" si="11"/>
        <v>0</v>
      </c>
      <c r="U55" s="282">
        <f t="shared" si="11"/>
        <v>0</v>
      </c>
      <c r="V55" s="138">
        <f t="shared" si="11"/>
        <v>0</v>
      </c>
      <c r="W55" s="138">
        <f t="shared" si="11"/>
        <v>0</v>
      </c>
      <c r="X55" s="281">
        <f t="shared" si="11"/>
        <v>0</v>
      </c>
      <c r="Y55" s="280">
        <f>SUM(Y50:Y54)</f>
        <v>1500</v>
      </c>
      <c r="Z55" s="279">
        <f t="shared" si="10"/>
        <v>1510</v>
      </c>
      <c r="AA55" s="279">
        <f t="shared" si="10"/>
        <v>308</v>
      </c>
      <c r="AB55" s="278">
        <f>SUM(AB50:AB54)</f>
        <v>0</v>
      </c>
      <c r="AC55" s="278">
        <f>SUM(AC50:AC54)</f>
        <v>0</v>
      </c>
      <c r="AD55" s="278">
        <f>SUM(AD50:AD54)</f>
        <v>0</v>
      </c>
    </row>
    <row r="56" spans="1:30" ht="21" customHeight="1" thickBot="1">
      <c r="A56" s="610"/>
      <c r="B56" s="108" t="s">
        <v>137</v>
      </c>
      <c r="C56" s="261"/>
      <c r="D56" s="87">
        <f t="shared" ref="D56:X56" si="12">SUM(D49+D55)</f>
        <v>5622</v>
      </c>
      <c r="E56" s="87">
        <f t="shared" si="12"/>
        <v>5667</v>
      </c>
      <c r="F56" s="87">
        <f t="shared" si="12"/>
        <v>5468</v>
      </c>
      <c r="G56" s="87">
        <f t="shared" si="12"/>
        <v>1541</v>
      </c>
      <c r="H56" s="87">
        <f t="shared" si="12"/>
        <v>1552</v>
      </c>
      <c r="I56" s="87">
        <f t="shared" si="12"/>
        <v>1508</v>
      </c>
      <c r="J56" s="87">
        <f t="shared" si="12"/>
        <v>6224</v>
      </c>
      <c r="K56" s="87">
        <f t="shared" si="12"/>
        <v>6514</v>
      </c>
      <c r="L56" s="87">
        <f t="shared" si="12"/>
        <v>4130</v>
      </c>
      <c r="M56" s="87">
        <f t="shared" si="12"/>
        <v>0</v>
      </c>
      <c r="N56" s="87">
        <f t="shared" si="12"/>
        <v>10</v>
      </c>
      <c r="O56" s="87">
        <f t="shared" si="12"/>
        <v>10</v>
      </c>
      <c r="P56" s="87">
        <f t="shared" si="12"/>
        <v>0</v>
      </c>
      <c r="Q56" s="87">
        <f t="shared" si="12"/>
        <v>0</v>
      </c>
      <c r="R56" s="87">
        <f t="shared" si="12"/>
        <v>0</v>
      </c>
      <c r="S56" s="87">
        <f t="shared" si="12"/>
        <v>300</v>
      </c>
      <c r="T56" s="87">
        <f t="shared" si="12"/>
        <v>0</v>
      </c>
      <c r="U56" s="87">
        <f t="shared" si="12"/>
        <v>0</v>
      </c>
      <c r="V56" s="87">
        <f t="shared" si="12"/>
        <v>150</v>
      </c>
      <c r="W56" s="87">
        <f t="shared" si="12"/>
        <v>769</v>
      </c>
      <c r="X56" s="87">
        <f t="shared" si="12"/>
        <v>748</v>
      </c>
      <c r="Y56" s="87">
        <f t="shared" ref="Y56:AD56" si="13">Y49+Y55</f>
        <v>13837</v>
      </c>
      <c r="Z56" s="87">
        <f t="shared" si="13"/>
        <v>14512</v>
      </c>
      <c r="AA56" s="87">
        <f t="shared" si="13"/>
        <v>11864</v>
      </c>
      <c r="AB56" s="247">
        <f t="shared" si="13"/>
        <v>2</v>
      </c>
      <c r="AC56" s="247">
        <f t="shared" si="13"/>
        <v>2</v>
      </c>
      <c r="AD56" s="247">
        <f t="shared" si="13"/>
        <v>2</v>
      </c>
    </row>
    <row r="57" spans="1:30" ht="18" customHeight="1" thickBot="1">
      <c r="A57" s="608" t="s">
        <v>14</v>
      </c>
      <c r="B57" s="277">
        <v>910123</v>
      </c>
      <c r="C57" s="276" t="s">
        <v>45</v>
      </c>
      <c r="D57" s="275">
        <v>3446</v>
      </c>
      <c r="E57" s="274">
        <v>3446</v>
      </c>
      <c r="F57" s="274">
        <v>3412</v>
      </c>
      <c r="G57" s="273">
        <v>930</v>
      </c>
      <c r="H57" s="273">
        <v>930</v>
      </c>
      <c r="I57" s="273">
        <v>922</v>
      </c>
      <c r="J57" s="273">
        <v>885</v>
      </c>
      <c r="K57" s="273">
        <v>1833</v>
      </c>
      <c r="L57" s="273">
        <v>1509</v>
      </c>
      <c r="M57" s="273"/>
      <c r="N57" s="273"/>
      <c r="O57" s="273"/>
      <c r="P57" s="273"/>
      <c r="Q57" s="272"/>
      <c r="R57" s="272"/>
      <c r="S57" s="272"/>
      <c r="T57" s="272"/>
      <c r="U57" s="272"/>
      <c r="V57" s="272"/>
      <c r="W57" s="272">
        <v>108</v>
      </c>
      <c r="X57" s="272">
        <v>20</v>
      </c>
      <c r="Y57" s="266">
        <f>D57+G57+J57+M57+P57+S57+V57</f>
        <v>5261</v>
      </c>
      <c r="Z57" s="271">
        <f>E57+H57+K57+N57+Q57+T57+W57</f>
        <v>6317</v>
      </c>
      <c r="AA57" s="266">
        <f>F57+I57+L57+O57+R57+U57+X57</f>
        <v>5863</v>
      </c>
      <c r="AB57" s="270">
        <v>2</v>
      </c>
      <c r="AC57" s="270">
        <v>2</v>
      </c>
      <c r="AD57" s="270">
        <v>2</v>
      </c>
    </row>
    <row r="58" spans="1:30" ht="18.75" customHeight="1" thickBot="1">
      <c r="A58" s="609"/>
      <c r="B58" s="261" t="s">
        <v>138</v>
      </c>
      <c r="C58" s="261"/>
      <c r="D58" s="87">
        <f t="shared" ref="D58:X58" si="14">SUM(D57)</f>
        <v>3446</v>
      </c>
      <c r="E58" s="87">
        <f t="shared" si="14"/>
        <v>3446</v>
      </c>
      <c r="F58" s="87">
        <f t="shared" si="14"/>
        <v>3412</v>
      </c>
      <c r="G58" s="87">
        <f t="shared" si="14"/>
        <v>930</v>
      </c>
      <c r="H58" s="87">
        <f t="shared" si="14"/>
        <v>930</v>
      </c>
      <c r="I58" s="87">
        <f t="shared" si="14"/>
        <v>922</v>
      </c>
      <c r="J58" s="87">
        <f t="shared" si="14"/>
        <v>885</v>
      </c>
      <c r="K58" s="87">
        <f t="shared" si="14"/>
        <v>1833</v>
      </c>
      <c r="L58" s="87">
        <f t="shared" si="14"/>
        <v>1509</v>
      </c>
      <c r="M58" s="87">
        <f t="shared" si="14"/>
        <v>0</v>
      </c>
      <c r="N58" s="87">
        <f t="shared" si="14"/>
        <v>0</v>
      </c>
      <c r="O58" s="87">
        <f t="shared" si="14"/>
        <v>0</v>
      </c>
      <c r="P58" s="87">
        <f t="shared" si="14"/>
        <v>0</v>
      </c>
      <c r="Q58" s="87">
        <f t="shared" si="14"/>
        <v>0</v>
      </c>
      <c r="R58" s="87">
        <f t="shared" si="14"/>
        <v>0</v>
      </c>
      <c r="S58" s="87">
        <f t="shared" si="14"/>
        <v>0</v>
      </c>
      <c r="T58" s="87">
        <f t="shared" si="14"/>
        <v>0</v>
      </c>
      <c r="U58" s="87">
        <f t="shared" si="14"/>
        <v>0</v>
      </c>
      <c r="V58" s="87">
        <f t="shared" si="14"/>
        <v>0</v>
      </c>
      <c r="W58" s="87">
        <f t="shared" si="14"/>
        <v>108</v>
      </c>
      <c r="X58" s="87">
        <f t="shared" si="14"/>
        <v>20</v>
      </c>
      <c r="Y58" s="87">
        <f t="shared" ref="Y58:AD58" si="15">Y57</f>
        <v>5261</v>
      </c>
      <c r="Z58" s="87">
        <f t="shared" si="15"/>
        <v>6317</v>
      </c>
      <c r="AA58" s="87">
        <f t="shared" si="15"/>
        <v>5863</v>
      </c>
      <c r="AB58" s="247">
        <f t="shared" si="15"/>
        <v>2</v>
      </c>
      <c r="AC58" s="247">
        <f t="shared" si="15"/>
        <v>2</v>
      </c>
      <c r="AD58" s="247">
        <f t="shared" si="15"/>
        <v>2</v>
      </c>
    </row>
    <row r="59" spans="1:30" ht="18.95" customHeight="1" thickBot="1">
      <c r="A59" s="97" t="s">
        <v>144</v>
      </c>
      <c r="B59" s="269"/>
      <c r="C59" s="269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268"/>
      <c r="W59" s="268"/>
      <c r="X59" s="268"/>
      <c r="Y59" s="267"/>
      <c r="Z59" s="266"/>
      <c r="AA59" s="266"/>
      <c r="AB59" s="265"/>
      <c r="AC59" s="265"/>
      <c r="AD59" s="265"/>
    </row>
    <row r="60" spans="1:30" ht="16.5" thickBot="1">
      <c r="A60" s="264" t="s">
        <v>142</v>
      </c>
      <c r="B60" s="262"/>
      <c r="C60" s="263"/>
      <c r="D60" s="263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1"/>
      <c r="Z60" s="261"/>
      <c r="AA60" s="261"/>
      <c r="AB60" s="98"/>
      <c r="AC60" s="98"/>
      <c r="AD60" s="98"/>
    </row>
    <row r="61" spans="1:30" ht="26.25" customHeight="1" thickBot="1">
      <c r="A61" s="606"/>
      <c r="B61" s="260">
        <v>422100</v>
      </c>
      <c r="C61" s="259" t="s">
        <v>161</v>
      </c>
      <c r="D61" s="258"/>
      <c r="E61" s="257"/>
      <c r="F61" s="257"/>
      <c r="G61" s="254"/>
      <c r="H61" s="254"/>
      <c r="I61" s="254"/>
      <c r="J61" s="254">
        <v>127</v>
      </c>
      <c r="K61" s="254">
        <v>722</v>
      </c>
      <c r="L61" s="254">
        <v>2112</v>
      </c>
      <c r="M61" s="256"/>
      <c r="N61" s="256"/>
      <c r="O61" s="256"/>
      <c r="P61" s="256"/>
      <c r="Q61" s="255"/>
      <c r="R61" s="255"/>
      <c r="S61" s="254"/>
      <c r="T61" s="254"/>
      <c r="U61" s="254"/>
      <c r="V61" s="254">
        <v>248048</v>
      </c>
      <c r="W61" s="254">
        <v>249050</v>
      </c>
      <c r="X61" s="253">
        <v>171385</v>
      </c>
      <c r="Y61" s="90">
        <f>D61+G61+J61+M61+P61+S61+V61</f>
        <v>248175</v>
      </c>
      <c r="Z61" s="90">
        <f>E61+H61+K61+N61+Q61+T61+W61</f>
        <v>249772</v>
      </c>
      <c r="AA61" s="252">
        <f>F61+I61+L61+O61+R61+U61+X61</f>
        <v>173497</v>
      </c>
      <c r="AB61" s="251"/>
      <c r="AC61" s="250"/>
      <c r="AD61" s="250"/>
    </row>
    <row r="62" spans="1:30" ht="16.149999999999999" customHeight="1" thickBot="1">
      <c r="A62" s="607"/>
      <c r="B62" s="97" t="s">
        <v>143</v>
      </c>
      <c r="C62" s="98"/>
      <c r="D62" s="78">
        <f t="shared" ref="D62:AA62" si="16">D61</f>
        <v>0</v>
      </c>
      <c r="E62" s="78">
        <f t="shared" si="16"/>
        <v>0</v>
      </c>
      <c r="F62" s="78">
        <f t="shared" si="16"/>
        <v>0</v>
      </c>
      <c r="G62" s="78">
        <f t="shared" si="16"/>
        <v>0</v>
      </c>
      <c r="H62" s="78">
        <f t="shared" si="16"/>
        <v>0</v>
      </c>
      <c r="I62" s="78">
        <f t="shared" si="16"/>
        <v>0</v>
      </c>
      <c r="J62" s="78">
        <f t="shared" si="16"/>
        <v>127</v>
      </c>
      <c r="K62" s="78">
        <f t="shared" si="16"/>
        <v>722</v>
      </c>
      <c r="L62" s="78">
        <f t="shared" si="16"/>
        <v>2112</v>
      </c>
      <c r="M62" s="78">
        <f t="shared" si="16"/>
        <v>0</v>
      </c>
      <c r="N62" s="78">
        <f t="shared" si="16"/>
        <v>0</v>
      </c>
      <c r="O62" s="78">
        <f t="shared" si="16"/>
        <v>0</v>
      </c>
      <c r="P62" s="78">
        <f t="shared" si="16"/>
        <v>0</v>
      </c>
      <c r="Q62" s="78">
        <f t="shared" si="16"/>
        <v>0</v>
      </c>
      <c r="R62" s="78">
        <f t="shared" si="16"/>
        <v>0</v>
      </c>
      <c r="S62" s="78">
        <f t="shared" si="16"/>
        <v>0</v>
      </c>
      <c r="T62" s="78">
        <f t="shared" si="16"/>
        <v>0</v>
      </c>
      <c r="U62" s="78">
        <f t="shared" si="16"/>
        <v>0</v>
      </c>
      <c r="V62" s="78">
        <f t="shared" si="16"/>
        <v>248048</v>
      </c>
      <c r="W62" s="78">
        <f t="shared" si="16"/>
        <v>249050</v>
      </c>
      <c r="X62" s="78">
        <f t="shared" si="16"/>
        <v>171385</v>
      </c>
      <c r="Y62" s="87">
        <f t="shared" si="16"/>
        <v>248175</v>
      </c>
      <c r="Z62" s="87">
        <f t="shared" si="16"/>
        <v>249772</v>
      </c>
      <c r="AA62" s="87">
        <f t="shared" si="16"/>
        <v>173497</v>
      </c>
      <c r="AB62" s="249"/>
      <c r="AC62" s="249"/>
      <c r="AD62" s="249"/>
    </row>
    <row r="63" spans="1:30" ht="16.5" thickBot="1">
      <c r="A63" s="197" t="s">
        <v>74</v>
      </c>
      <c r="B63" s="198"/>
      <c r="C63" s="199"/>
      <c r="D63" s="78">
        <f t="shared" ref="D63:X63" si="17">D45+D47+D56+D58+D61</f>
        <v>134389</v>
      </c>
      <c r="E63" s="78">
        <f t="shared" si="17"/>
        <v>171374</v>
      </c>
      <c r="F63" s="78">
        <f t="shared" si="17"/>
        <v>161346</v>
      </c>
      <c r="G63" s="78">
        <f t="shared" si="17"/>
        <v>33803</v>
      </c>
      <c r="H63" s="78">
        <f t="shared" si="17"/>
        <v>38903</v>
      </c>
      <c r="I63" s="78">
        <f t="shared" si="17"/>
        <v>37869</v>
      </c>
      <c r="J63" s="78">
        <f t="shared" si="17"/>
        <v>100216</v>
      </c>
      <c r="K63" s="78">
        <f t="shared" si="17"/>
        <v>118702</v>
      </c>
      <c r="L63" s="78">
        <f t="shared" si="17"/>
        <v>109663</v>
      </c>
      <c r="M63" s="78">
        <f t="shared" si="17"/>
        <v>103135</v>
      </c>
      <c r="N63" s="78">
        <f t="shared" si="17"/>
        <v>125590</v>
      </c>
      <c r="O63" s="78">
        <f t="shared" si="17"/>
        <v>120559</v>
      </c>
      <c r="P63" s="78">
        <f t="shared" si="17"/>
        <v>69115</v>
      </c>
      <c r="Q63" s="78">
        <f t="shared" si="17"/>
        <v>65357</v>
      </c>
      <c r="R63" s="78">
        <f t="shared" si="17"/>
        <v>65213</v>
      </c>
      <c r="S63" s="78">
        <f t="shared" si="17"/>
        <v>9097</v>
      </c>
      <c r="T63" s="78">
        <f t="shared" si="17"/>
        <v>2803</v>
      </c>
      <c r="U63" s="78">
        <f t="shared" si="17"/>
        <v>0</v>
      </c>
      <c r="V63" s="78">
        <f t="shared" si="17"/>
        <v>251577</v>
      </c>
      <c r="W63" s="78">
        <f t="shared" si="17"/>
        <v>253458</v>
      </c>
      <c r="X63" s="78">
        <f t="shared" si="17"/>
        <v>174221</v>
      </c>
      <c r="Y63" s="87">
        <f>Y45+Y47+Y56+Y58+Y62</f>
        <v>701332</v>
      </c>
      <c r="Z63" s="134">
        <f>Z45+Z47+Z56+Z58+Z62</f>
        <v>776187</v>
      </c>
      <c r="AA63" s="78">
        <f>AA45+AA47+AA56+AA58+AA62</f>
        <v>668871</v>
      </c>
      <c r="AB63" s="248">
        <f>AB45+AB47+AB56+AB58</f>
        <v>46</v>
      </c>
      <c r="AC63" s="248">
        <f>AC45+AC47+AC56+AC58</f>
        <v>46</v>
      </c>
      <c r="AD63" s="247">
        <f>AD45+AD47+AD56+AD58</f>
        <v>43</v>
      </c>
    </row>
    <row r="65" spans="25:27">
      <c r="Y65" s="95"/>
      <c r="Z65" s="95"/>
      <c r="AA65" s="95"/>
    </row>
  </sheetData>
  <mergeCells count="27">
    <mergeCell ref="A61:A62"/>
    <mergeCell ref="A57:A58"/>
    <mergeCell ref="A48:A56"/>
    <mergeCell ref="A46:A47"/>
    <mergeCell ref="A8:A45"/>
    <mergeCell ref="A1:AB1"/>
    <mergeCell ref="Y5:Y6"/>
    <mergeCell ref="A5:A6"/>
    <mergeCell ref="B5:B6"/>
    <mergeCell ref="C5:C6"/>
    <mergeCell ref="D6:F6"/>
    <mergeCell ref="G6:I6"/>
    <mergeCell ref="Z5:Z6"/>
    <mergeCell ref="AA5:AA6"/>
    <mergeCell ref="D5:X5"/>
    <mergeCell ref="A2:AD2"/>
    <mergeCell ref="AB5:AD6"/>
    <mergeCell ref="J6:L6"/>
    <mergeCell ref="M6:O6"/>
    <mergeCell ref="P6:R6"/>
    <mergeCell ref="A4:AD4"/>
    <mergeCell ref="S6:U6"/>
    <mergeCell ref="V6:X6"/>
    <mergeCell ref="B50:B54"/>
    <mergeCell ref="B41:B42"/>
    <mergeCell ref="B10:B13"/>
    <mergeCell ref="B24:B25"/>
  </mergeCells>
  <pageMargins left="0.35433070866141736" right="0.27559055118110237" top="0.23622047244094491" bottom="0.15748031496062992" header="0.43307086614173229" footer="0.19685039370078741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A4" sqref="A4:XFD4"/>
    </sheetView>
  </sheetViews>
  <sheetFormatPr defaultColWidth="9.140625" defaultRowHeight="12.75"/>
  <cols>
    <col min="1" max="1" width="44" style="2" bestFit="1" customWidth="1"/>
    <col min="2" max="2" width="12.85546875" style="2" bestFit="1" customWidth="1"/>
    <col min="3" max="3" width="8.42578125" style="2" bestFit="1" customWidth="1"/>
    <col min="4" max="4" width="8.28515625" style="2" bestFit="1" customWidth="1"/>
    <col min="5" max="16384" width="9.140625" style="2"/>
  </cols>
  <sheetData>
    <row r="1" spans="1:5" ht="22.5" customHeight="1">
      <c r="A1" s="611" t="s">
        <v>324</v>
      </c>
      <c r="B1" s="611"/>
      <c r="C1" s="611"/>
      <c r="D1" s="611"/>
      <c r="E1" s="194"/>
    </row>
    <row r="2" spans="1:5" ht="39" customHeight="1">
      <c r="A2" s="612" t="s">
        <v>300</v>
      </c>
      <c r="B2" s="612"/>
      <c r="C2" s="612"/>
      <c r="D2" s="612"/>
    </row>
    <row r="3" spans="1:5">
      <c r="A3" s="114"/>
      <c r="B3" s="1"/>
    </row>
    <row r="4" spans="1:5">
      <c r="A4" s="613" t="s">
        <v>54</v>
      </c>
      <c r="B4" s="613"/>
      <c r="C4" s="613"/>
      <c r="D4" s="613"/>
    </row>
    <row r="5" spans="1:5" s="12" customFormat="1" ht="31.5">
      <c r="A5" s="56"/>
      <c r="B5" s="94" t="s">
        <v>240</v>
      </c>
      <c r="C5" s="94" t="s">
        <v>239</v>
      </c>
      <c r="D5" s="235" t="s">
        <v>301</v>
      </c>
      <c r="E5" s="14"/>
    </row>
    <row r="6" spans="1:5" s="12" customFormat="1" ht="15.75">
      <c r="A6" s="64" t="s">
        <v>5</v>
      </c>
      <c r="B6" s="94"/>
      <c r="C6" s="94"/>
      <c r="D6" s="235"/>
      <c r="E6" s="14"/>
    </row>
    <row r="7" spans="1:5" ht="15" customHeight="1">
      <c r="A7" s="51" t="s">
        <v>43</v>
      </c>
      <c r="B7" s="43">
        <v>1380</v>
      </c>
      <c r="C7" s="43">
        <v>1380</v>
      </c>
      <c r="D7" s="43">
        <v>821</v>
      </c>
    </row>
    <row r="8" spans="1:5" ht="15" customHeight="1">
      <c r="A8" s="51" t="s">
        <v>156</v>
      </c>
      <c r="B8" s="43">
        <v>5000</v>
      </c>
      <c r="C8" s="43">
        <v>5148</v>
      </c>
      <c r="D8" s="43">
        <v>5284</v>
      </c>
      <c r="E8" s="11"/>
    </row>
    <row r="9" spans="1:5" s="5" customFormat="1" ht="15" customHeight="1">
      <c r="A9" s="53" t="s">
        <v>4</v>
      </c>
      <c r="B9" s="55">
        <f>SUM(B7:B8)</f>
        <v>6380</v>
      </c>
      <c r="C9" s="55">
        <f>SUM(C7:C8)</f>
        <v>6528</v>
      </c>
      <c r="D9" s="55">
        <f>SUM(D7:D8)</f>
        <v>6105</v>
      </c>
    </row>
    <row r="10" spans="1:5" ht="15" customHeight="1">
      <c r="A10" s="51"/>
      <c r="B10" s="42"/>
      <c r="C10" s="42"/>
      <c r="D10" s="42"/>
    </row>
    <row r="11" spans="1:5" s="5" customFormat="1" ht="15" customHeight="1">
      <c r="A11" s="64" t="s">
        <v>11</v>
      </c>
      <c r="B11" s="52"/>
      <c r="C11" s="52"/>
      <c r="D11" s="52"/>
    </row>
    <row r="12" spans="1:5" s="5" customFormat="1" ht="15" customHeight="1">
      <c r="A12" s="69" t="s">
        <v>66</v>
      </c>
      <c r="B12" s="67"/>
      <c r="C12" s="67"/>
      <c r="D12" s="67"/>
    </row>
    <row r="13" spans="1:5" s="5" customFormat="1" ht="15" customHeight="1">
      <c r="A13" s="51" t="s">
        <v>157</v>
      </c>
      <c r="B13" s="42">
        <v>164525</v>
      </c>
      <c r="C13" s="42">
        <v>164525</v>
      </c>
      <c r="D13" s="42">
        <v>154349</v>
      </c>
    </row>
    <row r="14" spans="1:5" s="5" customFormat="1" ht="15" customHeight="1">
      <c r="A14" s="129" t="s">
        <v>67</v>
      </c>
      <c r="B14" s="42"/>
      <c r="C14" s="42"/>
      <c r="D14" s="42"/>
    </row>
    <row r="15" spans="1:5" s="5" customFormat="1" ht="15" customHeight="1">
      <c r="A15" s="51" t="s">
        <v>158</v>
      </c>
      <c r="B15" s="42">
        <v>27347</v>
      </c>
      <c r="C15" s="42">
        <v>27347</v>
      </c>
      <c r="D15" s="42">
        <v>12069</v>
      </c>
    </row>
    <row r="16" spans="1:5" ht="15" customHeight="1">
      <c r="A16" s="51" t="s">
        <v>159</v>
      </c>
      <c r="B16" s="42">
        <v>52325</v>
      </c>
      <c r="C16" s="42">
        <v>52325</v>
      </c>
      <c r="D16" s="42">
        <v>0</v>
      </c>
    </row>
    <row r="17" spans="1:4" s="5" customFormat="1" ht="15" customHeight="1">
      <c r="A17" s="53" t="s">
        <v>4</v>
      </c>
      <c r="B17" s="55">
        <f>SUM(B12:B16)</f>
        <v>244197</v>
      </c>
      <c r="C17" s="55">
        <f t="shared" ref="C17:D17" si="0">SUM(C12:C16)</f>
        <v>244197</v>
      </c>
      <c r="D17" s="55">
        <f t="shared" si="0"/>
        <v>166418</v>
      </c>
    </row>
    <row r="18" spans="1:4" ht="15" customHeight="1">
      <c r="A18" s="57"/>
      <c r="B18" s="43"/>
      <c r="C18" s="43"/>
      <c r="D18" s="43"/>
    </row>
    <row r="19" spans="1:4" s="5" customFormat="1" ht="15" customHeight="1">
      <c r="A19" s="64" t="s">
        <v>13</v>
      </c>
      <c r="B19" s="52"/>
      <c r="C19" s="52"/>
      <c r="D19" s="52"/>
    </row>
    <row r="20" spans="1:4" s="4" customFormat="1" ht="15" customHeight="1">
      <c r="A20" s="51" t="s">
        <v>55</v>
      </c>
      <c r="B20" s="42">
        <v>1000</v>
      </c>
      <c r="C20" s="42">
        <v>1000</v>
      </c>
      <c r="D20" s="42">
        <v>278</v>
      </c>
    </row>
    <row r="21" spans="1:4" s="5" customFormat="1" ht="15" customHeight="1">
      <c r="A21" s="64" t="s">
        <v>4</v>
      </c>
      <c r="B21" s="63">
        <f>SUM(B20)</f>
        <v>1000</v>
      </c>
      <c r="C21" s="63">
        <f>SUM(C20)</f>
        <v>1000</v>
      </c>
      <c r="D21" s="63">
        <f>SUM(D20)</f>
        <v>278</v>
      </c>
    </row>
    <row r="22" spans="1:4" s="5" customFormat="1" ht="15" customHeight="1">
      <c r="A22" s="56"/>
      <c r="B22" s="52"/>
      <c r="C22" s="52"/>
      <c r="D22" s="52"/>
    </row>
    <row r="23" spans="1:4" ht="15" customHeight="1">
      <c r="A23" s="57" t="s">
        <v>248</v>
      </c>
      <c r="B23" s="43"/>
      <c r="C23" s="43">
        <v>1420</v>
      </c>
      <c r="D23" s="43">
        <v>1420</v>
      </c>
    </row>
    <row r="24" spans="1:4" ht="15" customHeight="1">
      <c r="A24" s="50"/>
      <c r="B24" s="42"/>
      <c r="C24" s="42"/>
      <c r="D24" s="42"/>
    </row>
    <row r="25" spans="1:4" ht="15" customHeight="1">
      <c r="A25" s="54" t="s">
        <v>15</v>
      </c>
      <c r="B25" s="55">
        <f>SUM(B9+B17+B21)</f>
        <v>251577</v>
      </c>
      <c r="C25" s="55">
        <f>SUM(C9+C17+C21+C23)</f>
        <v>253145</v>
      </c>
      <c r="D25" s="55">
        <f>SUM(D9+D17+D21+D23)</f>
        <v>174221</v>
      </c>
    </row>
    <row r="26" spans="1:4">
      <c r="B26" s="9"/>
    </row>
    <row r="27" spans="1:4">
      <c r="A27" s="5"/>
      <c r="B27" s="614"/>
      <c r="C27" s="615"/>
    </row>
    <row r="28" spans="1:4">
      <c r="B28" s="9"/>
    </row>
    <row r="29" spans="1:4">
      <c r="B29" s="9"/>
    </row>
    <row r="30" spans="1:4">
      <c r="B30" s="9"/>
    </row>
    <row r="31" spans="1:4">
      <c r="B31" s="9"/>
    </row>
    <row r="32" spans="1:4">
      <c r="B32" s="9"/>
    </row>
  </sheetData>
  <mergeCells count="4">
    <mergeCell ref="A1:D1"/>
    <mergeCell ref="A2:D2"/>
    <mergeCell ref="A4:D4"/>
    <mergeCell ref="B27:C27"/>
  </mergeCells>
  <printOptions horizontalCentered="1"/>
  <pageMargins left="0.35433070866141736" right="0.35433070866141736" top="0.5511811023622047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31"/>
  <sheetViews>
    <sheetView view="pageBreakPreview" zoomScale="60" workbookViewId="0">
      <selection activeCell="K50" sqref="K50"/>
    </sheetView>
  </sheetViews>
  <sheetFormatPr defaultColWidth="9.140625" defaultRowHeight="15.75"/>
  <cols>
    <col min="1" max="1" width="51.5703125" style="45" bestFit="1" customWidth="1"/>
    <col min="2" max="2" width="12.140625" style="44" customWidth="1"/>
    <col min="3" max="3" width="8.42578125" style="3" bestFit="1" customWidth="1"/>
    <col min="4" max="4" width="8.5703125" style="2" customWidth="1"/>
    <col min="5" max="16384" width="9.140625" style="2"/>
  </cols>
  <sheetData>
    <row r="1" spans="1:4" ht="30" customHeight="1">
      <c r="A1" s="518" t="s">
        <v>322</v>
      </c>
      <c r="B1" s="518"/>
      <c r="C1" s="518"/>
      <c r="D1" s="518"/>
    </row>
    <row r="2" spans="1:4" ht="49.5" customHeight="1">
      <c r="A2" s="619" t="s">
        <v>299</v>
      </c>
      <c r="B2" s="619"/>
      <c r="C2" s="619"/>
      <c r="D2" s="619"/>
    </row>
    <row r="3" spans="1:4" ht="20.45" customHeight="1">
      <c r="A3" s="202"/>
      <c r="B3" s="202"/>
      <c r="C3" s="202"/>
      <c r="D3" s="202"/>
    </row>
    <row r="4" spans="1:4" ht="19.5" customHeight="1">
      <c r="A4" s="613" t="s">
        <v>54</v>
      </c>
      <c r="B4" s="613"/>
      <c r="C4" s="613"/>
      <c r="D4" s="613"/>
    </row>
    <row r="5" spans="1:4" s="5" customFormat="1" ht="21.75" customHeight="1">
      <c r="A5" s="616" t="s">
        <v>125</v>
      </c>
      <c r="B5" s="617"/>
      <c r="C5" s="617"/>
      <c r="D5" s="618"/>
    </row>
    <row r="6" spans="1:4" s="5" customFormat="1" ht="31.5">
      <c r="A6" s="47"/>
      <c r="B6" s="234" t="s">
        <v>240</v>
      </c>
      <c r="C6" s="234" t="s">
        <v>239</v>
      </c>
      <c r="D6" s="233" t="s">
        <v>298</v>
      </c>
    </row>
    <row r="7" spans="1:4">
      <c r="A7" s="54" t="s">
        <v>18</v>
      </c>
      <c r="B7" s="63"/>
      <c r="C7" s="63"/>
      <c r="D7" s="63"/>
    </row>
    <row r="8" spans="1:4">
      <c r="A8" s="68" t="s">
        <v>64</v>
      </c>
      <c r="B8" s="67">
        <v>248048</v>
      </c>
      <c r="C8" s="67">
        <v>248048</v>
      </c>
      <c r="D8" s="67">
        <v>170383</v>
      </c>
    </row>
    <row r="9" spans="1:4">
      <c r="A9" s="50" t="s">
        <v>160</v>
      </c>
      <c r="B9" s="42">
        <f>B8</f>
        <v>248048</v>
      </c>
      <c r="C9" s="42">
        <f>C8</f>
        <v>248048</v>
      </c>
      <c r="D9" s="42">
        <f>D8</f>
        <v>170383</v>
      </c>
    </row>
    <row r="10" spans="1:4">
      <c r="A10" s="47" t="s">
        <v>65</v>
      </c>
      <c r="B10" s="151">
        <f>SUM(B11:B23)</f>
        <v>3529</v>
      </c>
      <c r="C10" s="151">
        <f>SUM(C11:C23)</f>
        <v>5410</v>
      </c>
      <c r="D10" s="151">
        <f>SUM(D11:D23)</f>
        <v>3838</v>
      </c>
    </row>
    <row r="11" spans="1:4">
      <c r="A11" s="50" t="s">
        <v>221</v>
      </c>
      <c r="B11" s="42">
        <v>100</v>
      </c>
      <c r="C11" s="42">
        <v>100</v>
      </c>
      <c r="D11" s="42">
        <v>160</v>
      </c>
    </row>
    <row r="12" spans="1:4">
      <c r="A12" s="50" t="s">
        <v>220</v>
      </c>
      <c r="B12" s="42">
        <v>100</v>
      </c>
      <c r="C12" s="42">
        <v>100</v>
      </c>
      <c r="D12" s="42">
        <v>45</v>
      </c>
    </row>
    <row r="13" spans="1:4">
      <c r="A13" s="50" t="s">
        <v>328</v>
      </c>
      <c r="B13" s="42">
        <v>406</v>
      </c>
      <c r="C13" s="42">
        <v>406</v>
      </c>
      <c r="D13" s="42">
        <v>510</v>
      </c>
    </row>
    <row r="14" spans="1:4">
      <c r="A14" s="50" t="s">
        <v>222</v>
      </c>
      <c r="B14" s="42">
        <v>1269</v>
      </c>
      <c r="C14" s="42">
        <v>1269</v>
      </c>
      <c r="D14" s="42"/>
    </row>
    <row r="15" spans="1:4">
      <c r="A15" s="50" t="s">
        <v>297</v>
      </c>
      <c r="B15" s="42">
        <v>254</v>
      </c>
      <c r="C15" s="42">
        <v>254</v>
      </c>
      <c r="D15" s="42">
        <v>212</v>
      </c>
    </row>
    <row r="16" spans="1:4" ht="47.25">
      <c r="A16" s="313" t="s">
        <v>327</v>
      </c>
      <c r="B16" s="42">
        <v>150</v>
      </c>
      <c r="C16" s="42">
        <v>769</v>
      </c>
      <c r="D16" s="42">
        <v>748</v>
      </c>
    </row>
    <row r="17" spans="1:5">
      <c r="A17" s="50" t="s">
        <v>249</v>
      </c>
      <c r="B17" s="42"/>
      <c r="C17" s="42"/>
      <c r="D17" s="42">
        <v>165</v>
      </c>
    </row>
    <row r="18" spans="1:5">
      <c r="A18" s="50" t="s">
        <v>326</v>
      </c>
      <c r="B18" s="42"/>
      <c r="C18" s="42"/>
      <c r="D18" s="42">
        <v>354</v>
      </c>
    </row>
    <row r="19" spans="1:5">
      <c r="A19" s="50" t="s">
        <v>325</v>
      </c>
      <c r="B19" s="42"/>
      <c r="C19" s="42">
        <v>152</v>
      </c>
      <c r="D19" s="42">
        <v>217</v>
      </c>
    </row>
    <row r="20" spans="1:5">
      <c r="A20" s="50" t="s">
        <v>250</v>
      </c>
      <c r="B20" s="42"/>
      <c r="C20" s="42"/>
      <c r="D20" s="42">
        <v>76</v>
      </c>
    </row>
    <row r="21" spans="1:5">
      <c r="A21" s="50" t="s">
        <v>251</v>
      </c>
      <c r="B21" s="42"/>
      <c r="C21" s="42">
        <v>1002</v>
      </c>
      <c r="D21" s="42">
        <v>1002</v>
      </c>
    </row>
    <row r="22" spans="1:5">
      <c r="A22" s="50" t="s">
        <v>223</v>
      </c>
      <c r="B22" s="42">
        <v>1250</v>
      </c>
      <c r="C22" s="42">
        <v>1250</v>
      </c>
      <c r="D22" s="42">
        <v>329</v>
      </c>
    </row>
    <row r="23" spans="1:5">
      <c r="A23" s="50" t="s">
        <v>296</v>
      </c>
      <c r="B23" s="42"/>
      <c r="C23" s="42">
        <v>108</v>
      </c>
      <c r="D23" s="42">
        <v>20</v>
      </c>
    </row>
    <row r="24" spans="1:5">
      <c r="A24" s="54" t="s">
        <v>4</v>
      </c>
      <c r="B24" s="63">
        <f>B8+B49</f>
        <v>248048</v>
      </c>
      <c r="C24" s="63">
        <f>C8+C10</f>
        <v>253458</v>
      </c>
      <c r="D24" s="63">
        <f>D8+D10</f>
        <v>174221</v>
      </c>
      <c r="E24" s="3"/>
    </row>
    <row r="25" spans="1:5" s="5" customFormat="1">
      <c r="A25" s="48"/>
      <c r="B25" s="49"/>
      <c r="C25" s="6"/>
    </row>
    <row r="26" spans="1:5" ht="11.25" customHeight="1">
      <c r="A26" s="48"/>
      <c r="B26" s="49"/>
    </row>
    <row r="27" spans="1:5" ht="11.25" customHeight="1">
      <c r="A27" s="48"/>
      <c r="B27" s="49"/>
    </row>
    <row r="28" spans="1:5" ht="11.25" customHeight="1">
      <c r="A28" s="48"/>
      <c r="B28" s="49"/>
    </row>
    <row r="29" spans="1:5" ht="11.25" customHeight="1">
      <c r="B29" s="45"/>
    </row>
    <row r="30" spans="1:5" ht="11.25" customHeight="1">
      <c r="A30" s="46"/>
      <c r="B30" s="46"/>
    </row>
    <row r="31" spans="1:5" ht="13.5" customHeight="1">
      <c r="B31" s="45"/>
    </row>
    <row r="32" spans="1:5">
      <c r="B32" s="45"/>
    </row>
    <row r="33" spans="1:3" s="4" customFormat="1">
      <c r="A33" s="45"/>
      <c r="B33" s="45"/>
      <c r="C33" s="13"/>
    </row>
    <row r="34" spans="1:3">
      <c r="B34" s="45"/>
    </row>
    <row r="35" spans="1:3">
      <c r="B35" s="45"/>
    </row>
    <row r="36" spans="1:3">
      <c r="A36" s="48"/>
      <c r="B36" s="48"/>
      <c r="C36" s="15"/>
    </row>
    <row r="37" spans="1:3">
      <c r="A37" s="48"/>
      <c r="B37" s="48"/>
      <c r="C37" s="15"/>
    </row>
    <row r="38" spans="1:3">
      <c r="B38" s="45"/>
      <c r="C38" s="15"/>
    </row>
    <row r="39" spans="1:3" s="5" customFormat="1">
      <c r="A39" s="48"/>
      <c r="B39" s="48"/>
      <c r="C39" s="17"/>
    </row>
    <row r="40" spans="1:3" s="5" customFormat="1">
      <c r="A40" s="45"/>
      <c r="B40" s="45"/>
      <c r="C40" s="17"/>
    </row>
    <row r="41" spans="1:3">
      <c r="B41" s="45"/>
      <c r="C41" s="15"/>
    </row>
    <row r="42" spans="1:3" s="5" customFormat="1">
      <c r="A42" s="48"/>
      <c r="B42" s="48"/>
      <c r="C42" s="18"/>
    </row>
    <row r="43" spans="1:3">
      <c r="A43" s="48"/>
      <c r="B43" s="48"/>
      <c r="C43" s="15"/>
    </row>
    <row r="44" spans="1:3">
      <c r="B44" s="45"/>
      <c r="C44" s="16"/>
    </row>
    <row r="45" spans="1:3" s="5" customFormat="1">
      <c r="A45" s="48"/>
      <c r="B45" s="48"/>
      <c r="C45" s="18"/>
    </row>
    <row r="46" spans="1:3" s="5" customFormat="1">
      <c r="A46" s="45"/>
      <c r="B46" s="45"/>
      <c r="C46" s="18"/>
    </row>
    <row r="47" spans="1:3">
      <c r="B47" s="45"/>
      <c r="C47" s="16"/>
    </row>
    <row r="48" spans="1:3" s="5" customFormat="1">
      <c r="A48" s="45"/>
      <c r="B48" s="45"/>
      <c r="C48" s="18"/>
    </row>
    <row r="49" spans="1:3">
      <c r="B49" s="45"/>
      <c r="C49" s="16"/>
    </row>
    <row r="50" spans="1:3">
      <c r="B50" s="45"/>
      <c r="C50" s="16"/>
    </row>
    <row r="51" spans="1:3">
      <c r="B51" s="45"/>
      <c r="C51" s="16"/>
    </row>
    <row r="52" spans="1:3">
      <c r="B52" s="45"/>
      <c r="C52" s="16"/>
    </row>
    <row r="53" spans="1:3">
      <c r="B53" s="45"/>
      <c r="C53" s="16"/>
    </row>
    <row r="54" spans="1:3">
      <c r="B54" s="45"/>
      <c r="C54" s="16"/>
    </row>
    <row r="55" spans="1:3">
      <c r="B55" s="45"/>
      <c r="C55" s="16"/>
    </row>
    <row r="56" spans="1:3">
      <c r="B56" s="45"/>
      <c r="C56" s="16"/>
    </row>
    <row r="57" spans="1:3">
      <c r="B57" s="45"/>
      <c r="C57" s="16"/>
    </row>
    <row r="58" spans="1:3">
      <c r="B58" s="45"/>
      <c r="C58" s="16"/>
    </row>
    <row r="59" spans="1:3">
      <c r="A59" s="59"/>
      <c r="B59" s="62"/>
      <c r="C59" s="16"/>
    </row>
    <row r="60" spans="1:3">
      <c r="A60" s="59"/>
      <c r="B60" s="62"/>
      <c r="C60" s="16"/>
    </row>
    <row r="61" spans="1:3">
      <c r="A61" s="59"/>
      <c r="B61" s="62"/>
      <c r="C61" s="16"/>
    </row>
    <row r="62" spans="1:3">
      <c r="A62" s="59"/>
      <c r="B62" s="62"/>
    </row>
    <row r="63" spans="1:3" s="4" customFormat="1">
      <c r="A63" s="59"/>
      <c r="B63" s="62"/>
      <c r="C63" s="13"/>
    </row>
    <row r="64" spans="1:3" s="5" customFormat="1">
      <c r="A64" s="59"/>
      <c r="B64" s="62"/>
      <c r="C64" s="195"/>
    </row>
    <row r="65" spans="1:3" s="7" customFormat="1">
      <c r="A65" s="59"/>
      <c r="B65" s="62"/>
      <c r="C65" s="8"/>
    </row>
    <row r="66" spans="1:3">
      <c r="A66" s="59"/>
      <c r="B66" s="62"/>
      <c r="C66" s="9"/>
    </row>
    <row r="67" spans="1:3">
      <c r="A67" s="59"/>
      <c r="B67" s="62"/>
      <c r="C67" s="9"/>
    </row>
    <row r="68" spans="1:3">
      <c r="A68" s="59"/>
      <c r="B68" s="62"/>
      <c r="C68" s="9"/>
    </row>
    <row r="69" spans="1:3">
      <c r="A69" s="59"/>
      <c r="B69" s="62"/>
      <c r="C69" s="9"/>
    </row>
    <row r="70" spans="1:3">
      <c r="A70" s="59"/>
      <c r="B70" s="62"/>
      <c r="C70" s="9"/>
    </row>
    <row r="71" spans="1:3">
      <c r="A71" s="59"/>
      <c r="B71" s="62"/>
      <c r="C71" s="9"/>
    </row>
    <row r="72" spans="1:3">
      <c r="A72" s="59"/>
      <c r="B72" s="62"/>
      <c r="C72" s="9"/>
    </row>
    <row r="73" spans="1:3">
      <c r="A73" s="59"/>
      <c r="B73" s="62"/>
      <c r="C73" s="9"/>
    </row>
    <row r="74" spans="1:3">
      <c r="A74" s="59"/>
      <c r="B74" s="62"/>
      <c r="C74" s="9"/>
    </row>
    <row r="75" spans="1:3">
      <c r="A75" s="59"/>
      <c r="B75" s="62"/>
      <c r="C75" s="9"/>
    </row>
    <row r="76" spans="1:3">
      <c r="A76" s="59"/>
      <c r="B76" s="62"/>
      <c r="C76" s="9"/>
    </row>
    <row r="77" spans="1:3">
      <c r="A77" s="48"/>
      <c r="B77" s="61"/>
      <c r="C77" s="9"/>
    </row>
    <row r="78" spans="1:3">
      <c r="B78" s="45"/>
      <c r="C78" s="9"/>
    </row>
    <row r="79" spans="1:3">
      <c r="B79" s="45"/>
      <c r="C79" s="9"/>
    </row>
    <row r="80" spans="1:3" s="5" customFormat="1">
      <c r="A80" s="48"/>
      <c r="B80" s="48"/>
      <c r="C80" s="195"/>
    </row>
    <row r="81" spans="1:3">
      <c r="B81" s="45"/>
      <c r="C81" s="16"/>
    </row>
    <row r="82" spans="1:3">
      <c r="B82" s="45"/>
      <c r="C82" s="16"/>
    </row>
    <row r="83" spans="1:3" s="5" customFormat="1">
      <c r="A83" s="48"/>
      <c r="B83" s="45"/>
      <c r="C83" s="6"/>
    </row>
    <row r="84" spans="1:3">
      <c r="A84" s="59"/>
      <c r="B84" s="60"/>
    </row>
    <row r="85" spans="1:3">
      <c r="A85" s="59"/>
      <c r="B85" s="60"/>
    </row>
    <row r="86" spans="1:3">
      <c r="A86" s="59"/>
      <c r="B86" s="60"/>
    </row>
    <row r="87" spans="1:3">
      <c r="A87" s="59"/>
      <c r="B87" s="60"/>
    </row>
    <row r="88" spans="1:3">
      <c r="A88" s="59"/>
      <c r="B88" s="60"/>
    </row>
    <row r="89" spans="1:3">
      <c r="A89" s="59"/>
      <c r="B89" s="60"/>
    </row>
    <row r="90" spans="1:3">
      <c r="A90" s="59"/>
      <c r="B90" s="60"/>
    </row>
    <row r="91" spans="1:3">
      <c r="A91" s="59"/>
      <c r="B91" s="60"/>
    </row>
    <row r="92" spans="1:3">
      <c r="A92" s="48"/>
      <c r="B92" s="49"/>
    </row>
    <row r="93" spans="1:3">
      <c r="A93" s="48"/>
    </row>
    <row r="94" spans="1:3">
      <c r="B94" s="49"/>
    </row>
    <row r="95" spans="1:3">
      <c r="A95" s="48"/>
    </row>
    <row r="97" spans="1:2">
      <c r="B97" s="49"/>
    </row>
    <row r="98" spans="1:2">
      <c r="A98" s="48"/>
      <c r="B98" s="49"/>
    </row>
    <row r="99" spans="1:2">
      <c r="A99" s="48"/>
    </row>
    <row r="100" spans="1:2">
      <c r="B100" s="49"/>
    </row>
    <row r="101" spans="1:2">
      <c r="A101" s="48"/>
      <c r="B101" s="60"/>
    </row>
    <row r="102" spans="1:2">
      <c r="A102" s="58"/>
      <c r="B102" s="60"/>
    </row>
    <row r="103" spans="1:2">
      <c r="A103" s="58"/>
      <c r="B103" s="60"/>
    </row>
    <row r="104" spans="1:2">
      <c r="A104" s="58"/>
      <c r="B104" s="60"/>
    </row>
    <row r="105" spans="1:2">
      <c r="A105" s="58"/>
      <c r="B105" s="60"/>
    </row>
    <row r="106" spans="1:2">
      <c r="A106" s="58"/>
      <c r="B106" s="60"/>
    </row>
    <row r="107" spans="1:2">
      <c r="A107" s="58"/>
      <c r="B107" s="60"/>
    </row>
    <row r="108" spans="1:2">
      <c r="A108" s="58"/>
      <c r="B108" s="60"/>
    </row>
    <row r="109" spans="1:2">
      <c r="A109" s="58"/>
      <c r="B109" s="60"/>
    </row>
    <row r="110" spans="1:2">
      <c r="A110" s="58"/>
    </row>
    <row r="117" spans="1:2">
      <c r="B117" s="49"/>
    </row>
    <row r="118" spans="1:2">
      <c r="A118" s="48"/>
    </row>
    <row r="119" spans="1:2">
      <c r="B119" s="49"/>
    </row>
    <row r="120" spans="1:2">
      <c r="A120" s="48"/>
    </row>
    <row r="123" spans="1:2">
      <c r="B123" s="49"/>
    </row>
    <row r="124" spans="1:2">
      <c r="B124" s="45"/>
    </row>
    <row r="125" spans="1:2">
      <c r="B125" s="49"/>
    </row>
    <row r="126" spans="1:2">
      <c r="A126" s="48"/>
      <c r="B126" s="60"/>
    </row>
    <row r="127" spans="1:2">
      <c r="A127" s="58"/>
    </row>
    <row r="128" spans="1:2">
      <c r="B128" s="49"/>
    </row>
    <row r="129" spans="1:2">
      <c r="A129" s="48"/>
    </row>
    <row r="130" spans="1:2">
      <c r="B130" s="49"/>
    </row>
    <row r="131" spans="1:2">
      <c r="A131" s="48"/>
    </row>
  </sheetData>
  <mergeCells count="4">
    <mergeCell ref="A5:D5"/>
    <mergeCell ref="A1:D1"/>
    <mergeCell ref="A2:D2"/>
    <mergeCell ref="A4:D4"/>
  </mergeCells>
  <printOptions horizontalCentered="1"/>
  <pageMargins left="0.39370078740157483" right="0.39370078740157483" top="0.35433070866141736" bottom="0.6692913385826772" header="0.35433070866141736" footer="0.27559055118110237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9"/>
  <sheetViews>
    <sheetView view="pageBreakPreview" zoomScale="60" workbookViewId="0">
      <selection activeCell="E14" sqref="E14"/>
    </sheetView>
  </sheetViews>
  <sheetFormatPr defaultRowHeight="15.75"/>
  <cols>
    <col min="1" max="1" width="3.85546875" style="237" bestFit="1" customWidth="1"/>
    <col min="2" max="2" width="12.140625" style="66" bestFit="1" customWidth="1"/>
    <col min="3" max="3" width="27.7109375" style="65" bestFit="1" customWidth="1"/>
    <col min="4" max="4" width="14.42578125" style="66" bestFit="1" customWidth="1"/>
    <col min="5" max="5" width="9" style="65" bestFit="1" customWidth="1"/>
    <col min="6" max="6" width="14.42578125" style="65" bestFit="1" customWidth="1"/>
    <col min="7" max="10" width="8.85546875" style="65"/>
  </cols>
  <sheetData>
    <row r="1" spans="1:10">
      <c r="A1" s="620" t="s">
        <v>350</v>
      </c>
      <c r="B1" s="620"/>
      <c r="C1" s="620"/>
      <c r="D1" s="620"/>
      <c r="E1" s="620"/>
      <c r="F1" s="620"/>
      <c r="G1" s="236"/>
      <c r="H1" s="238"/>
      <c r="I1" s="238"/>
      <c r="J1" s="238"/>
    </row>
    <row r="2" spans="1:10">
      <c r="C2" s="362"/>
      <c r="D2" s="361"/>
      <c r="E2" s="360"/>
    </row>
    <row r="3" spans="1:10" ht="27.75" customHeight="1">
      <c r="A3" s="621" t="s">
        <v>349</v>
      </c>
      <c r="B3" s="621"/>
      <c r="C3" s="621"/>
      <c r="D3" s="621"/>
      <c r="E3" s="621"/>
      <c r="F3" s="621"/>
      <c r="G3" s="358"/>
      <c r="H3" s="358"/>
      <c r="I3" s="358"/>
      <c r="J3" s="358"/>
    </row>
    <row r="4" spans="1:10" ht="39" customHeight="1">
      <c r="A4" s="621" t="s">
        <v>348</v>
      </c>
      <c r="B4" s="621"/>
      <c r="C4" s="621"/>
      <c r="D4" s="621"/>
      <c r="E4" s="621"/>
      <c r="F4" s="621"/>
      <c r="G4" s="358"/>
      <c r="H4" s="358"/>
      <c r="I4" s="358"/>
      <c r="J4" s="358"/>
    </row>
    <row r="5" spans="1:10" ht="19.5" customHeight="1" thickBot="1">
      <c r="B5" s="359"/>
      <c r="C5" s="359"/>
      <c r="D5" s="359"/>
      <c r="E5" s="359"/>
      <c r="F5" s="359"/>
      <c r="G5" s="359"/>
      <c r="H5" s="359"/>
      <c r="I5" s="358"/>
      <c r="J5" s="358"/>
    </row>
    <row r="6" spans="1:10" s="346" customFormat="1" ht="31.5">
      <c r="A6" s="357" t="s">
        <v>347</v>
      </c>
      <c r="B6" s="356" t="s">
        <v>346</v>
      </c>
      <c r="C6" s="356" t="s">
        <v>60</v>
      </c>
      <c r="D6" s="355" t="s">
        <v>345</v>
      </c>
      <c r="E6" s="355" t="s">
        <v>344</v>
      </c>
      <c r="F6" s="354" t="s">
        <v>343</v>
      </c>
      <c r="G6" s="239"/>
      <c r="H6" s="239"/>
      <c r="I6" s="239"/>
      <c r="J6" s="239"/>
    </row>
    <row r="7" spans="1:10" s="346" customFormat="1" ht="39" customHeight="1">
      <c r="A7" s="628"/>
      <c r="B7" s="629"/>
      <c r="C7" s="630"/>
      <c r="D7" s="235" t="s">
        <v>240</v>
      </c>
      <c r="E7" s="235" t="s">
        <v>239</v>
      </c>
      <c r="F7" s="347" t="s">
        <v>342</v>
      </c>
      <c r="G7" s="239"/>
      <c r="H7" s="239"/>
      <c r="I7" s="239"/>
      <c r="J7" s="239"/>
    </row>
    <row r="8" spans="1:10" s="346" customFormat="1">
      <c r="A8" s="627" t="s">
        <v>0</v>
      </c>
      <c r="B8" s="343">
        <v>841403</v>
      </c>
      <c r="C8" s="344" t="s">
        <v>341</v>
      </c>
      <c r="D8" s="343">
        <v>8</v>
      </c>
      <c r="E8" s="343">
        <v>8</v>
      </c>
      <c r="F8" s="342">
        <v>8</v>
      </c>
      <c r="G8" s="239"/>
      <c r="H8" s="239"/>
      <c r="I8" s="239"/>
      <c r="J8" s="239"/>
    </row>
    <row r="9" spans="1:10" s="346" customFormat="1">
      <c r="A9" s="625"/>
      <c r="B9" s="343">
        <v>869041</v>
      </c>
      <c r="C9" s="344" t="s">
        <v>62</v>
      </c>
      <c r="D9" s="343">
        <v>3</v>
      </c>
      <c r="E9" s="343">
        <v>3</v>
      </c>
      <c r="F9" s="342">
        <v>3</v>
      </c>
      <c r="G9" s="239"/>
      <c r="H9" s="239"/>
      <c r="I9" s="239"/>
      <c r="J9" s="239"/>
    </row>
    <row r="10" spans="1:10" s="346" customFormat="1">
      <c r="A10" s="625"/>
      <c r="B10" s="353">
        <v>841126</v>
      </c>
      <c r="C10" s="344" t="s">
        <v>340</v>
      </c>
      <c r="D10" s="343">
        <v>1</v>
      </c>
      <c r="E10" s="343">
        <v>1</v>
      </c>
      <c r="F10" s="342">
        <v>1</v>
      </c>
      <c r="G10" s="239"/>
      <c r="H10" s="239"/>
      <c r="I10" s="239"/>
      <c r="J10" s="239"/>
    </row>
    <row r="11" spans="1:10" s="346" customFormat="1">
      <c r="A11" s="626"/>
      <c r="B11" s="353">
        <v>562913</v>
      </c>
      <c r="C11" s="344" t="s">
        <v>339</v>
      </c>
      <c r="D11" s="343">
        <v>10</v>
      </c>
      <c r="E11" s="343">
        <v>10</v>
      </c>
      <c r="F11" s="342">
        <v>10</v>
      </c>
      <c r="G11" s="239"/>
      <c r="H11" s="239"/>
      <c r="I11" s="239"/>
      <c r="J11" s="239"/>
    </row>
    <row r="12" spans="1:10" s="346" customFormat="1">
      <c r="A12" s="348"/>
      <c r="B12" s="352" t="s">
        <v>338</v>
      </c>
      <c r="C12" s="351"/>
      <c r="D12" s="350">
        <f>SUM(D8:D11)</f>
        <v>22</v>
      </c>
      <c r="E12" s="350">
        <f>SUM(E8:E11)</f>
        <v>22</v>
      </c>
      <c r="F12" s="349">
        <f>SUM(F8:F11)</f>
        <v>22</v>
      </c>
      <c r="G12" s="239"/>
      <c r="H12" s="239"/>
      <c r="I12" s="239"/>
      <c r="J12" s="239"/>
    </row>
    <row r="13" spans="1:10" s="346" customFormat="1" ht="19.5" customHeight="1">
      <c r="A13" s="348" t="s">
        <v>1</v>
      </c>
      <c r="B13" s="94">
        <v>841126</v>
      </c>
      <c r="C13" s="91" t="s">
        <v>337</v>
      </c>
      <c r="D13" s="235">
        <v>20</v>
      </c>
      <c r="E13" s="235">
        <v>20</v>
      </c>
      <c r="F13" s="347">
        <v>17</v>
      </c>
      <c r="G13" s="239"/>
      <c r="H13" s="239"/>
      <c r="I13" s="239"/>
      <c r="J13" s="239"/>
    </row>
    <row r="14" spans="1:10">
      <c r="A14" s="345"/>
      <c r="B14" s="341" t="s">
        <v>336</v>
      </c>
      <c r="C14" s="340"/>
      <c r="D14" s="339">
        <f>D13</f>
        <v>20</v>
      </c>
      <c r="E14" s="339">
        <f>E13</f>
        <v>20</v>
      </c>
      <c r="F14" s="338">
        <f>F13</f>
        <v>17</v>
      </c>
    </row>
    <row r="15" spans="1:10">
      <c r="A15" s="625" t="s">
        <v>12</v>
      </c>
      <c r="B15" s="343">
        <v>910502</v>
      </c>
      <c r="C15" s="344" t="s">
        <v>335</v>
      </c>
      <c r="D15" s="343">
        <v>2</v>
      </c>
      <c r="E15" s="343">
        <v>2</v>
      </c>
      <c r="F15" s="342">
        <v>2</v>
      </c>
    </row>
    <row r="16" spans="1:10">
      <c r="A16" s="625"/>
      <c r="B16" s="341" t="s">
        <v>334</v>
      </c>
      <c r="C16" s="340"/>
      <c r="D16" s="339">
        <f>SUM(D15)</f>
        <v>2</v>
      </c>
      <c r="E16" s="339">
        <f>SUM(E15)</f>
        <v>2</v>
      </c>
      <c r="F16" s="338">
        <f>SUM(F15)</f>
        <v>2</v>
      </c>
    </row>
    <row r="17" spans="1:6">
      <c r="A17" s="625" t="s">
        <v>14</v>
      </c>
      <c r="B17" s="343">
        <v>910123</v>
      </c>
      <c r="C17" s="344" t="s">
        <v>45</v>
      </c>
      <c r="D17" s="343">
        <v>2</v>
      </c>
      <c r="E17" s="343">
        <v>2</v>
      </c>
      <c r="F17" s="342">
        <v>2</v>
      </c>
    </row>
    <row r="18" spans="1:6" ht="19.5" customHeight="1">
      <c r="A18" s="626"/>
      <c r="B18" s="341" t="s">
        <v>333</v>
      </c>
      <c r="C18" s="340"/>
      <c r="D18" s="339">
        <f>D17</f>
        <v>2</v>
      </c>
      <c r="E18" s="339">
        <f>E17</f>
        <v>2</v>
      </c>
      <c r="F18" s="338">
        <f>F17</f>
        <v>2</v>
      </c>
    </row>
    <row r="19" spans="1:6" ht="36" customHeight="1" thickBot="1">
      <c r="A19" s="622" t="s">
        <v>332</v>
      </c>
      <c r="B19" s="623"/>
      <c r="C19" s="624"/>
      <c r="D19" s="337">
        <f>D12+D14+D16+D18</f>
        <v>46</v>
      </c>
      <c r="E19" s="337">
        <f>E12+E14+E16+E18</f>
        <v>46</v>
      </c>
      <c r="F19" s="336">
        <f>F12+F14+F16+F18</f>
        <v>43</v>
      </c>
    </row>
  </sheetData>
  <mergeCells count="8">
    <mergeCell ref="A1:F1"/>
    <mergeCell ref="A3:F3"/>
    <mergeCell ref="A4:F4"/>
    <mergeCell ref="A19:C19"/>
    <mergeCell ref="A15:A16"/>
    <mergeCell ref="A17:A18"/>
    <mergeCell ref="A8:A11"/>
    <mergeCell ref="A7:C7"/>
  </mergeCells>
  <printOptions horizontalCentered="1"/>
  <pageMargins left="0.74803149606299213" right="0.70866141732283472" top="0.31496062992125984" bottom="0.2755905511811023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68"/>
  <sheetViews>
    <sheetView view="pageBreakPreview" zoomScale="60" workbookViewId="0">
      <selection activeCell="I18" sqref="I18"/>
    </sheetView>
  </sheetViews>
  <sheetFormatPr defaultRowHeight="15.75"/>
  <cols>
    <col min="1" max="1" width="8.85546875" style="65"/>
    <col min="2" max="2" width="30.42578125" style="65" customWidth="1"/>
    <col min="3" max="3" width="9.140625" style="66" hidden="1" customWidth="1"/>
    <col min="4" max="4" width="9.140625" style="65" hidden="1" customWidth="1"/>
    <col min="5" max="8" width="8.85546875" style="65"/>
    <col min="9" max="9" width="15.28515625" style="65" customWidth="1"/>
    <col min="10" max="10" width="8.85546875" style="65"/>
  </cols>
  <sheetData>
    <row r="1" spans="1:10">
      <c r="A1" s="620" t="s">
        <v>331</v>
      </c>
      <c r="B1" s="620"/>
      <c r="C1" s="620"/>
      <c r="D1" s="620"/>
      <c r="E1" s="620"/>
      <c r="F1" s="620"/>
      <c r="G1" s="620"/>
      <c r="H1" s="620"/>
      <c r="I1" s="620"/>
      <c r="J1" s="620"/>
    </row>
    <row r="3" spans="1:10" ht="37.5" customHeight="1">
      <c r="A3" s="621" t="s">
        <v>312</v>
      </c>
      <c r="B3" s="621"/>
      <c r="C3" s="621"/>
      <c r="D3" s="621"/>
      <c r="E3" s="621"/>
      <c r="F3" s="621"/>
      <c r="G3" s="621"/>
      <c r="H3" s="621"/>
      <c r="I3" s="621"/>
      <c r="J3" s="621"/>
    </row>
    <row r="5" spans="1:10">
      <c r="A5" s="238" t="s">
        <v>224</v>
      </c>
      <c r="B5" s="238"/>
      <c r="E5" s="237" t="s">
        <v>225</v>
      </c>
      <c r="F5" s="65" t="s">
        <v>255</v>
      </c>
      <c r="H5" s="66"/>
      <c r="J5" s="237" t="s">
        <v>268</v>
      </c>
    </row>
    <row r="6" spans="1:10">
      <c r="A6" s="238" t="s">
        <v>226</v>
      </c>
      <c r="B6" s="238"/>
      <c r="E6" s="237"/>
      <c r="F6" s="65" t="s">
        <v>302</v>
      </c>
      <c r="H6" s="66"/>
      <c r="J6" s="237"/>
    </row>
    <row r="7" spans="1:10">
      <c r="A7" s="238"/>
      <c r="B7" s="238"/>
      <c r="E7" s="237"/>
      <c r="H7" s="66"/>
      <c r="J7" s="237"/>
    </row>
    <row r="8" spans="1:10">
      <c r="A8" s="238" t="s">
        <v>227</v>
      </c>
      <c r="B8" s="238"/>
      <c r="E8" s="237" t="s">
        <v>228</v>
      </c>
      <c r="F8" s="65" t="s">
        <v>267</v>
      </c>
      <c r="H8" s="66"/>
      <c r="J8" s="237" t="s">
        <v>260</v>
      </c>
    </row>
    <row r="9" spans="1:10">
      <c r="A9" s="238" t="s">
        <v>229</v>
      </c>
      <c r="B9" s="238"/>
      <c r="E9" s="237"/>
      <c r="F9" s="65" t="s">
        <v>302</v>
      </c>
      <c r="H9" s="66"/>
      <c r="J9" s="237"/>
    </row>
    <row r="10" spans="1:10">
      <c r="A10" s="241"/>
      <c r="B10" s="238"/>
      <c r="E10" s="237"/>
      <c r="H10" s="66"/>
      <c r="J10" s="237"/>
    </row>
    <row r="11" spans="1:10" ht="13.5" customHeight="1">
      <c r="A11" s="238" t="s">
        <v>230</v>
      </c>
      <c r="B11" s="238"/>
      <c r="E11" s="237" t="s">
        <v>231</v>
      </c>
      <c r="F11" s="65" t="s">
        <v>307</v>
      </c>
      <c r="H11" s="66"/>
      <c r="J11" s="237" t="s">
        <v>265</v>
      </c>
    </row>
    <row r="12" spans="1:10">
      <c r="A12" s="238" t="s">
        <v>232</v>
      </c>
      <c r="B12" s="238"/>
      <c r="E12" s="237"/>
      <c r="F12" s="65" t="s">
        <v>302</v>
      </c>
      <c r="H12" s="66"/>
      <c r="J12" s="237"/>
    </row>
    <row r="13" spans="1:10">
      <c r="A13" s="238"/>
      <c r="B13" s="238"/>
      <c r="E13" s="237"/>
      <c r="H13" s="66"/>
      <c r="J13" s="237"/>
    </row>
    <row r="14" spans="1:10">
      <c r="A14" s="238" t="s">
        <v>252</v>
      </c>
      <c r="B14" s="238"/>
      <c r="E14" s="237" t="s">
        <v>253</v>
      </c>
      <c r="F14" s="65" t="s">
        <v>269</v>
      </c>
      <c r="H14" s="66"/>
      <c r="J14" s="237" t="s">
        <v>258</v>
      </c>
    </row>
    <row r="15" spans="1:10" ht="21" customHeight="1">
      <c r="A15" s="238" t="s">
        <v>254</v>
      </c>
      <c r="B15" s="238"/>
      <c r="E15" s="237"/>
      <c r="F15" s="65" t="s">
        <v>311</v>
      </c>
      <c r="H15" s="66"/>
      <c r="J15" s="237"/>
    </row>
    <row r="16" spans="1:10">
      <c r="A16" s="238"/>
      <c r="B16" s="238"/>
      <c r="E16" s="237"/>
      <c r="H16" s="66"/>
      <c r="J16" s="237"/>
    </row>
    <row r="17" spans="1:10">
      <c r="A17" s="238" t="s">
        <v>255</v>
      </c>
      <c r="B17" s="238"/>
      <c r="E17" s="237" t="s">
        <v>256</v>
      </c>
      <c r="F17" s="65" t="s">
        <v>307</v>
      </c>
      <c r="H17" s="66"/>
      <c r="J17" s="237" t="s">
        <v>258</v>
      </c>
    </row>
    <row r="18" spans="1:10">
      <c r="A18" s="238" t="s">
        <v>257</v>
      </c>
      <c r="B18" s="238"/>
      <c r="E18" s="237"/>
      <c r="F18" s="65" t="s">
        <v>310</v>
      </c>
      <c r="H18" s="66"/>
      <c r="J18" s="237"/>
    </row>
    <row r="19" spans="1:10">
      <c r="A19" s="238"/>
      <c r="B19" s="238"/>
      <c r="E19" s="237"/>
      <c r="H19" s="66"/>
      <c r="J19" s="237"/>
    </row>
    <row r="20" spans="1:10">
      <c r="A20" s="238" t="s">
        <v>255</v>
      </c>
      <c r="B20" s="238"/>
      <c r="E20" s="237" t="s">
        <v>258</v>
      </c>
      <c r="F20" s="65" t="s">
        <v>307</v>
      </c>
      <c r="H20" s="66"/>
      <c r="J20" s="237" t="s">
        <v>309</v>
      </c>
    </row>
    <row r="21" spans="1:10">
      <c r="A21" s="238" t="s">
        <v>259</v>
      </c>
      <c r="B21" s="238"/>
      <c r="E21" s="237"/>
      <c r="F21" s="65" t="s">
        <v>308</v>
      </c>
      <c r="H21" s="66"/>
      <c r="J21" s="237"/>
    </row>
    <row r="22" spans="1:10">
      <c r="A22" s="238"/>
      <c r="B22" s="238"/>
      <c r="E22" s="237"/>
      <c r="H22" s="66"/>
      <c r="J22" s="237"/>
    </row>
    <row r="23" spans="1:10">
      <c r="A23" s="238" t="s">
        <v>255</v>
      </c>
      <c r="B23" s="238"/>
      <c r="E23" s="237" t="s">
        <v>260</v>
      </c>
      <c r="F23" s="65" t="s">
        <v>307</v>
      </c>
      <c r="H23" s="66"/>
      <c r="J23" s="237" t="s">
        <v>306</v>
      </c>
    </row>
    <row r="24" spans="1:10">
      <c r="A24" s="238" t="s">
        <v>261</v>
      </c>
      <c r="B24" s="238"/>
      <c r="E24" s="237"/>
      <c r="F24" s="65" t="s">
        <v>305</v>
      </c>
      <c r="H24" s="66"/>
      <c r="J24" s="237"/>
    </row>
    <row r="25" spans="1:10">
      <c r="A25" s="238"/>
      <c r="B25" s="238"/>
      <c r="E25" s="237"/>
      <c r="H25" s="66"/>
      <c r="J25" s="237"/>
    </row>
    <row r="26" spans="1:10">
      <c r="A26" s="238" t="s">
        <v>255</v>
      </c>
      <c r="B26" s="238"/>
      <c r="E26" s="237" t="s">
        <v>260</v>
      </c>
      <c r="F26" s="39" t="s">
        <v>304</v>
      </c>
      <c r="G26" s="39"/>
      <c r="H26" s="240"/>
      <c r="I26" s="39"/>
      <c r="J26" s="239" t="s">
        <v>303</v>
      </c>
    </row>
    <row r="27" spans="1:10">
      <c r="A27" s="238" t="s">
        <v>262</v>
      </c>
      <c r="B27" s="238"/>
      <c r="E27" s="237"/>
    </row>
    <row r="28" spans="1:10">
      <c r="A28" s="238"/>
      <c r="B28" s="238"/>
      <c r="E28" s="237"/>
    </row>
    <row r="29" spans="1:10">
      <c r="A29" s="238" t="s">
        <v>255</v>
      </c>
      <c r="B29" s="238"/>
      <c r="E29" s="237" t="s">
        <v>263</v>
      </c>
    </row>
    <row r="30" spans="1:10">
      <c r="A30" s="238" t="s">
        <v>264</v>
      </c>
      <c r="B30" s="238"/>
      <c r="E30" s="237"/>
    </row>
    <row r="31" spans="1:10">
      <c r="A31" s="238"/>
      <c r="B31" s="238"/>
      <c r="E31" s="237"/>
    </row>
    <row r="32" spans="1:10">
      <c r="A32" s="238" t="s">
        <v>255</v>
      </c>
      <c r="B32" s="238"/>
      <c r="E32" s="237" t="s">
        <v>265</v>
      </c>
    </row>
    <row r="33" spans="1:5">
      <c r="A33" s="238" t="s">
        <v>266</v>
      </c>
      <c r="B33" s="238"/>
      <c r="E33" s="237"/>
    </row>
    <row r="34" spans="1:5">
      <c r="A34" s="238"/>
      <c r="B34" s="238"/>
      <c r="E34" s="237"/>
    </row>
    <row r="35" spans="1:5">
      <c r="A35" s="238" t="s">
        <v>267</v>
      </c>
      <c r="B35" s="238"/>
      <c r="E35" s="237" t="s">
        <v>268</v>
      </c>
    </row>
    <row r="36" spans="1:5">
      <c r="A36" s="238" t="s">
        <v>266</v>
      </c>
      <c r="B36" s="238"/>
      <c r="E36" s="237"/>
    </row>
    <row r="37" spans="1:5">
      <c r="A37" s="238"/>
      <c r="B37" s="238"/>
      <c r="E37" s="237"/>
    </row>
    <row r="38" spans="1:5">
      <c r="A38" s="238" t="s">
        <v>269</v>
      </c>
      <c r="B38" s="238"/>
      <c r="E38" s="237" t="s">
        <v>258</v>
      </c>
    </row>
    <row r="39" spans="1:5">
      <c r="A39" s="238" t="s">
        <v>270</v>
      </c>
      <c r="B39" s="238"/>
      <c r="E39" s="237"/>
    </row>
    <row r="40" spans="1:5">
      <c r="A40" s="238"/>
      <c r="B40" s="238"/>
      <c r="E40" s="237"/>
    </row>
    <row r="41" spans="1:5">
      <c r="A41" s="238" t="s">
        <v>255</v>
      </c>
      <c r="B41" s="238"/>
      <c r="E41" s="237" t="s">
        <v>231</v>
      </c>
    </row>
    <row r="42" spans="1:5">
      <c r="A42" s="238" t="s">
        <v>271</v>
      </c>
      <c r="B42" s="238"/>
      <c r="E42" s="237"/>
    </row>
    <row r="43" spans="1:5">
      <c r="A43" s="238"/>
      <c r="B43" s="238"/>
      <c r="E43" s="237"/>
    </row>
    <row r="44" spans="1:5">
      <c r="A44" s="238" t="s">
        <v>255</v>
      </c>
      <c r="B44" s="238"/>
      <c r="E44" s="237" t="s">
        <v>260</v>
      </c>
    </row>
    <row r="45" spans="1:5">
      <c r="A45" s="238" t="s">
        <v>272</v>
      </c>
      <c r="B45" s="238"/>
      <c r="E45" s="237"/>
    </row>
    <row r="46" spans="1:5">
      <c r="A46" s="238"/>
      <c r="B46" s="238"/>
      <c r="E46" s="237"/>
    </row>
    <row r="47" spans="1:5">
      <c r="A47" s="238" t="s">
        <v>255</v>
      </c>
      <c r="B47" s="238"/>
      <c r="E47" s="237" t="s">
        <v>268</v>
      </c>
    </row>
    <row r="48" spans="1:5">
      <c r="A48" s="238" t="s">
        <v>302</v>
      </c>
      <c r="B48" s="238"/>
      <c r="E48" s="237"/>
    </row>
    <row r="49" spans="5:5">
      <c r="E49" s="237"/>
    </row>
    <row r="50" spans="5:5">
      <c r="E50" s="237"/>
    </row>
    <row r="51" spans="5:5">
      <c r="E51" s="237"/>
    </row>
    <row r="52" spans="5:5">
      <c r="E52" s="237"/>
    </row>
    <row r="53" spans="5:5">
      <c r="E53" s="237"/>
    </row>
    <row r="54" spans="5:5">
      <c r="E54" s="237"/>
    </row>
    <row r="55" spans="5:5">
      <c r="E55" s="237"/>
    </row>
    <row r="56" spans="5:5">
      <c r="E56" s="237"/>
    </row>
    <row r="57" spans="5:5">
      <c r="E57" s="237"/>
    </row>
    <row r="58" spans="5:5">
      <c r="E58" s="237"/>
    </row>
    <row r="59" spans="5:5">
      <c r="E59" s="237"/>
    </row>
    <row r="60" spans="5:5">
      <c r="E60" s="237"/>
    </row>
    <row r="61" spans="5:5">
      <c r="E61" s="237"/>
    </row>
    <row r="62" spans="5:5">
      <c r="E62" s="237"/>
    </row>
    <row r="63" spans="5:5">
      <c r="E63" s="237"/>
    </row>
    <row r="64" spans="5:5">
      <c r="E64" s="237"/>
    </row>
    <row r="65" spans="5:5">
      <c r="E65" s="237"/>
    </row>
    <row r="66" spans="5:5">
      <c r="E66" s="237"/>
    </row>
    <row r="67" spans="5:5">
      <c r="E67" s="237"/>
    </row>
    <row r="68" spans="5:5">
      <c r="E68" s="237"/>
    </row>
  </sheetData>
  <mergeCells count="2">
    <mergeCell ref="A1:J1"/>
    <mergeCell ref="A3:J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</vt:i4>
      </vt:variant>
    </vt:vector>
  </HeadingPairs>
  <TitlesOfParts>
    <vt:vector size="15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'3.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Felhasználói név</dc:creator>
  <cp:lastModifiedBy>Iroda48</cp:lastModifiedBy>
  <cp:lastPrinted>2015-05-04T13:43:02Z</cp:lastPrinted>
  <dcterms:created xsi:type="dcterms:W3CDTF">2007-11-15T07:32:30Z</dcterms:created>
  <dcterms:modified xsi:type="dcterms:W3CDTF">2015-05-04T14:06:46Z</dcterms:modified>
</cp:coreProperties>
</file>