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1B79B002-560D-4245-8FC5-DF7B8B57CC75}" xr6:coauthVersionLast="45" xr6:coauthVersionMax="45" xr10:uidLastSave="{00000000-0000-0000-0000-000000000000}"/>
  <bookViews>
    <workbookView xWindow="-120" yWindow="-120" windowWidth="21840" windowHeight="13140" xr2:uid="{2A95B0EE-D1A7-4026-A95B-1A82A0DAAB61}"/>
  </bookViews>
  <sheets>
    <sheet name="6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0" i="1" l="1"/>
  <c r="F89" i="1"/>
  <c r="G89" i="1" s="1"/>
  <c r="E89" i="1"/>
  <c r="D89" i="1"/>
  <c r="G88" i="1"/>
  <c r="G87" i="1"/>
  <c r="G86" i="1"/>
  <c r="F86" i="1"/>
  <c r="E86" i="1"/>
  <c r="D86" i="1"/>
  <c r="F84" i="1"/>
  <c r="E84" i="1"/>
  <c r="D84" i="1"/>
  <c r="F82" i="1"/>
  <c r="E82" i="1"/>
  <c r="D82" i="1"/>
  <c r="G81" i="1"/>
  <c r="G78" i="1"/>
  <c r="G77" i="1"/>
  <c r="G76" i="1"/>
  <c r="G75" i="1"/>
  <c r="G74" i="1"/>
  <c r="G73" i="1"/>
  <c r="F72" i="1"/>
  <c r="G72" i="1" s="1"/>
  <c r="E72" i="1"/>
  <c r="D72" i="1"/>
  <c r="G71" i="1"/>
  <c r="G70" i="1"/>
  <c r="G69" i="1"/>
  <c r="G68" i="1"/>
  <c r="F67" i="1"/>
  <c r="G67" i="1" s="1"/>
  <c r="E67" i="1"/>
  <c r="D67" i="1"/>
  <c r="D65" i="1" s="1"/>
  <c r="G66" i="1"/>
  <c r="F65" i="1"/>
  <c r="G65" i="1" s="1"/>
  <c r="E65" i="1"/>
  <c r="G64" i="1"/>
  <c r="F62" i="1"/>
  <c r="G62" i="1" s="1"/>
  <c r="E62" i="1"/>
  <c r="D62" i="1"/>
  <c r="G61" i="1"/>
  <c r="G60" i="1"/>
  <c r="F59" i="1"/>
  <c r="G59" i="1" s="1"/>
  <c r="E59" i="1"/>
  <c r="E92" i="1" s="1"/>
  <c r="D59" i="1"/>
  <c r="D92" i="1" s="1"/>
  <c r="H54" i="1"/>
  <c r="G51" i="1"/>
  <c r="G50" i="1"/>
  <c r="G49" i="1"/>
  <c r="F49" i="1"/>
  <c r="E49" i="1"/>
  <c r="D49" i="1"/>
  <c r="F45" i="1"/>
  <c r="E45" i="1"/>
  <c r="D45" i="1"/>
  <c r="G44" i="1"/>
  <c r="G42" i="1"/>
  <c r="F41" i="1"/>
  <c r="E41" i="1"/>
  <c r="D41" i="1"/>
  <c r="G41" i="1" s="1"/>
  <c r="G40" i="1"/>
  <c r="G39" i="1"/>
  <c r="G37" i="1"/>
  <c r="G36" i="1"/>
  <c r="F36" i="1"/>
  <c r="E36" i="1"/>
  <c r="D36" i="1"/>
  <c r="G35" i="1"/>
  <c r="G34" i="1"/>
  <c r="G33" i="1"/>
  <c r="G32" i="1"/>
  <c r="G31" i="1"/>
  <c r="F31" i="1"/>
  <c r="E31" i="1"/>
  <c r="D31" i="1"/>
  <c r="G30" i="1"/>
  <c r="G29" i="1"/>
  <c r="G28" i="1"/>
  <c r="G27" i="1"/>
  <c r="G26" i="1"/>
  <c r="F25" i="1"/>
  <c r="E25" i="1"/>
  <c r="D25" i="1"/>
  <c r="G25" i="1" s="1"/>
  <c r="G24" i="1"/>
  <c r="G23" i="1"/>
  <c r="G22" i="1"/>
  <c r="G21" i="1"/>
  <c r="F20" i="1"/>
  <c r="E20" i="1"/>
  <c r="D20" i="1"/>
  <c r="G20" i="1" s="1"/>
  <c r="G19" i="1"/>
  <c r="G18" i="1"/>
  <c r="G17" i="1"/>
  <c r="G16" i="1"/>
  <c r="F15" i="1"/>
  <c r="E15" i="1"/>
  <c r="D15" i="1"/>
  <c r="G15" i="1" s="1"/>
  <c r="G14" i="1"/>
  <c r="G13" i="1"/>
  <c r="G12" i="1"/>
  <c r="G11" i="1"/>
  <c r="G9" i="1"/>
  <c r="F8" i="1"/>
  <c r="G8" i="1" s="1"/>
  <c r="E8" i="1"/>
  <c r="E7" i="1" s="1"/>
  <c r="E52" i="1" s="1"/>
  <c r="D8" i="1"/>
  <c r="F7" i="1"/>
  <c r="H2" i="1"/>
  <c r="F52" i="1" l="1"/>
  <c r="F92" i="1"/>
  <c r="G92" i="1" s="1"/>
  <c r="D7" i="1"/>
  <c r="D52" i="1" s="1"/>
  <c r="G52" i="1" l="1"/>
  <c r="G7" i="1"/>
</calcChain>
</file>

<file path=xl/sharedStrings.xml><?xml version="1.0" encoding="utf-8"?>
<sst xmlns="http://schemas.openxmlformats.org/spreadsheetml/2006/main" count="254" uniqueCount="220">
  <si>
    <t>6. melléklet</t>
  </si>
  <si>
    <t>Balatonakali Önkormányzat 2020. évi kiadásai</t>
  </si>
  <si>
    <t>adatok Ft-ban</t>
  </si>
  <si>
    <t>Sor-   sz</t>
  </si>
  <si>
    <t>Megnevezés</t>
  </si>
  <si>
    <t>Rovat száma</t>
  </si>
  <si>
    <t>2020. évi előirányzat</t>
  </si>
  <si>
    <r>
      <t>2020. évi mód.előir. (</t>
    </r>
    <r>
      <rPr>
        <sz val="8"/>
        <rFont val="Times New Roman"/>
        <family val="1"/>
        <charset val="238"/>
      </rPr>
      <t>2020.VII.8.)</t>
    </r>
  </si>
  <si>
    <r>
      <t xml:space="preserve">2020. évi mód.előir. </t>
    </r>
    <r>
      <rPr>
        <sz val="8"/>
        <rFont val="Times New Roman"/>
        <family val="1"/>
        <charset val="238"/>
      </rPr>
      <t>(2020.XII.1.)</t>
    </r>
  </si>
  <si>
    <t>mód./eredet előirányzat (%)</t>
  </si>
  <si>
    <t>A.</t>
  </si>
  <si>
    <t>B.</t>
  </si>
  <si>
    <t>C.</t>
  </si>
  <si>
    <t>D.</t>
  </si>
  <si>
    <t>E.</t>
  </si>
  <si>
    <t>F.</t>
  </si>
  <si>
    <t>G.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</si>
  <si>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</si>
  <si>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</si>
  <si>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</si>
  <si>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</si>
  <si>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</si>
  <si>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</si>
  <si>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</si>
  <si>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</si>
  <si>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</si>
  <si>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</si>
  <si>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 Készenléti, ügyeleti, helyettesítési díj</t>
  </si>
  <si>
    <t>K1104</t>
  </si>
  <si>
    <t>1.1.4. Béren kívüli juttatások</t>
  </si>
  <si>
    <t>K1107</t>
  </si>
  <si>
    <t>1.1.5. Közlekedési költségtérítés</t>
  </si>
  <si>
    <t>K1109</t>
  </si>
  <si>
    <t>1.1.6. Foglalkoztatottak egyéb személyi juttatásai</t>
  </si>
  <si>
    <t>K1113</t>
  </si>
  <si>
    <t>1.2</t>
  </si>
  <si>
    <t>Külső személyi juttatások</t>
  </si>
  <si>
    <t>K12</t>
  </si>
  <si>
    <t>1.2.1 Választott tisztségviselők juttatásai</t>
  </si>
  <si>
    <t>K121</t>
  </si>
  <si>
    <t>1.2.2 Munkavégzésre irányuló egyéb jogviszony</t>
  </si>
  <si>
    <t>K122</t>
  </si>
  <si>
    <t>1.2.3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</si>
  <si>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</si>
  <si>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</si>
  <si>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</si>
  <si>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</si>
  <si>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</si>
  <si>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</si>
  <si>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</si>
  <si>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</si>
  <si>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</si>
  <si>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</si>
  <si>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</si>
  <si>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</si>
  <si>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</si>
  <si>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</si>
  <si>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</si>
  <si>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</si>
  <si>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</si>
  <si>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</si>
  <si>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</si>
  <si>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</si>
  <si>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</si>
  <si>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</si>
  <si>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</si>
  <si>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</si>
  <si>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Fizetendő általános forgalmi adó</t>
  </si>
  <si>
    <t>K352</t>
  </si>
  <si>
    <t>3.5.3 Kamatkiadások</t>
  </si>
  <si>
    <t>K353</t>
  </si>
  <si>
    <t>3.5.4 Egyéb dologi kiadások</t>
  </si>
  <si>
    <t>K355</t>
  </si>
  <si>
    <t>4.</t>
  </si>
  <si>
    <t>Ellátottak pénzbeli juttatásai</t>
  </si>
  <si>
    <t>K4</t>
  </si>
  <si>
    <t>5.</t>
  </si>
  <si>
    <t>Egyéb működési célú kiadások</t>
  </si>
  <si>
    <t>K5</t>
  </si>
  <si>
    <t>5.1</t>
  </si>
  <si>
    <t>Elvonások és befizetések</t>
  </si>
  <si>
    <t>K502</t>
  </si>
  <si>
    <t>5.2</t>
  </si>
  <si>
    <t>Egyéb működési célú támogatások ÁH-n belülre</t>
  </si>
  <si>
    <t>K506</t>
  </si>
  <si>
    <t>5.3</t>
  </si>
  <si>
    <t>Egyéb működési célú támogatások ÁH-n kívülre</t>
  </si>
  <si>
    <t>K512</t>
  </si>
  <si>
    <t>5.4</t>
  </si>
  <si>
    <t>Tartalékok</t>
  </si>
  <si>
    <t>K513</t>
  </si>
  <si>
    <t>6.</t>
  </si>
  <si>
    <t>Beruházások</t>
  </si>
  <si>
    <t>K6</t>
  </si>
  <si>
    <t>6.1</t>
  </si>
  <si>
    <t>Ingatlanok beszerzése, létesítése</t>
  </si>
  <si>
    <t>K62</t>
  </si>
  <si>
    <t>6.2</t>
  </si>
  <si>
    <t>Informatikai eszközök beszerzése, létesítése</t>
  </si>
  <si>
    <t>K63</t>
  </si>
  <si>
    <t>6.3</t>
  </si>
  <si>
    <t>Egyéb tárgyi eszközök beszerzése, létesítése</t>
  </si>
  <si>
    <t>K64</t>
  </si>
  <si>
    <t>6.4</t>
  </si>
  <si>
    <t>Beruházási célú előzetesen felszámított ÁFA</t>
  </si>
  <si>
    <t>K67</t>
  </si>
  <si>
    <t>7.</t>
  </si>
  <si>
    <t>Felújítások</t>
  </si>
  <si>
    <t>K7</t>
  </si>
  <si>
    <t>7.1</t>
  </si>
  <si>
    <t>Ingatlanok felújítása</t>
  </si>
  <si>
    <t>K71</t>
  </si>
  <si>
    <t>7.2</t>
  </si>
  <si>
    <t>Egyéb tárgyi eszközök felújítása</t>
  </si>
  <si>
    <t>K73</t>
  </si>
  <si>
    <t>7.3</t>
  </si>
  <si>
    <t>Felújítási célú előzetesen felszámított ÁFA</t>
  </si>
  <si>
    <t>K74</t>
  </si>
  <si>
    <t>8.</t>
  </si>
  <si>
    <t>Egyéb felhalmozási célú kiadások</t>
  </si>
  <si>
    <t>K8</t>
  </si>
  <si>
    <t>8.1</t>
  </si>
  <si>
    <t>Egyéb felhalmozási célú támogatások ÁH-n belülre</t>
  </si>
  <si>
    <t>K84</t>
  </si>
  <si>
    <t>8.2</t>
  </si>
  <si>
    <t>Felhalmozási célú visszatérítendő támogatások, kölcsönök nyújtása ÁH-n kívülre</t>
  </si>
  <si>
    <t>K86</t>
  </si>
  <si>
    <t>8.3</t>
  </si>
  <si>
    <t>Egyéb felhalmozási célú támogatások ÁH-n kívülre</t>
  </si>
  <si>
    <t>K89</t>
  </si>
  <si>
    <t>9.</t>
  </si>
  <si>
    <t>Finanszírozási kiadások</t>
  </si>
  <si>
    <t>K91</t>
  </si>
  <si>
    <t>9.1</t>
  </si>
  <si>
    <t>ÁH-n belüli megelőlegezések visszafizetése</t>
  </si>
  <si>
    <t>K914</t>
  </si>
  <si>
    <t>9.2</t>
  </si>
  <si>
    <t xml:space="preserve">Központi, irányító szervi támogatás </t>
  </si>
  <si>
    <t>K915</t>
  </si>
  <si>
    <t>Kiadás összesen</t>
  </si>
  <si>
    <t>6. melléklet folytatása</t>
  </si>
  <si>
    <t>Balatonakali Önkormányzat 2020. évi bevételei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</si>
  <si>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</si>
  <si>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</si>
  <si>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</si>
  <si>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</si>
  <si>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</si>
  <si>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Egyéb működési célú támogatások ÁH-n belülről</t>
  </si>
  <si>
    <t>B16</t>
  </si>
  <si>
    <t>Felhalmozási célú támogatások ÁH-n belülről</t>
  </si>
  <si>
    <t>B2</t>
  </si>
  <si>
    <t>2.1</t>
  </si>
  <si>
    <t>Felhalmozási célú önkormányzati támogatások</t>
  </si>
  <si>
    <t>B25</t>
  </si>
  <si>
    <t>2.2</t>
  </si>
  <si>
    <t>Egyéb felhalmozási célú támogatások ÁH-n belülről</t>
  </si>
  <si>
    <t>Közhatalmi bevételek</t>
  </si>
  <si>
    <t>B3</t>
  </si>
  <si>
    <t>Vagyoni típusú adók</t>
  </si>
  <si>
    <t>B34</t>
  </si>
  <si>
    <t>Termékek és szolgáltatások adói</t>
  </si>
  <si>
    <t>B35</t>
  </si>
  <si>
    <t>3.2.1 Értékesítési és forgalmi adók</t>
  </si>
  <si>
    <t>B351</t>
  </si>
  <si>
    <t>3.2.2 Gépjárműadók</t>
  </si>
  <si>
    <t>B352</t>
  </si>
  <si>
    <t>3.2.3Egyéb áruhasználati és szolgáltatási adók</t>
  </si>
  <si>
    <t>B353</t>
  </si>
  <si>
    <t>Egyéb közhatalmi bevételek</t>
  </si>
  <si>
    <t>B36</t>
  </si>
  <si>
    <t>Működési bevételek</t>
  </si>
  <si>
    <t>B4</t>
  </si>
  <si>
    <t>4.1</t>
  </si>
  <si>
    <t>Készletértékesítés ellenértéke</t>
  </si>
  <si>
    <t>B401</t>
  </si>
  <si>
    <t>4.2</t>
  </si>
  <si>
    <t>Szolgáltatások ellenértéke</t>
  </si>
  <si>
    <t>B402</t>
  </si>
  <si>
    <t>4.3</t>
  </si>
  <si>
    <t>Közvetített szolgáltatások ellenértéke</t>
  </si>
  <si>
    <t>B403</t>
  </si>
  <si>
    <t>4.4</t>
  </si>
  <si>
    <t>Tulajdonosi bevételek</t>
  </si>
  <si>
    <t>B404</t>
  </si>
  <si>
    <t>4.5</t>
  </si>
  <si>
    <t>Kiszámlázott általános forgalmi adó</t>
  </si>
  <si>
    <t>B406</t>
  </si>
  <si>
    <t>4.6</t>
  </si>
  <si>
    <t>Általános forgalmi adó visszatérítése</t>
  </si>
  <si>
    <t>B407</t>
  </si>
  <si>
    <t>4.7</t>
  </si>
  <si>
    <t>Kamatbevételek</t>
  </si>
  <si>
    <t>B408</t>
  </si>
  <si>
    <t>4.8</t>
  </si>
  <si>
    <t>Biztosító által fizetett kártérítés</t>
  </si>
  <si>
    <t>B410</t>
  </si>
  <si>
    <t>4.9</t>
  </si>
  <si>
    <t>Egyéb működési bevételek</t>
  </si>
  <si>
    <t>B411</t>
  </si>
  <si>
    <t>Felhalmozási bevételek</t>
  </si>
  <si>
    <t xml:space="preserve">B5 </t>
  </si>
  <si>
    <t>Ingatlanok értékesítése</t>
  </si>
  <si>
    <t>B52</t>
  </si>
  <si>
    <t>Működési célú átvett pénzeszközök</t>
  </si>
  <si>
    <t>B6</t>
  </si>
  <si>
    <t>Egyéb működési célú átvett pénzeszközök</t>
  </si>
  <si>
    <t>B63</t>
  </si>
  <si>
    <t>Felhalmozási célú átvett pénzeszközök</t>
  </si>
  <si>
    <t>B7</t>
  </si>
  <si>
    <t>Felhalmozási célú visszatérítendő támogatások, kölcsönök visszatérülése ÁH-n kívülről</t>
  </si>
  <si>
    <t>B71</t>
  </si>
  <si>
    <t>Egyéb felhalmozási célú átvett pénzeszközök</t>
  </si>
  <si>
    <t>B73</t>
  </si>
  <si>
    <t>Belföldi finanszírozás bevételei</t>
  </si>
  <si>
    <t>B81</t>
  </si>
  <si>
    <t>Maradvány igénybevétele</t>
  </si>
  <si>
    <t>B813</t>
  </si>
  <si>
    <t>ÁH-n belüli megelőlegezések</t>
  </si>
  <si>
    <t>B814</t>
  </si>
  <si>
    <t>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</si>
</sst>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3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64"/>
      </diagonal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 diagonalUp="1">
      <left style="thin">
        <color indexed="8"/>
      </left>
      <right style="double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 diagonalUp="1">
      <left style="thin">
        <color indexed="64"/>
      </left>
      <right style="double">
        <color indexed="8"/>
      </right>
      <top style="thin">
        <color indexed="64"/>
      </top>
      <bottom style="double">
        <color indexed="8"/>
      </bottom>
      <diagonal style="thin">
        <color indexed="64"/>
      </diagonal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9" fontId="6" fillId="0" borderId="9" xfId="0" applyNumberFormat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9" fontId="2" fillId="0" borderId="9" xfId="0" applyNumberFormat="1" applyFont="1" applyBorder="1" applyAlignment="1">
      <alignment horizontal="right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3" fontId="4" fillId="0" borderId="13" xfId="0" applyNumberFormat="1" applyFont="1" applyBorder="1" applyAlignment="1">
      <alignment vertical="center"/>
    </xf>
    <xf numFmtId="3" fontId="4" fillId="0" borderId="13" xfId="0" applyNumberFormat="1" applyFont="1" applyBorder="1" applyAlignment="1">
      <alignment horizontal="right" vertical="center" wrapText="1"/>
    </xf>
    <xf numFmtId="9" fontId="4" fillId="0" borderId="9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9" fontId="4" fillId="0" borderId="14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9" fontId="7" fillId="0" borderId="9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horizontal="right" vertical="center" wrapText="1"/>
    </xf>
    <xf numFmtId="3" fontId="6" fillId="0" borderId="11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vertical="center"/>
    </xf>
    <xf numFmtId="3" fontId="2" fillId="0" borderId="13" xfId="0" applyNumberFormat="1" applyFont="1" applyBorder="1" applyAlignment="1">
      <alignment horizontal="right" vertical="center" wrapText="1"/>
    </xf>
    <xf numFmtId="14" fontId="4" fillId="0" borderId="11" xfId="0" applyNumberFormat="1" applyFont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8" fillId="0" borderId="0" xfId="0" applyFont="1"/>
    <xf numFmtId="0" fontId="9" fillId="0" borderId="0" xfId="0" applyFont="1"/>
    <xf numFmtId="9" fontId="2" fillId="0" borderId="14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9" fontId="6" fillId="0" borderId="16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9" fontId="2" fillId="0" borderId="18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vertical="center" wrapText="1"/>
    </xf>
    <xf numFmtId="3" fontId="3" fillId="0" borderId="0" xfId="0" applyNumberFormat="1" applyFont="1"/>
    <xf numFmtId="3" fontId="0" fillId="0" borderId="0" xfId="0" applyNumberFormat="1"/>
    <xf numFmtId="0" fontId="2" fillId="0" borderId="19" xfId="0" applyFont="1" applyBorder="1" applyAlignment="1">
      <alignment vertical="center"/>
    </xf>
    <xf numFmtId="3" fontId="2" fillId="0" borderId="19" xfId="0" applyNumberFormat="1" applyFont="1" applyBorder="1" applyAlignment="1">
      <alignment horizontal="right" vertical="center"/>
    </xf>
    <xf numFmtId="49" fontId="6" fillId="0" borderId="20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3" fontId="6" fillId="0" borderId="22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49" fontId="2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 wrapText="1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3" fontId="6" fillId="2" borderId="30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9" fontId="6" fillId="2" borderId="3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6" fillId="0" borderId="32" xfId="0" applyFont="1" applyBorder="1" applyAlignment="1">
      <alignment vertical="center"/>
    </xf>
    <xf numFmtId="3" fontId="6" fillId="0" borderId="33" xfId="0" applyNumberFormat="1" applyFont="1" applyBorder="1" applyAlignment="1">
      <alignment horizontal="right" vertical="center"/>
    </xf>
    <xf numFmtId="9" fontId="6" fillId="0" borderId="34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vertical="center"/>
    </xf>
    <xf numFmtId="9" fontId="2" fillId="0" borderId="34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vertical="center"/>
    </xf>
    <xf numFmtId="0" fontId="1" fillId="0" borderId="0" xfId="0" applyFont="1"/>
    <xf numFmtId="0" fontId="6" fillId="0" borderId="35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3" fontId="6" fillId="0" borderId="13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3" fontId="2" fillId="0" borderId="37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9" fontId="4" fillId="0" borderId="34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9" fontId="2" fillId="0" borderId="16" xfId="0" applyNumberFormat="1" applyFont="1" applyBorder="1" applyAlignment="1">
      <alignment horizontal="right" vertical="center"/>
    </xf>
    <xf numFmtId="3" fontId="6" fillId="0" borderId="35" xfId="0" applyNumberFormat="1" applyFont="1" applyBorder="1" applyAlignment="1">
      <alignment horizontal="right" vertical="center"/>
    </xf>
    <xf numFmtId="3" fontId="2" fillId="0" borderId="35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3" fontId="6" fillId="0" borderId="19" xfId="0" applyNumberFormat="1" applyFont="1" applyBorder="1" applyAlignment="1">
      <alignment horizontal="right" vertical="center"/>
    </xf>
    <xf numFmtId="9" fontId="6" fillId="0" borderId="39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3" fontId="2" fillId="0" borderId="40" xfId="0" applyNumberFormat="1" applyFont="1" applyBorder="1" applyAlignment="1">
      <alignment horizontal="right" vertical="center"/>
    </xf>
    <xf numFmtId="9" fontId="2" fillId="0" borderId="39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3" fontId="2" fillId="0" borderId="41" xfId="0" applyNumberFormat="1" applyFont="1" applyBorder="1" applyAlignment="1">
      <alignment horizontal="right" vertical="center"/>
    </xf>
    <xf numFmtId="9" fontId="2" fillId="0" borderId="42" xfId="0" applyNumberFormat="1" applyFont="1" applyBorder="1" applyAlignment="1">
      <alignment horizontal="right" vertical="center"/>
    </xf>
    <xf numFmtId="0" fontId="6" fillId="2" borderId="41" xfId="0" applyFont="1" applyFill="1" applyBorder="1" applyAlignment="1">
      <alignment horizontal="center" vertical="center"/>
    </xf>
    <xf numFmtId="3" fontId="6" fillId="2" borderId="26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8C009-DB47-414F-9EE7-6E18DC3CD11D}">
  <dimension ref="A1:J93"/>
  <sheetViews>
    <sheetView tabSelected="1" zoomScaleNormal="100" workbookViewId="0"/>
  </sheetViews>
  <sheetFormatPr defaultRowHeight="15" customHeight="1" x14ac:dyDescent="0.2"/>
  <cols>
    <col min="1" max="1" width="5.7109375" style="1" customWidth="1"/>
    <col min="2" max="2" width="35.7109375" style="1" customWidth="1"/>
    <col min="3" max="3" width="5.7109375" style="1" customWidth="1"/>
    <col min="4" max="6" width="10.5703125" style="1" bestFit="1" customWidth="1"/>
    <col min="7" max="7" width="9.7109375" style="1" customWidth="1"/>
    <col min="9" max="9" width="9.140625" customWidth="1"/>
    <col min="10" max="10" width="9.5703125" style="3" bestFit="1" customWidth="1"/>
    <col min="11" max="11" width="11.140625" bestFit="1" customWidth="1"/>
  </cols>
  <sheetData>
    <row r="1" spans="1:10" ht="15" customHeight="1" x14ac:dyDescent="0.2">
      <c r="H1" s="2" t="s">
        <v>0</v>
      </c>
    </row>
    <row r="2" spans="1:10" ht="15" customHeight="1" x14ac:dyDescent="0.2">
      <c r="H2" s="2" t="str">
        <f>'[1]1.sz. melléklet'!G2</f>
        <v>a 10/2020. (XII.1.) önkormányzati rendelethez</v>
      </c>
    </row>
    <row r="3" spans="1:10" ht="15" customHeight="1" x14ac:dyDescent="0.2">
      <c r="A3" s="4" t="s">
        <v>1</v>
      </c>
      <c r="B3" s="4"/>
      <c r="C3" s="4"/>
      <c r="D3" s="4"/>
      <c r="E3" s="4"/>
      <c r="F3" s="4"/>
      <c r="G3" s="4"/>
      <c r="H3" s="4"/>
    </row>
    <row r="4" spans="1:10" ht="12.75" customHeight="1" thickBot="1" x14ac:dyDescent="0.25">
      <c r="A4" s="5"/>
      <c r="B4" s="6"/>
      <c r="C4" s="6"/>
      <c r="D4" s="7"/>
      <c r="E4" s="7"/>
      <c r="F4" s="7"/>
      <c r="G4" s="8" t="s">
        <v>2</v>
      </c>
      <c r="H4" s="3"/>
      <c r="J4"/>
    </row>
    <row r="5" spans="1:10" ht="36.75" thickTop="1" x14ac:dyDescent="0.2">
      <c r="A5" s="9" t="s">
        <v>3</v>
      </c>
      <c r="B5" s="10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2" t="s">
        <v>9</v>
      </c>
      <c r="H5" s="3"/>
      <c r="J5"/>
    </row>
    <row r="6" spans="1:10" ht="15" customHeight="1" thickBot="1" x14ac:dyDescent="0.25">
      <c r="A6" s="13" t="s">
        <v>10</v>
      </c>
      <c r="B6" s="14" t="s">
        <v>11</v>
      </c>
      <c r="C6" s="15" t="s">
        <v>12</v>
      </c>
      <c r="D6" s="15" t="s">
        <v>13</v>
      </c>
      <c r="E6" s="15" t="s">
        <v>14</v>
      </c>
      <c r="F6" s="15" t="s">
        <v>15</v>
      </c>
      <c r="G6" s="16" t="s">
        <v>16</v>
      </c>
      <c r="H6" s="3"/>
      <c r="J6"/>
    </row>
    <row r="7" spans="1:10" ht="15" customHeight="1" thickTop="1" x14ac:dyDescent="0.2">
      <c r="A7" s="17" t="s">
        <v>17</v>
      </c>
      <c r="B7" s="18" t="s">
        <v>18</v>
      </c>
      <c r="C7" s="18" t="s">
        <v>19</v>
      </c>
      <c r="D7" s="19">
        <f>D8+D15</f>
        <v>52425558</v>
      </c>
      <c r="E7" s="19">
        <f>E8+E15</f>
        <v>51312558</v>
      </c>
      <c r="F7" s="19">
        <f>F8+F15</f>
        <v>51312558</v>
      </c>
      <c r="G7" s="20">
        <f>F7/D7</f>
        <v>0.97876989692699123</v>
      </c>
      <c r="H7" s="3"/>
      <c r="J7"/>
    </row>
    <row r="8" spans="1:10" ht="15" customHeight="1" x14ac:dyDescent="0.2">
      <c r="A8" s="21" t="s">
        <v>20</v>
      </c>
      <c r="B8" s="22" t="s">
        <v>21</v>
      </c>
      <c r="C8" s="22" t="s">
        <v>22</v>
      </c>
      <c r="D8" s="23">
        <f>SUM(D9:D14)</f>
        <v>41046500</v>
      </c>
      <c r="E8" s="24">
        <f>SUM(E9:E14)</f>
        <v>40563500</v>
      </c>
      <c r="F8" s="24">
        <f>SUM(F9:F14)</f>
        <v>40563500</v>
      </c>
      <c r="G8" s="25">
        <f t="shared" ref="G8:G9" si="0">F8/D8</f>
        <v>0.98823285785633364</v>
      </c>
      <c r="H8" s="3"/>
      <c r="J8"/>
    </row>
    <row r="9" spans="1:10" ht="15" customHeight="1" x14ac:dyDescent="0.2">
      <c r="A9" s="26"/>
      <c r="B9" s="27" t="s">
        <v>23</v>
      </c>
      <c r="C9" s="27" t="s">
        <v>24</v>
      </c>
      <c r="D9" s="28">
        <v>37242285</v>
      </c>
      <c r="E9" s="29">
        <v>36759285</v>
      </c>
      <c r="F9" s="29">
        <v>36759285</v>
      </c>
      <c r="G9" s="30">
        <f t="shared" si="0"/>
        <v>0.98703087095756881</v>
      </c>
      <c r="H9" s="3"/>
      <c r="J9"/>
    </row>
    <row r="10" spans="1:10" ht="15" customHeight="1" x14ac:dyDescent="0.2">
      <c r="A10" s="26"/>
      <c r="B10" s="27" t="s">
        <v>25</v>
      </c>
      <c r="C10" s="27" t="s">
        <v>26</v>
      </c>
      <c r="D10" s="31">
        <v>0</v>
      </c>
      <c r="E10" s="29">
        <v>0</v>
      </c>
      <c r="F10" s="29">
        <v>0</v>
      </c>
      <c r="G10" s="32"/>
      <c r="H10" s="3"/>
      <c r="J10"/>
    </row>
    <row r="11" spans="1:10" ht="15" customHeight="1" x14ac:dyDescent="0.2">
      <c r="A11" s="26"/>
      <c r="B11" s="27" t="s">
        <v>27</v>
      </c>
      <c r="C11" s="27" t="s">
        <v>28</v>
      </c>
      <c r="D11" s="33">
        <v>65000</v>
      </c>
      <c r="E11" s="29">
        <v>65000</v>
      </c>
      <c r="F11" s="29">
        <v>65000</v>
      </c>
      <c r="G11" s="30">
        <f t="shared" ref="G11:G37" si="1">F11/D11</f>
        <v>1</v>
      </c>
      <c r="H11" s="3"/>
      <c r="J11"/>
    </row>
    <row r="12" spans="1:10" ht="15" customHeight="1" x14ac:dyDescent="0.2">
      <c r="A12" s="26"/>
      <c r="B12" s="27" t="s">
        <v>29</v>
      </c>
      <c r="C12" s="27" t="s">
        <v>30</v>
      </c>
      <c r="D12" s="28">
        <v>2113202</v>
      </c>
      <c r="E12" s="28">
        <v>2113202</v>
      </c>
      <c r="F12" s="28">
        <v>2113202</v>
      </c>
      <c r="G12" s="30">
        <f t="shared" si="1"/>
        <v>1</v>
      </c>
      <c r="H12" s="3"/>
      <c r="J12"/>
    </row>
    <row r="13" spans="1:10" ht="15" customHeight="1" x14ac:dyDescent="0.2">
      <c r="A13" s="26"/>
      <c r="B13" s="27" t="s">
        <v>31</v>
      </c>
      <c r="C13" s="27" t="s">
        <v>32</v>
      </c>
      <c r="D13" s="28">
        <v>160000</v>
      </c>
      <c r="E13" s="28">
        <v>160000</v>
      </c>
      <c r="F13" s="28">
        <v>160000</v>
      </c>
      <c r="G13" s="30">
        <f t="shared" si="1"/>
        <v>1</v>
      </c>
      <c r="H13" s="3"/>
      <c r="J13"/>
    </row>
    <row r="14" spans="1:10" ht="15" customHeight="1" x14ac:dyDescent="0.2">
      <c r="A14" s="26"/>
      <c r="B14" s="27" t="s">
        <v>33</v>
      </c>
      <c r="C14" s="27" t="s">
        <v>34</v>
      </c>
      <c r="D14" s="28">
        <v>1466013</v>
      </c>
      <c r="E14" s="28">
        <v>1466013</v>
      </c>
      <c r="F14" s="28">
        <v>1466013</v>
      </c>
      <c r="G14" s="30">
        <f t="shared" si="1"/>
        <v>1</v>
      </c>
      <c r="H14" s="3"/>
      <c r="J14"/>
    </row>
    <row r="15" spans="1:10" ht="15" customHeight="1" x14ac:dyDescent="0.2">
      <c r="A15" s="21" t="s">
        <v>35</v>
      </c>
      <c r="B15" s="22" t="s">
        <v>36</v>
      </c>
      <c r="C15" s="22" t="s">
        <v>37</v>
      </c>
      <c r="D15" s="24">
        <f>SUM(D16:D18)</f>
        <v>11379058</v>
      </c>
      <c r="E15" s="24">
        <f>SUM(E16:E18)</f>
        <v>10749058</v>
      </c>
      <c r="F15" s="24">
        <f>SUM(F16:F18)</f>
        <v>10749058</v>
      </c>
      <c r="G15" s="25">
        <f t="shared" si="1"/>
        <v>0.94463513587855863</v>
      </c>
      <c r="H15" s="3"/>
      <c r="J15"/>
    </row>
    <row r="16" spans="1:10" ht="15" customHeight="1" x14ac:dyDescent="0.2">
      <c r="A16" s="26"/>
      <c r="B16" s="27" t="s">
        <v>38</v>
      </c>
      <c r="C16" s="27" t="s">
        <v>39</v>
      </c>
      <c r="D16" s="28">
        <v>8459743</v>
      </c>
      <c r="E16" s="28">
        <v>8459743</v>
      </c>
      <c r="F16" s="28">
        <v>8459743</v>
      </c>
      <c r="G16" s="30">
        <f t="shared" si="1"/>
        <v>1</v>
      </c>
      <c r="H16" s="3"/>
      <c r="J16"/>
    </row>
    <row r="17" spans="1:10" ht="15" customHeight="1" x14ac:dyDescent="0.2">
      <c r="A17" s="26"/>
      <c r="B17" s="27" t="s">
        <v>40</v>
      </c>
      <c r="C17" s="27" t="s">
        <v>41</v>
      </c>
      <c r="D17" s="28">
        <v>1598040</v>
      </c>
      <c r="E17" s="28">
        <v>1598040</v>
      </c>
      <c r="F17" s="28">
        <v>1598040</v>
      </c>
      <c r="G17" s="34">
        <f t="shared" si="1"/>
        <v>1</v>
      </c>
      <c r="H17" s="3"/>
      <c r="J17"/>
    </row>
    <row r="18" spans="1:10" ht="15" customHeight="1" x14ac:dyDescent="0.2">
      <c r="A18" s="26"/>
      <c r="B18" s="27" t="s">
        <v>42</v>
      </c>
      <c r="C18" s="27" t="s">
        <v>43</v>
      </c>
      <c r="D18" s="28">
        <v>1321275</v>
      </c>
      <c r="E18" s="29">
        <v>691275</v>
      </c>
      <c r="F18" s="29">
        <v>691275</v>
      </c>
      <c r="G18" s="34">
        <f t="shared" si="1"/>
        <v>0.52318782993699264</v>
      </c>
      <c r="H18" s="3"/>
      <c r="J18"/>
    </row>
    <row r="19" spans="1:10" ht="15" customHeight="1" x14ac:dyDescent="0.2">
      <c r="A19" s="35" t="s">
        <v>44</v>
      </c>
      <c r="B19" s="36" t="s">
        <v>45</v>
      </c>
      <c r="C19" s="36" t="s">
        <v>46</v>
      </c>
      <c r="D19" s="37">
        <v>9959858</v>
      </c>
      <c r="E19" s="38">
        <v>9583106</v>
      </c>
      <c r="F19" s="38">
        <v>9583106</v>
      </c>
      <c r="G19" s="20">
        <f t="shared" si="1"/>
        <v>0.96217295467465502</v>
      </c>
      <c r="H19" s="3"/>
      <c r="J19"/>
    </row>
    <row r="20" spans="1:10" ht="15" customHeight="1" x14ac:dyDescent="0.2">
      <c r="A20" s="35" t="s">
        <v>47</v>
      </c>
      <c r="B20" s="36" t="s">
        <v>48</v>
      </c>
      <c r="C20" s="36" t="s">
        <v>49</v>
      </c>
      <c r="D20" s="39">
        <f>SUM(D21:D25)</f>
        <v>113196380</v>
      </c>
      <c r="E20" s="39">
        <f>SUM(E21:E25)</f>
        <v>98337151</v>
      </c>
      <c r="F20" s="39">
        <f>SUM(F21:F25)</f>
        <v>99237151</v>
      </c>
      <c r="G20" s="20">
        <f t="shared" si="1"/>
        <v>0.87668131260027926</v>
      </c>
      <c r="H20" s="3"/>
      <c r="J20"/>
    </row>
    <row r="21" spans="1:10" ht="15" customHeight="1" x14ac:dyDescent="0.2">
      <c r="A21" s="21" t="s">
        <v>50</v>
      </c>
      <c r="B21" s="22" t="s">
        <v>51</v>
      </c>
      <c r="C21" s="22" t="s">
        <v>52</v>
      </c>
      <c r="D21" s="40">
        <v>13980000</v>
      </c>
      <c r="E21" s="41">
        <v>13144150</v>
      </c>
      <c r="F21" s="41">
        <v>13144150</v>
      </c>
      <c r="G21" s="25">
        <f t="shared" si="1"/>
        <v>0.9402110157367668</v>
      </c>
      <c r="H21" s="3"/>
      <c r="J21"/>
    </row>
    <row r="22" spans="1:10" ht="15" customHeight="1" x14ac:dyDescent="0.2">
      <c r="A22" s="21" t="s">
        <v>53</v>
      </c>
      <c r="B22" s="22" t="s">
        <v>54</v>
      </c>
      <c r="C22" s="22" t="s">
        <v>55</v>
      </c>
      <c r="D22" s="40">
        <v>2850000</v>
      </c>
      <c r="E22" s="40">
        <v>2850000</v>
      </c>
      <c r="F22" s="40">
        <v>2850000</v>
      </c>
      <c r="G22" s="25">
        <f t="shared" si="1"/>
        <v>1</v>
      </c>
      <c r="H22" s="3"/>
      <c r="J22"/>
    </row>
    <row r="23" spans="1:10" ht="15" customHeight="1" x14ac:dyDescent="0.2">
      <c r="A23" s="21" t="s">
        <v>56</v>
      </c>
      <c r="B23" s="22" t="s">
        <v>57</v>
      </c>
      <c r="C23" s="22" t="s">
        <v>58</v>
      </c>
      <c r="D23" s="40">
        <v>73822380</v>
      </c>
      <c r="E23" s="40">
        <v>63662380</v>
      </c>
      <c r="F23" s="40">
        <v>64562380</v>
      </c>
      <c r="G23" s="25">
        <f t="shared" si="1"/>
        <v>0.87456378404489266</v>
      </c>
      <c r="H23" s="3"/>
      <c r="J23"/>
    </row>
    <row r="24" spans="1:10" ht="15" customHeight="1" x14ac:dyDescent="0.2">
      <c r="A24" s="21" t="s">
        <v>59</v>
      </c>
      <c r="B24" s="22" t="s">
        <v>60</v>
      </c>
      <c r="C24" s="22" t="s">
        <v>61</v>
      </c>
      <c r="D24" s="40">
        <v>365000</v>
      </c>
      <c r="E24" s="40">
        <v>280000</v>
      </c>
      <c r="F24" s="40">
        <v>280000</v>
      </c>
      <c r="G24" s="25">
        <f t="shared" si="1"/>
        <v>0.76712328767123283</v>
      </c>
      <c r="H24" s="3"/>
      <c r="J24"/>
    </row>
    <row r="25" spans="1:10" ht="15" customHeight="1" x14ac:dyDescent="0.2">
      <c r="A25" s="21" t="s">
        <v>62</v>
      </c>
      <c r="B25" s="22" t="s">
        <v>63</v>
      </c>
      <c r="C25" s="22" t="s">
        <v>64</v>
      </c>
      <c r="D25" s="24">
        <f>SUM(D26:D29)</f>
        <v>22179000</v>
      </c>
      <c r="E25" s="24">
        <f>SUM(E26:E29)</f>
        <v>18400621</v>
      </c>
      <c r="F25" s="24">
        <f>SUM(F26:F29)</f>
        <v>18400621</v>
      </c>
      <c r="G25" s="25">
        <f t="shared" si="1"/>
        <v>0.82964159790793091</v>
      </c>
      <c r="H25" s="3"/>
      <c r="J25"/>
    </row>
    <row r="26" spans="1:10" ht="15" customHeight="1" x14ac:dyDescent="0.2">
      <c r="A26" s="26"/>
      <c r="B26" s="27" t="s">
        <v>65</v>
      </c>
      <c r="C26" s="27" t="s">
        <v>66</v>
      </c>
      <c r="D26" s="28">
        <v>16339000</v>
      </c>
      <c r="E26" s="28">
        <v>15022621</v>
      </c>
      <c r="F26" s="28">
        <v>15022621</v>
      </c>
      <c r="G26" s="30">
        <f t="shared" si="1"/>
        <v>0.91943331905257364</v>
      </c>
      <c r="H26" s="3"/>
      <c r="J26"/>
    </row>
    <row r="27" spans="1:10" ht="15" customHeight="1" x14ac:dyDescent="0.2">
      <c r="A27" s="26"/>
      <c r="B27" s="42" t="s">
        <v>67</v>
      </c>
      <c r="C27" s="27" t="s">
        <v>68</v>
      </c>
      <c r="D27" s="28">
        <v>5000000</v>
      </c>
      <c r="E27" s="28">
        <v>2538000</v>
      </c>
      <c r="F27" s="28">
        <v>2538000</v>
      </c>
      <c r="G27" s="30">
        <f t="shared" si="1"/>
        <v>0.50760000000000005</v>
      </c>
      <c r="H27" s="3"/>
      <c r="J27"/>
    </row>
    <row r="28" spans="1:10" ht="15" customHeight="1" x14ac:dyDescent="0.2">
      <c r="A28" s="26"/>
      <c r="B28" s="42" t="s">
        <v>69</v>
      </c>
      <c r="C28" s="27" t="s">
        <v>70</v>
      </c>
      <c r="D28" s="28">
        <v>40000</v>
      </c>
      <c r="E28" s="28">
        <v>40000</v>
      </c>
      <c r="F28" s="28">
        <v>40000</v>
      </c>
      <c r="G28" s="30">
        <f t="shared" si="1"/>
        <v>1</v>
      </c>
      <c r="H28" s="3"/>
      <c r="J28"/>
    </row>
    <row r="29" spans="1:10" ht="15" customHeight="1" x14ac:dyDescent="0.2">
      <c r="A29" s="26"/>
      <c r="B29" s="42" t="s">
        <v>71</v>
      </c>
      <c r="C29" s="27" t="s">
        <v>72</v>
      </c>
      <c r="D29" s="28">
        <v>800000</v>
      </c>
      <c r="E29" s="28">
        <v>800000</v>
      </c>
      <c r="F29" s="28">
        <v>800000</v>
      </c>
      <c r="G29" s="30">
        <f t="shared" si="1"/>
        <v>1</v>
      </c>
      <c r="H29" s="3"/>
      <c r="J29"/>
    </row>
    <row r="30" spans="1:10" ht="15" customHeight="1" x14ac:dyDescent="0.2">
      <c r="A30" s="35" t="s">
        <v>73</v>
      </c>
      <c r="B30" s="36" t="s">
        <v>74</v>
      </c>
      <c r="C30" s="36" t="s">
        <v>75</v>
      </c>
      <c r="D30" s="39">
        <v>3000000</v>
      </c>
      <c r="E30" s="39">
        <v>3000000</v>
      </c>
      <c r="F30" s="39">
        <v>3000000</v>
      </c>
      <c r="G30" s="20">
        <f t="shared" si="1"/>
        <v>1</v>
      </c>
      <c r="H30" s="3"/>
      <c r="J30"/>
    </row>
    <row r="31" spans="1:10" ht="15" customHeight="1" x14ac:dyDescent="0.2">
      <c r="A31" s="35" t="s">
        <v>76</v>
      </c>
      <c r="B31" s="36" t="s">
        <v>77</v>
      </c>
      <c r="C31" s="36" t="s">
        <v>78</v>
      </c>
      <c r="D31" s="39">
        <f>SUM(D32:D35)</f>
        <v>77257791</v>
      </c>
      <c r="E31" s="39">
        <f>SUM(E32:E35)</f>
        <v>69829858</v>
      </c>
      <c r="F31" s="39">
        <f>SUM(F32:F35)</f>
        <v>72455858</v>
      </c>
      <c r="G31" s="20">
        <f t="shared" si="1"/>
        <v>0.93784532358684702</v>
      </c>
      <c r="H31" s="3"/>
      <c r="J31"/>
    </row>
    <row r="32" spans="1:10" ht="15" customHeight="1" x14ac:dyDescent="0.2">
      <c r="A32" s="21" t="s">
        <v>79</v>
      </c>
      <c r="B32" s="22" t="s">
        <v>80</v>
      </c>
      <c r="C32" s="22" t="s">
        <v>81</v>
      </c>
      <c r="D32" s="40">
        <v>581372</v>
      </c>
      <c r="E32" s="40">
        <v>581372</v>
      </c>
      <c r="F32" s="40">
        <v>581372</v>
      </c>
      <c r="G32" s="20">
        <f t="shared" si="1"/>
        <v>1</v>
      </c>
      <c r="H32" s="3"/>
      <c r="J32"/>
    </row>
    <row r="33" spans="1:9" customFormat="1" ht="15" customHeight="1" x14ac:dyDescent="0.2">
      <c r="A33" s="21" t="s">
        <v>82</v>
      </c>
      <c r="B33" s="22" t="s">
        <v>83</v>
      </c>
      <c r="C33" s="22" t="s">
        <v>84</v>
      </c>
      <c r="D33" s="40">
        <v>20253850</v>
      </c>
      <c r="E33" s="40">
        <v>20253850</v>
      </c>
      <c r="F33" s="40">
        <v>20253850</v>
      </c>
      <c r="G33" s="25">
        <f t="shared" si="1"/>
        <v>1</v>
      </c>
      <c r="H33" s="3"/>
    </row>
    <row r="34" spans="1:9" customFormat="1" ht="15" customHeight="1" x14ac:dyDescent="0.2">
      <c r="A34" s="21" t="s">
        <v>85</v>
      </c>
      <c r="B34" s="22" t="s">
        <v>86</v>
      </c>
      <c r="C34" s="22" t="s">
        <v>87</v>
      </c>
      <c r="D34" s="40">
        <v>7640000</v>
      </c>
      <c r="E34" s="40">
        <v>6150000</v>
      </c>
      <c r="F34" s="40">
        <v>6150000</v>
      </c>
      <c r="G34" s="25">
        <f t="shared" si="1"/>
        <v>0.80497382198952883</v>
      </c>
      <c r="H34" s="3"/>
    </row>
    <row r="35" spans="1:9" customFormat="1" ht="15" customHeight="1" x14ac:dyDescent="0.2">
      <c r="A35" s="21" t="s">
        <v>88</v>
      </c>
      <c r="B35" s="22" t="s">
        <v>89</v>
      </c>
      <c r="C35" s="22" t="s">
        <v>90</v>
      </c>
      <c r="D35" s="40">
        <v>48782569</v>
      </c>
      <c r="E35" s="41">
        <v>42844636</v>
      </c>
      <c r="F35" s="41">
        <v>45470636</v>
      </c>
      <c r="G35" s="25">
        <f t="shared" si="1"/>
        <v>0.93210827006671171</v>
      </c>
      <c r="H35" s="3"/>
    </row>
    <row r="36" spans="1:9" customFormat="1" ht="15" customHeight="1" x14ac:dyDescent="0.2">
      <c r="A36" s="35" t="s">
        <v>91</v>
      </c>
      <c r="B36" s="36" t="s">
        <v>92</v>
      </c>
      <c r="C36" s="36" t="s">
        <v>93</v>
      </c>
      <c r="D36" s="39">
        <f>SUM(D37:D40)</f>
        <v>39749640</v>
      </c>
      <c r="E36" s="39">
        <f>SUM(E37:E40)</f>
        <v>39521164</v>
      </c>
      <c r="F36" s="39">
        <f>SUM(F37:F40)</f>
        <v>39521164</v>
      </c>
      <c r="G36" s="20">
        <f t="shared" si="1"/>
        <v>0.99425212404439389</v>
      </c>
      <c r="H36" s="3"/>
    </row>
    <row r="37" spans="1:9" s="46" customFormat="1" ht="15" customHeight="1" x14ac:dyDescent="0.2">
      <c r="A37" s="43" t="s">
        <v>94</v>
      </c>
      <c r="B37" s="44" t="s">
        <v>95</v>
      </c>
      <c r="C37" s="44" t="s">
        <v>96</v>
      </c>
      <c r="D37" s="40">
        <v>13189000</v>
      </c>
      <c r="E37" s="40">
        <v>12600822</v>
      </c>
      <c r="F37" s="40">
        <v>7352000</v>
      </c>
      <c r="G37" s="25">
        <f t="shared" si="1"/>
        <v>0.55743422549093946</v>
      </c>
      <c r="H37" s="45"/>
    </row>
    <row r="38" spans="1:9" customFormat="1" ht="15" customHeight="1" x14ac:dyDescent="0.2">
      <c r="A38" s="43" t="s">
        <v>97</v>
      </c>
      <c r="B38" s="44" t="s">
        <v>98</v>
      </c>
      <c r="C38" s="44" t="s">
        <v>99</v>
      </c>
      <c r="D38" s="40">
        <v>0</v>
      </c>
      <c r="E38" s="40">
        <v>24000</v>
      </c>
      <c r="F38" s="40">
        <v>24000</v>
      </c>
      <c r="G38" s="47"/>
      <c r="H38" s="3"/>
    </row>
    <row r="39" spans="1:9" customFormat="1" ht="15" customHeight="1" x14ac:dyDescent="0.2">
      <c r="A39" s="43" t="s">
        <v>100</v>
      </c>
      <c r="B39" s="44" t="s">
        <v>101</v>
      </c>
      <c r="C39" s="44" t="s">
        <v>102</v>
      </c>
      <c r="D39" s="40">
        <v>18318524</v>
      </c>
      <c r="E39" s="40">
        <v>18703524</v>
      </c>
      <c r="F39" s="40">
        <v>23952346</v>
      </c>
      <c r="G39" s="25">
        <f t="shared" ref="G39:G42" si="2">F39/D39</f>
        <v>1.3075478133500276</v>
      </c>
      <c r="H39" s="3"/>
    </row>
    <row r="40" spans="1:9" customFormat="1" ht="15" customHeight="1" x14ac:dyDescent="0.2">
      <c r="A40" s="43" t="s">
        <v>103</v>
      </c>
      <c r="B40" s="44" t="s">
        <v>104</v>
      </c>
      <c r="C40" s="44" t="s">
        <v>105</v>
      </c>
      <c r="D40" s="40">
        <v>8242116</v>
      </c>
      <c r="E40" s="40">
        <v>8192818</v>
      </c>
      <c r="F40" s="40">
        <v>8192818</v>
      </c>
      <c r="G40" s="25">
        <f t="shared" si="2"/>
        <v>0.99401876896661001</v>
      </c>
      <c r="H40" s="3"/>
    </row>
    <row r="41" spans="1:9" customFormat="1" ht="15" customHeight="1" x14ac:dyDescent="0.2">
      <c r="A41" s="48" t="s">
        <v>106</v>
      </c>
      <c r="B41" s="49" t="s">
        <v>107</v>
      </c>
      <c r="C41" s="49" t="s">
        <v>108</v>
      </c>
      <c r="D41" s="50">
        <f>SUM(D42:D44)</f>
        <v>215124594</v>
      </c>
      <c r="E41" s="50">
        <f>SUM(E42:E44)</f>
        <v>247601173</v>
      </c>
      <c r="F41" s="50">
        <f>SUM(F42:F44)</f>
        <v>247601173</v>
      </c>
      <c r="G41" s="20">
        <f t="shared" si="2"/>
        <v>1.1509663697494299</v>
      </c>
      <c r="H41" s="3"/>
    </row>
    <row r="42" spans="1:9" customFormat="1" ht="15" customHeight="1" x14ac:dyDescent="0.2">
      <c r="A42" s="43" t="s">
        <v>109</v>
      </c>
      <c r="B42" s="44" t="s">
        <v>110</v>
      </c>
      <c r="C42" s="44" t="s">
        <v>111</v>
      </c>
      <c r="D42" s="40">
        <v>169389444</v>
      </c>
      <c r="E42" s="41">
        <v>194961546</v>
      </c>
      <c r="F42" s="41">
        <v>194961546</v>
      </c>
      <c r="G42" s="25">
        <f t="shared" si="2"/>
        <v>1.150966325859125</v>
      </c>
      <c r="H42" s="3"/>
    </row>
    <row r="43" spans="1:9" customFormat="1" ht="15" customHeight="1" x14ac:dyDescent="0.2">
      <c r="A43" s="43" t="s">
        <v>112</v>
      </c>
      <c r="B43" s="44" t="s">
        <v>113</v>
      </c>
      <c r="C43" s="44" t="s">
        <v>114</v>
      </c>
      <c r="D43" s="40">
        <v>0</v>
      </c>
      <c r="E43" s="41">
        <v>0</v>
      </c>
      <c r="F43" s="41">
        <v>0</v>
      </c>
      <c r="G43" s="47"/>
      <c r="H43" s="3"/>
    </row>
    <row r="44" spans="1:9" customFormat="1" ht="15" customHeight="1" x14ac:dyDescent="0.2">
      <c r="A44" s="43" t="s">
        <v>115</v>
      </c>
      <c r="B44" s="44" t="s">
        <v>116</v>
      </c>
      <c r="C44" s="44" t="s">
        <v>117</v>
      </c>
      <c r="D44" s="40">
        <v>45735150</v>
      </c>
      <c r="E44" s="41">
        <v>52639627</v>
      </c>
      <c r="F44" s="41">
        <v>52639627</v>
      </c>
      <c r="G44" s="25">
        <f>F44/D44</f>
        <v>1.1509665323061147</v>
      </c>
      <c r="H44" s="3"/>
    </row>
    <row r="45" spans="1:9" customFormat="1" ht="15" customHeight="1" x14ac:dyDescent="0.2">
      <c r="A45" s="51" t="s">
        <v>118</v>
      </c>
      <c r="B45" s="49" t="s">
        <v>119</v>
      </c>
      <c r="C45" s="49" t="s">
        <v>120</v>
      </c>
      <c r="D45" s="50">
        <f t="shared" ref="D45:F45" si="3">SUM(D46:D48)</f>
        <v>0</v>
      </c>
      <c r="E45" s="50">
        <f t="shared" si="3"/>
        <v>505811</v>
      </c>
      <c r="F45" s="50">
        <f t="shared" si="3"/>
        <v>505811</v>
      </c>
      <c r="G45" s="52"/>
      <c r="H45" s="3"/>
    </row>
    <row r="46" spans="1:9" customFormat="1" ht="15" customHeight="1" x14ac:dyDescent="0.2">
      <c r="A46" s="53" t="s">
        <v>121</v>
      </c>
      <c r="B46" s="44" t="s">
        <v>122</v>
      </c>
      <c r="C46" s="44" t="s">
        <v>123</v>
      </c>
      <c r="D46" s="23">
        <v>0</v>
      </c>
      <c r="E46" s="23">
        <v>505811</v>
      </c>
      <c r="F46" s="23">
        <v>505811</v>
      </c>
      <c r="G46" s="54"/>
      <c r="H46" s="3"/>
    </row>
    <row r="47" spans="1:9" customFormat="1" ht="24" x14ac:dyDescent="0.2">
      <c r="A47" s="53" t="s">
        <v>124</v>
      </c>
      <c r="B47" s="55" t="s">
        <v>125</v>
      </c>
      <c r="C47" s="44" t="s">
        <v>126</v>
      </c>
      <c r="D47" s="23">
        <v>0</v>
      </c>
      <c r="E47" s="23">
        <v>0</v>
      </c>
      <c r="F47" s="23">
        <v>0</v>
      </c>
      <c r="G47" s="54"/>
      <c r="H47" s="56"/>
      <c r="I47" s="57"/>
    </row>
    <row r="48" spans="1:9" customFormat="1" ht="15" customHeight="1" x14ac:dyDescent="0.2">
      <c r="A48" s="53" t="s">
        <v>127</v>
      </c>
      <c r="B48" s="58" t="s">
        <v>128</v>
      </c>
      <c r="C48" s="58" t="s">
        <v>129</v>
      </c>
      <c r="D48" s="59">
        <v>0</v>
      </c>
      <c r="E48" s="59">
        <v>0</v>
      </c>
      <c r="F48" s="59">
        <v>0</v>
      </c>
      <c r="G48" s="54"/>
      <c r="H48" s="56"/>
    </row>
    <row r="49" spans="1:10" ht="15" customHeight="1" x14ac:dyDescent="0.2">
      <c r="A49" s="60" t="s">
        <v>130</v>
      </c>
      <c r="B49" s="61" t="s">
        <v>131</v>
      </c>
      <c r="C49" s="61" t="s">
        <v>132</v>
      </c>
      <c r="D49" s="62">
        <f>SUM(D50:D51)</f>
        <v>21971179</v>
      </c>
      <c r="E49" s="62">
        <f>SUM(E50:E51)</f>
        <v>21456179</v>
      </c>
      <c r="F49" s="62">
        <f>SUM(F50:F51)</f>
        <v>21904179</v>
      </c>
      <c r="G49" s="20">
        <f t="shared" ref="G49:G52" si="4">F49/D49</f>
        <v>0.99695055053713777</v>
      </c>
      <c r="H49" s="3"/>
      <c r="J49"/>
    </row>
    <row r="50" spans="1:10" ht="15" customHeight="1" x14ac:dyDescent="0.2">
      <c r="A50" s="63" t="s">
        <v>133</v>
      </c>
      <c r="B50" s="64" t="s">
        <v>134</v>
      </c>
      <c r="C50" s="65" t="s">
        <v>135</v>
      </c>
      <c r="D50" s="66">
        <v>2732179</v>
      </c>
      <c r="E50" s="67">
        <v>2732179</v>
      </c>
      <c r="F50" s="67">
        <v>2732179</v>
      </c>
      <c r="G50" s="25">
        <f t="shared" si="4"/>
        <v>1</v>
      </c>
      <c r="H50" s="56"/>
      <c r="J50"/>
    </row>
    <row r="51" spans="1:10" ht="15" customHeight="1" thickBot="1" x14ac:dyDescent="0.25">
      <c r="A51" s="68" t="s">
        <v>136</v>
      </c>
      <c r="B51" s="69" t="s">
        <v>137</v>
      </c>
      <c r="C51" s="70" t="s">
        <v>138</v>
      </c>
      <c r="D51" s="71">
        <v>19239000</v>
      </c>
      <c r="E51" s="72">
        <v>18724000</v>
      </c>
      <c r="F51" s="72">
        <v>19172000</v>
      </c>
      <c r="G51" s="25">
        <f t="shared" si="4"/>
        <v>0.99651749051406002</v>
      </c>
      <c r="H51" s="3"/>
      <c r="J51"/>
    </row>
    <row r="52" spans="1:10" ht="15" customHeight="1" thickTop="1" thickBot="1" x14ac:dyDescent="0.25">
      <c r="A52" s="73" t="s">
        <v>139</v>
      </c>
      <c r="B52" s="74"/>
      <c r="C52" s="75"/>
      <c r="D52" s="76">
        <f>D7+D19+D20+D30+D31+D36+D41+D45+D49</f>
        <v>532685000</v>
      </c>
      <c r="E52" s="77">
        <f>E7+E19+E20+E30+E31+E36+E41+E45+E49</f>
        <v>541147000</v>
      </c>
      <c r="F52" s="77">
        <f>F7+F19+F20+F30+F31+F36+F41+F45+F49</f>
        <v>545121000</v>
      </c>
      <c r="G52" s="78">
        <f t="shared" si="4"/>
        <v>1.0233458798351747</v>
      </c>
      <c r="H52" s="3"/>
      <c r="J52"/>
    </row>
    <row r="53" spans="1:10" ht="15" customHeight="1" thickTop="1" x14ac:dyDescent="0.2">
      <c r="A53" s="79"/>
      <c r="B53" s="79"/>
      <c r="C53" s="79"/>
      <c r="D53" s="79"/>
      <c r="E53" s="79"/>
      <c r="F53" s="79"/>
      <c r="G53" s="79"/>
      <c r="H53" s="2" t="s">
        <v>140</v>
      </c>
    </row>
    <row r="54" spans="1:10" ht="12.75" x14ac:dyDescent="0.2">
      <c r="B54" s="7"/>
      <c r="C54" s="7"/>
      <c r="D54" s="7"/>
      <c r="E54" s="7"/>
      <c r="F54" s="7"/>
      <c r="G54" s="7"/>
      <c r="H54" s="2" t="str">
        <f>'[1]1.sz. melléklet'!G2</f>
        <v>a 10/2020. (XII.1.) önkormányzati rendelethez</v>
      </c>
    </row>
    <row r="55" spans="1:10" ht="12.75" x14ac:dyDescent="0.2">
      <c r="A55" s="4" t="s">
        <v>141</v>
      </c>
      <c r="B55" s="4"/>
      <c r="C55" s="4"/>
      <c r="D55" s="4"/>
      <c r="E55" s="4"/>
      <c r="F55" s="4"/>
      <c r="G55" s="4"/>
      <c r="H55" s="4"/>
    </row>
    <row r="56" spans="1:10" ht="15" customHeight="1" thickBot="1" x14ac:dyDescent="0.25">
      <c r="A56" s="79"/>
      <c r="B56" s="80"/>
      <c r="C56" s="80"/>
      <c r="D56" s="7"/>
      <c r="E56" s="7"/>
      <c r="F56" s="7"/>
      <c r="G56" s="8" t="s">
        <v>2</v>
      </c>
      <c r="H56" s="3"/>
      <c r="J56"/>
    </row>
    <row r="57" spans="1:10" ht="36.75" thickTop="1" x14ac:dyDescent="0.2">
      <c r="A57" s="9" t="s">
        <v>3</v>
      </c>
      <c r="B57" s="10" t="s">
        <v>4</v>
      </c>
      <c r="C57" s="11" t="s">
        <v>5</v>
      </c>
      <c r="D57" s="11" t="s">
        <v>6</v>
      </c>
      <c r="E57" s="11" t="s">
        <v>7</v>
      </c>
      <c r="F57" s="11" t="s">
        <v>8</v>
      </c>
      <c r="G57" s="12" t="s">
        <v>9</v>
      </c>
      <c r="H57" s="3"/>
      <c r="J57"/>
    </row>
    <row r="58" spans="1:10" ht="15" customHeight="1" thickBot="1" x14ac:dyDescent="0.25">
      <c r="A58" s="13" t="s">
        <v>10</v>
      </c>
      <c r="B58" s="14" t="s">
        <v>11</v>
      </c>
      <c r="C58" s="15" t="s">
        <v>12</v>
      </c>
      <c r="D58" s="15" t="s">
        <v>13</v>
      </c>
      <c r="E58" s="15" t="s">
        <v>14</v>
      </c>
      <c r="F58" s="15" t="s">
        <v>15</v>
      </c>
      <c r="G58" s="16" t="s">
        <v>16</v>
      </c>
      <c r="H58" s="3"/>
      <c r="J58"/>
    </row>
    <row r="59" spans="1:10" ht="15" customHeight="1" thickTop="1" x14ac:dyDescent="0.2">
      <c r="A59" s="17" t="s">
        <v>142</v>
      </c>
      <c r="B59" s="18" t="s">
        <v>143</v>
      </c>
      <c r="C59" s="81" t="s">
        <v>144</v>
      </c>
      <c r="D59" s="82">
        <f>SUM(D60:D61)</f>
        <v>85404388</v>
      </c>
      <c r="E59" s="82">
        <f>SUM(E60:E61)</f>
        <v>81627921</v>
      </c>
      <c r="F59" s="82">
        <f>SUM(F60:F61)</f>
        <v>85602075</v>
      </c>
      <c r="G59" s="83">
        <f t="shared" ref="G59:G62" si="5">F59/D59</f>
        <v>1.0023147171313962</v>
      </c>
      <c r="H59" s="3"/>
      <c r="I59" s="57"/>
      <c r="J59"/>
    </row>
    <row r="60" spans="1:10" ht="15" customHeight="1" x14ac:dyDescent="0.2">
      <c r="A60" s="21" t="s">
        <v>20</v>
      </c>
      <c r="B60" s="22" t="s">
        <v>145</v>
      </c>
      <c r="C60" s="84" t="s">
        <v>146</v>
      </c>
      <c r="D60" s="23">
        <v>68304478</v>
      </c>
      <c r="E60" s="41">
        <v>64528011</v>
      </c>
      <c r="F60" s="41">
        <v>68216801</v>
      </c>
      <c r="G60" s="85">
        <f t="shared" si="5"/>
        <v>0.9987163799128953</v>
      </c>
      <c r="H60" s="3"/>
      <c r="I60" s="57"/>
      <c r="J60"/>
    </row>
    <row r="61" spans="1:10" s="87" customFormat="1" ht="15" customHeight="1" x14ac:dyDescent="0.2">
      <c r="A61" s="21" t="s">
        <v>35</v>
      </c>
      <c r="B61" s="22" t="s">
        <v>147</v>
      </c>
      <c r="C61" s="86" t="s">
        <v>148</v>
      </c>
      <c r="D61" s="67">
        <v>17099910</v>
      </c>
      <c r="E61" s="67">
        <v>17099910</v>
      </c>
      <c r="F61" s="67">
        <v>17385274</v>
      </c>
      <c r="G61" s="85">
        <f t="shared" si="5"/>
        <v>1.0166880410481693</v>
      </c>
      <c r="H61" s="3"/>
    </row>
    <row r="62" spans="1:10" ht="15" customHeight="1" x14ac:dyDescent="0.2">
      <c r="A62" s="35" t="s">
        <v>44</v>
      </c>
      <c r="B62" s="88" t="s">
        <v>149</v>
      </c>
      <c r="C62" s="89" t="s">
        <v>150</v>
      </c>
      <c r="D62" s="90">
        <f t="shared" ref="D62:F62" si="6">SUM(D63:D64)</f>
        <v>136908866</v>
      </c>
      <c r="E62" s="90">
        <f t="shared" si="6"/>
        <v>185494871</v>
      </c>
      <c r="F62" s="90">
        <f t="shared" si="6"/>
        <v>185494871</v>
      </c>
      <c r="G62" s="83">
        <f t="shared" si="5"/>
        <v>1.3548784415466564</v>
      </c>
      <c r="H62" s="3"/>
      <c r="J62"/>
    </row>
    <row r="63" spans="1:10" ht="15" customHeight="1" x14ac:dyDescent="0.2">
      <c r="A63" s="21" t="s">
        <v>151</v>
      </c>
      <c r="B63" s="22" t="s">
        <v>152</v>
      </c>
      <c r="C63" s="84" t="s">
        <v>153</v>
      </c>
      <c r="D63" s="24">
        <v>0</v>
      </c>
      <c r="E63" s="41">
        <v>0</v>
      </c>
      <c r="F63" s="41">
        <v>0</v>
      </c>
      <c r="G63" s="47"/>
      <c r="H63" s="3"/>
      <c r="J63"/>
    </row>
    <row r="64" spans="1:10" ht="15" customHeight="1" x14ac:dyDescent="0.2">
      <c r="A64" s="21" t="s">
        <v>154</v>
      </c>
      <c r="B64" s="22" t="s">
        <v>155</v>
      </c>
      <c r="C64" s="84" t="s">
        <v>153</v>
      </c>
      <c r="D64" s="24">
        <v>136908866</v>
      </c>
      <c r="E64" s="41">
        <v>185494871</v>
      </c>
      <c r="F64" s="41">
        <v>185494871</v>
      </c>
      <c r="G64" s="85">
        <f t="shared" ref="G64:G77" si="7">F64/D64</f>
        <v>1.3548784415466564</v>
      </c>
      <c r="H64" s="3"/>
      <c r="J64"/>
    </row>
    <row r="65" spans="1:10" ht="15" customHeight="1" x14ac:dyDescent="0.2">
      <c r="A65" s="35" t="s">
        <v>47</v>
      </c>
      <c r="B65" s="36" t="s">
        <v>156</v>
      </c>
      <c r="C65" s="88" t="s">
        <v>157</v>
      </c>
      <c r="D65" s="91">
        <f>D66+D67+D71</f>
        <v>106000000</v>
      </c>
      <c r="E65" s="91">
        <f>E66+E67+E71</f>
        <v>82500000</v>
      </c>
      <c r="F65" s="91">
        <f>F66+F67+F71</f>
        <v>82500000</v>
      </c>
      <c r="G65" s="83">
        <f t="shared" si="7"/>
        <v>0.77830188679245282</v>
      </c>
      <c r="H65" s="3"/>
      <c r="J65"/>
    </row>
    <row r="66" spans="1:10" ht="15" customHeight="1" x14ac:dyDescent="0.2">
      <c r="A66" s="21" t="s">
        <v>50</v>
      </c>
      <c r="B66" s="22" t="s">
        <v>158</v>
      </c>
      <c r="C66" s="84" t="s">
        <v>159</v>
      </c>
      <c r="D66" s="24">
        <v>63000000</v>
      </c>
      <c r="E66" s="41">
        <v>63000000</v>
      </c>
      <c r="F66" s="41">
        <v>63000000</v>
      </c>
      <c r="G66" s="85">
        <f t="shared" si="7"/>
        <v>1</v>
      </c>
      <c r="H66" s="3"/>
      <c r="J66"/>
    </row>
    <row r="67" spans="1:10" ht="15" customHeight="1" x14ac:dyDescent="0.2">
      <c r="A67" s="21" t="s">
        <v>53</v>
      </c>
      <c r="B67" s="22" t="s">
        <v>160</v>
      </c>
      <c r="C67" s="84" t="s">
        <v>161</v>
      </c>
      <c r="D67" s="92">
        <f t="shared" ref="D67" si="8">SUM(D68:D70)</f>
        <v>42500000</v>
      </c>
      <c r="E67" s="92">
        <f t="shared" ref="E67:F67" si="9">SUM(E68:E70)</f>
        <v>19000000</v>
      </c>
      <c r="F67" s="92">
        <f t="shared" si="9"/>
        <v>19000000</v>
      </c>
      <c r="G67" s="85">
        <f t="shared" si="7"/>
        <v>0.44705882352941179</v>
      </c>
      <c r="H67" s="3"/>
      <c r="J67"/>
    </row>
    <row r="68" spans="1:10" ht="15" customHeight="1" x14ac:dyDescent="0.2">
      <c r="A68" s="93"/>
      <c r="B68" s="27" t="s">
        <v>162</v>
      </c>
      <c r="C68" s="94" t="s">
        <v>163</v>
      </c>
      <c r="D68" s="33">
        <v>19000000</v>
      </c>
      <c r="E68" s="33">
        <v>19000000</v>
      </c>
      <c r="F68" s="33">
        <v>19000000</v>
      </c>
      <c r="G68" s="95">
        <f t="shared" si="7"/>
        <v>1</v>
      </c>
      <c r="H68" s="3"/>
      <c r="J68"/>
    </row>
    <row r="69" spans="1:10" ht="15" customHeight="1" x14ac:dyDescent="0.2">
      <c r="A69" s="93"/>
      <c r="B69" s="27" t="s">
        <v>164</v>
      </c>
      <c r="C69" s="94" t="s">
        <v>165</v>
      </c>
      <c r="D69" s="33">
        <v>2000000</v>
      </c>
      <c r="E69" s="33">
        <v>0</v>
      </c>
      <c r="F69" s="33">
        <v>0</v>
      </c>
      <c r="G69" s="95">
        <f t="shared" si="7"/>
        <v>0</v>
      </c>
      <c r="H69" s="3"/>
      <c r="J69"/>
    </row>
    <row r="70" spans="1:10" ht="15" customHeight="1" x14ac:dyDescent="0.2">
      <c r="A70" s="93"/>
      <c r="B70" s="27" t="s">
        <v>166</v>
      </c>
      <c r="C70" s="94" t="s">
        <v>167</v>
      </c>
      <c r="D70" s="33">
        <v>21500000</v>
      </c>
      <c r="E70" s="33">
        <v>0</v>
      </c>
      <c r="F70" s="33">
        <v>0</v>
      </c>
      <c r="G70" s="95">
        <f t="shared" si="7"/>
        <v>0</v>
      </c>
      <c r="H70" s="3"/>
      <c r="J70"/>
    </row>
    <row r="71" spans="1:10" ht="15" customHeight="1" x14ac:dyDescent="0.2">
      <c r="A71" s="21" t="s">
        <v>56</v>
      </c>
      <c r="B71" s="22" t="s">
        <v>168</v>
      </c>
      <c r="C71" s="84" t="s">
        <v>169</v>
      </c>
      <c r="D71" s="24">
        <v>500000</v>
      </c>
      <c r="E71" s="24">
        <v>500000</v>
      </c>
      <c r="F71" s="24">
        <v>500000</v>
      </c>
      <c r="G71" s="85">
        <f t="shared" si="7"/>
        <v>1</v>
      </c>
      <c r="H71" s="3"/>
      <c r="J71"/>
    </row>
    <row r="72" spans="1:10" ht="15" customHeight="1" x14ac:dyDescent="0.2">
      <c r="A72" s="35" t="s">
        <v>73</v>
      </c>
      <c r="B72" s="36" t="s">
        <v>170</v>
      </c>
      <c r="C72" s="88" t="s">
        <v>171</v>
      </c>
      <c r="D72" s="91">
        <f>SUM(D73:D81)</f>
        <v>75302503</v>
      </c>
      <c r="E72" s="91">
        <f>SUM(E73:E81)</f>
        <v>62454965</v>
      </c>
      <c r="F72" s="91">
        <f>SUM(F73:F81)</f>
        <v>62454811</v>
      </c>
      <c r="G72" s="83">
        <f t="shared" si="7"/>
        <v>0.82938559160510239</v>
      </c>
      <c r="H72" s="3"/>
      <c r="J72"/>
    </row>
    <row r="73" spans="1:10" ht="15" customHeight="1" x14ac:dyDescent="0.2">
      <c r="A73" s="21" t="s">
        <v>172</v>
      </c>
      <c r="B73" s="22" t="s">
        <v>173</v>
      </c>
      <c r="C73" s="84" t="s">
        <v>174</v>
      </c>
      <c r="D73" s="40">
        <v>49000</v>
      </c>
      <c r="E73" s="40">
        <v>49000</v>
      </c>
      <c r="F73" s="40">
        <v>49000</v>
      </c>
      <c r="G73" s="85">
        <f t="shared" si="7"/>
        <v>1</v>
      </c>
      <c r="H73" s="3"/>
      <c r="J73"/>
    </row>
    <row r="74" spans="1:10" ht="15" customHeight="1" x14ac:dyDescent="0.2">
      <c r="A74" s="21" t="s">
        <v>175</v>
      </c>
      <c r="B74" s="22" t="s">
        <v>176</v>
      </c>
      <c r="C74" s="84" t="s">
        <v>177</v>
      </c>
      <c r="D74" s="40">
        <v>44482000</v>
      </c>
      <c r="E74" s="40">
        <v>34267000</v>
      </c>
      <c r="F74" s="40">
        <v>34267000</v>
      </c>
      <c r="G74" s="85">
        <f t="shared" si="7"/>
        <v>0.77035654871633474</v>
      </c>
      <c r="H74" s="3"/>
      <c r="J74"/>
    </row>
    <row r="75" spans="1:10" ht="15" customHeight="1" x14ac:dyDescent="0.2">
      <c r="A75" s="21" t="s">
        <v>178</v>
      </c>
      <c r="B75" s="22" t="s">
        <v>179</v>
      </c>
      <c r="C75" s="84" t="s">
        <v>180</v>
      </c>
      <c r="D75" s="40">
        <v>5425000</v>
      </c>
      <c r="E75" s="40">
        <v>5525000</v>
      </c>
      <c r="F75" s="40">
        <v>5525000</v>
      </c>
      <c r="G75" s="85">
        <f t="shared" si="7"/>
        <v>1.0184331797235022</v>
      </c>
      <c r="H75" s="3"/>
      <c r="J75"/>
    </row>
    <row r="76" spans="1:10" ht="15" customHeight="1" x14ac:dyDescent="0.2">
      <c r="A76" s="21" t="s">
        <v>181</v>
      </c>
      <c r="B76" s="22" t="s">
        <v>182</v>
      </c>
      <c r="C76" s="84" t="s">
        <v>183</v>
      </c>
      <c r="D76" s="40">
        <v>8005000</v>
      </c>
      <c r="E76" s="40">
        <v>8005000</v>
      </c>
      <c r="F76" s="40">
        <v>8005000</v>
      </c>
      <c r="G76" s="85">
        <f t="shared" si="7"/>
        <v>1</v>
      </c>
      <c r="H76" s="3"/>
      <c r="J76"/>
    </row>
    <row r="77" spans="1:10" ht="15" customHeight="1" x14ac:dyDescent="0.2">
      <c r="A77" s="21" t="s">
        <v>184</v>
      </c>
      <c r="B77" s="22" t="s">
        <v>185</v>
      </c>
      <c r="C77" s="84" t="s">
        <v>186</v>
      </c>
      <c r="D77" s="40">
        <v>15472000</v>
      </c>
      <c r="E77" s="40">
        <v>12740000</v>
      </c>
      <c r="F77" s="40">
        <v>12740000</v>
      </c>
      <c r="G77" s="85">
        <f t="shared" si="7"/>
        <v>0.82342295760082729</v>
      </c>
      <c r="H77" s="3"/>
      <c r="J77"/>
    </row>
    <row r="78" spans="1:10" ht="15" customHeight="1" x14ac:dyDescent="0.2">
      <c r="A78" s="21" t="s">
        <v>187</v>
      </c>
      <c r="B78" s="96" t="s">
        <v>188</v>
      </c>
      <c r="C78" s="84" t="s">
        <v>189</v>
      </c>
      <c r="D78" s="24">
        <v>1868000</v>
      </c>
      <c r="E78" s="24">
        <v>1868000</v>
      </c>
      <c r="F78" s="24">
        <v>1868000</v>
      </c>
      <c r="G78" s="85">
        <f>F78/D78</f>
        <v>1</v>
      </c>
      <c r="H78" s="3"/>
      <c r="J78"/>
    </row>
    <row r="79" spans="1:10" ht="15" customHeight="1" x14ac:dyDescent="0.2">
      <c r="A79" s="21" t="s">
        <v>190</v>
      </c>
      <c r="B79" s="22" t="s">
        <v>191</v>
      </c>
      <c r="C79" s="84" t="s">
        <v>192</v>
      </c>
      <c r="D79" s="24">
        <v>0</v>
      </c>
      <c r="E79" s="24">
        <v>0</v>
      </c>
      <c r="F79" s="24">
        <v>0</v>
      </c>
      <c r="G79" s="97"/>
      <c r="H79" s="3"/>
      <c r="J79"/>
    </row>
    <row r="80" spans="1:10" ht="15" customHeight="1" x14ac:dyDescent="0.2">
      <c r="A80" s="21" t="s">
        <v>193</v>
      </c>
      <c r="B80" s="22" t="s">
        <v>194</v>
      </c>
      <c r="C80" s="84" t="s">
        <v>195</v>
      </c>
      <c r="D80" s="24">
        <v>0</v>
      </c>
      <c r="E80" s="24">
        <v>0</v>
      </c>
      <c r="F80" s="24">
        <v>0</v>
      </c>
      <c r="G80" s="54"/>
      <c r="H80" s="3"/>
      <c r="J80"/>
    </row>
    <row r="81" spans="1:10" s="46" customFormat="1" ht="15" customHeight="1" x14ac:dyDescent="0.2">
      <c r="A81" s="21" t="s">
        <v>196</v>
      </c>
      <c r="B81" s="22" t="s">
        <v>197</v>
      </c>
      <c r="C81" s="84" t="s">
        <v>198</v>
      </c>
      <c r="D81" s="24">
        <v>1503</v>
      </c>
      <c r="E81" s="24">
        <v>965</v>
      </c>
      <c r="F81" s="24">
        <v>811</v>
      </c>
      <c r="G81" s="85">
        <f>F81/D81</f>
        <v>0.53958749168330011</v>
      </c>
      <c r="H81" s="45"/>
    </row>
    <row r="82" spans="1:10" ht="15" customHeight="1" x14ac:dyDescent="0.2">
      <c r="A82" s="35" t="s">
        <v>76</v>
      </c>
      <c r="B82" s="36" t="s">
        <v>199</v>
      </c>
      <c r="C82" s="88" t="s">
        <v>200</v>
      </c>
      <c r="D82" s="98">
        <f>SUM(D83:D83)</f>
        <v>0</v>
      </c>
      <c r="E82" s="98">
        <f>SUM(E83:E83)</f>
        <v>0</v>
      </c>
      <c r="F82" s="98">
        <f>SUM(F83:F83)</f>
        <v>0</v>
      </c>
      <c r="G82" s="97"/>
      <c r="H82" s="3"/>
      <c r="J82"/>
    </row>
    <row r="83" spans="1:10" ht="12.75" x14ac:dyDescent="0.2">
      <c r="A83" s="21" t="s">
        <v>79</v>
      </c>
      <c r="B83" s="79" t="s">
        <v>201</v>
      </c>
      <c r="C83" s="84" t="s">
        <v>202</v>
      </c>
      <c r="D83" s="99">
        <v>0</v>
      </c>
      <c r="E83" s="41">
        <v>0</v>
      </c>
      <c r="F83" s="41">
        <v>0</v>
      </c>
      <c r="G83" s="54"/>
      <c r="H83" s="3"/>
      <c r="I83" s="57"/>
      <c r="J83"/>
    </row>
    <row r="84" spans="1:10" ht="15" customHeight="1" x14ac:dyDescent="0.2">
      <c r="A84" s="35" t="s">
        <v>91</v>
      </c>
      <c r="B84" s="100" t="s">
        <v>203</v>
      </c>
      <c r="C84" s="101" t="s">
        <v>204</v>
      </c>
      <c r="D84" s="91">
        <f>SUM(D85:D85)</f>
        <v>0</v>
      </c>
      <c r="E84" s="91">
        <f>SUM(E85:E85)</f>
        <v>0</v>
      </c>
      <c r="F84" s="91">
        <f>SUM(F85:F85)</f>
        <v>0</v>
      </c>
      <c r="G84" s="54"/>
      <c r="H84" s="3"/>
      <c r="I84" s="57"/>
      <c r="J84"/>
    </row>
    <row r="85" spans="1:10" ht="15" customHeight="1" x14ac:dyDescent="0.2">
      <c r="A85" s="21" t="s">
        <v>94</v>
      </c>
      <c r="B85" s="102" t="s">
        <v>205</v>
      </c>
      <c r="C85" s="103" t="s">
        <v>206</v>
      </c>
      <c r="D85" s="24">
        <v>0</v>
      </c>
      <c r="E85" s="41">
        <v>0</v>
      </c>
      <c r="F85" s="41">
        <v>0</v>
      </c>
      <c r="G85" s="54"/>
      <c r="H85" s="3"/>
      <c r="J85"/>
    </row>
    <row r="86" spans="1:10" ht="12.75" x14ac:dyDescent="0.2">
      <c r="A86" s="35" t="s">
        <v>106</v>
      </c>
      <c r="B86" s="100" t="s">
        <v>207</v>
      </c>
      <c r="C86" s="101" t="s">
        <v>208</v>
      </c>
      <c r="D86" s="91">
        <f t="shared" ref="D86:F86" si="10">SUM(D87:D88)</f>
        <v>3813490</v>
      </c>
      <c r="E86" s="91">
        <f t="shared" si="10"/>
        <v>3813490</v>
      </c>
      <c r="F86" s="91">
        <f t="shared" si="10"/>
        <v>3813490</v>
      </c>
      <c r="G86" s="83">
        <f t="shared" ref="G86:G90" si="11">F86/D86</f>
        <v>1</v>
      </c>
      <c r="H86" s="3"/>
      <c r="J86"/>
    </row>
    <row r="87" spans="1:10" ht="24" x14ac:dyDescent="0.2">
      <c r="A87" s="21" t="s">
        <v>109</v>
      </c>
      <c r="B87" s="102" t="s">
        <v>209</v>
      </c>
      <c r="C87" s="103" t="s">
        <v>210</v>
      </c>
      <c r="D87" s="24">
        <v>3748490</v>
      </c>
      <c r="E87" s="24">
        <v>3748490</v>
      </c>
      <c r="F87" s="24">
        <v>3748490</v>
      </c>
      <c r="G87" s="85">
        <f t="shared" si="11"/>
        <v>1</v>
      </c>
      <c r="H87" s="3"/>
      <c r="J87"/>
    </row>
    <row r="88" spans="1:10" ht="15" customHeight="1" x14ac:dyDescent="0.2">
      <c r="A88" s="21" t="s">
        <v>112</v>
      </c>
      <c r="B88" s="102" t="s">
        <v>211</v>
      </c>
      <c r="C88" s="103" t="s">
        <v>212</v>
      </c>
      <c r="D88" s="24">
        <v>65000</v>
      </c>
      <c r="E88" s="24">
        <v>65000</v>
      </c>
      <c r="F88" s="24">
        <v>65000</v>
      </c>
      <c r="G88" s="85">
        <f t="shared" si="11"/>
        <v>1</v>
      </c>
      <c r="H88" s="56"/>
      <c r="I88" s="56"/>
      <c r="J88"/>
    </row>
    <row r="89" spans="1:10" ht="15" customHeight="1" x14ac:dyDescent="0.2">
      <c r="A89" s="104" t="s">
        <v>118</v>
      </c>
      <c r="B89" s="105" t="s">
        <v>213</v>
      </c>
      <c r="C89" s="106" t="s">
        <v>214</v>
      </c>
      <c r="D89" s="107">
        <f>SUM(D90:D91)</f>
        <v>125255753</v>
      </c>
      <c r="E89" s="107">
        <f>SUM(E90:E91)</f>
        <v>125255753</v>
      </c>
      <c r="F89" s="107">
        <f>SUM(F90:F91)</f>
        <v>125255753</v>
      </c>
      <c r="G89" s="108">
        <f t="shared" si="11"/>
        <v>1</v>
      </c>
      <c r="H89" s="3"/>
      <c r="J89"/>
    </row>
    <row r="90" spans="1:10" ht="15" customHeight="1" x14ac:dyDescent="0.2">
      <c r="A90" s="21" t="s">
        <v>121</v>
      </c>
      <c r="B90" s="109" t="s">
        <v>215</v>
      </c>
      <c r="C90" s="110" t="s">
        <v>216</v>
      </c>
      <c r="D90" s="111">
        <v>125255753</v>
      </c>
      <c r="E90" s="67">
        <v>125255753</v>
      </c>
      <c r="F90" s="111">
        <v>125255753</v>
      </c>
      <c r="G90" s="112">
        <f t="shared" si="11"/>
        <v>1</v>
      </c>
      <c r="H90" s="3"/>
      <c r="J90"/>
    </row>
    <row r="91" spans="1:10" ht="15" customHeight="1" thickBot="1" x14ac:dyDescent="0.25">
      <c r="A91" s="21" t="s">
        <v>124</v>
      </c>
      <c r="B91" s="113" t="s">
        <v>217</v>
      </c>
      <c r="C91" s="114" t="s">
        <v>218</v>
      </c>
      <c r="D91" s="115">
        <v>0</v>
      </c>
      <c r="E91" s="72">
        <v>0</v>
      </c>
      <c r="F91" s="72">
        <v>0</v>
      </c>
      <c r="G91" s="116"/>
      <c r="H91" s="3"/>
      <c r="J91"/>
    </row>
    <row r="92" spans="1:10" ht="15" customHeight="1" thickTop="1" thickBot="1" x14ac:dyDescent="0.25">
      <c r="A92" s="73" t="s">
        <v>219</v>
      </c>
      <c r="B92" s="74"/>
      <c r="C92" s="117"/>
      <c r="D92" s="118">
        <f>D59+D62+D65+D72+D84+D86+D89+D82</f>
        <v>532685000</v>
      </c>
      <c r="E92" s="118">
        <f>E59+E62+E65+E72+E84+E86+E89+E82</f>
        <v>541147000</v>
      </c>
      <c r="F92" s="118">
        <f>F59+F62+F65+F72+F84+F86+F89+F82</f>
        <v>545121000</v>
      </c>
      <c r="G92" s="78">
        <f>F92/D92</f>
        <v>1.0233458798351747</v>
      </c>
      <c r="H92" s="3"/>
      <c r="J92"/>
    </row>
    <row r="93" spans="1:10" ht="15" customHeight="1" thickTop="1" x14ac:dyDescent="0.2"/>
  </sheetData>
  <sheetProtection selectLockedCells="1" selectUnlockedCells="1"/>
  <mergeCells count="4">
    <mergeCell ref="A3:H3"/>
    <mergeCell ref="A52:B52"/>
    <mergeCell ref="A55:H55"/>
    <mergeCell ref="A92:B92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r:id="rId1"/>
  <headerFooter alignWithMargins="0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2020-11-30T14:39:18Z</dcterms:created>
  <dcterms:modified xsi:type="dcterms:W3CDTF">2020-11-30T14:39:31Z</dcterms:modified>
</cp:coreProperties>
</file>