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2A0018C5-3091-4A8D-A7DA-42C7FD524980}" xr6:coauthVersionLast="44" xr6:coauthVersionMax="44" xr10:uidLastSave="{00000000-0000-0000-0000-000000000000}"/>
  <bookViews>
    <workbookView xWindow="-120" yWindow="-120" windowWidth="21840" windowHeight="13140" xr2:uid="{2E39936F-0AAE-4267-A82E-FC0FA8696443}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melléklet'!$A$1:$G$41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0" i="1" l="1"/>
  <c r="E40" i="1" s="1"/>
  <c r="C40" i="1"/>
  <c r="E38" i="1"/>
  <c r="D38" i="1"/>
  <c r="C38" i="1"/>
  <c r="E37" i="1"/>
  <c r="D37" i="1"/>
  <c r="C37" i="1"/>
  <c r="D36" i="1"/>
  <c r="E36" i="1" s="1"/>
  <c r="C36" i="1"/>
  <c r="D35" i="1"/>
  <c r="D39" i="1" s="1"/>
  <c r="C35" i="1"/>
  <c r="E35" i="1" s="1"/>
  <c r="D29" i="1"/>
  <c r="C29" i="1"/>
  <c r="C27" i="1" s="1"/>
  <c r="D27" i="1"/>
  <c r="E25" i="1"/>
  <c r="E24" i="1"/>
  <c r="D24" i="1"/>
  <c r="D31" i="1" s="1"/>
  <c r="C24" i="1"/>
  <c r="D22" i="1"/>
  <c r="E22" i="1" s="1"/>
  <c r="C22" i="1"/>
  <c r="D21" i="1"/>
  <c r="C21" i="1"/>
  <c r="D20" i="1"/>
  <c r="C20" i="1"/>
  <c r="D19" i="1"/>
  <c r="C19" i="1"/>
  <c r="E18" i="1"/>
  <c r="D18" i="1"/>
  <c r="C18" i="1"/>
  <c r="D17" i="1"/>
  <c r="E17" i="1" s="1"/>
  <c r="C17" i="1"/>
  <c r="D16" i="1"/>
  <c r="E16" i="1" s="1"/>
  <c r="C16" i="1"/>
  <c r="C15" i="1" s="1"/>
  <c r="D14" i="1"/>
  <c r="D12" i="1" s="1"/>
  <c r="E12" i="1" s="1"/>
  <c r="C14" i="1"/>
  <c r="D13" i="1"/>
  <c r="C13" i="1"/>
  <c r="C12" i="1" s="1"/>
  <c r="D11" i="1"/>
  <c r="E11" i="1" s="1"/>
  <c r="C11" i="1"/>
  <c r="D10" i="1"/>
  <c r="E10" i="1" s="1"/>
  <c r="C10" i="1"/>
  <c r="C9" i="1" s="1"/>
  <c r="C23" i="1" l="1"/>
  <c r="C31" i="1"/>
  <c r="C32" i="1" s="1"/>
  <c r="D41" i="1"/>
  <c r="E31" i="1"/>
  <c r="C39" i="1"/>
  <c r="C41" i="1" s="1"/>
  <c r="D9" i="1"/>
  <c r="E9" i="1" s="1"/>
  <c r="D15" i="1"/>
  <c r="E19" i="1"/>
  <c r="E39" i="1" l="1"/>
  <c r="E41" i="1"/>
  <c r="E15" i="1"/>
  <c r="D23" i="1"/>
  <c r="E23" i="1" l="1"/>
  <c r="D32" i="1"/>
  <c r="E32" i="1" s="1"/>
</calcChain>
</file>

<file path=xl/sharedStrings.xml><?xml version="1.0" encoding="utf-8"?>
<sst xmlns="http://schemas.openxmlformats.org/spreadsheetml/2006/main" count="72" uniqueCount="60">
  <si>
    <t>1. melléklet</t>
  </si>
  <si>
    <t>az 9/2019. (IX.03.) önkormányzati rendelethez</t>
  </si>
  <si>
    <t>Balatonakali Önkormányzat 2019. évi költségvetési összesített konszolidált főösszesítő</t>
  </si>
  <si>
    <t>adatok Ft-ban</t>
  </si>
  <si>
    <t>Sor-   sz</t>
  </si>
  <si>
    <t>Megnevezés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</si>
  <si>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</si>
  <si>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</si>
  <si>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t>mód./eredeti előirány. (%)</t>
  </si>
  <si>
    <t>A.</t>
  </si>
  <si>
    <t>B.</t>
  </si>
  <si>
    <t>C.</t>
  </si>
  <si>
    <t>D.</t>
  </si>
  <si>
    <t>E.</t>
  </si>
  <si>
    <t>BEVÉTELEK</t>
  </si>
  <si>
    <t>I.</t>
  </si>
  <si>
    <t>Működési célú támogatások államháztartáson belülről</t>
  </si>
  <si>
    <t>1.</t>
  </si>
  <si>
    <t>Önkormányzatok működési támogatásai</t>
  </si>
  <si>
    <t>2.</t>
  </si>
  <si>
    <t>Egyéb működési célú támogatások államháztartáson belülről</t>
  </si>
  <si>
    <t>II.</t>
  </si>
  <si>
    <t>Felhalmozási célú támogatások államháztartáson belülről</t>
  </si>
  <si>
    <t>Felhalmozási célú önkormányzati támogatások</t>
  </si>
  <si>
    <t>Egyéb felhalmozási célú támogatások államháztartáson belülről</t>
  </si>
  <si>
    <t>III.</t>
  </si>
  <si>
    <t>Közhatalmi bevételek</t>
  </si>
  <si>
    <t>Vagyoni típusú adók</t>
  </si>
  <si>
    <t>Termékek és szolgáltatások adói</t>
  </si>
  <si>
    <t>3.</t>
  </si>
  <si>
    <t>Egyéb közhatalmi bevételek</t>
  </si>
  <si>
    <t>IV.</t>
  </si>
  <si>
    <t>Működési bevételek</t>
  </si>
  <si>
    <t>V.</t>
  </si>
  <si>
    <t>Felhalmozási bevételek</t>
  </si>
  <si>
    <t>VI. </t>
  </si>
  <si>
    <t>Működési célú átvett pénzeszköz</t>
  </si>
  <si>
    <t>VII.</t>
  </si>
  <si>
    <t>Felhalmozási célú átvett pénzeszköz</t>
  </si>
  <si>
    <t>Költségvetési bevételek</t>
  </si>
  <si>
    <t>Költségvetési hiány belső finanszírozása</t>
  </si>
  <si>
    <t xml:space="preserve">  -  előző évi  pénzmaradvány</t>
  </si>
  <si>
    <t>VIII.</t>
  </si>
  <si>
    <t>Államháztartáson belüli megelőlegezések</t>
  </si>
  <si>
    <t>IX.</t>
  </si>
  <si>
    <t>Költségvetési hiány külső finanszírozása</t>
  </si>
  <si>
    <t>Hitel, kölcsön felvétele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</si>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</sst>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4" fillId="0" borderId="11" xfId="0" applyNumberFormat="1" applyFont="1" applyBorder="1" applyAlignment="1">
      <alignment horizontal="right" vertical="center"/>
    </xf>
    <xf numFmtId="9" fontId="4" fillId="0" borderId="12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3" fontId="4" fillId="0" borderId="13" xfId="0" applyNumberFormat="1" applyFont="1" applyBorder="1" applyAlignment="1">
      <alignment horizontal="right" vertical="center"/>
    </xf>
    <xf numFmtId="49" fontId="1" fillId="0" borderId="14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3" fontId="5" fillId="0" borderId="15" xfId="0" applyNumberFormat="1" applyFont="1" applyBorder="1" applyAlignment="1">
      <alignment horizontal="right" vertical="center"/>
    </xf>
    <xf numFmtId="9" fontId="5" fillId="0" borderId="12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right" vertical="center"/>
    </xf>
    <xf numFmtId="9" fontId="6" fillId="0" borderId="12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right" vertical="center"/>
    </xf>
    <xf numFmtId="9" fontId="4" fillId="0" borderId="17" xfId="0" applyNumberFormat="1" applyFont="1" applyBorder="1" applyAlignment="1">
      <alignment horizontal="right" vertical="center"/>
    </xf>
    <xf numFmtId="0" fontId="3" fillId="0" borderId="0" xfId="0" applyFont="1" applyAlignment="1">
      <alignment wrapText="1"/>
    </xf>
    <xf numFmtId="0" fontId="4" fillId="0" borderId="18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right" vertical="center"/>
    </xf>
    <xf numFmtId="9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vertical="center"/>
    </xf>
    <xf numFmtId="3" fontId="4" fillId="0" borderId="21" xfId="0" applyNumberFormat="1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3" fontId="1" fillId="0" borderId="23" xfId="0" applyNumberFormat="1" applyFont="1" applyBorder="1" applyAlignment="1">
      <alignment vertical="center"/>
    </xf>
    <xf numFmtId="3" fontId="1" fillId="0" borderId="24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9" fontId="6" fillId="0" borderId="17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right" vertical="center"/>
    </xf>
    <xf numFmtId="9" fontId="6" fillId="2" borderId="17" xfId="0" applyNumberFormat="1" applyFont="1" applyFill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9" fontId="5" fillId="0" borderId="17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3" fontId="4" fillId="0" borderId="32" xfId="0" applyNumberFormat="1" applyFont="1" applyBorder="1" applyAlignment="1">
      <alignment vertical="center"/>
    </xf>
    <xf numFmtId="3" fontId="0" fillId="0" borderId="0" xfId="0" applyNumberFormat="1"/>
    <xf numFmtId="3" fontId="6" fillId="0" borderId="33" xfId="0" applyNumberFormat="1" applyFont="1" applyBorder="1" applyAlignment="1">
      <alignment vertical="center"/>
    </xf>
    <xf numFmtId="0" fontId="6" fillId="2" borderId="34" xfId="0" applyFont="1" applyFill="1" applyBorder="1" applyAlignment="1">
      <alignment horizontal="center" vertical="center"/>
    </xf>
    <xf numFmtId="3" fontId="6" fillId="2" borderId="35" xfId="0" applyNumberFormat="1" applyFont="1" applyFill="1" applyBorder="1" applyAlignment="1">
      <alignment vertical="center"/>
    </xf>
    <xf numFmtId="9" fontId="6" fillId="2" borderId="36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/>
      <sheetData sheetId="1"/>
      <sheetData sheetId="2"/>
      <sheetData sheetId="3">
        <row r="18">
          <cell r="D18">
            <v>243722682</v>
          </cell>
          <cell r="E18">
            <v>260218876</v>
          </cell>
        </row>
      </sheetData>
      <sheetData sheetId="4"/>
      <sheetData sheetId="5"/>
      <sheetData sheetId="6">
        <row r="37">
          <cell r="D37">
            <v>60040523</v>
          </cell>
          <cell r="E37">
            <v>38987329</v>
          </cell>
        </row>
        <row r="38">
          <cell r="D38">
            <v>184855892</v>
          </cell>
          <cell r="E38">
            <v>190623892</v>
          </cell>
        </row>
        <row r="45">
          <cell r="D45">
            <v>12815000</v>
          </cell>
          <cell r="E45">
            <v>12815000</v>
          </cell>
        </row>
        <row r="48">
          <cell r="D48">
            <v>2500000</v>
          </cell>
          <cell r="E48">
            <v>2500000</v>
          </cell>
        </row>
        <row r="53">
          <cell r="D53">
            <v>2303903</v>
          </cell>
          <cell r="E53">
            <v>2303903</v>
          </cell>
        </row>
        <row r="63">
          <cell r="D63">
            <v>62551911</v>
          </cell>
          <cell r="E63">
            <v>62551911</v>
          </cell>
        </row>
        <row r="64">
          <cell r="D64">
            <v>6685746</v>
          </cell>
          <cell r="E64">
            <v>6685746</v>
          </cell>
        </row>
        <row r="66">
          <cell r="D66">
            <v>0</v>
          </cell>
          <cell r="E66">
            <v>0</v>
          </cell>
        </row>
        <row r="67">
          <cell r="D67">
            <v>36925688</v>
          </cell>
          <cell r="E67">
            <v>36925688</v>
          </cell>
        </row>
        <row r="69">
          <cell r="D69">
            <v>54500000</v>
          </cell>
          <cell r="E69">
            <v>54500000</v>
          </cell>
        </row>
        <row r="70">
          <cell r="D70">
            <v>41000000</v>
          </cell>
          <cell r="E70">
            <v>41000000</v>
          </cell>
        </row>
        <row r="74">
          <cell r="D74">
            <v>500000</v>
          </cell>
          <cell r="E74">
            <v>500000</v>
          </cell>
        </row>
        <row r="75">
          <cell r="D75">
            <v>77293814</v>
          </cell>
          <cell r="E75">
            <v>77293812</v>
          </cell>
        </row>
        <row r="84">
          <cell r="D84">
            <v>0</v>
          </cell>
          <cell r="E84">
            <v>0</v>
          </cell>
        </row>
        <row r="86">
          <cell r="D86">
            <v>0</v>
          </cell>
          <cell r="E86">
            <v>0</v>
          </cell>
        </row>
        <row r="88">
          <cell r="D88">
            <v>860000</v>
          </cell>
          <cell r="E88">
            <v>2071000</v>
          </cell>
        </row>
        <row r="92">
          <cell r="D92">
            <v>0</v>
          </cell>
          <cell r="E92">
            <v>0</v>
          </cell>
        </row>
        <row r="93">
          <cell r="D93">
            <v>223832841</v>
          </cell>
          <cell r="E93">
            <v>223832843</v>
          </cell>
        </row>
      </sheetData>
      <sheetData sheetId="7">
        <row r="27">
          <cell r="D27">
            <v>0</v>
          </cell>
          <cell r="E27">
            <v>0</v>
          </cell>
        </row>
        <row r="35">
          <cell r="D35">
            <v>1200271</v>
          </cell>
          <cell r="E35">
            <v>1200278</v>
          </cell>
        </row>
        <row r="38">
          <cell r="D38">
            <v>887729</v>
          </cell>
          <cell r="E38">
            <v>887722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7141-FB59-47E3-B758-6D4FE62043BC}">
  <dimension ref="A1:G42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9.5703125" style="1" customWidth="1"/>
    <col min="3" max="5" width="9.7109375" style="1" customWidth="1"/>
    <col min="7" max="7" width="11.140625" bestFit="1" customWidth="1"/>
  </cols>
  <sheetData>
    <row r="1" spans="1:7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7" s="1" customFormat="1" ht="15" customHeight="1" x14ac:dyDescent="0.2">
      <c r="G2" s="2" t="s">
        <v>1</v>
      </c>
    </row>
    <row r="3" spans="1:7" s="1" customFormat="1" ht="15" customHeight="1" x14ac:dyDescent="0.2">
      <c r="A3" s="3"/>
    </row>
    <row r="4" spans="1:7" s="1" customFormat="1" ht="15" customHeight="1" x14ac:dyDescent="0.2">
      <c r="A4" s="4" t="s">
        <v>2</v>
      </c>
      <c r="B4" s="4"/>
      <c r="C4" s="4"/>
      <c r="D4" s="4"/>
      <c r="E4" s="4"/>
    </row>
    <row r="5" spans="1:7" s="1" customFormat="1" ht="15" customHeight="1" thickBot="1" x14ac:dyDescent="0.25">
      <c r="A5" s="3"/>
      <c r="B5" s="3"/>
      <c r="C5" s="3"/>
      <c r="D5" s="3"/>
      <c r="E5" s="5" t="s">
        <v>3</v>
      </c>
    </row>
    <row r="6" spans="1:7" ht="36.75" customHeight="1" thickTop="1" x14ac:dyDescent="0.2">
      <c r="A6" s="6" t="s">
        <v>4</v>
      </c>
      <c r="B6" s="7" t="s">
        <v>5</v>
      </c>
      <c r="C6" s="8" t="s">
        <v>6</v>
      </c>
      <c r="D6" s="8" t="s">
        <v>7</v>
      </c>
      <c r="E6" s="9" t="s">
        <v>8</v>
      </c>
    </row>
    <row r="7" spans="1:7" ht="15" customHeight="1" thickBot="1" x14ac:dyDescent="0.25">
      <c r="A7" s="10" t="s">
        <v>9</v>
      </c>
      <c r="B7" s="11" t="s">
        <v>10</v>
      </c>
      <c r="C7" s="12" t="s">
        <v>11</v>
      </c>
      <c r="D7" s="12" t="s">
        <v>12</v>
      </c>
      <c r="E7" s="13" t="s">
        <v>13</v>
      </c>
      <c r="F7" s="14"/>
    </row>
    <row r="8" spans="1:7" ht="15" customHeight="1" thickTop="1" x14ac:dyDescent="0.2">
      <c r="A8" s="15" t="s">
        <v>14</v>
      </c>
      <c r="B8" s="16"/>
      <c r="C8" s="16"/>
      <c r="D8" s="16"/>
      <c r="E8" s="17"/>
      <c r="F8" s="14"/>
    </row>
    <row r="9" spans="1:7" ht="15" customHeight="1" x14ac:dyDescent="0.2">
      <c r="A9" s="18" t="s">
        <v>15</v>
      </c>
      <c r="B9" s="19" t="s">
        <v>16</v>
      </c>
      <c r="C9" s="20">
        <f t="shared" ref="C9:D9" si="0">SUM(C10:C11)</f>
        <v>69237657</v>
      </c>
      <c r="D9" s="20">
        <f t="shared" si="0"/>
        <v>69237657</v>
      </c>
      <c r="E9" s="21">
        <f>D9/C9</f>
        <v>1</v>
      </c>
      <c r="F9" s="14"/>
    </row>
    <row r="10" spans="1:7" ht="15" customHeight="1" x14ac:dyDescent="0.2">
      <c r="A10" s="22" t="s">
        <v>17</v>
      </c>
      <c r="B10" s="23" t="s">
        <v>18</v>
      </c>
      <c r="C10" s="24">
        <f>'[1]7.sz. melléklet'!D63</f>
        <v>62551911</v>
      </c>
      <c r="D10" s="24">
        <f>'[1]7.sz. melléklet'!E63</f>
        <v>62551911</v>
      </c>
      <c r="E10" s="25">
        <f>D10/C10</f>
        <v>1</v>
      </c>
      <c r="F10" s="14"/>
    </row>
    <row r="11" spans="1:7" ht="24" x14ac:dyDescent="0.2">
      <c r="A11" s="22" t="s">
        <v>19</v>
      </c>
      <c r="B11" s="26" t="s">
        <v>20</v>
      </c>
      <c r="C11" s="24">
        <f>'[1]7.sz. melléklet'!D64</f>
        <v>6685746</v>
      </c>
      <c r="D11" s="24">
        <f>'[1]7.sz. melléklet'!E64</f>
        <v>6685746</v>
      </c>
      <c r="E11" s="25">
        <f>D11/C11</f>
        <v>1</v>
      </c>
      <c r="F11" s="14"/>
    </row>
    <row r="12" spans="1:7" ht="24" x14ac:dyDescent="0.2">
      <c r="A12" s="18" t="s">
        <v>21</v>
      </c>
      <c r="B12" s="27" t="s">
        <v>22</v>
      </c>
      <c r="C12" s="20">
        <f t="shared" ref="C12:D12" si="1">SUM(C13:C14)</f>
        <v>36925688</v>
      </c>
      <c r="D12" s="20">
        <f t="shared" si="1"/>
        <v>36925688</v>
      </c>
      <c r="E12" s="21">
        <f>D12/C12</f>
        <v>1</v>
      </c>
      <c r="F12" s="14"/>
    </row>
    <row r="13" spans="1:7" ht="15" customHeight="1" x14ac:dyDescent="0.2">
      <c r="A13" s="22" t="s">
        <v>17</v>
      </c>
      <c r="B13" s="23" t="s">
        <v>23</v>
      </c>
      <c r="C13" s="24">
        <f>'[1]7.sz. melléklet'!D66</f>
        <v>0</v>
      </c>
      <c r="D13" s="24">
        <f>'[1]7.sz. melléklet'!E66</f>
        <v>0</v>
      </c>
      <c r="E13" s="21"/>
      <c r="F13" s="14"/>
    </row>
    <row r="14" spans="1:7" ht="24" x14ac:dyDescent="0.2">
      <c r="A14" s="22" t="s">
        <v>19</v>
      </c>
      <c r="B14" s="26" t="s">
        <v>24</v>
      </c>
      <c r="C14" s="24">
        <f>'[1]7.sz. melléklet'!D67</f>
        <v>36925688</v>
      </c>
      <c r="D14" s="24">
        <f>'[1]7.sz. melléklet'!E67</f>
        <v>36925688</v>
      </c>
      <c r="E14" s="25"/>
      <c r="F14" s="14"/>
    </row>
    <row r="15" spans="1:7" ht="15" customHeight="1" x14ac:dyDescent="0.2">
      <c r="A15" s="18" t="s">
        <v>25</v>
      </c>
      <c r="B15" s="28" t="s">
        <v>26</v>
      </c>
      <c r="C15" s="29">
        <f t="shared" ref="C15:D15" si="2">SUM(C16:C18)</f>
        <v>96000000</v>
      </c>
      <c r="D15" s="29">
        <f t="shared" si="2"/>
        <v>96000000</v>
      </c>
      <c r="E15" s="21">
        <f>D15/C15</f>
        <v>1</v>
      </c>
      <c r="F15" s="14"/>
    </row>
    <row r="16" spans="1:7" ht="15" customHeight="1" x14ac:dyDescent="0.2">
      <c r="A16" s="30" t="s">
        <v>17</v>
      </c>
      <c r="B16" s="31" t="s">
        <v>27</v>
      </c>
      <c r="C16" s="32">
        <f>'[1]7.sz. melléklet'!D69</f>
        <v>54500000</v>
      </c>
      <c r="D16" s="32">
        <f>'[1]7.sz. melléklet'!E69</f>
        <v>54500000</v>
      </c>
      <c r="E16" s="33">
        <f>D16/C16</f>
        <v>1</v>
      </c>
      <c r="F16" s="14"/>
    </row>
    <row r="17" spans="1:6" ht="15" customHeight="1" x14ac:dyDescent="0.2">
      <c r="A17" s="30" t="s">
        <v>19</v>
      </c>
      <c r="B17" s="31" t="s">
        <v>28</v>
      </c>
      <c r="C17" s="32">
        <f>'[1]7.sz. melléklet'!D70</f>
        <v>41000000</v>
      </c>
      <c r="D17" s="32">
        <f>'[1]7.sz. melléklet'!E70</f>
        <v>41000000</v>
      </c>
      <c r="E17" s="33">
        <f>D17/C17</f>
        <v>1</v>
      </c>
      <c r="F17" s="14"/>
    </row>
    <row r="18" spans="1:6" ht="15" customHeight="1" x14ac:dyDescent="0.2">
      <c r="A18" s="30" t="s">
        <v>29</v>
      </c>
      <c r="B18" s="31" t="s">
        <v>30</v>
      </c>
      <c r="C18" s="32">
        <f>'[1]7.sz. melléklet'!D74</f>
        <v>500000</v>
      </c>
      <c r="D18" s="32">
        <f>'[1]7.sz. melléklet'!E74</f>
        <v>500000</v>
      </c>
      <c r="E18" s="33">
        <f>D18/C18</f>
        <v>1</v>
      </c>
      <c r="F18" s="14"/>
    </row>
    <row r="19" spans="1:6" ht="15" customHeight="1" x14ac:dyDescent="0.2">
      <c r="A19" s="18" t="s">
        <v>31</v>
      </c>
      <c r="B19" s="34" t="s">
        <v>32</v>
      </c>
      <c r="C19" s="20">
        <f>'[1]7.sz. melléklet'!D75+'[1]8.sz. melléklet'!D35</f>
        <v>78494085</v>
      </c>
      <c r="D19" s="20">
        <f>'[1]7.sz. melléklet'!E75+'[1]8.sz. melléklet'!E35</f>
        <v>78494090</v>
      </c>
      <c r="E19" s="21">
        <f>D19/C19</f>
        <v>1.0000000636990674</v>
      </c>
      <c r="F19" s="14"/>
    </row>
    <row r="20" spans="1:6" ht="15" customHeight="1" x14ac:dyDescent="0.2">
      <c r="A20" s="18" t="s">
        <v>33</v>
      </c>
      <c r="B20" s="19" t="s">
        <v>34</v>
      </c>
      <c r="C20" s="20">
        <f>'[1]7.sz. melléklet'!D84</f>
        <v>0</v>
      </c>
      <c r="D20" s="20">
        <f>'[1]7.sz. melléklet'!E84</f>
        <v>0</v>
      </c>
      <c r="E20" s="21"/>
      <c r="F20" s="14"/>
    </row>
    <row r="21" spans="1:6" ht="15" customHeight="1" x14ac:dyDescent="0.2">
      <c r="A21" s="18" t="s">
        <v>35</v>
      </c>
      <c r="B21" s="19" t="s">
        <v>36</v>
      </c>
      <c r="C21" s="20">
        <f>'[1]7.sz. melléklet'!D86</f>
        <v>0</v>
      </c>
      <c r="D21" s="20">
        <f>'[1]7.sz. melléklet'!E86</f>
        <v>0</v>
      </c>
      <c r="E21" s="21"/>
      <c r="F21" s="14"/>
    </row>
    <row r="22" spans="1:6" ht="15" customHeight="1" x14ac:dyDescent="0.2">
      <c r="A22" s="18" t="s">
        <v>37</v>
      </c>
      <c r="B22" s="19" t="s">
        <v>38</v>
      </c>
      <c r="C22" s="20">
        <f>'[1]7.sz. melléklet'!D88</f>
        <v>860000</v>
      </c>
      <c r="D22" s="20">
        <f>'[1]7.sz. melléklet'!E88</f>
        <v>2071000</v>
      </c>
      <c r="E22" s="21">
        <f>D22/C22</f>
        <v>2.4081395348837211</v>
      </c>
      <c r="F22" s="14"/>
    </row>
    <row r="23" spans="1:6" ht="15" customHeight="1" x14ac:dyDescent="0.2">
      <c r="A23" s="35" t="s">
        <v>39</v>
      </c>
      <c r="B23" s="35"/>
      <c r="C23" s="36">
        <f t="shared" ref="C23:D23" si="3">C19+C15+C9+C20+C12+C21+C22</f>
        <v>281517430</v>
      </c>
      <c r="D23" s="36">
        <f t="shared" si="3"/>
        <v>282728435</v>
      </c>
      <c r="E23" s="37">
        <f>D23/C23</f>
        <v>1.0043017052265646</v>
      </c>
      <c r="F23" s="14"/>
    </row>
    <row r="24" spans="1:6" ht="15" customHeight="1" x14ac:dyDescent="0.2">
      <c r="A24" s="38" t="s">
        <v>37</v>
      </c>
      <c r="B24" s="19" t="s">
        <v>40</v>
      </c>
      <c r="C24" s="39">
        <f>'[1]7.sz. melléklet'!D93+'[1]8.sz. melléklet'!D38</f>
        <v>224720570</v>
      </c>
      <c r="D24" s="39">
        <f>'[1]7.sz. melléklet'!E93+'[1]8.sz. melléklet'!E38</f>
        <v>224720565</v>
      </c>
      <c r="E24" s="40">
        <f>D24/C24</f>
        <v>0.99999997775014549</v>
      </c>
      <c r="F24" s="41"/>
    </row>
    <row r="25" spans="1:6" ht="15" customHeight="1" x14ac:dyDescent="0.2">
      <c r="A25" s="38"/>
      <c r="B25" s="19" t="s">
        <v>41</v>
      </c>
      <c r="C25" s="39"/>
      <c r="D25" s="39"/>
      <c r="E25" s="40" t="e">
        <f>#REF!/C25</f>
        <v>#REF!</v>
      </c>
      <c r="F25" s="41"/>
    </row>
    <row r="26" spans="1:6" ht="15" customHeight="1" x14ac:dyDescent="0.2">
      <c r="A26" s="42" t="s">
        <v>42</v>
      </c>
      <c r="B26" s="19" t="s">
        <v>43</v>
      </c>
      <c r="C26" s="43">
        <v>0</v>
      </c>
      <c r="D26" s="43">
        <v>0</v>
      </c>
      <c r="E26" s="44"/>
      <c r="F26" s="14"/>
    </row>
    <row r="27" spans="1:6" ht="15" customHeight="1" x14ac:dyDescent="0.2">
      <c r="A27" s="45" t="s">
        <v>44</v>
      </c>
      <c r="B27" s="19" t="s">
        <v>45</v>
      </c>
      <c r="C27" s="46">
        <f>SUM(C28:C30)</f>
        <v>0</v>
      </c>
      <c r="D27" s="46">
        <f>SUM(D28:D30)</f>
        <v>0</v>
      </c>
      <c r="E27" s="47"/>
      <c r="F27" s="41"/>
    </row>
    <row r="28" spans="1:6" ht="15" customHeight="1" x14ac:dyDescent="0.2">
      <c r="A28" s="48" t="s">
        <v>17</v>
      </c>
      <c r="B28" s="23" t="s">
        <v>46</v>
      </c>
      <c r="C28" s="49"/>
      <c r="D28" s="49"/>
      <c r="E28" s="50"/>
      <c r="F28" s="41"/>
    </row>
    <row r="29" spans="1:6" ht="15" customHeight="1" x14ac:dyDescent="0.2">
      <c r="A29" s="22" t="s">
        <v>19</v>
      </c>
      <c r="B29" s="23" t="s">
        <v>47</v>
      </c>
      <c r="C29" s="51">
        <f>'[1]7.sz. melléklet'!D92</f>
        <v>0</v>
      </c>
      <c r="D29" s="51">
        <f>'[1]7.sz. melléklet'!E92</f>
        <v>0</v>
      </c>
      <c r="E29" s="52"/>
      <c r="F29" s="14"/>
    </row>
    <row r="30" spans="1:6" ht="15" customHeight="1" x14ac:dyDescent="0.2">
      <c r="A30" s="22" t="s">
        <v>29</v>
      </c>
      <c r="B30" s="23" t="s">
        <v>48</v>
      </c>
      <c r="C30" s="53"/>
      <c r="D30" s="53"/>
      <c r="E30" s="54"/>
      <c r="F30" s="14"/>
    </row>
    <row r="31" spans="1:6" ht="15" customHeight="1" x14ac:dyDescent="0.2">
      <c r="A31" s="35" t="s">
        <v>49</v>
      </c>
      <c r="B31" s="35"/>
      <c r="C31" s="36">
        <f t="shared" ref="C31:D31" si="4">SUM(C24:C27)</f>
        <v>224720570</v>
      </c>
      <c r="D31" s="36">
        <f t="shared" si="4"/>
        <v>224720565</v>
      </c>
      <c r="E31" s="55">
        <f>D31/C31</f>
        <v>0.99999997775014549</v>
      </c>
      <c r="F31" s="14"/>
    </row>
    <row r="32" spans="1:6" ht="15" customHeight="1" x14ac:dyDescent="0.2">
      <c r="A32" s="56" t="s">
        <v>50</v>
      </c>
      <c r="B32" s="56"/>
      <c r="C32" s="57">
        <f>C31+C23</f>
        <v>506238000</v>
      </c>
      <c r="D32" s="57">
        <f>D31+D23</f>
        <v>507449000</v>
      </c>
      <c r="E32" s="58">
        <f>D32/C32</f>
        <v>1.0023921554683766</v>
      </c>
      <c r="F32" s="14"/>
    </row>
    <row r="33" spans="1:7" ht="15" customHeight="1" x14ac:dyDescent="0.2">
      <c r="A33" s="59"/>
      <c r="B33" s="60"/>
      <c r="C33" s="61"/>
      <c r="D33" s="61"/>
      <c r="E33" s="62"/>
      <c r="F33" s="14"/>
    </row>
    <row r="34" spans="1:7" ht="15" customHeight="1" x14ac:dyDescent="0.2">
      <c r="A34" s="63" t="s">
        <v>51</v>
      </c>
      <c r="B34" s="64"/>
      <c r="C34" s="64"/>
      <c r="D34" s="64"/>
      <c r="E34" s="65"/>
      <c r="F34" s="14"/>
    </row>
    <row r="35" spans="1:7" ht="15" customHeight="1" x14ac:dyDescent="0.2">
      <c r="A35" s="66" t="s">
        <v>15</v>
      </c>
      <c r="B35" s="34" t="s">
        <v>52</v>
      </c>
      <c r="C35" s="67">
        <f>'[1]4.sz. melléklet'!D18</f>
        <v>243722682</v>
      </c>
      <c r="D35" s="67">
        <f>'[1]4.sz. melléklet'!E18</f>
        <v>260218876</v>
      </c>
      <c r="E35" s="21">
        <f t="shared" ref="E35:E41" si="5">D35/C35</f>
        <v>1.0676842789708016</v>
      </c>
      <c r="F35" s="14"/>
      <c r="G35" s="68"/>
    </row>
    <row r="36" spans="1:7" ht="15" customHeight="1" x14ac:dyDescent="0.2">
      <c r="A36" s="18" t="s">
        <v>21</v>
      </c>
      <c r="B36" s="19" t="s">
        <v>53</v>
      </c>
      <c r="C36" s="20">
        <f>'[1]7.sz. melléklet'!D38+'[1]7.sz. melléklet'!D45+'[1]7.sz. melléklet'!D48+'[1]8.sz. melléklet'!D27</f>
        <v>200170892</v>
      </c>
      <c r="D36" s="20">
        <f>'[1]7.sz. melléklet'!E38+'[1]7.sz. melléklet'!E45+'[1]7.sz. melléklet'!E48+'[1]8.sz. melléklet'!E27</f>
        <v>205938892</v>
      </c>
      <c r="E36" s="21">
        <f t="shared" si="5"/>
        <v>1.0288153784117622</v>
      </c>
      <c r="F36" s="14"/>
    </row>
    <row r="37" spans="1:7" ht="15" customHeight="1" x14ac:dyDescent="0.2">
      <c r="A37" s="18" t="s">
        <v>25</v>
      </c>
      <c r="B37" s="19" t="s">
        <v>54</v>
      </c>
      <c r="C37" s="46">
        <f t="shared" ref="C37:D37" si="6">SUM(C38:C38)</f>
        <v>60040523</v>
      </c>
      <c r="D37" s="46">
        <f t="shared" si="6"/>
        <v>38987329</v>
      </c>
      <c r="E37" s="21">
        <f t="shared" si="5"/>
        <v>0.64935025632604837</v>
      </c>
      <c r="F37" s="14"/>
    </row>
    <row r="38" spans="1:7" ht="15" customHeight="1" x14ac:dyDescent="0.2">
      <c r="A38" s="22" t="s">
        <v>17</v>
      </c>
      <c r="B38" s="23" t="s">
        <v>55</v>
      </c>
      <c r="C38" s="24">
        <f>'[1]7.sz. melléklet'!D37</f>
        <v>60040523</v>
      </c>
      <c r="D38" s="24">
        <f>'[1]7.sz. melléklet'!E37</f>
        <v>38987329</v>
      </c>
      <c r="E38" s="25">
        <f t="shared" si="5"/>
        <v>0.64935025632604837</v>
      </c>
      <c r="F38" s="14"/>
    </row>
    <row r="39" spans="1:7" ht="15" customHeight="1" x14ac:dyDescent="0.2">
      <c r="A39" s="35" t="s">
        <v>56</v>
      </c>
      <c r="B39" s="35"/>
      <c r="C39" s="69">
        <f t="shared" ref="C39:D39" si="7">C35+C36+C37</f>
        <v>503934097</v>
      </c>
      <c r="D39" s="69">
        <f t="shared" si="7"/>
        <v>505145097</v>
      </c>
      <c r="E39" s="21">
        <f t="shared" si="5"/>
        <v>1.0024030920058977</v>
      </c>
      <c r="F39" s="14"/>
    </row>
    <row r="40" spans="1:7" ht="15" customHeight="1" x14ac:dyDescent="0.2">
      <c r="A40" s="42" t="s">
        <v>57</v>
      </c>
      <c r="B40" s="19" t="s">
        <v>58</v>
      </c>
      <c r="C40" s="46">
        <f>'[1]7.sz. melléklet'!D53</f>
        <v>2303903</v>
      </c>
      <c r="D40" s="46">
        <f>'[1]7.sz. melléklet'!E53</f>
        <v>2303903</v>
      </c>
      <c r="E40" s="21">
        <f t="shared" si="5"/>
        <v>1</v>
      </c>
      <c r="F40" s="14"/>
    </row>
    <row r="41" spans="1:7" s="74" customFormat="1" ht="15" customHeight="1" thickBot="1" x14ac:dyDescent="0.25">
      <c r="A41" s="70" t="s">
        <v>59</v>
      </c>
      <c r="B41" s="70"/>
      <c r="C41" s="71">
        <f t="shared" ref="C41:D41" si="8">C39+C40</f>
        <v>506238000</v>
      </c>
      <c r="D41" s="71">
        <f t="shared" si="8"/>
        <v>507449000</v>
      </c>
      <c r="E41" s="72">
        <f t="shared" si="5"/>
        <v>1.0023921554683766</v>
      </c>
      <c r="F41" s="73"/>
    </row>
    <row r="42" spans="1:7" ht="13.5" thickTop="1" x14ac:dyDescent="0.2"/>
  </sheetData>
  <sheetProtection selectLockedCells="1" selectUnlockedCells="1"/>
  <mergeCells count="14">
    <mergeCell ref="A41:B41"/>
    <mergeCell ref="F24:F25"/>
    <mergeCell ref="F27:F28"/>
    <mergeCell ref="A31:B31"/>
    <mergeCell ref="A32:B32"/>
    <mergeCell ref="A34:E34"/>
    <mergeCell ref="A39:B39"/>
    <mergeCell ref="A4:E4"/>
    <mergeCell ref="A8:E8"/>
    <mergeCell ref="A23:B23"/>
    <mergeCell ref="A24:A25"/>
    <mergeCell ref="C24:C25"/>
    <mergeCell ref="D24:D25"/>
    <mergeCell ref="E24:E25"/>
  </mergeCells>
  <pageMargins left="0.23622047244094491" right="0.23622047244094491" top="0.74803149606299213" bottom="0.74803149606299213" header="0.31496062992125984" footer="0.31496062992125984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2019-09-02T08:02:01Z</dcterms:created>
  <dcterms:modified xsi:type="dcterms:W3CDTF">2019-09-02T08:02:12Z</dcterms:modified>
</cp:coreProperties>
</file>