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\Költségvetés 2018\"/>
    </mc:Choice>
  </mc:AlternateContent>
  <bookViews>
    <workbookView xWindow="0" yWindow="0" windowWidth="21600" windowHeight="8910"/>
  </bookViews>
  <sheets>
    <sheet name="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" i="1" l="1"/>
  <c r="H39" i="1"/>
  <c r="H36" i="1"/>
  <c r="G35" i="1"/>
  <c r="H35" i="1" s="1"/>
  <c r="F35" i="1"/>
  <c r="F41" i="1" s="1"/>
  <c r="E35" i="1"/>
  <c r="E41" i="1" s="1"/>
  <c r="D35" i="1"/>
  <c r="D41" i="1" s="1"/>
  <c r="H25" i="1"/>
  <c r="G24" i="1"/>
  <c r="H24" i="1" s="1"/>
  <c r="F24" i="1"/>
  <c r="E24" i="1"/>
  <c r="E19" i="1" s="1"/>
  <c r="D24" i="1"/>
  <c r="H23" i="1"/>
  <c r="H22" i="1"/>
  <c r="H21" i="1"/>
  <c r="H20" i="1"/>
  <c r="G19" i="1"/>
  <c r="H19" i="1" s="1"/>
  <c r="F19" i="1"/>
  <c r="D19" i="1"/>
  <c r="H18" i="1"/>
  <c r="H17" i="1"/>
  <c r="H16" i="1"/>
  <c r="G15" i="1"/>
  <c r="H15" i="1" s="1"/>
  <c r="F15" i="1"/>
  <c r="E15" i="1"/>
  <c r="D15" i="1"/>
  <c r="H14" i="1"/>
  <c r="H13" i="1"/>
  <c r="H10" i="1"/>
  <c r="G9" i="1"/>
  <c r="H9" i="1" s="1"/>
  <c r="F9" i="1"/>
  <c r="F8" i="1" s="1"/>
  <c r="F28" i="1" s="1"/>
  <c r="E9" i="1"/>
  <c r="E8" i="1" s="1"/>
  <c r="E28" i="1" s="1"/>
  <c r="D9" i="1"/>
  <c r="G8" i="1"/>
  <c r="H8" i="1" s="1"/>
  <c r="D8" i="1"/>
  <c r="D28" i="1" s="1"/>
  <c r="H2" i="1"/>
  <c r="G28" i="1" l="1"/>
  <c r="H28" i="1" s="1"/>
  <c r="G41" i="1"/>
  <c r="H41" i="1" s="1"/>
</calcChain>
</file>

<file path=xl/sharedStrings.xml><?xml version="1.0" encoding="utf-8"?>
<sst xmlns="http://schemas.openxmlformats.org/spreadsheetml/2006/main" count="108" uniqueCount="86">
  <si>
    <t>9. melléklet</t>
  </si>
  <si>
    <t>Napközi otthonos Óvoda kiadásai</t>
  </si>
  <si>
    <t>adatok Ft-ban</t>
  </si>
  <si>
    <t>Sor-   sz</t>
  </si>
  <si>
    <t>Megnevezés</t>
  </si>
  <si>
    <t>Rovat száma</t>
  </si>
  <si>
    <t>2017. évi előirányzat</t>
  </si>
  <si>
    <t>2017. évi mód.előir.</t>
  </si>
  <si>
    <t>2017. évi várható</t>
  </si>
  <si>
    <t>2018. évi előirányzat</t>
  </si>
  <si>
    <t>2018. évi/ 2017. évi előirányzat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</si>
  <si>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</si>
  <si>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</si>
  <si>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</si>
  <si>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</si>
  <si>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</si>
  <si>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</si>
  <si>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</si>
  <si>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</si>
  <si>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</si>
  <si>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</si>
  <si>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</si>
  <si>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</si>
  <si>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</si>
  <si>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</si>
  <si>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</si>
  <si>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</si>
  <si>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</si>
  <si>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</si>
  <si>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1.1.3. Céljuttatás, projektprémium</t>
  </si>
  <si>
    <t>K1103</t>
  </si>
  <si>
    <t>1.1.4. Béren kívüli juttatások</t>
  </si>
  <si>
    <t>K1107</t>
  </si>
  <si>
    <t>1.1.5. Közlekedési költségtérítés</t>
  </si>
  <si>
    <t>K1109</t>
  </si>
  <si>
    <t>1.2</t>
  </si>
  <si>
    <t>Külső személyi juttatások</t>
  </si>
  <si>
    <t>K12</t>
  </si>
  <si>
    <t>1.2.1. Munkavégzésre irányuló egyéb jogviszonyban nem saját foglalkoztatottnak fizetett juttatások</t>
  </si>
  <si>
    <t>K122</t>
  </si>
  <si>
    <t>1.2.2.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</si>
  <si>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</si>
  <si>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</si>
  <si>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</si>
  <si>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</si>
  <si>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</si>
  <si>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</si>
  <si>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</si>
  <si>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</si>
  <si>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</si>
  <si>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</si>
  <si>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</si>
  <si>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</si>
  <si>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</si>
  <si>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</si>
  <si>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</si>
  <si>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</si>
  <si>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</si>
  <si>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</si>
  <si>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</si>
  <si>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</si>
  <si>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</si>
  <si>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</si>
  <si>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</si>
  <si>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</si>
  <si>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Egyéb dologi kiadások</t>
  </si>
  <si>
    <t>K355</t>
  </si>
  <si>
    <t>4.</t>
  </si>
  <si>
    <t>Beruházások</t>
  </si>
  <si>
    <t>K6</t>
  </si>
  <si>
    <t>Kiadás összesen</t>
  </si>
  <si>
    <t>Napközi otthonos Óvoda bevételei</t>
  </si>
  <si>
    <t>Működési bevételek</t>
  </si>
  <si>
    <t>B4</t>
  </si>
  <si>
    <t>Közvetített szolgáltatások ellenértéke</t>
  </si>
  <si>
    <t>B403</t>
  </si>
  <si>
    <t>Ellátási díjak</t>
  </si>
  <si>
    <t>B405</t>
  </si>
  <si>
    <t>1.3.</t>
  </si>
  <si>
    <t>Egyéb működési bevételek</t>
  </si>
  <si>
    <t>B411</t>
  </si>
  <si>
    <t>Központi irányítószervi támogatás</t>
  </si>
  <si>
    <t>B816</t>
  </si>
  <si>
    <t>Előző évi költségvetési pénzmaradvány</t>
  </si>
  <si>
    <t>B813</t>
  </si>
  <si>
    <t xml:space="preserve"> 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</si>
</sst>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0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Border="1" applyAlignment="1"/>
    <xf numFmtId="0" fontId="0" fillId="0" borderId="0" xfId="0" applyFont="1" applyAlignment="1"/>
    <xf numFmtId="0" fontId="2" fillId="0" borderId="0" xfId="0" applyFont="1" applyBorder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/>
    <xf numFmtId="0" fontId="0" fillId="0" borderId="0" xfId="0" applyFont="1"/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3" fontId="5" fillId="0" borderId="9" xfId="0" applyNumberFormat="1" applyFont="1" applyBorder="1" applyAlignment="1">
      <alignment horizontal="right" vertical="center"/>
    </xf>
    <xf numFmtId="9" fontId="5" fillId="0" borderId="10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9" fontId="2" fillId="0" borderId="10" xfId="0" applyNumberFormat="1" applyFont="1" applyBorder="1" applyAlignment="1">
      <alignment horizontal="right" vertical="center"/>
    </xf>
    <xf numFmtId="49" fontId="6" fillId="0" borderId="1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3" fontId="6" fillId="0" borderId="14" xfId="0" applyNumberFormat="1" applyFont="1" applyBorder="1" applyAlignment="1">
      <alignment horizontal="right" vertical="center" wrapText="1"/>
    </xf>
    <xf numFmtId="3" fontId="6" fillId="0" borderId="15" xfId="0" applyNumberFormat="1" applyFont="1" applyBorder="1" applyAlignment="1">
      <alignment horizontal="right" vertical="center"/>
    </xf>
    <xf numFmtId="9" fontId="6" fillId="0" borderId="10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vertical="center" wrapText="1"/>
    </xf>
    <xf numFmtId="3" fontId="6" fillId="0" borderId="9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3" fontId="5" fillId="0" borderId="14" xfId="0" applyNumberFormat="1" applyFont="1" applyBorder="1" applyAlignment="1">
      <alignment horizontal="right" vertical="center" wrapText="1"/>
    </xf>
    <xf numFmtId="3" fontId="5" fillId="0" borderId="15" xfId="0" applyNumberFormat="1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9" fontId="6" fillId="0" borderId="18" xfId="0" applyNumberFormat="1" applyFont="1" applyBorder="1" applyAlignment="1">
      <alignment horizontal="right" vertical="center"/>
    </xf>
    <xf numFmtId="0" fontId="7" fillId="0" borderId="0" xfId="0" applyFont="1"/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3" fontId="5" fillId="0" borderId="21" xfId="0" applyNumberFormat="1" applyFont="1" applyBorder="1" applyAlignment="1">
      <alignment vertical="center"/>
    </xf>
    <xf numFmtId="9" fontId="5" fillId="0" borderId="22" xfId="0" applyNumberFormat="1" applyFont="1" applyBorder="1" applyAlignment="1">
      <alignment horizontal="right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center"/>
    </xf>
    <xf numFmtId="9" fontId="5" fillId="2" borderId="25" xfId="0" applyNumberFormat="1" applyFont="1" applyFill="1" applyBorder="1" applyAlignment="1">
      <alignment horizontal="right" vertic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5" fillId="0" borderId="8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5" fillId="2" borderId="28" xfId="0" applyFont="1" applyFill="1" applyBorder="1" applyAlignment="1">
      <alignment horizontal="center" vertical="center"/>
    </xf>
    <xf numFmtId="9" fontId="5" fillId="2" borderId="29" xfId="0" applyNumberFormat="1" applyFont="1" applyFill="1" applyBorder="1" applyAlignment="1">
      <alignment horizontal="right" vertical="center"/>
    </xf>
    <xf numFmtId="9" fontId="2" fillId="0" borderId="0" xfId="0" applyNumberFormat="1" applyFont="1" applyBorder="1" applyAlignment="1">
      <alignment horizontal="right" vertical="center"/>
    </xf>
    <xf numFmtId="9" fontId="6" fillId="0" borderId="0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8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</sheetNames>
    <sheetDataSet>
      <sheetData sheetId="0"/>
      <sheetData sheetId="1">
        <row r="2">
          <cell r="G2" t="str">
            <v>az 1/2018. (II.21.)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/>
  </sheetViews>
  <sheetFormatPr defaultRowHeight="12.75" x14ac:dyDescent="0.2"/>
  <cols>
    <col min="1" max="1" width="5.7109375" customWidth="1"/>
    <col min="2" max="2" width="35.7109375" customWidth="1"/>
    <col min="3" max="3" width="5.7109375" customWidth="1"/>
    <col min="4" max="6" width="9.7109375" customWidth="1"/>
    <col min="7" max="7" width="9.7109375" style="11" customWidth="1"/>
  </cols>
  <sheetData>
    <row r="1" spans="1:8" s="4" customFormat="1" ht="15" customHeight="1" x14ac:dyDescent="0.2">
      <c r="A1" s="1"/>
      <c r="B1" s="1"/>
      <c r="C1" s="1"/>
      <c r="D1" s="1"/>
      <c r="E1" s="1"/>
      <c r="F1" s="1"/>
      <c r="G1" s="2"/>
      <c r="H1" s="3" t="s">
        <v>0</v>
      </c>
    </row>
    <row r="2" spans="1:8" s="4" customFormat="1" ht="15" customHeight="1" x14ac:dyDescent="0.2">
      <c r="A2" s="1"/>
      <c r="B2" s="1"/>
      <c r="C2" s="1"/>
      <c r="D2" s="1"/>
      <c r="E2" s="1"/>
      <c r="F2" s="1"/>
      <c r="G2" s="2"/>
      <c r="H2" s="3" t="str">
        <f>'[1]2.sz. melléklet'!G2</f>
        <v>az 1/2018. (II.21.) önkormányzati rendelethez</v>
      </c>
    </row>
    <row r="3" spans="1:8" s="7" customFormat="1" ht="15" customHeight="1" x14ac:dyDescent="0.2">
      <c r="A3" s="5"/>
      <c r="B3" s="6"/>
      <c r="C3" s="6"/>
      <c r="D3" s="6"/>
      <c r="E3" s="6"/>
      <c r="F3" s="6"/>
      <c r="G3" s="6"/>
    </row>
    <row r="4" spans="1:8" s="7" customFormat="1" ht="15" customHeight="1" x14ac:dyDescent="0.2">
      <c r="A4" s="8" t="s">
        <v>1</v>
      </c>
      <c r="B4" s="8"/>
      <c r="C4" s="8"/>
      <c r="D4" s="8"/>
      <c r="E4" s="8"/>
      <c r="F4" s="8"/>
      <c r="G4" s="8"/>
      <c r="H4" s="8"/>
    </row>
    <row r="5" spans="1:8" ht="15" customHeight="1" thickBot="1" x14ac:dyDescent="0.3">
      <c r="A5" s="9"/>
      <c r="B5" s="10"/>
      <c r="C5" s="10"/>
      <c r="H5" s="12" t="s">
        <v>2</v>
      </c>
    </row>
    <row r="6" spans="1:8" ht="45.75" thickTop="1" x14ac:dyDescent="0.2">
      <c r="A6" s="13" t="s">
        <v>3</v>
      </c>
      <c r="B6" s="14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5" t="s">
        <v>9</v>
      </c>
      <c r="H6" s="16" t="s">
        <v>10</v>
      </c>
    </row>
    <row r="7" spans="1:8" ht="15" customHeight="1" thickBot="1" x14ac:dyDescent="0.25">
      <c r="A7" s="17" t="s">
        <v>11</v>
      </c>
      <c r="B7" s="18" t="s">
        <v>12</v>
      </c>
      <c r="C7" s="19" t="s">
        <v>13</v>
      </c>
      <c r="D7" s="19" t="s">
        <v>14</v>
      </c>
      <c r="E7" s="19" t="s">
        <v>15</v>
      </c>
      <c r="F7" s="19" t="s">
        <v>16</v>
      </c>
      <c r="G7" s="19" t="s">
        <v>17</v>
      </c>
      <c r="H7" s="20" t="s">
        <v>18</v>
      </c>
    </row>
    <row r="8" spans="1:8" s="7" customFormat="1" ht="15" customHeight="1" thickTop="1" x14ac:dyDescent="0.2">
      <c r="A8" s="21" t="s">
        <v>19</v>
      </c>
      <c r="B8" s="22" t="s">
        <v>20</v>
      </c>
      <c r="C8" s="22" t="s">
        <v>21</v>
      </c>
      <c r="D8" s="23">
        <f>D9+D15</f>
        <v>12044781</v>
      </c>
      <c r="E8" s="23">
        <f>E9+E15</f>
        <v>12530370</v>
      </c>
      <c r="F8" s="23">
        <f>F9+F15</f>
        <v>12510717</v>
      </c>
      <c r="G8" s="23">
        <f>G9+G15</f>
        <v>12324716</v>
      </c>
      <c r="H8" s="24">
        <f>G8/D8</f>
        <v>1.0232411863694326</v>
      </c>
    </row>
    <row r="9" spans="1:8" s="7" customFormat="1" ht="15" customHeight="1" x14ac:dyDescent="0.2">
      <c r="A9" s="25" t="s">
        <v>22</v>
      </c>
      <c r="B9" s="26" t="s">
        <v>23</v>
      </c>
      <c r="C9" s="26" t="s">
        <v>24</v>
      </c>
      <c r="D9" s="27">
        <f>SUM(D10:D14)</f>
        <v>11640181</v>
      </c>
      <c r="E9" s="27">
        <f>SUM(E10:E14)</f>
        <v>12115125</v>
      </c>
      <c r="F9" s="27">
        <f>SUM(F10:F14)</f>
        <v>12115125</v>
      </c>
      <c r="G9" s="28">
        <f>SUM(G10:G14)</f>
        <v>11878516</v>
      </c>
      <c r="H9" s="29">
        <f t="shared" ref="H9:H28" si="0">G9/D9</f>
        <v>1.020475197078121</v>
      </c>
    </row>
    <row r="10" spans="1:8" s="7" customFormat="1" ht="15" customHeight="1" x14ac:dyDescent="0.2">
      <c r="A10" s="30"/>
      <c r="B10" s="31" t="s">
        <v>25</v>
      </c>
      <c r="C10" s="32" t="s">
        <v>26</v>
      </c>
      <c r="D10" s="33">
        <v>10536800</v>
      </c>
      <c r="E10" s="33">
        <v>10604026</v>
      </c>
      <c r="F10" s="33">
        <v>10604026</v>
      </c>
      <c r="G10" s="34">
        <v>11073920</v>
      </c>
      <c r="H10" s="35">
        <f t="shared" si="0"/>
        <v>1.0509756282742388</v>
      </c>
    </row>
    <row r="11" spans="1:8" s="7" customFormat="1" ht="15" customHeight="1" x14ac:dyDescent="0.2">
      <c r="A11" s="30"/>
      <c r="B11" s="31" t="s">
        <v>27</v>
      </c>
      <c r="C11" s="32" t="s">
        <v>28</v>
      </c>
      <c r="D11" s="33">
        <v>0</v>
      </c>
      <c r="E11" s="33">
        <v>450000</v>
      </c>
      <c r="F11" s="33">
        <v>450000</v>
      </c>
      <c r="G11" s="34">
        <v>0</v>
      </c>
      <c r="H11" s="35"/>
    </row>
    <row r="12" spans="1:8" s="7" customFormat="1" ht="15" customHeight="1" x14ac:dyDescent="0.2">
      <c r="A12" s="30"/>
      <c r="B12" s="31" t="s">
        <v>29</v>
      </c>
      <c r="C12" s="32" t="s">
        <v>30</v>
      </c>
      <c r="D12" s="33">
        <v>300000</v>
      </c>
      <c r="E12" s="33">
        <v>300000</v>
      </c>
      <c r="F12" s="33">
        <v>300000</v>
      </c>
      <c r="G12" s="34">
        <v>0</v>
      </c>
      <c r="H12" s="35"/>
    </row>
    <row r="13" spans="1:8" s="7" customFormat="1" ht="15" customHeight="1" x14ac:dyDescent="0.2">
      <c r="A13" s="30"/>
      <c r="B13" s="31" t="s">
        <v>31</v>
      </c>
      <c r="C13" s="32" t="s">
        <v>32</v>
      </c>
      <c r="D13" s="33">
        <v>443381</v>
      </c>
      <c r="E13" s="33">
        <v>443381</v>
      </c>
      <c r="F13" s="33">
        <v>443381</v>
      </c>
      <c r="G13" s="34">
        <v>444596</v>
      </c>
      <c r="H13" s="35">
        <f t="shared" si="0"/>
        <v>1.0027403068692615</v>
      </c>
    </row>
    <row r="14" spans="1:8" s="7" customFormat="1" ht="15" customHeight="1" x14ac:dyDescent="0.2">
      <c r="A14" s="30"/>
      <c r="B14" s="31" t="s">
        <v>33</v>
      </c>
      <c r="C14" s="32" t="s">
        <v>34</v>
      </c>
      <c r="D14" s="33">
        <v>360000</v>
      </c>
      <c r="E14" s="33">
        <v>317718</v>
      </c>
      <c r="F14" s="33">
        <v>317718</v>
      </c>
      <c r="G14" s="34">
        <v>360000</v>
      </c>
      <c r="H14" s="35">
        <f t="shared" si="0"/>
        <v>1</v>
      </c>
    </row>
    <row r="15" spans="1:8" s="7" customFormat="1" x14ac:dyDescent="0.2">
      <c r="A15" s="25" t="s">
        <v>35</v>
      </c>
      <c r="B15" s="26" t="s">
        <v>36</v>
      </c>
      <c r="C15" s="26" t="s">
        <v>37</v>
      </c>
      <c r="D15" s="36">
        <f>SUM(D16:D17)</f>
        <v>404600</v>
      </c>
      <c r="E15" s="36">
        <f>SUM(E16:E17)</f>
        <v>415245</v>
      </c>
      <c r="F15" s="36">
        <f>SUM(F16:F17)</f>
        <v>395592</v>
      </c>
      <c r="G15" s="28">
        <f>SUM(G16:G17)</f>
        <v>446200</v>
      </c>
      <c r="H15" s="35">
        <f t="shared" si="0"/>
        <v>1.1028175976272863</v>
      </c>
    </row>
    <row r="16" spans="1:8" s="7" customFormat="1" ht="36" x14ac:dyDescent="0.2">
      <c r="A16" s="30"/>
      <c r="B16" s="37" t="s">
        <v>38</v>
      </c>
      <c r="C16" s="31" t="s">
        <v>39</v>
      </c>
      <c r="D16" s="33">
        <v>344600</v>
      </c>
      <c r="E16" s="33">
        <v>387675</v>
      </c>
      <c r="F16" s="33">
        <v>387675</v>
      </c>
      <c r="G16" s="38">
        <v>386200</v>
      </c>
      <c r="H16" s="35">
        <f t="shared" si="0"/>
        <v>1.1207196749854904</v>
      </c>
    </row>
    <row r="17" spans="1:9" s="7" customFormat="1" ht="15" customHeight="1" x14ac:dyDescent="0.2">
      <c r="A17" s="30"/>
      <c r="B17" s="31" t="s">
        <v>40</v>
      </c>
      <c r="C17" s="31" t="s">
        <v>41</v>
      </c>
      <c r="D17" s="33">
        <v>60000</v>
      </c>
      <c r="E17" s="33">
        <v>27570</v>
      </c>
      <c r="F17" s="33">
        <v>7917</v>
      </c>
      <c r="G17" s="38">
        <v>60000</v>
      </c>
      <c r="H17" s="35">
        <f t="shared" si="0"/>
        <v>1</v>
      </c>
    </row>
    <row r="18" spans="1:9" s="7" customFormat="1" ht="15" customHeight="1" x14ac:dyDescent="0.2">
      <c r="A18" s="39" t="s">
        <v>42</v>
      </c>
      <c r="B18" s="40" t="s">
        <v>43</v>
      </c>
      <c r="C18" s="41" t="s">
        <v>44</v>
      </c>
      <c r="D18" s="42">
        <v>2387710</v>
      </c>
      <c r="E18" s="42">
        <v>2792855</v>
      </c>
      <c r="F18" s="42">
        <v>2792855</v>
      </c>
      <c r="G18" s="43">
        <v>2435403</v>
      </c>
      <c r="H18" s="24">
        <f t="shared" si="0"/>
        <v>1.0199743687466234</v>
      </c>
    </row>
    <row r="19" spans="1:9" s="7" customFormat="1" ht="15" customHeight="1" x14ac:dyDescent="0.2">
      <c r="A19" s="39" t="s">
        <v>45</v>
      </c>
      <c r="B19" s="40" t="s">
        <v>46</v>
      </c>
      <c r="C19" s="40" t="s">
        <v>47</v>
      </c>
      <c r="D19" s="44">
        <f>SUM(D20:D24)</f>
        <v>6589509</v>
      </c>
      <c r="E19" s="44">
        <f>SUM(E20:E24)</f>
        <v>5382275</v>
      </c>
      <c r="F19" s="44">
        <f>SUM(F20:F24)</f>
        <v>4590300</v>
      </c>
      <c r="G19" s="23">
        <f>SUM(G20:G24)</f>
        <v>6519881</v>
      </c>
      <c r="H19" s="24">
        <f t="shared" si="0"/>
        <v>0.98943350710955857</v>
      </c>
    </row>
    <row r="20" spans="1:9" s="7" customFormat="1" ht="15" customHeight="1" x14ac:dyDescent="0.2">
      <c r="A20" s="25" t="s">
        <v>48</v>
      </c>
      <c r="B20" s="26" t="s">
        <v>49</v>
      </c>
      <c r="C20" s="45" t="s">
        <v>50</v>
      </c>
      <c r="D20" s="46">
        <v>735000</v>
      </c>
      <c r="E20" s="46">
        <v>535000</v>
      </c>
      <c r="F20" s="46">
        <v>383470</v>
      </c>
      <c r="G20" s="47">
        <v>735000</v>
      </c>
      <c r="H20" s="29">
        <f t="shared" si="0"/>
        <v>1</v>
      </c>
    </row>
    <row r="21" spans="1:9" s="7" customFormat="1" ht="15" customHeight="1" x14ac:dyDescent="0.2">
      <c r="A21" s="25" t="s">
        <v>51</v>
      </c>
      <c r="B21" s="26" t="s">
        <v>52</v>
      </c>
      <c r="C21" s="45" t="s">
        <v>53</v>
      </c>
      <c r="D21" s="46">
        <v>150000</v>
      </c>
      <c r="E21" s="46">
        <v>150000</v>
      </c>
      <c r="F21" s="46">
        <v>143188</v>
      </c>
      <c r="G21" s="47">
        <v>150000</v>
      </c>
      <c r="H21" s="29">
        <f t="shared" si="0"/>
        <v>1</v>
      </c>
    </row>
    <row r="22" spans="1:9" s="7" customFormat="1" ht="15" customHeight="1" x14ac:dyDescent="0.2">
      <c r="A22" s="25" t="s">
        <v>54</v>
      </c>
      <c r="B22" s="26" t="s">
        <v>55</v>
      </c>
      <c r="C22" s="45" t="s">
        <v>56</v>
      </c>
      <c r="D22" s="46">
        <v>4694000</v>
      </c>
      <c r="E22" s="46">
        <v>3923737</v>
      </c>
      <c r="F22" s="46">
        <v>3437549</v>
      </c>
      <c r="G22" s="47">
        <v>4700000</v>
      </c>
      <c r="H22" s="29">
        <f t="shared" si="0"/>
        <v>1.0012782275244994</v>
      </c>
    </row>
    <row r="23" spans="1:9" s="6" customFormat="1" ht="15" customHeight="1" x14ac:dyDescent="0.2">
      <c r="A23" s="25" t="s">
        <v>57</v>
      </c>
      <c r="B23" s="26" t="s">
        <v>58</v>
      </c>
      <c r="C23" s="45" t="s">
        <v>59</v>
      </c>
      <c r="D23" s="46">
        <v>10000</v>
      </c>
      <c r="E23" s="46">
        <v>20000</v>
      </c>
      <c r="F23" s="46">
        <v>14538</v>
      </c>
      <c r="G23" s="47">
        <v>20000</v>
      </c>
      <c r="H23" s="29">
        <f t="shared" si="0"/>
        <v>2</v>
      </c>
    </row>
    <row r="24" spans="1:9" s="7" customFormat="1" ht="15" customHeight="1" x14ac:dyDescent="0.2">
      <c r="A24" s="25" t="s">
        <v>60</v>
      </c>
      <c r="B24" s="26" t="s">
        <v>61</v>
      </c>
      <c r="C24" s="26" t="s">
        <v>62</v>
      </c>
      <c r="D24" s="36">
        <f>SUM(D25:D26)</f>
        <v>1000509</v>
      </c>
      <c r="E24" s="36">
        <f t="shared" ref="E24:G24" si="1">SUM(E25:E26)</f>
        <v>753538</v>
      </c>
      <c r="F24" s="36">
        <f t="shared" si="1"/>
        <v>611555</v>
      </c>
      <c r="G24" s="28">
        <f t="shared" si="1"/>
        <v>914881</v>
      </c>
      <c r="H24" s="29">
        <f t="shared" si="0"/>
        <v>0.91441556247869837</v>
      </c>
    </row>
    <row r="25" spans="1:9" s="7" customFormat="1" ht="15" customHeight="1" x14ac:dyDescent="0.2">
      <c r="A25" s="30"/>
      <c r="B25" s="31" t="s">
        <v>63</v>
      </c>
      <c r="C25" s="31" t="s">
        <v>64</v>
      </c>
      <c r="D25" s="33">
        <v>1000000</v>
      </c>
      <c r="E25" s="33">
        <v>752650</v>
      </c>
      <c r="F25" s="33">
        <v>610682</v>
      </c>
      <c r="G25" s="38">
        <v>913500</v>
      </c>
      <c r="H25" s="35">
        <f t="shared" si="0"/>
        <v>0.91349999999999998</v>
      </c>
    </row>
    <row r="26" spans="1:9" ht="15" customHeight="1" x14ac:dyDescent="0.2">
      <c r="A26" s="48"/>
      <c r="B26" s="49" t="s">
        <v>65</v>
      </c>
      <c r="C26" s="49" t="s">
        <v>66</v>
      </c>
      <c r="D26" s="33">
        <v>509</v>
      </c>
      <c r="E26" s="33">
        <v>888</v>
      </c>
      <c r="F26" s="33">
        <v>873</v>
      </c>
      <c r="G26" s="50">
        <v>1381</v>
      </c>
      <c r="H26" s="51"/>
      <c r="I26" s="52"/>
    </row>
    <row r="27" spans="1:9" ht="15" customHeight="1" thickBot="1" x14ac:dyDescent="0.25">
      <c r="A27" s="53" t="s">
        <v>67</v>
      </c>
      <c r="B27" s="54" t="s">
        <v>68</v>
      </c>
      <c r="C27" s="54" t="s">
        <v>69</v>
      </c>
      <c r="D27" s="55">
        <v>0</v>
      </c>
      <c r="E27" s="55">
        <v>0</v>
      </c>
      <c r="F27" s="55">
        <v>0</v>
      </c>
      <c r="G27" s="55">
        <v>0</v>
      </c>
      <c r="H27" s="56"/>
      <c r="I27" s="52"/>
    </row>
    <row r="28" spans="1:9" s="7" customFormat="1" ht="15" customHeight="1" thickTop="1" thickBot="1" x14ac:dyDescent="0.25">
      <c r="A28" s="57" t="s">
        <v>70</v>
      </c>
      <c r="B28" s="57"/>
      <c r="C28" s="58"/>
      <c r="D28" s="59">
        <f>D8+D18+D19+D27</f>
        <v>21022000</v>
      </c>
      <c r="E28" s="59">
        <f>E8+E18+E19+E27</f>
        <v>20705500</v>
      </c>
      <c r="F28" s="59">
        <f>F8+F18+F19+F27</f>
        <v>19893872</v>
      </c>
      <c r="G28" s="59">
        <f>G8+G18+G19+G27</f>
        <v>21280000</v>
      </c>
      <c r="H28" s="60">
        <f t="shared" si="0"/>
        <v>1.012272857006945</v>
      </c>
    </row>
    <row r="29" spans="1:9" s="7" customFormat="1" ht="15" customHeight="1" thickTop="1" x14ac:dyDescent="0.2">
      <c r="A29" s="61"/>
      <c r="B29" s="61"/>
      <c r="C29" s="61"/>
      <c r="D29" s="52"/>
      <c r="E29" s="52"/>
      <c r="F29" s="52"/>
      <c r="G29" s="52"/>
    </row>
    <row r="30" spans="1:9" s="7" customFormat="1" ht="15" customHeight="1" x14ac:dyDescent="0.2">
      <c r="A30" s="61"/>
      <c r="B30" s="61"/>
      <c r="C30" s="61"/>
      <c r="D30" s="52"/>
      <c r="E30" s="52"/>
      <c r="F30" s="52"/>
      <c r="G30" s="52"/>
      <c r="H30" s="62"/>
    </row>
    <row r="31" spans="1:9" s="7" customFormat="1" ht="15" customHeight="1" x14ac:dyDescent="0.2">
      <c r="A31" s="8" t="s">
        <v>71</v>
      </c>
      <c r="B31" s="8"/>
      <c r="C31" s="8"/>
      <c r="D31" s="8"/>
      <c r="E31" s="8"/>
      <c r="F31" s="8"/>
      <c r="G31" s="8"/>
      <c r="H31" s="8"/>
      <c r="I31" s="62"/>
    </row>
    <row r="32" spans="1:9" s="7" customFormat="1" ht="13.5" thickBot="1" x14ac:dyDescent="0.25">
      <c r="A32" s="5"/>
      <c r="B32" s="63"/>
      <c r="C32" s="64"/>
      <c r="G32" s="65"/>
      <c r="H32" s="12" t="s">
        <v>2</v>
      </c>
      <c r="I32" s="62"/>
    </row>
    <row r="33" spans="1:9" s="66" customFormat="1" ht="45.75" thickTop="1" x14ac:dyDescent="0.2">
      <c r="A33" s="13" t="s">
        <v>3</v>
      </c>
      <c r="B33" s="14" t="s">
        <v>4</v>
      </c>
      <c r="C33" s="15" t="s">
        <v>5</v>
      </c>
      <c r="D33" s="15" t="s">
        <v>6</v>
      </c>
      <c r="E33" s="15" t="s">
        <v>7</v>
      </c>
      <c r="F33" s="15" t="s">
        <v>8</v>
      </c>
      <c r="G33" s="15" t="s">
        <v>9</v>
      </c>
      <c r="H33" s="16" t="s">
        <v>10</v>
      </c>
      <c r="I33" s="62"/>
    </row>
    <row r="34" spans="1:9" s="66" customFormat="1" ht="15" customHeight="1" thickBot="1" x14ac:dyDescent="0.25">
      <c r="A34" s="17" t="s">
        <v>11</v>
      </c>
      <c r="B34" s="18" t="s">
        <v>12</v>
      </c>
      <c r="C34" s="19" t="s">
        <v>13</v>
      </c>
      <c r="D34" s="19" t="s">
        <v>14</v>
      </c>
      <c r="E34" s="19" t="s">
        <v>15</v>
      </c>
      <c r="F34" s="19" t="s">
        <v>16</v>
      </c>
      <c r="G34" s="19" t="s">
        <v>17</v>
      </c>
      <c r="H34" s="20" t="s">
        <v>18</v>
      </c>
      <c r="I34" s="62"/>
    </row>
    <row r="35" spans="1:9" s="66" customFormat="1" ht="15" customHeight="1" thickTop="1" x14ac:dyDescent="0.2">
      <c r="A35" s="21" t="s">
        <v>19</v>
      </c>
      <c r="B35" s="40" t="s">
        <v>72</v>
      </c>
      <c r="C35" s="41" t="s">
        <v>73</v>
      </c>
      <c r="D35" s="44">
        <f>SUM(D36:D38)</f>
        <v>1000477</v>
      </c>
      <c r="E35" s="44">
        <f>SUM(E36:E38)</f>
        <v>1062981</v>
      </c>
      <c r="F35" s="44">
        <f>SUM(F36:F38)</f>
        <v>1063118</v>
      </c>
      <c r="G35" s="67">
        <f>SUM(G36:G38)</f>
        <v>1050234</v>
      </c>
      <c r="H35" s="24">
        <f t="shared" ref="H35:H41" si="2">G35/D35</f>
        <v>1.0497332772267629</v>
      </c>
      <c r="I35" s="62"/>
    </row>
    <row r="36" spans="1:9" s="66" customFormat="1" ht="15" customHeight="1" x14ac:dyDescent="0.2">
      <c r="A36" s="68" t="s">
        <v>22</v>
      </c>
      <c r="B36" s="26" t="s">
        <v>74</v>
      </c>
      <c r="C36" s="45" t="s">
        <v>75</v>
      </c>
      <c r="D36" s="46">
        <v>1000477</v>
      </c>
      <c r="E36" s="46">
        <v>1053165</v>
      </c>
      <c r="F36" s="46">
        <v>1053165</v>
      </c>
      <c r="G36" s="69">
        <v>1050000</v>
      </c>
      <c r="H36" s="29">
        <f t="shared" si="2"/>
        <v>1.0494993887915465</v>
      </c>
      <c r="I36" s="62"/>
    </row>
    <row r="37" spans="1:9" s="7" customFormat="1" ht="15" customHeight="1" x14ac:dyDescent="0.2">
      <c r="A37" s="68" t="s">
        <v>35</v>
      </c>
      <c r="B37" s="26" t="s">
        <v>76</v>
      </c>
      <c r="C37" s="45" t="s">
        <v>77</v>
      </c>
      <c r="D37" s="46">
        <v>0</v>
      </c>
      <c r="E37" s="46">
        <v>9240</v>
      </c>
      <c r="F37" s="46">
        <v>9240</v>
      </c>
      <c r="G37" s="69">
        <v>0</v>
      </c>
      <c r="H37" s="29"/>
      <c r="I37" s="62"/>
    </row>
    <row r="38" spans="1:9" s="7" customFormat="1" ht="15" customHeight="1" x14ac:dyDescent="0.2">
      <c r="A38" s="68" t="s">
        <v>78</v>
      </c>
      <c r="B38" s="26" t="s">
        <v>79</v>
      </c>
      <c r="C38" s="45" t="s">
        <v>80</v>
      </c>
      <c r="D38" s="46">
        <v>0</v>
      </c>
      <c r="E38" s="46">
        <v>576</v>
      </c>
      <c r="F38" s="46">
        <v>713</v>
      </c>
      <c r="G38" s="69">
        <v>234</v>
      </c>
      <c r="H38" s="29"/>
      <c r="I38" s="62"/>
    </row>
    <row r="39" spans="1:9" x14ac:dyDescent="0.2">
      <c r="A39" s="39" t="s">
        <v>42</v>
      </c>
      <c r="B39" s="40" t="s">
        <v>81</v>
      </c>
      <c r="C39" s="41" t="s">
        <v>82</v>
      </c>
      <c r="D39" s="42">
        <v>19072000</v>
      </c>
      <c r="E39" s="42">
        <v>18692997</v>
      </c>
      <c r="F39" s="42">
        <v>18692997</v>
      </c>
      <c r="G39" s="43">
        <v>19418000</v>
      </c>
      <c r="H39" s="24">
        <f t="shared" si="2"/>
        <v>1.0181417785234899</v>
      </c>
    </row>
    <row r="40" spans="1:9" ht="13.5" thickBot="1" x14ac:dyDescent="0.25">
      <c r="A40" s="53" t="s">
        <v>45</v>
      </c>
      <c r="B40" s="70" t="s">
        <v>83</v>
      </c>
      <c r="C40" s="70" t="s">
        <v>84</v>
      </c>
      <c r="D40" s="71">
        <v>949523</v>
      </c>
      <c r="E40" s="71">
        <v>949522</v>
      </c>
      <c r="F40" s="71">
        <v>949522</v>
      </c>
      <c r="G40" s="72">
        <v>811766</v>
      </c>
      <c r="H40" s="56">
        <f t="shared" si="2"/>
        <v>0.8549197860399379</v>
      </c>
    </row>
    <row r="41" spans="1:9" ht="14.25" thickTop="1" thickBot="1" x14ac:dyDescent="0.25">
      <c r="A41" s="73" t="s">
        <v>85</v>
      </c>
      <c r="B41" s="73"/>
      <c r="C41" s="58"/>
      <c r="D41" s="59">
        <f>D35+D39+D40</f>
        <v>21022000</v>
      </c>
      <c r="E41" s="59">
        <f>E35+E39+E40</f>
        <v>20705500</v>
      </c>
      <c r="F41" s="59">
        <f>F35+F39+F40</f>
        <v>20705637</v>
      </c>
      <c r="G41" s="59">
        <f>G35+G39+G40</f>
        <v>21280000</v>
      </c>
      <c r="H41" s="74">
        <f t="shared" si="2"/>
        <v>1.012272857006945</v>
      </c>
    </row>
    <row r="42" spans="1:9" ht="13.5" thickTop="1" x14ac:dyDescent="0.2">
      <c r="G42" s="75"/>
    </row>
    <row r="43" spans="1:9" x14ac:dyDescent="0.2">
      <c r="G43" s="76"/>
    </row>
  </sheetData>
  <sheetProtection selectLockedCells="1" selectUnlockedCells="1"/>
  <mergeCells count="4">
    <mergeCell ref="A4:H4"/>
    <mergeCell ref="A28:B28"/>
    <mergeCell ref="A31:H31"/>
    <mergeCell ref="A41:B41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2018-02-19T08:51:15Z</dcterms:created>
  <dcterms:modified xsi:type="dcterms:W3CDTF">2018-02-19T08:51:26Z</dcterms:modified>
</cp:coreProperties>
</file>