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2.18\12.06\költs.mód\rendelet\"/>
    </mc:Choice>
  </mc:AlternateContent>
  <bookViews>
    <workbookView xWindow="0" yWindow="0" windowWidth="28800" windowHeight="12165" firstSheet="6" activeTab="9"/>
  </bookViews>
  <sheets>
    <sheet name="1. melléklet " sheetId="1" r:id="rId1"/>
    <sheet name="2. melléklet" sheetId="4" r:id="rId2"/>
    <sheet name="3. melléklet" sheetId="9" r:id="rId3"/>
    <sheet name="4. melléklet" sheetId="5" r:id="rId4"/>
    <sheet name="5. melléklet" sheetId="6" r:id="rId5"/>
    <sheet name="6. melléklet" sheetId="2" r:id="rId6"/>
    <sheet name="7. melléklet" sheetId="8" r:id="rId7"/>
    <sheet name="8. melléklet" sheetId="3" r:id="rId8"/>
    <sheet name="9. melléklet" sheetId="10" r:id="rId9"/>
    <sheet name="10. melléklet" sheetId="11" r:id="rId10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8" i="3" l="1"/>
  <c r="G15" i="3"/>
  <c r="F15" i="3"/>
  <c r="F58" i="3"/>
  <c r="G32" i="3"/>
  <c r="G17" i="3"/>
  <c r="K27" i="11"/>
  <c r="L27" i="11"/>
  <c r="L28" i="11"/>
  <c r="K22" i="11"/>
  <c r="L22" i="11"/>
  <c r="L23" i="11"/>
  <c r="L17" i="11"/>
  <c r="L18" i="11"/>
  <c r="K26" i="11"/>
  <c r="K21" i="11"/>
  <c r="K16" i="11"/>
  <c r="F21" i="11"/>
  <c r="L21" i="11" s="1"/>
  <c r="F26" i="11"/>
  <c r="L26" i="11" s="1"/>
  <c r="C32" i="11"/>
  <c r="F16" i="11"/>
  <c r="L16" i="11" s="1"/>
  <c r="E32" i="11"/>
  <c r="G32" i="11"/>
  <c r="H32" i="11"/>
  <c r="I32" i="11"/>
  <c r="J32" i="11"/>
  <c r="D21" i="11"/>
  <c r="D32" i="11" s="1"/>
  <c r="N13" i="10"/>
  <c r="N29" i="10"/>
  <c r="N21" i="10"/>
  <c r="M33" i="10"/>
  <c r="D33" i="10"/>
  <c r="E33" i="10"/>
  <c r="F33" i="10"/>
  <c r="G33" i="10"/>
  <c r="H33" i="10"/>
  <c r="I33" i="10"/>
  <c r="J33" i="10"/>
  <c r="K33" i="10"/>
  <c r="L33" i="10"/>
  <c r="C33" i="10"/>
  <c r="J21" i="10"/>
  <c r="Q50" i="8"/>
  <c r="Q59" i="8"/>
  <c r="Q71" i="8"/>
  <c r="Q70" i="8"/>
  <c r="Q66" i="8"/>
  <c r="Q67" i="8"/>
  <c r="C50" i="8"/>
  <c r="C54" i="8"/>
  <c r="C67" i="8"/>
  <c r="Q33" i="8"/>
  <c r="Q32" i="8"/>
  <c r="Q31" i="8"/>
  <c r="Q30" i="8"/>
  <c r="Q13" i="8"/>
  <c r="Q28" i="8" s="1"/>
  <c r="Q17" i="8"/>
  <c r="Q19" i="8"/>
  <c r="Q21" i="8"/>
  <c r="Q23" i="8"/>
  <c r="Q24" i="8"/>
  <c r="Q25" i="8"/>
  <c r="Q26" i="8"/>
  <c r="Q12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C35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C28" i="8"/>
  <c r="E73" i="8"/>
  <c r="M31" i="2"/>
  <c r="K31" i="2"/>
  <c r="I31" i="2"/>
  <c r="G31" i="2"/>
  <c r="F31" i="2"/>
  <c r="G15" i="6"/>
  <c r="G13" i="6" s="1"/>
  <c r="G46" i="6" s="1"/>
  <c r="H55" i="5"/>
  <c r="G55" i="5"/>
  <c r="H28" i="5"/>
  <c r="H14" i="5"/>
  <c r="H25" i="9"/>
  <c r="H18" i="9"/>
  <c r="H13" i="9"/>
  <c r="H34" i="9"/>
  <c r="H40" i="9"/>
  <c r="E26" i="4"/>
  <c r="F26" i="4"/>
  <c r="G26" i="4"/>
  <c r="H26" i="4"/>
  <c r="I26" i="4"/>
  <c r="J26" i="4"/>
  <c r="K26" i="4"/>
  <c r="L26" i="4"/>
  <c r="M26" i="4"/>
  <c r="D26" i="4"/>
  <c r="E45" i="1"/>
  <c r="E39" i="1"/>
  <c r="E31" i="1"/>
  <c r="E21" i="1"/>
  <c r="L32" i="11" l="1"/>
  <c r="F32" i="11"/>
  <c r="N33" i="10"/>
  <c r="Q35" i="8"/>
  <c r="E48" i="1"/>
  <c r="E47" i="1"/>
  <c r="D45" i="1"/>
  <c r="D39" i="1"/>
  <c r="D31" i="1"/>
  <c r="D48" i="1" s="1"/>
  <c r="D21" i="1"/>
  <c r="D47" i="1" s="1"/>
  <c r="K32" i="11" l="1"/>
  <c r="G25" i="9" l="1"/>
  <c r="G34" i="9"/>
  <c r="K67" i="8"/>
  <c r="Q52" i="8"/>
  <c r="F32" i="3" l="1"/>
  <c r="Q69" i="8" l="1"/>
  <c r="Q65" i="8"/>
  <c r="Q64" i="8"/>
  <c r="Q63" i="8"/>
  <c r="Q62" i="8"/>
  <c r="Q61" i="8"/>
  <c r="Q60" i="8"/>
  <c r="Q58" i="8"/>
  <c r="Q57" i="8"/>
  <c r="Q56" i="8"/>
  <c r="Q53" i="8"/>
  <c r="Q49" i="8"/>
  <c r="Q48" i="8"/>
  <c r="Q47" i="8"/>
  <c r="Q46" i="8"/>
  <c r="Q44" i="8"/>
  <c r="Q43" i="8"/>
  <c r="Q42" i="8"/>
  <c r="P54" i="8"/>
  <c r="P50" i="8"/>
  <c r="O67" i="8"/>
  <c r="O73" i="8" s="1"/>
  <c r="N67" i="8"/>
  <c r="N50" i="8"/>
  <c r="N73" i="8" s="1"/>
  <c r="M67" i="8"/>
  <c r="M73" i="8" s="1"/>
  <c r="L50" i="8"/>
  <c r="L73" i="8" s="1"/>
  <c r="K50" i="8"/>
  <c r="K73" i="8" s="1"/>
  <c r="J67" i="8"/>
  <c r="J50" i="8"/>
  <c r="I67" i="8"/>
  <c r="I73" i="8" s="1"/>
  <c r="H67" i="8"/>
  <c r="H73" i="8" s="1"/>
  <c r="G67" i="8"/>
  <c r="G50" i="8"/>
  <c r="F67" i="8"/>
  <c r="F50" i="8"/>
  <c r="D67" i="8"/>
  <c r="D50" i="8"/>
  <c r="C73" i="8"/>
  <c r="H31" i="2"/>
  <c r="G14" i="5"/>
  <c r="G28" i="5"/>
  <c r="F17" i="3"/>
  <c r="G13" i="9"/>
  <c r="G18" i="9"/>
  <c r="D73" i="8" l="1"/>
  <c r="F73" i="8"/>
  <c r="G73" i="8"/>
  <c r="J73" i="8"/>
  <c r="P73" i="8"/>
  <c r="Q54" i="8"/>
  <c r="G40" i="9"/>
  <c r="Q73" i="8" l="1"/>
</calcChain>
</file>

<file path=xl/sharedStrings.xml><?xml version="1.0" encoding="utf-8"?>
<sst xmlns="http://schemas.openxmlformats.org/spreadsheetml/2006/main" count="488" uniqueCount="275">
  <si>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</si>
  <si>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</si>
  <si>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</si>
  <si>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</si>
  <si>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</si>
  <si>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</si>
  <si>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</si>
  <si>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</si>
  <si>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</si>
  <si>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</si>
  <si>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</si>
  <si>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</si>
  <si>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</si>
  <si>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</si>
  <si>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</si>
  <si>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</si>
  <si>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</si>
  <si>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BAZSI KÖZSÉG ÖNKORMÁNYZATA</t>
  </si>
  <si>
    <t>G</t>
  </si>
  <si>
    <t>előirányzat</t>
  </si>
  <si>
    <t>I.  ÖNKORMÁNYZAT</t>
  </si>
  <si>
    <t>köztemető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</si>
  <si>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</si>
  <si>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</si>
  <si>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</si>
  <si>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</si>
  <si>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</si>
  <si>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</si>
  <si>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</si>
  <si>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</si>
  <si>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</si>
  <si>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</si>
  <si>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</si>
  <si>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</si>
  <si>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községgazd.</t>
  </si>
  <si>
    <t>2.oldal</t>
  </si>
  <si>
    <t>folyóiratok</t>
  </si>
  <si>
    <t>Készletek összesen</t>
  </si>
  <si>
    <t>Komm.szolgáltatás</t>
  </si>
  <si>
    <t>ÁFA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</si>
  <si>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</si>
  <si>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</si>
  <si>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</si>
  <si>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</si>
  <si>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</si>
  <si>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</si>
  <si>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</si>
  <si>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</si>
  <si>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Járóbeteg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</si>
  <si>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</si>
  <si>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</si>
  <si>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</si>
  <si>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</si>
  <si>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</si>
  <si>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</si>
  <si>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</si>
  <si>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DOLOGI KIADÁSOK Ö.</t>
  </si>
  <si>
    <t>013320</t>
  </si>
  <si>
    <t>082063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</si>
  <si>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</si>
  <si>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</si>
  <si>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</si>
  <si>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</si>
  <si>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</si>
  <si>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</si>
  <si>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</si>
  <si>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</si>
  <si>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</si>
  <si>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</si>
  <si>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Összesen</t>
  </si>
  <si>
    <t>Közhatalmi bevételek</t>
  </si>
  <si>
    <t>Pénzeszköz átvétel</t>
  </si>
  <si>
    <t>Tárgyi eszköz értékesítés</t>
  </si>
  <si>
    <t>Személyi juttatások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</si>
  <si>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</si>
  <si>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</si>
  <si>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</si>
  <si>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</si>
  <si>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</si>
  <si>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</si>
  <si>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</si>
  <si>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</si>
  <si>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</si>
  <si>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</si>
  <si>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</si>
  <si>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</si>
  <si>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</si>
  <si>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közutak</t>
  </si>
  <si>
    <t>zöldterület</t>
  </si>
  <si>
    <t>múz.kiál.tev.</t>
  </si>
  <si>
    <t>közműv.</t>
  </si>
  <si>
    <t>Falugondnoki szolgáltatás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</si>
  <si>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</si>
  <si>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</si>
  <si>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</si>
  <si>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</si>
  <si>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</si>
  <si>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</si>
  <si>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Város és községgazd.</t>
  </si>
  <si>
    <t>Bérleti díjak</t>
  </si>
  <si>
    <t>Múzeumi kiállítási tev.</t>
  </si>
  <si>
    <t>Belépődíjak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</si>
  <si>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</si>
  <si>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</si>
  <si>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</si>
  <si>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</si>
  <si>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</si>
  <si>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</si>
  <si>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</si>
  <si>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</si>
  <si>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</si>
  <si>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</si>
  <si>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Szolgáltatások össz.</t>
  </si>
  <si>
    <t>Személyi juttatások, munkaadót terhelő járulékok és dologi kiadások összesített előirányzata</t>
  </si>
  <si>
    <t>Önk. és társulások igazg. tev.</t>
  </si>
  <si>
    <t>Közutak fenntartása</t>
  </si>
  <si>
    <t>Települési hulladékkezelés</t>
  </si>
  <si>
    <t>Közvilágítás</t>
  </si>
  <si>
    <t>Zöldterület-kezelés</t>
  </si>
  <si>
    <t>Város és községgazd. szolg.</t>
  </si>
  <si>
    <t>Könyvtári tevékenység</t>
  </si>
  <si>
    <t>Közművelődés</t>
  </si>
  <si>
    <t>Térítési díjak</t>
  </si>
  <si>
    <t>Alapilletmény</t>
  </si>
  <si>
    <t>Ajándékutalvány</t>
  </si>
  <si>
    <t>igazg.tev.</t>
  </si>
  <si>
    <t>EHO</t>
  </si>
  <si>
    <t>SZJA</t>
  </si>
  <si>
    <t>Munkaruha</t>
  </si>
  <si>
    <t>Irodaszer, nyomtatvány</t>
  </si>
  <si>
    <t>Könyv, folyóirat</t>
  </si>
  <si>
    <t>Hajtó és kenőanyagok</t>
  </si>
  <si>
    <t>Kisértékű eszközök</t>
  </si>
  <si>
    <t>Üzemeltetési anyagok</t>
  </si>
  <si>
    <t>Egyéb anyagok</t>
  </si>
  <si>
    <t>Telefondíj</t>
  </si>
  <si>
    <t>Internetdíj</t>
  </si>
  <si>
    <t>Vásárolt élelmezés</t>
  </si>
  <si>
    <t>Szállítási szolgáltatás</t>
  </si>
  <si>
    <t>Gázenergia</t>
  </si>
  <si>
    <t>Villamosenergia</t>
  </si>
  <si>
    <t>Karbantartás, kisjavítás</t>
  </si>
  <si>
    <t>Egyéb szolgáltatás</t>
  </si>
  <si>
    <t>Biztosítási díjak</t>
  </si>
  <si>
    <t>Egyéb dologi kiadás</t>
  </si>
  <si>
    <t>Szakmai tev. segítő szolg.</t>
  </si>
  <si>
    <t>Postaköltség</t>
  </si>
  <si>
    <t>szoc.étkez.</t>
  </si>
  <si>
    <t>falugond.sz.</t>
  </si>
  <si>
    <t>tartalék</t>
  </si>
  <si>
    <t>Tagdíj önk. ig. feladatokra</t>
  </si>
  <si>
    <t>Tagdíj Sümegnek</t>
  </si>
  <si>
    <t>Orvosi ügyelet</t>
  </si>
  <si>
    <t>Tagdíj</t>
  </si>
  <si>
    <t>Szociális Társulás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</si>
  <si>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</si>
  <si>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</si>
  <si>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</si>
  <si>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</si>
  <si>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</si>
  <si>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</si>
  <si>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082091 Közművelődés</t>
  </si>
  <si>
    <t>Pénzeszk.átvétel</t>
  </si>
  <si>
    <t>Beruházás</t>
  </si>
  <si>
    <t>Felújítás</t>
  </si>
  <si>
    <t>Pénzeszk. átadás</t>
  </si>
  <si>
    <t>Hitel</t>
  </si>
  <si>
    <t>FELHALMOZÁS CÉLÚ KIADÁSOK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</si>
  <si>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</si>
  <si>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</si>
  <si>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</si>
  <si>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</si>
  <si>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</si>
  <si>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BAZSI KÖZSÉG ÖNKORMÁNYZAT</t>
  </si>
  <si>
    <t>SZEMÉLYI JUTTATÁSOK, MUNKAADÓT TERHELŐ JÁRULÉKOK ÉS DOLOGI KIADÁSOK</t>
  </si>
  <si>
    <t>TÁMOGATÁSÉRTÉKŰ MŰKÖDÉSI KIADÁSOK</t>
  </si>
  <si>
    <t>Pm. költségátalány</t>
  </si>
  <si>
    <t>Támogatásértékű működési bevétel</t>
  </si>
  <si>
    <t>107060</t>
  </si>
  <si>
    <t>Közvetített szolg. áh-on kívülről</t>
  </si>
  <si>
    <t>köztemető fenntartásának támogatása</t>
  </si>
  <si>
    <t>Táppénz</t>
  </si>
  <si>
    <t>Közalapítvány, Bazsi</t>
  </si>
  <si>
    <t>Megbízási díj</t>
  </si>
  <si>
    <t>041237</t>
  </si>
  <si>
    <t>közfogl. mintap.</t>
  </si>
  <si>
    <t>Közfoglalkoztatási mintaprogram</t>
  </si>
  <si>
    <t>Közfoglalk. mintaprogram</t>
  </si>
  <si>
    <t>Műk. pénzmaradvány</t>
  </si>
  <si>
    <t>Sírhelymegváltás</t>
  </si>
  <si>
    <t>Termékértékesítés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</si>
  <si>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</si>
  <si>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</si>
  <si>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</si>
  <si>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</si>
  <si>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</si>
  <si>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</si>
  <si>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1628 Ft/fő/év</t>
  </si>
  <si>
    <t>4711 Ft/fő/év</t>
  </si>
  <si>
    <t>Cafeteria</t>
  </si>
  <si>
    <t>közvilágítás</t>
  </si>
  <si>
    <t>hulladék kez.</t>
  </si>
  <si>
    <t>könyvtári tev.</t>
  </si>
  <si>
    <t>M.ADÓT TERH. JÁRULÉKOK</t>
  </si>
  <si>
    <t>SZEMÉLYI JUTTATÁSOK</t>
  </si>
  <si>
    <t>50000 Ft/fő/év</t>
  </si>
  <si>
    <t>Szochoa.</t>
  </si>
  <si>
    <t>m.adót terh. járulék</t>
  </si>
  <si>
    <t>Víz- és csatornadíjak</t>
  </si>
  <si>
    <t>018030</t>
  </si>
  <si>
    <t>041233</t>
  </si>
  <si>
    <t>Védőnői szolgálat</t>
  </si>
  <si>
    <t>Sümeg Önkormányzat</t>
  </si>
  <si>
    <t>Támogatási célú finansz. műv.</t>
  </si>
  <si>
    <t>Önkorm. bev. áh-on kívülről</t>
  </si>
  <si>
    <t>018030 Tám. finansz. műv.</t>
  </si>
  <si>
    <t>Polgármesteri illetmény támogatása</t>
  </si>
  <si>
    <t>8fő</t>
  </si>
  <si>
    <t>Érdekeltségnöv. tám. 2017.évi</t>
  </si>
  <si>
    <t>011130 Önkorm. Igazg. tevék.</t>
  </si>
  <si>
    <t>Kistelepül.önk. Fejl.tám.</t>
  </si>
  <si>
    <t>Gógánfai KÖH</t>
  </si>
  <si>
    <t>Arculati kézik.</t>
  </si>
  <si>
    <t>közlekedési ktsgtér.</t>
  </si>
  <si>
    <t>369Ft/fő</t>
  </si>
  <si>
    <t>83Ft/fő</t>
  </si>
  <si>
    <t>1612Ft/fő</t>
  </si>
  <si>
    <t>382Ft/fő</t>
  </si>
  <si>
    <t>350Ft/fő</t>
  </si>
  <si>
    <t>Közös Hiv.</t>
  </si>
  <si>
    <t>Középület felújítás</t>
  </si>
  <si>
    <t>011130 Önk. igazgatási tev.</t>
  </si>
  <si>
    <t>"2. melléklet Bazsi Község Önkormányzat Képviselő-testületének  1/2018.(III. 2.) önkormányzati rendelethez"</t>
  </si>
  <si>
    <t>módosított</t>
  </si>
  <si>
    <t>"3. melléklet Bazsi Község Önkormányzat Képviselő-testületének  1/2018.(III. 2.) önkormányzati rendelethez"</t>
  </si>
  <si>
    <t>"4. melléklet Bazsi Község Önkormányzat Képviselő-testületének  1/2018 (III. 2.) önkormányzati rendelethez"</t>
  </si>
  <si>
    <t>Egyéb működési bevételek</t>
  </si>
  <si>
    <t>Talajterhelési díj</t>
  </si>
  <si>
    <t>MVH földalapú támogatás</t>
  </si>
  <si>
    <t>Diákmunka támogatás</t>
  </si>
  <si>
    <t>"5. melléklet Bazsi Község Önkormányzat Képviselő-testületének  1/2018.(III. 2.) önkormányzati rendelethez"</t>
  </si>
  <si>
    <t>"6. melléklet Bazsi Község Önkormányzat Képviselő-testületének  1/2018.  (III. 2.) önkormányzati rendelethez"</t>
  </si>
  <si>
    <t>Elszámolásból származó bevételek</t>
  </si>
  <si>
    <t>Szociális tüzifa kegészítő támogatása</t>
  </si>
  <si>
    <t>Bérkompenzáció támogatása</t>
  </si>
  <si>
    <t>"7. melléklet Bazsi Község Önkormányzat Képviselő-testületének 1/2018.(III. 2.) önkormányzati rendelethez"</t>
  </si>
  <si>
    <t>hossz. közf</t>
  </si>
  <si>
    <t>"8. melléklet Bazsi Község Önkormányzat Képviselő-testületének  1/2018.(III. 2.) önkormányzati rendelethez"</t>
  </si>
  <si>
    <t>Választott tiszt. jutt.</t>
  </si>
  <si>
    <t>Közv. szolg. áh-on kív.</t>
  </si>
  <si>
    <t>Kamatkiadás</t>
  </si>
  <si>
    <t>Betegszabadság</t>
  </si>
  <si>
    <t>Bérkompenzáció</t>
  </si>
  <si>
    <t>"10. melléklet Bazsi Község Önkormányzat Képviselő-testületének  1/2018.(III. 2.) önkormányzati rendelethez"</t>
  </si>
  <si>
    <t>"11. melléklet Bazsi Község Önkormányzat Képviselő-testületének 1/2018.(III. 2.) önkormányzati rendelethez"</t>
  </si>
  <si>
    <t>mód</t>
  </si>
  <si>
    <t>Eszköz értékesítés</t>
  </si>
  <si>
    <t>018010 Érdekeltségnövelő tám.</t>
  </si>
  <si>
    <t>"12. melléklet Bazsi Község Önkormányzat Képviselő-testületének 1/2018.(III. 2.) önkormányzati rendelethez"</t>
  </si>
  <si>
    <t>Önjáró fűkasza</t>
  </si>
  <si>
    <t>Vízitársulás</t>
  </si>
  <si>
    <t>Lakossági víz- csatornaszolg. támogatása</t>
  </si>
  <si>
    <t>Előző évi elszámolásból származó visszafiz.</t>
  </si>
  <si>
    <t>Lakossági víz-csatornaszolg. támog. átadása</t>
  </si>
  <si>
    <t>Előző évről áthúz. caf.</t>
  </si>
  <si>
    <t>1. melléklet Bazsi Község Önkormányzat Képviselő-testületének 6/2018.(XII.15.) önkormányzati rendelethez</t>
  </si>
  <si>
    <t>2. melléklet Bazsi Község Önkormányzat Képviselő-testületének  6/2018.(XII.15.) önkormányzati rendelethez</t>
  </si>
  <si>
    <t>3. melléklet Bazsi Község Önkormányzat Képviselő-testületének  6/2018.(XII.15.) önkormányzati rendelethez</t>
  </si>
  <si>
    <t>4. melléklet Bazsi Község Önkormányzat Képviselő-testületének  6/2018.(XII.15.) önkormányzati rendelethez</t>
  </si>
  <si>
    <t>5. melléklet Bazsi Község Önkormányzat Képviselő-testületének  6/2018.(XII.15.) önkormányzati rendelethez</t>
  </si>
  <si>
    <t>6. melléklet Bazsi Község Önkormányzat Képviselő-testületének 6/2018.(XII.15.) önkormányzati rendelethez</t>
  </si>
  <si>
    <t>7. melléklet Bazsi Község Önkormányzat Képviselő-testületének  6/2018.(XII.15.) önkormányzati rendelethez</t>
  </si>
  <si>
    <t>9. melléklet Bazsi Község Önkormányzat Képviselő-testületének  6/2018.(XII.15.) önkormányzati rendelethez</t>
  </si>
  <si>
    <t>9. melléklet Bazsi Község Önkormányzat Képviselő-testületének 6/2018.(XII.15.) önkormányzati rendelethez</t>
  </si>
  <si>
    <t>10. melléklet Bazsi Község Önkormányzat Képviselő-testületének 6/2018.(XII.15.)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</si>
</sst>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29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10"/>
      <name val="Arial CE"/>
      <charset val="238"/>
    </font>
    <font>
      <sz val="7"/>
      <name val="Arial CE"/>
      <family val="2"/>
      <charset val="238"/>
    </font>
    <font>
      <b/>
      <sz val="10"/>
      <name val="Arial"/>
      <family val="2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8000000000000007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30" xfId="0" applyFont="1" applyBorder="1"/>
    <xf numFmtId="0" fontId="3" fillId="0" borderId="31" xfId="0" applyFont="1" applyBorder="1"/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42" xfId="0" applyFont="1" applyBorder="1"/>
    <xf numFmtId="0" fontId="2" fillId="0" borderId="16" xfId="0" applyFont="1" applyBorder="1"/>
    <xf numFmtId="0" fontId="0" fillId="0" borderId="43" xfId="0" applyBorder="1"/>
    <xf numFmtId="0" fontId="9" fillId="0" borderId="2" xfId="0" applyFont="1" applyBorder="1"/>
    <xf numFmtId="0" fontId="0" fillId="0" borderId="16" xfId="0" applyBorder="1"/>
    <xf numFmtId="0" fontId="12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6" fillId="0" borderId="59" xfId="0" applyFont="1" applyBorder="1"/>
    <xf numFmtId="0" fontId="2" fillId="0" borderId="52" xfId="0" applyFont="1" applyBorder="1"/>
    <xf numFmtId="0" fontId="2" fillId="0" borderId="25" xfId="0" applyFont="1" applyBorder="1"/>
    <xf numFmtId="0" fontId="9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14" fillId="0" borderId="2" xfId="0" applyFont="1" applyBorder="1"/>
    <xf numFmtId="0" fontId="14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11" xfId="0" applyBorder="1"/>
    <xf numFmtId="0" fontId="0" fillId="0" borderId="51" xfId="0" applyBorder="1"/>
    <xf numFmtId="0" fontId="0" fillId="0" borderId="23" xfId="0" applyBorder="1"/>
    <xf numFmtId="0" fontId="0" fillId="0" borderId="52" xfId="0" applyBorder="1"/>
    <xf numFmtId="0" fontId="0" fillId="0" borderId="61" xfId="0" applyBorder="1"/>
    <xf numFmtId="0" fontId="12" fillId="0" borderId="0" xfId="0" applyFont="1" applyBorder="1"/>
    <xf numFmtId="0" fontId="4" fillId="0" borderId="0" xfId="0" applyFont="1" applyBorder="1"/>
    <xf numFmtId="0" fontId="6" fillId="0" borderId="49" xfId="0" applyFont="1" applyBorder="1"/>
    <xf numFmtId="0" fontId="9" fillId="0" borderId="28" xfId="0" applyFont="1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5" fillId="0" borderId="13" xfId="0" applyFont="1" applyBorder="1"/>
    <xf numFmtId="0" fontId="15" fillId="0" borderId="63" xfId="0" applyFont="1" applyBorder="1"/>
    <xf numFmtId="0" fontId="15" fillId="0" borderId="2" xfId="0" applyFont="1" applyBorder="1"/>
    <xf numFmtId="0" fontId="15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0" fillId="0" borderId="63" xfId="0" applyFill="1" applyBorder="1"/>
    <xf numFmtId="0" fontId="16" fillId="0" borderId="13" xfId="0" applyFont="1" applyBorder="1"/>
    <xf numFmtId="0" fontId="16" fillId="0" borderId="2" xfId="0" applyFont="1" applyBorder="1"/>
    <xf numFmtId="0" fontId="16" fillId="0" borderId="12" xfId="0" applyFont="1" applyBorder="1"/>
    <xf numFmtId="0" fontId="16" fillId="0" borderId="63" xfId="0" applyFont="1" applyBorder="1"/>
    <xf numFmtId="0" fontId="17" fillId="0" borderId="13" xfId="0" applyFont="1" applyBorder="1"/>
    <xf numFmtId="0" fontId="4" fillId="0" borderId="13" xfId="0" applyFont="1" applyBorder="1"/>
    <xf numFmtId="0" fontId="0" fillId="0" borderId="65" xfId="0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9" fillId="0" borderId="47" xfId="0" applyFont="1" applyBorder="1" applyAlignment="1">
      <alignment horizontal="center"/>
    </xf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6" xfId="0" applyFont="1" applyBorder="1"/>
    <xf numFmtId="0" fontId="2" fillId="0" borderId="1" xfId="0" applyFont="1" applyBorder="1"/>
    <xf numFmtId="0" fontId="2" fillId="0" borderId="12" xfId="0" applyFont="1" applyBorder="1"/>
    <xf numFmtId="0" fontId="2" fillId="0" borderId="11" xfId="0" applyFont="1" applyBorder="1"/>
    <xf numFmtId="0" fontId="0" fillId="0" borderId="37" xfId="0" applyBorder="1" applyAlignment="1">
      <alignment horizontal="right"/>
    </xf>
    <xf numFmtId="0" fontId="0" fillId="0" borderId="68" xfId="0" applyBorder="1"/>
    <xf numFmtId="0" fontId="16" fillId="0" borderId="68" xfId="0" applyFont="1" applyBorder="1"/>
    <xf numFmtId="0" fontId="4" fillId="0" borderId="2" xfId="0" applyFont="1" applyBorder="1"/>
    <xf numFmtId="0" fontId="2" fillId="0" borderId="68" xfId="0" applyFont="1" applyBorder="1"/>
    <xf numFmtId="0" fontId="0" fillId="0" borderId="70" xfId="0" applyBorder="1"/>
    <xf numFmtId="0" fontId="4" fillId="0" borderId="68" xfId="0" applyFont="1" applyBorder="1"/>
    <xf numFmtId="0" fontId="0" fillId="0" borderId="31" xfId="0" applyBorder="1"/>
    <xf numFmtId="0" fontId="13" fillId="0" borderId="16" xfId="0" applyFont="1" applyBorder="1"/>
    <xf numFmtId="0" fontId="13" fillId="0" borderId="17" xfId="0" applyFont="1" applyBorder="1"/>
    <xf numFmtId="0" fontId="0" fillId="0" borderId="17" xfId="0" applyBorder="1"/>
    <xf numFmtId="0" fontId="2" fillId="0" borderId="58" xfId="0" applyFont="1" applyBorder="1"/>
    <xf numFmtId="0" fontId="13" fillId="0" borderId="58" xfId="0" applyFont="1" applyBorder="1"/>
    <xf numFmtId="0" fontId="13" fillId="0" borderId="71" xfId="0" applyFont="1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0" fillId="0" borderId="53" xfId="0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1" fillId="0" borderId="51" xfId="0" applyFont="1" applyBorder="1"/>
    <xf numFmtId="0" fontId="2" fillId="0" borderId="46" xfId="0" applyFont="1" applyBorder="1"/>
    <xf numFmtId="0" fontId="0" fillId="0" borderId="50" xfId="0" applyBorder="1"/>
    <xf numFmtId="0" fontId="0" fillId="0" borderId="66" xfId="0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2" fillId="0" borderId="52" xfId="0" applyFont="1" applyBorder="1" applyAlignment="1">
      <alignment horizontal="right"/>
    </xf>
    <xf numFmtId="0" fontId="2" fillId="0" borderId="55" xfId="0" applyFont="1" applyBorder="1"/>
    <xf numFmtId="0" fontId="2" fillId="0" borderId="56" xfId="0" applyFont="1" applyBorder="1"/>
    <xf numFmtId="0" fontId="2" fillId="0" borderId="35" xfId="0" applyFont="1" applyBorder="1"/>
    <xf numFmtId="0" fontId="2" fillId="0" borderId="36" xfId="0" applyFont="1" applyBorder="1"/>
    <xf numFmtId="0" fontId="15" fillId="0" borderId="3" xfId="0" applyFont="1" applyBorder="1"/>
    <xf numFmtId="0" fontId="0" fillId="0" borderId="3" xfId="0" applyBorder="1"/>
    <xf numFmtId="0" fontId="1" fillId="0" borderId="2" xfId="0" applyFont="1" applyBorder="1"/>
    <xf numFmtId="0" fontId="19" fillId="0" borderId="2" xfId="0" applyFont="1" applyBorder="1"/>
    <xf numFmtId="0" fontId="15" fillId="0" borderId="5" xfId="0" applyFont="1" applyBorder="1"/>
    <xf numFmtId="0" fontId="15" fillId="0" borderId="68" xfId="0" applyFont="1" applyBorder="1"/>
    <xf numFmtId="0" fontId="1" fillId="0" borderId="63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15" fillId="0" borderId="11" xfId="0" applyFont="1" applyBorder="1"/>
    <xf numFmtId="0" fontId="6" fillId="0" borderId="3" xfId="0" applyFont="1" applyBorder="1"/>
    <xf numFmtId="0" fontId="18" fillId="0" borderId="70" xfId="0" applyFont="1" applyBorder="1"/>
    <xf numFmtId="0" fontId="18" fillId="0" borderId="6" xfId="0" applyFont="1" applyBorder="1"/>
    <xf numFmtId="0" fontId="18" fillId="0" borderId="24" xfId="0" applyFont="1" applyBorder="1"/>
    <xf numFmtId="0" fontId="4" fillId="0" borderId="3" xfId="0" applyFont="1" applyBorder="1"/>
    <xf numFmtId="0" fontId="4" fillId="0" borderId="12" xfId="0" applyFont="1" applyBorder="1"/>
    <xf numFmtId="0" fontId="4" fillId="0" borderId="11" xfId="0" applyFont="1" applyBorder="1"/>
    <xf numFmtId="0" fontId="6" fillId="0" borderId="48" xfId="0" applyFont="1" applyBorder="1"/>
    <xf numFmtId="0" fontId="0" fillId="0" borderId="0" xfId="0" applyAlignment="1"/>
    <xf numFmtId="0" fontId="2" fillId="0" borderId="0" xfId="0" applyFont="1" applyAlignment="1"/>
    <xf numFmtId="0" fontId="10" fillId="0" borderId="2" xfId="0" applyFont="1" applyBorder="1"/>
    <xf numFmtId="0" fontId="13" fillId="0" borderId="68" xfId="0" applyFont="1" applyBorder="1"/>
    <xf numFmtId="0" fontId="7" fillId="0" borderId="2" xfId="0" applyFont="1" applyBorder="1"/>
    <xf numFmtId="0" fontId="13" fillId="0" borderId="0" xfId="0" applyFont="1" applyBorder="1"/>
    <xf numFmtId="0" fontId="13" fillId="0" borderId="15" xfId="0" applyFont="1" applyBorder="1"/>
    <xf numFmtId="0" fontId="13" fillId="0" borderId="11" xfId="0" applyFont="1" applyBorder="1"/>
    <xf numFmtId="0" fontId="0" fillId="0" borderId="46" xfId="0" applyBorder="1"/>
    <xf numFmtId="0" fontId="0" fillId="0" borderId="33" xfId="0" applyBorder="1"/>
    <xf numFmtId="0" fontId="0" fillId="0" borderId="30" xfId="0" applyBorder="1"/>
    <xf numFmtId="0" fontId="2" fillId="0" borderId="10" xfId="0" applyFont="1" applyBorder="1"/>
    <xf numFmtId="0" fontId="2" fillId="0" borderId="29" xfId="0" applyFont="1" applyBorder="1"/>
    <xf numFmtId="0" fontId="2" fillId="0" borderId="39" xfId="0" applyFont="1" applyBorder="1"/>
    <xf numFmtId="0" fontId="0" fillId="0" borderId="28" xfId="0" applyBorder="1"/>
    <xf numFmtId="0" fontId="0" fillId="0" borderId="49" xfId="0" applyBorder="1"/>
    <xf numFmtId="0" fontId="0" fillId="0" borderId="59" xfId="0" applyBorder="1"/>
    <xf numFmtId="0" fontId="0" fillId="0" borderId="72" xfId="0" applyBorder="1"/>
    <xf numFmtId="0" fontId="2" fillId="0" borderId="79" xfId="0" applyFont="1" applyBorder="1"/>
    <xf numFmtId="0" fontId="2" fillId="0" borderId="61" xfId="0" applyFont="1" applyBorder="1"/>
    <xf numFmtId="0" fontId="2" fillId="0" borderId="34" xfId="0" applyFont="1" applyBorder="1"/>
    <xf numFmtId="0" fontId="0" fillId="0" borderId="80" xfId="0" applyBorder="1"/>
    <xf numFmtId="0" fontId="0" fillId="0" borderId="79" xfId="0" applyBorder="1"/>
    <xf numFmtId="0" fontId="0" fillId="0" borderId="71" xfId="0" applyBorder="1"/>
    <xf numFmtId="0" fontId="15" fillId="0" borderId="81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0" fillId="0" borderId="44" xfId="0" applyFont="1" applyBorder="1" applyAlignment="1">
      <alignment horizontal="left"/>
    </xf>
    <xf numFmtId="0" fontId="18" fillId="0" borderId="63" xfId="0" applyFont="1" applyBorder="1" applyAlignment="1">
      <alignment horizontal="left"/>
    </xf>
    <xf numFmtId="0" fontId="18" fillId="0" borderId="3" xfId="0" applyFont="1" applyBorder="1"/>
    <xf numFmtId="0" fontId="18" fillId="0" borderId="64" xfId="0" applyFont="1" applyBorder="1" applyAlignment="1">
      <alignment horizontal="left"/>
    </xf>
    <xf numFmtId="0" fontId="0" fillId="0" borderId="81" xfId="0" applyBorder="1"/>
    <xf numFmtId="0" fontId="18" fillId="0" borderId="44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2" xfId="0" applyFont="1" applyBorder="1" applyAlignment="1">
      <alignment horizontal="left"/>
    </xf>
    <xf numFmtId="0" fontId="2" fillId="0" borderId="83" xfId="0" applyFont="1" applyBorder="1"/>
    <xf numFmtId="0" fontId="2" fillId="0" borderId="53" xfId="0" applyFont="1" applyBorder="1"/>
    <xf numFmtId="0" fontId="0" fillId="0" borderId="63" xfId="0" applyFont="1" applyBorder="1"/>
    <xf numFmtId="0" fontId="4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4" fontId="11" fillId="0" borderId="0" xfId="0" applyNumberFormat="1" applyFont="1" applyBorder="1" applyAlignment="1">
      <alignment horizontal="center"/>
    </xf>
    <xf numFmtId="164" fontId="2" fillId="0" borderId="0" xfId="1" applyNumberFormat="1" applyFont="1" applyBorder="1"/>
    <xf numFmtId="164" fontId="18" fillId="0" borderId="0" xfId="1" applyNumberFormat="1" applyFont="1" applyBorder="1"/>
    <xf numFmtId="164" fontId="17" fillId="0" borderId="0" xfId="1" applyNumberFormat="1" applyFont="1" applyBorder="1" applyAlignment="1">
      <alignment horizontal="right"/>
    </xf>
    <xf numFmtId="164" fontId="0" fillId="0" borderId="0" xfId="1" applyNumberFormat="1" applyFont="1" applyBorder="1"/>
    <xf numFmtId="164" fontId="7" fillId="0" borderId="0" xfId="1" applyNumberFormat="1" applyFont="1" applyBorder="1"/>
    <xf numFmtId="164" fontId="9" fillId="0" borderId="0" xfId="1" applyNumberFormat="1" applyFont="1" applyBorder="1"/>
    <xf numFmtId="0" fontId="2" fillId="0" borderId="72" xfId="0" applyFont="1" applyBorder="1" applyAlignment="1"/>
    <xf numFmtId="0" fontId="2" fillId="0" borderId="58" xfId="0" applyFont="1" applyBorder="1" applyAlignment="1"/>
    <xf numFmtId="0" fontId="21" fillId="0" borderId="0" xfId="0" applyFont="1" applyBorder="1"/>
    <xf numFmtId="0" fontId="21" fillId="0" borderId="2" xfId="0" applyFont="1" applyBorder="1"/>
    <xf numFmtId="0" fontId="4" fillId="0" borderId="63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4" xfId="0" applyFont="1" applyBorder="1"/>
    <xf numFmtId="0" fontId="0" fillId="0" borderId="48" xfId="0" applyBorder="1"/>
    <xf numFmtId="0" fontId="11" fillId="0" borderId="41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8" fillId="0" borderId="2" xfId="0" applyFont="1" applyBorder="1"/>
    <xf numFmtId="49" fontId="6" fillId="0" borderId="63" xfId="0" applyNumberFormat="1" applyFont="1" applyBorder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0" fillId="0" borderId="64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3" xfId="0" applyFont="1" applyBorder="1"/>
    <xf numFmtId="0" fontId="2" fillId="0" borderId="0" xfId="0" applyFont="1" applyAlignment="1">
      <alignment horizontal="center"/>
    </xf>
    <xf numFmtId="3" fontId="0" fillId="0" borderId="37" xfId="0" applyNumberForma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3" fillId="0" borderId="40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2" fillId="0" borderId="37" xfId="0" applyNumberFormat="1" applyFont="1" applyBorder="1"/>
    <xf numFmtId="3" fontId="0" fillId="0" borderId="37" xfId="0" applyNumberFormat="1" applyBorder="1"/>
    <xf numFmtId="3" fontId="0" fillId="0" borderId="40" xfId="0" applyNumberFormat="1" applyBorder="1"/>
    <xf numFmtId="3" fontId="2" fillId="0" borderId="41" xfId="0" applyNumberFormat="1" applyFont="1" applyBorder="1"/>
    <xf numFmtId="49" fontId="0" fillId="0" borderId="31" xfId="0" applyNumberFormat="1" applyBorder="1"/>
    <xf numFmtId="49" fontId="16" fillId="0" borderId="2" xfId="0" applyNumberFormat="1" applyFont="1" applyBorder="1" applyAlignment="1">
      <alignment horizontal="left"/>
    </xf>
    <xf numFmtId="49" fontId="16" fillId="0" borderId="2" xfId="0" applyNumberFormat="1" applyFont="1" applyBorder="1"/>
    <xf numFmtId="3" fontId="4" fillId="0" borderId="37" xfId="0" applyNumberFormat="1" applyFont="1" applyBorder="1"/>
    <xf numFmtId="0" fontId="4" fillId="0" borderId="0" xfId="0" applyFont="1" applyAlignment="1">
      <alignment horizontal="center"/>
    </xf>
    <xf numFmtId="0" fontId="0" fillId="0" borderId="0" xfId="0" applyFont="1"/>
    <xf numFmtId="3" fontId="0" fillId="0" borderId="38" xfId="0" applyNumberFormat="1" applyBorder="1"/>
    <xf numFmtId="3" fontId="7" fillId="0" borderId="37" xfId="0" applyNumberFormat="1" applyFont="1" applyBorder="1"/>
    <xf numFmtId="0" fontId="7" fillId="0" borderId="52" xfId="0" applyFont="1" applyBorder="1" applyAlignment="1">
      <alignment horizontal="center"/>
    </xf>
    <xf numFmtId="0" fontId="4" fillId="0" borderId="6" xfId="0" applyFont="1" applyBorder="1"/>
    <xf numFmtId="164" fontId="2" fillId="0" borderId="19" xfId="1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85" xfId="0" applyBorder="1"/>
    <xf numFmtId="0" fontId="2" fillId="0" borderId="86" xfId="0" applyFont="1" applyBorder="1"/>
    <xf numFmtId="0" fontId="0" fillId="0" borderId="87" xfId="0" applyBorder="1"/>
    <xf numFmtId="0" fontId="0" fillId="0" borderId="42" xfId="0" applyBorder="1"/>
    <xf numFmtId="0" fontId="0" fillId="0" borderId="86" xfId="0" applyBorder="1"/>
    <xf numFmtId="0" fontId="6" fillId="0" borderId="80" xfId="0" applyFont="1" applyBorder="1"/>
    <xf numFmtId="0" fontId="9" fillId="0" borderId="85" xfId="0" applyFont="1" applyBorder="1"/>
    <xf numFmtId="0" fontId="17" fillId="0" borderId="68" xfId="0" applyFont="1" applyBorder="1"/>
    <xf numFmtId="0" fontId="16" fillId="0" borderId="13" xfId="0" applyFont="1" applyBorder="1" applyAlignment="1">
      <alignment horizontal="left"/>
    </xf>
    <xf numFmtId="49" fontId="16" fillId="0" borderId="13" xfId="0" applyNumberFormat="1" applyFont="1" applyBorder="1" applyAlignment="1">
      <alignment horizontal="left"/>
    </xf>
    <xf numFmtId="3" fontId="17" fillId="0" borderId="37" xfId="0" applyNumberFormat="1" applyFont="1" applyBorder="1"/>
    <xf numFmtId="3" fontId="7" fillId="0" borderId="41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7" fillId="0" borderId="63" xfId="0" applyFont="1" applyBorder="1"/>
    <xf numFmtId="0" fontId="17" fillId="0" borderId="2" xfId="0" applyFont="1" applyBorder="1"/>
    <xf numFmtId="0" fontId="17" fillId="0" borderId="12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47" xfId="0" applyBorder="1"/>
    <xf numFmtId="0" fontId="2" fillId="0" borderId="71" xfId="0" applyFont="1" applyBorder="1" applyAlignment="1"/>
    <xf numFmtId="0" fontId="0" fillId="0" borderId="56" xfId="0" applyBorder="1"/>
    <xf numFmtId="0" fontId="7" fillId="0" borderId="21" xfId="0" applyFont="1" applyBorder="1"/>
    <xf numFmtId="0" fontId="2" fillId="0" borderId="0" xfId="0" applyFont="1" applyBorder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3" fillId="0" borderId="12" xfId="0" applyFont="1" applyBorder="1"/>
    <xf numFmtId="0" fontId="21" fillId="0" borderId="63" xfId="0" applyFont="1" applyFill="1" applyBorder="1"/>
    <xf numFmtId="0" fontId="21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2" borderId="37" xfId="0" applyNumberFormat="1" applyFont="1" applyFill="1" applyBorder="1"/>
    <xf numFmtId="3" fontId="8" fillId="0" borderId="53" xfId="0" applyNumberFormat="1" applyFont="1" applyBorder="1" applyAlignment="1">
      <alignment horizontal="right"/>
    </xf>
    <xf numFmtId="3" fontId="8" fillId="0" borderId="54" xfId="0" applyNumberFormat="1" applyFont="1" applyBorder="1" applyAlignment="1">
      <alignment horizontal="right"/>
    </xf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5" fillId="0" borderId="38" xfId="0" applyNumberFormat="1" applyFont="1" applyBorder="1"/>
    <xf numFmtId="3" fontId="5" fillId="0" borderId="23" xfId="0" applyNumberFormat="1" applyFont="1" applyBorder="1"/>
    <xf numFmtId="3" fontId="5" fillId="0" borderId="40" xfId="0" applyNumberFormat="1" applyFont="1" applyBorder="1" applyAlignment="1">
      <alignment horizontal="right"/>
    </xf>
    <xf numFmtId="3" fontId="5" fillId="0" borderId="33" xfId="0" applyNumberFormat="1" applyFont="1" applyBorder="1"/>
    <xf numFmtId="3" fontId="8" fillId="0" borderId="46" xfId="0" applyNumberFormat="1" applyFont="1" applyBorder="1"/>
    <xf numFmtId="3" fontId="8" fillId="2" borderId="4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55" xfId="0" applyBorder="1"/>
    <xf numFmtId="0" fontId="9" fillId="0" borderId="15" xfId="0" applyFont="1" applyBorder="1"/>
    <xf numFmtId="0" fontId="2" fillId="0" borderId="55" xfId="0" applyFont="1" applyBorder="1" applyAlignment="1">
      <alignment horizontal="right"/>
    </xf>
    <xf numFmtId="49" fontId="5" fillId="0" borderId="63" xfId="0" applyNumberFormat="1" applyFont="1" applyBorder="1" applyAlignment="1">
      <alignment horizontal="left"/>
    </xf>
    <xf numFmtId="0" fontId="8" fillId="0" borderId="0" xfId="0" applyFont="1" applyBorder="1"/>
    <xf numFmtId="49" fontId="5" fillId="0" borderId="64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4" xfId="0" applyFont="1" applyBorder="1" applyAlignment="1">
      <alignment horizontal="left"/>
    </xf>
    <xf numFmtId="0" fontId="8" fillId="0" borderId="15" xfId="0" applyFont="1" applyBorder="1"/>
    <xf numFmtId="0" fontId="13" fillId="0" borderId="60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5" fillId="0" borderId="12" xfId="0" applyFont="1" applyBorder="1"/>
    <xf numFmtId="3" fontId="5" fillId="0" borderId="63" xfId="0" applyNumberFormat="1" applyFont="1" applyBorder="1"/>
    <xf numFmtId="3" fontId="5" fillId="0" borderId="64" xfId="0" applyNumberFormat="1" applyFont="1" applyBorder="1"/>
    <xf numFmtId="3" fontId="5" fillId="0" borderId="51" xfId="0" applyNumberFormat="1" applyFont="1" applyBorder="1"/>
    <xf numFmtId="0" fontId="5" fillId="0" borderId="65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0" fontId="2" fillId="0" borderId="44" xfId="0" applyFont="1" applyBorder="1"/>
    <xf numFmtId="0" fontId="5" fillId="0" borderId="61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63" xfId="0" applyNumberFormat="1" applyFont="1" applyBorder="1"/>
    <xf numFmtId="3" fontId="8" fillId="0" borderId="11" xfId="0" applyNumberFormat="1" applyFont="1" applyBorder="1"/>
    <xf numFmtId="3" fontId="5" fillId="0" borderId="28" xfId="0" applyNumberFormat="1" applyFont="1" applyBorder="1"/>
    <xf numFmtId="0" fontId="8" fillId="0" borderId="61" xfId="0" applyFont="1" applyBorder="1"/>
    <xf numFmtId="3" fontId="5" fillId="0" borderId="55" xfId="0" applyNumberFormat="1" applyFont="1" applyBorder="1"/>
    <xf numFmtId="49" fontId="16" fillId="0" borderId="63" xfId="0" applyNumberFormat="1" applyFont="1" applyBorder="1"/>
    <xf numFmtId="0" fontId="22" fillId="0" borderId="12" xfId="0" applyFont="1" applyBorder="1"/>
    <xf numFmtId="0" fontId="19" fillId="0" borderId="0" xfId="0" applyFont="1" applyBorder="1"/>
    <xf numFmtId="0" fontId="19" fillId="0" borderId="65" xfId="0" applyFont="1" applyBorder="1"/>
    <xf numFmtId="0" fontId="19" fillId="0" borderId="12" xfId="0" applyFont="1" applyBorder="1"/>
    <xf numFmtId="0" fontId="0" fillId="0" borderId="0" xfId="0" applyAlignment="1">
      <alignment horizontal="right"/>
    </xf>
    <xf numFmtId="0" fontId="13" fillId="0" borderId="8" xfId="0" applyFont="1" applyBorder="1"/>
    <xf numFmtId="49" fontId="9" fillId="0" borderId="48" xfId="0" applyNumberFormat="1" applyFont="1" applyBorder="1" applyAlignment="1">
      <alignment horizontal="center"/>
    </xf>
    <xf numFmtId="49" fontId="9" fillId="0" borderId="59" xfId="0" applyNumberFormat="1" applyFont="1" applyBorder="1" applyAlignment="1">
      <alignment horizontal="center"/>
    </xf>
    <xf numFmtId="49" fontId="9" fillId="0" borderId="80" xfId="0" applyNumberFormat="1" applyFont="1" applyBorder="1" applyAlignment="1">
      <alignment horizontal="center"/>
    </xf>
    <xf numFmtId="0" fontId="13" fillId="0" borderId="61" xfId="0" applyFont="1" applyBorder="1"/>
    <xf numFmtId="0" fontId="10" fillId="0" borderId="63" xfId="0" applyFont="1" applyBorder="1"/>
    <xf numFmtId="0" fontId="13" fillId="0" borderId="55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20" fillId="0" borderId="60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49" fontId="20" fillId="0" borderId="27" xfId="0" applyNumberFormat="1" applyFont="1" applyBorder="1" applyAlignment="1">
      <alignment horizontal="center"/>
    </xf>
    <xf numFmtId="0" fontId="20" fillId="0" borderId="85" xfId="0" applyFont="1" applyBorder="1" applyAlignment="1">
      <alignment horizontal="center"/>
    </xf>
    <xf numFmtId="0" fontId="13" fillId="0" borderId="55" xfId="0" applyFont="1" applyBorder="1"/>
    <xf numFmtId="0" fontId="13" fillId="0" borderId="25" xfId="0" applyFont="1" applyBorder="1"/>
    <xf numFmtId="0" fontId="15" fillId="0" borderId="62" xfId="0" applyFont="1" applyBorder="1" applyAlignment="1">
      <alignment horizontal="left"/>
    </xf>
    <xf numFmtId="0" fontId="4" fillId="0" borderId="37" xfId="0" applyFont="1" applyBorder="1" applyAlignment="1">
      <alignment horizontal="right"/>
    </xf>
    <xf numFmtId="0" fontId="15" fillId="0" borderId="37" xfId="0" applyFont="1" applyBorder="1" applyAlignment="1">
      <alignment horizontal="left"/>
    </xf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0" fillId="0" borderId="5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0" fillId="0" borderId="67" xfId="0" applyNumberFormat="1" applyBorder="1"/>
    <xf numFmtId="3" fontId="2" fillId="0" borderId="74" xfId="0" applyNumberFormat="1" applyFont="1" applyBorder="1"/>
    <xf numFmtId="0" fontId="9" fillId="0" borderId="60" xfId="0" applyFont="1" applyBorder="1" applyAlignment="1">
      <alignment horizontal="center"/>
    </xf>
    <xf numFmtId="0" fontId="15" fillId="0" borderId="37" xfId="0" applyFont="1" applyBorder="1"/>
    <xf numFmtId="0" fontId="9" fillId="0" borderId="37" xfId="0" applyFont="1" applyBorder="1"/>
    <xf numFmtId="49" fontId="15" fillId="0" borderId="62" xfId="0" applyNumberFormat="1" applyFont="1" applyBorder="1"/>
    <xf numFmtId="0" fontId="8" fillId="0" borderId="49" xfId="0" applyFont="1" applyBorder="1"/>
    <xf numFmtId="0" fontId="8" fillId="0" borderId="28" xfId="0" applyFont="1" applyBorder="1"/>
    <xf numFmtId="0" fontId="23" fillId="0" borderId="2" xfId="0" applyFont="1" applyBorder="1"/>
    <xf numFmtId="0" fontId="6" fillId="0" borderId="3" xfId="0" applyFont="1" applyBorder="1" applyAlignment="1">
      <alignment horizontal="right"/>
    </xf>
    <xf numFmtId="3" fontId="15" fillId="0" borderId="11" xfId="0" applyNumberFormat="1" applyFont="1" applyBorder="1"/>
    <xf numFmtId="3" fontId="0" fillId="0" borderId="34" xfId="0" applyNumberFormat="1" applyFill="1" applyBorder="1"/>
    <xf numFmtId="3" fontId="0" fillId="0" borderId="11" xfId="0" applyNumberFormat="1" applyBorder="1"/>
    <xf numFmtId="3" fontId="16" fillId="0" borderId="5" xfId="0" applyNumberFormat="1" applyFont="1" applyBorder="1"/>
    <xf numFmtId="3" fontId="16" fillId="0" borderId="11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0" fillId="0" borderId="54" xfId="0" applyNumberFormat="1" applyBorder="1"/>
    <xf numFmtId="3" fontId="12" fillId="0" borderId="78" xfId="0" applyNumberFormat="1" applyFont="1" applyBorder="1"/>
    <xf numFmtId="0" fontId="6" fillId="0" borderId="85" xfId="0" applyFont="1" applyBorder="1"/>
    <xf numFmtId="3" fontId="15" fillId="0" borderId="68" xfId="0" applyNumberFormat="1" applyFont="1" applyBorder="1"/>
    <xf numFmtId="3" fontId="15" fillId="0" borderId="2" xfId="0" applyNumberFormat="1" applyFont="1" applyBorder="1"/>
    <xf numFmtId="3" fontId="0" fillId="0" borderId="2" xfId="0" applyNumberFormat="1" applyBorder="1"/>
    <xf numFmtId="3" fontId="1" fillId="0" borderId="2" xfId="0" applyNumberFormat="1" applyFont="1" applyBorder="1"/>
    <xf numFmtId="3" fontId="4" fillId="0" borderId="2" xfId="0" applyNumberFormat="1" applyFont="1" applyBorder="1"/>
    <xf numFmtId="3" fontId="0" fillId="0" borderId="0" xfId="0" applyNumberFormat="1" applyFill="1" applyBorder="1"/>
    <xf numFmtId="3" fontId="0" fillId="0" borderId="68" xfId="0" applyNumberFormat="1" applyBorder="1"/>
    <xf numFmtId="3" fontId="16" fillId="0" borderId="68" xfId="0" applyNumberFormat="1" applyFont="1" applyBorder="1"/>
    <xf numFmtId="3" fontId="1" fillId="0" borderId="68" xfId="0" applyNumberFormat="1" applyFont="1" applyBorder="1"/>
    <xf numFmtId="3" fontId="4" fillId="0" borderId="68" xfId="0" applyNumberFormat="1" applyFont="1" applyBorder="1"/>
    <xf numFmtId="3" fontId="0" fillId="0" borderId="69" xfId="0" applyNumberFormat="1" applyBorder="1"/>
    <xf numFmtId="3" fontId="12" fillId="0" borderId="88" xfId="0" applyNumberFormat="1" applyFont="1" applyBorder="1"/>
    <xf numFmtId="3" fontId="0" fillId="0" borderId="54" xfId="0" applyNumberFormat="1" applyFill="1" applyBorder="1"/>
    <xf numFmtId="0" fontId="6" fillId="0" borderId="6" xfId="0" applyFont="1" applyBorder="1"/>
    <xf numFmtId="3" fontId="2" fillId="0" borderId="5" xfId="0" applyNumberFormat="1" applyFont="1" applyBorder="1"/>
    <xf numFmtId="0" fontId="5" fillId="0" borderId="7" xfId="0" applyFont="1" applyBorder="1" applyAlignment="1">
      <alignment horizontal="left"/>
    </xf>
    <xf numFmtId="0" fontId="23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7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3" fillId="0" borderId="77" xfId="0" applyNumberFormat="1" applyFont="1" applyBorder="1" applyAlignment="1">
      <alignment horizontal="right"/>
    </xf>
    <xf numFmtId="3" fontId="23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23" fillId="0" borderId="46" xfId="0" applyNumberFormat="1" applyFont="1" applyBorder="1" applyAlignment="1">
      <alignment horizontal="right"/>
    </xf>
    <xf numFmtId="3" fontId="10" fillId="0" borderId="29" xfId="0" applyNumberFormat="1" applyFont="1" applyBorder="1" applyAlignment="1">
      <alignment horizontal="right"/>
    </xf>
    <xf numFmtId="3" fontId="10" fillId="0" borderId="29" xfId="0" applyNumberFormat="1" applyFont="1" applyBorder="1"/>
    <xf numFmtId="3" fontId="10" fillId="0" borderId="10" xfId="0" applyNumberFormat="1" applyFont="1" applyBorder="1"/>
    <xf numFmtId="3" fontId="10" fillId="0" borderId="22" xfId="0" applyNumberFormat="1" applyFont="1" applyBorder="1" applyAlignment="1">
      <alignment horizontal="right"/>
    </xf>
    <xf numFmtId="3" fontId="10" fillId="0" borderId="22" xfId="0" applyNumberFormat="1" applyFont="1" applyBorder="1"/>
    <xf numFmtId="3" fontId="10" fillId="0" borderId="23" xfId="0" applyNumberFormat="1" applyFont="1" applyBorder="1"/>
    <xf numFmtId="3" fontId="10" fillId="0" borderId="35" xfId="0" applyNumberFormat="1" applyFont="1" applyBorder="1" applyAlignment="1">
      <alignment horizontal="right"/>
    </xf>
    <xf numFmtId="3" fontId="10" fillId="0" borderId="35" xfId="0" applyNumberFormat="1" applyFont="1" applyBorder="1"/>
    <xf numFmtId="3" fontId="10" fillId="0" borderId="36" xfId="0" applyNumberFormat="1" applyFont="1" applyBorder="1"/>
    <xf numFmtId="3" fontId="23" fillId="0" borderId="5" xfId="0" applyNumberFormat="1" applyFont="1" applyBorder="1" applyAlignment="1">
      <alignment horizontal="right"/>
    </xf>
    <xf numFmtId="3" fontId="23" fillId="0" borderId="5" xfId="0" applyNumberFormat="1" applyFont="1" applyBorder="1"/>
    <xf numFmtId="3" fontId="10" fillId="0" borderId="5" xfId="0" applyNumberFormat="1" applyFont="1" applyBorder="1" applyAlignment="1">
      <alignment horizontal="right"/>
    </xf>
    <xf numFmtId="3" fontId="10" fillId="0" borderId="11" xfId="0" applyNumberFormat="1" applyFont="1" applyBorder="1"/>
    <xf numFmtId="3" fontId="7" fillId="0" borderId="77" xfId="0" applyNumberFormat="1" applyFont="1" applyBorder="1"/>
    <xf numFmtId="3" fontId="7" fillId="0" borderId="46" xfId="0" applyNumberFormat="1" applyFont="1" applyBorder="1"/>
    <xf numFmtId="3" fontId="10" fillId="0" borderId="5" xfId="0" applyNumberFormat="1" applyFont="1" applyBorder="1"/>
    <xf numFmtId="3" fontId="10" fillId="0" borderId="67" xfId="0" applyNumberFormat="1" applyFont="1" applyBorder="1" applyAlignment="1">
      <alignment horizontal="right"/>
    </xf>
    <xf numFmtId="3" fontId="10" fillId="0" borderId="67" xfId="0" applyNumberFormat="1" applyFont="1" applyBorder="1"/>
    <xf numFmtId="3" fontId="10" fillId="0" borderId="54" xfId="0" applyNumberFormat="1" applyFont="1" applyBorder="1"/>
    <xf numFmtId="3" fontId="7" fillId="0" borderId="84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80" xfId="0" applyNumberFormat="1" applyFont="1" applyBorder="1"/>
    <xf numFmtId="3" fontId="5" fillId="0" borderId="79" xfId="0" applyNumberFormat="1" applyFont="1" applyBorder="1"/>
    <xf numFmtId="3" fontId="5" fillId="0" borderId="71" xfId="0" applyNumberFormat="1" applyFont="1" applyBorder="1"/>
    <xf numFmtId="3" fontId="17" fillId="0" borderId="77" xfId="0" applyNumberFormat="1" applyFont="1" applyBorder="1" applyAlignment="1">
      <alignment horizontal="right"/>
    </xf>
    <xf numFmtId="3" fontId="17" fillId="0" borderId="77" xfId="0" applyNumberFormat="1" applyFont="1" applyBorder="1"/>
    <xf numFmtId="3" fontId="17" fillId="0" borderId="46" xfId="0" applyNumberFormat="1" applyFont="1" applyBorder="1" applyAlignment="1">
      <alignment horizontal="right"/>
    </xf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10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5" fillId="0" borderId="36" xfId="0" applyNumberFormat="1" applyFont="1" applyBorder="1"/>
    <xf numFmtId="3" fontId="17" fillId="0" borderId="5" xfId="0" applyNumberFormat="1" applyFont="1" applyBorder="1" applyAlignment="1">
      <alignment horizontal="right"/>
    </xf>
    <xf numFmtId="3" fontId="17" fillId="0" borderId="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4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37" xfId="0" applyFont="1" applyBorder="1" applyAlignment="1">
      <alignment horizontal="center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3" fillId="0" borderId="48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" fontId="7" fillId="0" borderId="21" xfId="0" applyNumberFormat="1" applyFont="1" applyBorder="1"/>
    <xf numFmtId="3" fontId="5" fillId="0" borderId="47" xfId="0" applyNumberFormat="1" applyFont="1" applyBorder="1"/>
    <xf numFmtId="3" fontId="7" fillId="0" borderId="13" xfId="0" applyNumberFormat="1" applyFont="1" applyBorder="1"/>
    <xf numFmtId="3" fontId="10" fillId="0" borderId="13" xfId="0" applyNumberFormat="1" applyFont="1" applyBorder="1"/>
    <xf numFmtId="3" fontId="25" fillId="0" borderId="13" xfId="0" applyNumberFormat="1" applyFont="1" applyBorder="1"/>
    <xf numFmtId="3" fontId="25" fillId="0" borderId="20" xfId="0" applyNumberFormat="1" applyFont="1" applyBorder="1"/>
    <xf numFmtId="3" fontId="8" fillId="0" borderId="13" xfId="0" applyNumberFormat="1" applyFont="1" applyBorder="1"/>
    <xf numFmtId="3" fontId="8" fillId="0" borderId="20" xfId="0" applyNumberFormat="1" applyFont="1" applyBorder="1"/>
    <xf numFmtId="3" fontId="5" fillId="0" borderId="20" xfId="0" applyNumberFormat="1" applyFont="1" applyBorder="1"/>
    <xf numFmtId="3" fontId="8" fillId="0" borderId="18" xfId="0" applyNumberFormat="1" applyFont="1" applyBorder="1"/>
    <xf numFmtId="49" fontId="17" fillId="0" borderId="37" xfId="0" applyNumberFormat="1" applyFont="1" applyBorder="1" applyAlignment="1">
      <alignment horizontal="left"/>
    </xf>
    <xf numFmtId="0" fontId="17" fillId="0" borderId="6" xfId="0" applyFont="1" applyBorder="1" applyAlignment="1"/>
    <xf numFmtId="0" fontId="17" fillId="0" borderId="51" xfId="0" applyFont="1" applyBorder="1" applyAlignment="1"/>
    <xf numFmtId="0" fontId="0" fillId="0" borderId="20" xfId="0" applyBorder="1" applyAlignment="1"/>
    <xf numFmtId="3" fontId="8" fillId="0" borderId="20" xfId="0" applyNumberFormat="1" applyFont="1" applyBorder="1" applyAlignment="1"/>
    <xf numFmtId="0" fontId="26" fillId="0" borderId="2" xfId="0" applyFont="1" applyBorder="1"/>
    <xf numFmtId="0" fontId="10" fillId="0" borderId="12" xfId="0" applyFont="1" applyBorder="1"/>
    <xf numFmtId="0" fontId="10" fillId="0" borderId="61" xfId="0" applyFont="1" applyBorder="1"/>
    <xf numFmtId="0" fontId="10" fillId="0" borderId="0" xfId="0" applyFont="1" applyBorder="1"/>
    <xf numFmtId="3" fontId="5" fillId="0" borderId="68" xfId="0" applyNumberFormat="1" applyFont="1" applyBorder="1"/>
    <xf numFmtId="3" fontId="5" fillId="0" borderId="13" xfId="0" applyNumberFormat="1" applyFont="1" applyBorder="1"/>
    <xf numFmtId="3" fontId="8" fillId="0" borderId="5" xfId="0" applyNumberFormat="1" applyFont="1" applyBorder="1"/>
    <xf numFmtId="3" fontId="8" fillId="0" borderId="68" xfId="0" applyNumberFormat="1" applyFont="1" applyBorder="1"/>
    <xf numFmtId="3" fontId="8" fillId="3" borderId="18" xfId="0" applyNumberFormat="1" applyFont="1" applyFill="1" applyBorder="1"/>
    <xf numFmtId="0" fontId="9" fillId="0" borderId="16" xfId="0" applyFont="1" applyBorder="1"/>
    <xf numFmtId="3" fontId="5" fillId="0" borderId="62" xfId="0" applyNumberFormat="1" applyFont="1" applyBorder="1"/>
    <xf numFmtId="3" fontId="5" fillId="0" borderId="1" xfId="0" applyNumberFormat="1" applyFont="1" applyBorder="1"/>
    <xf numFmtId="3" fontId="5" fillId="0" borderId="70" xfId="0" applyNumberFormat="1" applyFont="1" applyBorder="1"/>
    <xf numFmtId="3" fontId="8" fillId="0" borderId="8" xfId="0" applyNumberFormat="1" applyFont="1" applyBorder="1"/>
    <xf numFmtId="3" fontId="8" fillId="0" borderId="43" xfId="0" applyNumberFormat="1" applyFont="1" applyBorder="1"/>
    <xf numFmtId="3" fontId="5" fillId="0" borderId="69" xfId="0" applyNumberFormat="1" applyFont="1" applyBorder="1"/>
    <xf numFmtId="0" fontId="5" fillId="0" borderId="44" xfId="0" applyFont="1" applyBorder="1"/>
    <xf numFmtId="0" fontId="5" fillId="0" borderId="4" xfId="0" applyFont="1" applyBorder="1"/>
    <xf numFmtId="0" fontId="8" fillId="0" borderId="6" xfId="0" applyFont="1" applyBorder="1"/>
    <xf numFmtId="3" fontId="26" fillId="0" borderId="35" xfId="0" applyNumberFormat="1" applyFont="1" applyBorder="1"/>
    <xf numFmtId="3" fontId="0" fillId="0" borderId="0" xfId="0" applyNumberForma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3" fontId="0" fillId="0" borderId="0" xfId="0" applyNumberFormat="1"/>
    <xf numFmtId="3" fontId="6" fillId="0" borderId="0" xfId="0" applyNumberFormat="1" applyFont="1" applyBorder="1"/>
    <xf numFmtId="3" fontId="0" fillId="0" borderId="0" xfId="0" applyNumberFormat="1" applyFont="1" applyBorder="1"/>
    <xf numFmtId="3" fontId="4" fillId="0" borderId="0" xfId="0" applyNumberFormat="1" applyFont="1"/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Fill="1" applyBorder="1" applyAlignment="1">
      <alignment horizontal="right"/>
    </xf>
    <xf numFmtId="0" fontId="0" fillId="0" borderId="24" xfId="0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89" xfId="0" applyNumberFormat="1" applyFont="1" applyBorder="1" applyAlignment="1">
      <alignment horizontal="right"/>
    </xf>
    <xf numFmtId="0" fontId="27" fillId="0" borderId="0" xfId="0" applyFont="1"/>
    <xf numFmtId="0" fontId="10" fillId="0" borderId="63" xfId="0" applyFont="1" applyBorder="1" applyAlignment="1">
      <alignment horizontal="left"/>
    </xf>
    <xf numFmtId="0" fontId="8" fillId="0" borderId="68" xfId="0" applyFont="1" applyBorder="1"/>
    <xf numFmtId="3" fontId="6" fillId="0" borderId="2" xfId="0" applyNumberFormat="1" applyFont="1" applyBorder="1" applyAlignment="1">
      <alignment horizontal="right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8" fillId="0" borderId="63" xfId="0" applyFont="1" applyBorder="1"/>
    <xf numFmtId="49" fontId="23" fillId="0" borderId="15" xfId="0" applyNumberFormat="1" applyFont="1" applyBorder="1" applyAlignment="1">
      <alignment horizontal="left"/>
    </xf>
    <xf numFmtId="3" fontId="0" fillId="0" borderId="38" xfId="0" applyNumberFormat="1" applyBorder="1" applyAlignment="1">
      <alignment horizontal="right"/>
    </xf>
    <xf numFmtId="3" fontId="0" fillId="0" borderId="62" xfId="0" applyNumberFormat="1" applyFill="1" applyBorder="1" applyAlignment="1">
      <alignment horizontal="right"/>
    </xf>
    <xf numFmtId="3" fontId="0" fillId="0" borderId="37" xfId="0" applyNumberFormat="1" applyFont="1" applyBorder="1"/>
    <xf numFmtId="3" fontId="5" fillId="0" borderId="12" xfId="0" applyNumberFormat="1" applyFont="1" applyBorder="1" applyAlignment="1">
      <alignment horizontal="right"/>
    </xf>
    <xf numFmtId="3" fontId="5" fillId="0" borderId="62" xfId="0" applyNumberFormat="1" applyFont="1" applyBorder="1" applyAlignment="1">
      <alignment horizontal="right"/>
    </xf>
    <xf numFmtId="3" fontId="5" fillId="0" borderId="37" xfId="0" applyNumberFormat="1" applyFont="1" applyFill="1" applyBorder="1"/>
    <xf numFmtId="0" fontId="23" fillId="0" borderId="15" xfId="0" applyFont="1" applyBorder="1" applyAlignment="1">
      <alignment horizontal="left"/>
    </xf>
    <xf numFmtId="0" fontId="5" fillId="0" borderId="0" xfId="0" applyFont="1" applyAlignment="1"/>
    <xf numFmtId="0" fontId="8" fillId="0" borderId="27" xfId="0" applyFont="1" applyBorder="1"/>
    <xf numFmtId="0" fontId="0" fillId="0" borderId="68" xfId="0" applyFont="1" applyBorder="1"/>
    <xf numFmtId="0" fontId="0" fillId="0" borderId="11" xfId="0" applyFont="1" applyBorder="1"/>
    <xf numFmtId="0" fontId="8" fillId="0" borderId="11" xfId="0" applyFont="1" applyBorder="1"/>
    <xf numFmtId="0" fontId="0" fillId="0" borderId="87" xfId="0" applyFont="1" applyBorder="1"/>
    <xf numFmtId="0" fontId="0" fillId="0" borderId="33" xfId="0" applyFont="1" applyBorder="1"/>
    <xf numFmtId="0" fontId="4" fillId="0" borderId="18" xfId="0" applyFont="1" applyBorder="1"/>
    <xf numFmtId="3" fontId="0" fillId="0" borderId="29" xfId="0" applyNumberFormat="1" applyBorder="1"/>
    <xf numFmtId="3" fontId="0" fillId="0" borderId="32" xfId="0" applyNumberFormat="1" applyFont="1" applyBorder="1"/>
    <xf numFmtId="3" fontId="4" fillId="0" borderId="41" xfId="0" applyNumberFormat="1" applyFont="1" applyBorder="1"/>
    <xf numFmtId="49" fontId="15" fillId="0" borderId="13" xfId="0" applyNumberFormat="1" applyFont="1" applyBorder="1" applyAlignment="1">
      <alignment horizontal="left"/>
    </xf>
    <xf numFmtId="0" fontId="0" fillId="0" borderId="61" xfId="0" applyFont="1" applyFill="1" applyBorder="1"/>
    <xf numFmtId="0" fontId="4" fillId="0" borderId="64" xfId="0" applyFont="1" applyBorder="1" applyAlignment="1"/>
    <xf numFmtId="0" fontId="4" fillId="0" borderId="63" xfId="0" applyFont="1" applyFill="1" applyBorder="1"/>
    <xf numFmtId="3" fontId="5" fillId="0" borderId="19" xfId="0" applyNumberFormat="1" applyFont="1" applyBorder="1"/>
    <xf numFmtId="3" fontId="5" fillId="0" borderId="14" xfId="0" applyNumberFormat="1" applyFont="1" applyBorder="1"/>
    <xf numFmtId="0" fontId="24" fillId="0" borderId="0" xfId="0" applyFont="1" applyAlignment="1"/>
    <xf numFmtId="0" fontId="23" fillId="0" borderId="7" xfId="0" applyFont="1" applyBorder="1" applyAlignment="1">
      <alignment horizontal="left"/>
    </xf>
    <xf numFmtId="0" fontId="15" fillId="0" borderId="9" xfId="0" applyFont="1" applyBorder="1"/>
    <xf numFmtId="3" fontId="7" fillId="0" borderId="29" xfId="0" applyNumberFormat="1" applyFont="1" applyBorder="1" applyAlignment="1">
      <alignment horizontal="right"/>
    </xf>
    <xf numFmtId="3" fontId="7" fillId="0" borderId="29" xfId="0" applyNumberFormat="1" applyFont="1" applyBorder="1"/>
    <xf numFmtId="3" fontId="23" fillId="0" borderId="10" xfId="0" applyNumberFormat="1" applyFont="1" applyBorder="1" applyAlignment="1">
      <alignment horizontal="right"/>
    </xf>
    <xf numFmtId="0" fontId="18" fillId="0" borderId="30" xfId="0" applyFont="1" applyBorder="1" applyAlignment="1">
      <alignment horizontal="left"/>
    </xf>
    <xf numFmtId="0" fontId="18" fillId="0" borderId="89" xfId="0" applyFont="1" applyBorder="1"/>
    <xf numFmtId="3" fontId="10" fillId="0" borderId="32" xfId="0" applyNumberFormat="1" applyFont="1" applyBorder="1" applyAlignment="1">
      <alignment horizontal="right"/>
    </xf>
    <xf numFmtId="3" fontId="10" fillId="0" borderId="32" xfId="0" applyNumberFormat="1" applyFont="1" applyBorder="1"/>
    <xf numFmtId="3" fontId="10" fillId="0" borderId="33" xfId="0" applyNumberFormat="1" applyFont="1" applyBorder="1"/>
    <xf numFmtId="3" fontId="7" fillId="0" borderId="90" xfId="0" applyNumberFormat="1" applyFont="1" applyBorder="1" applyAlignment="1">
      <alignment horizontal="right"/>
    </xf>
    <xf numFmtId="3" fontId="8" fillId="0" borderId="46" xfId="0" applyNumberFormat="1" applyFont="1" applyBorder="1" applyAlignment="1">
      <alignment horizontal="right"/>
    </xf>
    <xf numFmtId="3" fontId="8" fillId="0" borderId="90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49" fontId="16" fillId="0" borderId="37" xfId="0" applyNumberFormat="1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16" fillId="0" borderId="63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3" fillId="0" borderId="15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72" xfId="0" applyFont="1" applyBorder="1" applyAlignment="1">
      <alignment horizontal="center"/>
    </xf>
    <xf numFmtId="0" fontId="13" fillId="0" borderId="71" xfId="0" applyFont="1" applyBorder="1" applyAlignment="1">
      <alignment horizontal="center"/>
    </xf>
    <xf numFmtId="0" fontId="2" fillId="0" borderId="58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0" fontId="7" fillId="0" borderId="5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23" fillId="0" borderId="15" xfId="0" applyFont="1" applyBorder="1" applyAlignment="1">
      <alignment horizontal="left"/>
    </xf>
    <xf numFmtId="0" fontId="23" fillId="0" borderId="81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9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/>
  </sheetViews>
  <sheetFormatPr defaultRowHeight="12.75" x14ac:dyDescent="0.2"/>
  <cols>
    <col min="2" max="2" width="8.28515625" customWidth="1"/>
    <col min="3" max="3" width="15" customWidth="1"/>
    <col min="4" max="6" width="11" customWidth="1"/>
    <col min="7" max="7" width="11.42578125" customWidth="1"/>
  </cols>
  <sheetData>
    <row r="1" spans="1:8" x14ac:dyDescent="0.2">
      <c r="A1" s="528" t="s">
        <v>265</v>
      </c>
    </row>
    <row r="3" spans="1:8" x14ac:dyDescent="0.2">
      <c r="A3" s="528" t="s">
        <v>232</v>
      </c>
      <c r="B3" s="528"/>
      <c r="C3" s="528"/>
      <c r="D3" s="528"/>
      <c r="E3" s="528"/>
      <c r="F3" s="528"/>
      <c r="G3" s="528"/>
      <c r="H3" s="528"/>
    </row>
    <row r="4" spans="1:8" x14ac:dyDescent="0.2">
      <c r="A4" s="205"/>
      <c r="B4" s="205"/>
      <c r="C4" s="205"/>
      <c r="D4" s="205"/>
      <c r="E4" s="205"/>
      <c r="F4" s="205"/>
      <c r="G4" s="205"/>
    </row>
    <row r="5" spans="1:8" x14ac:dyDescent="0.2">
      <c r="A5" s="5"/>
      <c r="B5" s="5"/>
      <c r="C5" s="5" t="s">
        <v>17</v>
      </c>
      <c r="D5" s="5"/>
      <c r="E5" s="5"/>
    </row>
    <row r="6" spans="1:8" x14ac:dyDescent="0.2">
      <c r="G6" s="8"/>
    </row>
    <row r="7" spans="1:8" x14ac:dyDescent="0.2">
      <c r="A7" s="567" t="s">
        <v>10</v>
      </c>
      <c r="B7" s="567"/>
      <c r="C7" s="567"/>
      <c r="D7" s="567"/>
      <c r="E7" s="567"/>
      <c r="F7" s="567"/>
      <c r="G7" s="8"/>
    </row>
    <row r="8" spans="1:8" x14ac:dyDescent="0.2">
      <c r="A8" s="8"/>
      <c r="B8" s="567" t="s">
        <v>49</v>
      </c>
      <c r="C8" s="567"/>
      <c r="D8" s="567"/>
      <c r="E8" s="567"/>
      <c r="F8" s="8"/>
      <c r="G8" s="7"/>
    </row>
    <row r="9" spans="1:8" x14ac:dyDescent="0.2">
      <c r="A9" s="7"/>
      <c r="B9" s="7"/>
      <c r="C9" s="278">
        <v>2018</v>
      </c>
      <c r="D9" s="7"/>
      <c r="E9" s="7"/>
      <c r="F9" s="7"/>
      <c r="G9" s="7"/>
    </row>
    <row r="10" spans="1:8" ht="13.5" thickBot="1" x14ac:dyDescent="0.25">
      <c r="A10" s="2"/>
      <c r="B10" s="2"/>
      <c r="C10" s="2"/>
      <c r="D10" s="2"/>
      <c r="E10" s="2"/>
      <c r="F10" s="2"/>
      <c r="G10" s="186" t="s">
        <v>169</v>
      </c>
    </row>
    <row r="11" spans="1:8" ht="13.5" thickBot="1" x14ac:dyDescent="0.25">
      <c r="A11" s="20"/>
      <c r="B11" s="21" t="s">
        <v>12</v>
      </c>
      <c r="C11" s="22"/>
      <c r="D11" s="23" t="s">
        <v>13</v>
      </c>
      <c r="E11" s="23" t="s">
        <v>14</v>
      </c>
      <c r="F11" s="23" t="s">
        <v>15</v>
      </c>
      <c r="G11" s="22" t="s">
        <v>11</v>
      </c>
    </row>
    <row r="12" spans="1:8" ht="14.25" customHeight="1" thickBot="1" x14ac:dyDescent="0.25">
      <c r="A12" s="561" t="s">
        <v>68</v>
      </c>
      <c r="B12" s="562"/>
      <c r="C12" s="563"/>
      <c r="D12" s="561">
        <v>2018</v>
      </c>
      <c r="E12" s="562"/>
      <c r="F12" s="562"/>
      <c r="G12" s="563"/>
    </row>
    <row r="13" spans="1:8" s="5" customFormat="1" ht="15" customHeight="1" x14ac:dyDescent="0.2">
      <c r="A13" s="62"/>
      <c r="B13" s="227" t="s">
        <v>0</v>
      </c>
      <c r="C13" s="227"/>
      <c r="D13" s="31"/>
      <c r="E13" s="32"/>
      <c r="F13" s="216"/>
      <c r="G13" s="217"/>
    </row>
    <row r="14" spans="1:8" s="5" customFormat="1" x14ac:dyDescent="0.2">
      <c r="A14" s="228" t="s">
        <v>2</v>
      </c>
      <c r="B14" s="98"/>
      <c r="C14" s="56"/>
      <c r="D14" s="458" t="s">
        <v>19</v>
      </c>
      <c r="E14" s="14" t="s">
        <v>233</v>
      </c>
      <c r="F14" s="14"/>
      <c r="G14" s="13"/>
    </row>
    <row r="15" spans="1:8" x14ac:dyDescent="0.2">
      <c r="A15" s="75" t="s">
        <v>75</v>
      </c>
      <c r="B15" s="3"/>
      <c r="C15" s="3"/>
      <c r="D15" s="230">
        <v>5744100</v>
      </c>
      <c r="E15" s="230">
        <v>6081270</v>
      </c>
      <c r="F15" s="506"/>
      <c r="G15" s="13"/>
    </row>
    <row r="16" spans="1:8" x14ac:dyDescent="0.2">
      <c r="A16" s="75" t="s">
        <v>70</v>
      </c>
      <c r="B16" s="3"/>
      <c r="C16" s="3"/>
      <c r="D16" s="230">
        <v>8250000</v>
      </c>
      <c r="E16" s="230">
        <v>9420000</v>
      </c>
      <c r="F16" s="506"/>
      <c r="G16" s="13"/>
    </row>
    <row r="17" spans="1:7" x14ac:dyDescent="0.2">
      <c r="A17" s="75" t="s">
        <v>76</v>
      </c>
      <c r="B17" s="3"/>
      <c r="C17" s="3"/>
      <c r="D17" s="230">
        <v>23354264</v>
      </c>
      <c r="E17" s="230">
        <v>25230594</v>
      </c>
      <c r="F17" s="506"/>
      <c r="G17" s="13"/>
    </row>
    <row r="18" spans="1:7" x14ac:dyDescent="0.2">
      <c r="A18" s="75" t="s">
        <v>177</v>
      </c>
      <c r="B18" s="3"/>
      <c r="C18" s="3"/>
      <c r="D18" s="230">
        <v>15600000</v>
      </c>
      <c r="E18" s="230">
        <v>16700238</v>
      </c>
      <c r="F18" s="506"/>
      <c r="G18" s="13"/>
    </row>
    <row r="19" spans="1:7" x14ac:dyDescent="0.2">
      <c r="A19" s="75" t="s">
        <v>77</v>
      </c>
      <c r="B19" s="214"/>
      <c r="C19" s="215"/>
      <c r="D19" s="230">
        <v>10008163</v>
      </c>
      <c r="E19" s="230">
        <v>10008163</v>
      </c>
      <c r="F19" s="506"/>
      <c r="G19" s="13"/>
    </row>
    <row r="20" spans="1:7" x14ac:dyDescent="0.2">
      <c r="A20" s="75" t="s">
        <v>78</v>
      </c>
      <c r="B20" s="3"/>
      <c r="C20" s="3"/>
      <c r="D20" s="230">
        <v>0</v>
      </c>
      <c r="E20" s="230">
        <v>3526740</v>
      </c>
      <c r="F20" s="506"/>
      <c r="G20" s="13"/>
    </row>
    <row r="21" spans="1:7" ht="13.5" customHeight="1" x14ac:dyDescent="0.2">
      <c r="A21" s="228" t="s">
        <v>1</v>
      </c>
      <c r="B21" s="4"/>
      <c r="C21" s="4"/>
      <c r="D21" s="231">
        <f>SUM(D15:D20)</f>
        <v>62956527</v>
      </c>
      <c r="E21" s="231">
        <f>SUM(E15:E20)</f>
        <v>70967005</v>
      </c>
      <c r="F21" s="507"/>
      <c r="G21" s="218"/>
    </row>
    <row r="22" spans="1:7" x14ac:dyDescent="0.2">
      <c r="A22" s="75"/>
      <c r="B22" s="3"/>
      <c r="C22" s="3"/>
      <c r="D22" s="97"/>
      <c r="E22" s="97"/>
      <c r="F22" s="508"/>
      <c r="G22" s="13"/>
    </row>
    <row r="23" spans="1:7" x14ac:dyDescent="0.2">
      <c r="A23" s="228" t="s">
        <v>3</v>
      </c>
      <c r="B23" s="3"/>
      <c r="C23" s="3"/>
      <c r="D23" s="97"/>
      <c r="E23" s="97"/>
      <c r="F23" s="508"/>
      <c r="G23" s="13"/>
    </row>
    <row r="24" spans="1:7" x14ac:dyDescent="0.2">
      <c r="A24" s="75" t="s">
        <v>73</v>
      </c>
      <c r="B24" s="3"/>
      <c r="C24" s="3"/>
      <c r="D24" s="230">
        <v>23092957</v>
      </c>
      <c r="E24" s="230">
        <v>24137813</v>
      </c>
      <c r="F24" s="506"/>
      <c r="G24" s="13"/>
    </row>
    <row r="25" spans="1:7" x14ac:dyDescent="0.2">
      <c r="A25" s="75" t="s">
        <v>84</v>
      </c>
      <c r="B25" s="3"/>
      <c r="C25" s="3"/>
      <c r="D25" s="230">
        <v>3665322</v>
      </c>
      <c r="E25" s="230">
        <v>3839972</v>
      </c>
      <c r="F25" s="506"/>
      <c r="G25" s="13"/>
    </row>
    <row r="26" spans="1:7" x14ac:dyDescent="0.2">
      <c r="A26" s="75" t="s">
        <v>79</v>
      </c>
      <c r="B26" s="3"/>
      <c r="C26" s="3"/>
      <c r="D26" s="521">
        <v>24039967</v>
      </c>
      <c r="E26" s="521">
        <v>24468367</v>
      </c>
      <c r="F26" s="506"/>
      <c r="G26" s="13"/>
    </row>
    <row r="27" spans="1:7" x14ac:dyDescent="0.2">
      <c r="A27" s="75" t="s">
        <v>51</v>
      </c>
      <c r="B27" s="3"/>
      <c r="C27" s="3"/>
      <c r="D27" s="523">
        <v>2200861</v>
      </c>
      <c r="E27" s="523">
        <v>2200861</v>
      </c>
      <c r="F27" s="506"/>
      <c r="G27" s="13"/>
    </row>
    <row r="28" spans="1:7" x14ac:dyDescent="0.2">
      <c r="A28" s="190" t="s">
        <v>52</v>
      </c>
      <c r="B28" s="15"/>
      <c r="C28" s="15"/>
      <c r="D28" s="523">
        <v>7620137</v>
      </c>
      <c r="E28" s="523">
        <v>9235684</v>
      </c>
      <c r="F28" s="506"/>
      <c r="G28" s="13"/>
    </row>
    <row r="29" spans="1:7" x14ac:dyDescent="0.2">
      <c r="A29" s="75" t="s">
        <v>74</v>
      </c>
      <c r="B29" s="3"/>
      <c r="C29" s="3"/>
      <c r="D29" s="522">
        <v>1403113</v>
      </c>
      <c r="E29" s="522">
        <v>2600398</v>
      </c>
      <c r="F29" s="509"/>
      <c r="G29" s="13"/>
    </row>
    <row r="30" spans="1:7" x14ac:dyDescent="0.2">
      <c r="A30" s="564" t="s">
        <v>80</v>
      </c>
      <c r="B30" s="565"/>
      <c r="C30" s="566"/>
      <c r="D30" s="230">
        <v>934170</v>
      </c>
      <c r="E30" s="230">
        <v>4460910</v>
      </c>
      <c r="F30" s="506"/>
      <c r="G30" s="13"/>
    </row>
    <row r="31" spans="1:7" ht="13.5" customHeight="1" x14ac:dyDescent="0.2">
      <c r="A31" s="228" t="s">
        <v>6</v>
      </c>
      <c r="B31" s="4"/>
      <c r="C31" s="4"/>
      <c r="D31" s="231">
        <f>SUM(D24:D30)</f>
        <v>62956527</v>
      </c>
      <c r="E31" s="231">
        <f>SUM(E24:E30)</f>
        <v>70944005</v>
      </c>
      <c r="F31" s="507"/>
      <c r="G31" s="218"/>
    </row>
    <row r="32" spans="1:7" x14ac:dyDescent="0.2">
      <c r="A32" s="225"/>
      <c r="B32" s="24"/>
      <c r="C32" s="24"/>
      <c r="D32" s="114"/>
      <c r="E32" s="226"/>
      <c r="F32" s="114"/>
      <c r="G32" s="219"/>
    </row>
    <row r="33" spans="1:7" x14ac:dyDescent="0.2">
      <c r="A33" s="327"/>
      <c r="B33" s="222" t="s">
        <v>7</v>
      </c>
      <c r="C33" s="222"/>
      <c r="D33" s="232"/>
      <c r="E33" s="223"/>
      <c r="F33" s="232"/>
      <c r="G33" s="224"/>
    </row>
    <row r="34" spans="1:7" x14ac:dyDescent="0.2">
      <c r="A34" s="228"/>
      <c r="B34" s="9"/>
      <c r="C34" s="9"/>
      <c r="D34" s="233"/>
      <c r="E34" s="10"/>
      <c r="F34" s="233"/>
      <c r="G34" s="218"/>
    </row>
    <row r="35" spans="1:7" x14ac:dyDescent="0.2">
      <c r="A35" s="228" t="s">
        <v>2</v>
      </c>
      <c r="B35" s="3"/>
      <c r="C35" s="3"/>
      <c r="D35" s="458" t="s">
        <v>19</v>
      </c>
      <c r="E35" s="14" t="s">
        <v>233</v>
      </c>
      <c r="F35" s="508"/>
      <c r="G35" s="13"/>
    </row>
    <row r="36" spans="1:7" x14ac:dyDescent="0.2">
      <c r="A36" s="75" t="s">
        <v>77</v>
      </c>
      <c r="B36" s="3"/>
      <c r="C36" s="3"/>
      <c r="D36" s="230">
        <v>3920000</v>
      </c>
      <c r="E36" s="230">
        <v>3920000</v>
      </c>
      <c r="F36" s="506"/>
      <c r="G36" s="13"/>
    </row>
    <row r="37" spans="1:7" x14ac:dyDescent="0.2">
      <c r="A37" s="75" t="s">
        <v>71</v>
      </c>
      <c r="B37" s="3"/>
      <c r="C37" s="3"/>
      <c r="D37" s="230">
        <v>0</v>
      </c>
      <c r="E37" s="230">
        <v>107000</v>
      </c>
      <c r="F37" s="506"/>
      <c r="G37" s="13"/>
    </row>
    <row r="38" spans="1:7" x14ac:dyDescent="0.2">
      <c r="A38" s="75" t="s">
        <v>72</v>
      </c>
      <c r="B38" s="3"/>
      <c r="C38" s="3"/>
      <c r="D38" s="230">
        <v>0</v>
      </c>
      <c r="E38" s="230">
        <v>200000</v>
      </c>
      <c r="F38" s="506"/>
      <c r="G38" s="13"/>
    </row>
    <row r="39" spans="1:7" ht="13.5" customHeight="1" x14ac:dyDescent="0.2">
      <c r="A39" s="228" t="s">
        <v>1</v>
      </c>
      <c r="B39" s="4"/>
      <c r="C39" s="4"/>
      <c r="D39" s="231">
        <f>SUM(D36:D38)</f>
        <v>3920000</v>
      </c>
      <c r="E39" s="231">
        <f>SUM(E36:E38)</f>
        <v>4227000</v>
      </c>
      <c r="F39" s="507"/>
      <c r="G39" s="218"/>
    </row>
    <row r="40" spans="1:7" x14ac:dyDescent="0.2">
      <c r="A40" s="75"/>
      <c r="B40" s="3"/>
      <c r="C40" s="3"/>
      <c r="D40" s="97"/>
      <c r="E40" s="97"/>
      <c r="F40" s="508"/>
      <c r="G40" s="13"/>
    </row>
    <row r="41" spans="1:7" x14ac:dyDescent="0.2">
      <c r="A41" s="228" t="s">
        <v>3</v>
      </c>
      <c r="B41" s="3"/>
      <c r="C41" s="3"/>
      <c r="D41" s="97"/>
      <c r="E41" s="97"/>
      <c r="F41" s="508"/>
      <c r="G41" s="13"/>
    </row>
    <row r="42" spans="1:7" x14ac:dyDescent="0.2">
      <c r="A42" s="75" t="s">
        <v>81</v>
      </c>
      <c r="B42" s="3"/>
      <c r="C42" s="3"/>
      <c r="D42" s="230">
        <v>0</v>
      </c>
      <c r="E42" s="230">
        <v>330000</v>
      </c>
      <c r="F42" s="506"/>
      <c r="G42" s="13"/>
    </row>
    <row r="43" spans="1:7" x14ac:dyDescent="0.2">
      <c r="A43" s="75" t="s">
        <v>82</v>
      </c>
      <c r="B43" s="3"/>
      <c r="C43" s="3"/>
      <c r="D43" s="230">
        <v>3920000</v>
      </c>
      <c r="E43" s="230">
        <v>3920000</v>
      </c>
      <c r="F43" s="506"/>
      <c r="G43" s="13"/>
    </row>
    <row r="44" spans="1:7" x14ac:dyDescent="0.2">
      <c r="A44" s="75" t="s">
        <v>83</v>
      </c>
      <c r="B44" s="3"/>
      <c r="C44" s="3"/>
      <c r="D44" s="230">
        <v>0</v>
      </c>
      <c r="E44" s="230"/>
      <c r="F44" s="506"/>
      <c r="G44" s="13"/>
    </row>
    <row r="45" spans="1:7" ht="13.5" customHeight="1" x14ac:dyDescent="0.2">
      <c r="A45" s="228" t="s">
        <v>6</v>
      </c>
      <c r="B45" s="4"/>
      <c r="C45" s="4"/>
      <c r="D45" s="231">
        <f>SUM(D42:D44)</f>
        <v>3920000</v>
      </c>
      <c r="E45" s="231">
        <f>SUM(E42:E44)</f>
        <v>4250000</v>
      </c>
      <c r="F45" s="507"/>
      <c r="G45" s="218"/>
    </row>
    <row r="46" spans="1:7" ht="13.5" thickBot="1" x14ac:dyDescent="0.25">
      <c r="A46" s="225"/>
      <c r="B46" s="24"/>
      <c r="C46" s="24"/>
      <c r="D46" s="115"/>
      <c r="E46" s="115"/>
      <c r="F46" s="510"/>
      <c r="G46" s="219"/>
    </row>
    <row r="47" spans="1:7" ht="13.5" customHeight="1" x14ac:dyDescent="0.2">
      <c r="A47" s="26" t="s">
        <v>8</v>
      </c>
      <c r="B47" s="27"/>
      <c r="C47" s="27"/>
      <c r="D47" s="234">
        <f>D21+D39</f>
        <v>66876527</v>
      </c>
      <c r="E47" s="234">
        <f>E21+E39</f>
        <v>75194005</v>
      </c>
      <c r="F47" s="511"/>
      <c r="G47" s="220"/>
    </row>
    <row r="48" spans="1:7" ht="14.25" customHeight="1" thickBot="1" x14ac:dyDescent="0.25">
      <c r="A48" s="28" t="s">
        <v>9</v>
      </c>
      <c r="B48" s="29"/>
      <c r="C48" s="29"/>
      <c r="D48" s="235">
        <f>D31+D45</f>
        <v>66876527</v>
      </c>
      <c r="E48" s="235">
        <f>E31+E45</f>
        <v>75194005</v>
      </c>
      <c r="F48" s="512"/>
      <c r="G48" s="221"/>
    </row>
    <row r="49" spans="1:7" x14ac:dyDescent="0.2">
      <c r="A49" s="2"/>
      <c r="B49" s="2"/>
      <c r="C49" s="2"/>
      <c r="D49" s="499"/>
      <c r="E49" s="6"/>
      <c r="F49" s="6"/>
      <c r="G49" s="6"/>
    </row>
    <row r="50" spans="1:7" x14ac:dyDescent="0.2">
      <c r="A50" s="205"/>
      <c r="B50" s="2"/>
      <c r="C50" s="2"/>
      <c r="D50" s="2"/>
      <c r="E50" s="2"/>
      <c r="F50" s="2"/>
      <c r="G50" s="2"/>
    </row>
  </sheetData>
  <mergeCells count="5">
    <mergeCell ref="D12:G12"/>
    <mergeCell ref="A12:C12"/>
    <mergeCell ref="A30:C30"/>
    <mergeCell ref="A7:F7"/>
    <mergeCell ref="B8:E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C1" sqref="C1"/>
    </sheetView>
  </sheetViews>
  <sheetFormatPr defaultRowHeight="12.75" x14ac:dyDescent="0.2"/>
  <cols>
    <col min="1" max="1" width="8.42578125" customWidth="1"/>
    <col min="3" max="3" width="15.28515625" customWidth="1"/>
    <col min="4" max="13" width="9.7109375" customWidth="1"/>
  </cols>
  <sheetData>
    <row r="1" spans="1:13" x14ac:dyDescent="0.2">
      <c r="C1" s="528" t="s">
        <v>266</v>
      </c>
    </row>
    <row r="3" spans="1:13" x14ac:dyDescent="0.2">
      <c r="C3" s="528" t="s">
        <v>234</v>
      </c>
      <c r="D3" s="528"/>
      <c r="E3" s="528"/>
      <c r="F3" s="528"/>
      <c r="G3" s="528"/>
      <c r="H3" s="528"/>
      <c r="I3" s="528"/>
      <c r="J3" s="528"/>
    </row>
    <row r="4" spans="1:13" x14ac:dyDescent="0.2">
      <c r="A4" s="5"/>
      <c r="B4" s="5"/>
      <c r="C4" s="5"/>
    </row>
    <row r="5" spans="1:13" x14ac:dyDescent="0.2">
      <c r="A5" s="5"/>
      <c r="B5" s="5"/>
      <c r="C5" s="456"/>
      <c r="D5" s="569" t="s">
        <v>17</v>
      </c>
      <c r="E5" s="569"/>
      <c r="F5" s="569"/>
      <c r="G5" s="569"/>
      <c r="H5" s="569"/>
      <c r="I5" s="569"/>
    </row>
    <row r="6" spans="1:13" x14ac:dyDescent="0.2">
      <c r="A6" s="5"/>
      <c r="B6" s="5"/>
      <c r="C6" s="456"/>
      <c r="D6" s="245"/>
      <c r="E6" s="245"/>
      <c r="F6" s="245"/>
      <c r="G6" s="245"/>
      <c r="H6" s="245"/>
      <c r="I6" s="245"/>
    </row>
    <row r="7" spans="1:13" x14ac:dyDescent="0.2">
      <c r="A7" s="5"/>
      <c r="B7" s="5"/>
      <c r="C7" s="5"/>
      <c r="D7" s="568" t="s">
        <v>50</v>
      </c>
      <c r="E7" s="568"/>
      <c r="F7" s="568"/>
      <c r="G7" s="568"/>
      <c r="H7" s="568"/>
      <c r="I7" s="568"/>
      <c r="J7" s="5"/>
      <c r="K7" s="5"/>
      <c r="L7" s="5"/>
      <c r="M7" s="5"/>
    </row>
    <row r="8" spans="1:13" x14ac:dyDescent="0.2">
      <c r="A8" s="5"/>
      <c r="B8" s="5"/>
      <c r="C8" s="5"/>
      <c r="D8" s="5"/>
      <c r="E8" s="5"/>
      <c r="F8" s="5">
        <v>2018</v>
      </c>
      <c r="G8" s="5"/>
      <c r="H8" s="5"/>
      <c r="I8" s="5"/>
      <c r="J8" s="5"/>
      <c r="K8" s="5"/>
      <c r="L8" s="5"/>
      <c r="M8" s="35"/>
    </row>
    <row r="9" spans="1:13" ht="13.5" thickBo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246"/>
      <c r="M9" s="342" t="s">
        <v>169</v>
      </c>
    </row>
    <row r="10" spans="1:13" ht="13.5" thickBot="1" x14ac:dyDescent="0.25">
      <c r="A10" s="33"/>
      <c r="B10" s="252" t="s">
        <v>12</v>
      </c>
      <c r="C10" s="37"/>
      <c r="D10" s="570" t="s">
        <v>13</v>
      </c>
      <c r="E10" s="571"/>
      <c r="F10" s="570" t="s">
        <v>14</v>
      </c>
      <c r="G10" s="571"/>
      <c r="H10" s="570" t="s">
        <v>15</v>
      </c>
      <c r="I10" s="571"/>
      <c r="J10" s="570" t="s">
        <v>11</v>
      </c>
      <c r="K10" s="571"/>
      <c r="L10" s="570" t="s">
        <v>18</v>
      </c>
      <c r="M10" s="571"/>
    </row>
    <row r="11" spans="1:13" ht="15" customHeight="1" thickBot="1" x14ac:dyDescent="0.25">
      <c r="A11" s="11" t="s">
        <v>22</v>
      </c>
      <c r="B11" s="574" t="s">
        <v>24</v>
      </c>
      <c r="C11" s="575"/>
      <c r="D11" s="570" t="s">
        <v>111</v>
      </c>
      <c r="E11" s="571"/>
      <c r="F11" s="570" t="s">
        <v>110</v>
      </c>
      <c r="G11" s="571"/>
      <c r="H11" s="570" t="s">
        <v>94</v>
      </c>
      <c r="I11" s="571"/>
      <c r="J11" s="570" t="s">
        <v>95</v>
      </c>
      <c r="K11" s="571"/>
      <c r="L11" s="570" t="s">
        <v>188</v>
      </c>
      <c r="M11" s="571"/>
    </row>
    <row r="12" spans="1:13" ht="15" customHeight="1" thickBot="1" x14ac:dyDescent="0.25">
      <c r="A12" s="318" t="s">
        <v>23</v>
      </c>
      <c r="B12" s="576"/>
      <c r="C12" s="577"/>
      <c r="D12" s="210" t="s">
        <v>19</v>
      </c>
      <c r="E12" s="211" t="s">
        <v>233</v>
      </c>
      <c r="F12" s="210" t="s">
        <v>19</v>
      </c>
      <c r="G12" s="211" t="s">
        <v>233</v>
      </c>
      <c r="H12" s="210" t="s">
        <v>19</v>
      </c>
      <c r="I12" s="211" t="s">
        <v>233</v>
      </c>
      <c r="J12" s="210" t="s">
        <v>19</v>
      </c>
      <c r="K12" s="211" t="s">
        <v>233</v>
      </c>
      <c r="L12" s="210" t="s">
        <v>19</v>
      </c>
      <c r="M12" s="211" t="s">
        <v>233</v>
      </c>
    </row>
    <row r="13" spans="1:13" x14ac:dyDescent="0.2">
      <c r="A13" s="11" t="s">
        <v>20</v>
      </c>
      <c r="B13" s="11"/>
      <c r="C13" s="38"/>
      <c r="D13" s="329"/>
      <c r="E13" s="330"/>
      <c r="F13" s="331"/>
      <c r="G13" s="330"/>
      <c r="H13" s="331"/>
      <c r="I13" s="330"/>
      <c r="J13" s="331"/>
      <c r="K13" s="330"/>
      <c r="L13" s="331"/>
      <c r="M13" s="330"/>
    </row>
    <row r="14" spans="1:13" x14ac:dyDescent="0.2">
      <c r="A14" s="327"/>
      <c r="B14" s="327"/>
      <c r="C14" s="118"/>
      <c r="D14" s="328"/>
      <c r="E14" s="325"/>
      <c r="F14" s="324"/>
      <c r="G14" s="325"/>
      <c r="H14" s="324"/>
      <c r="I14" s="325"/>
      <c r="J14" s="324"/>
      <c r="K14" s="325"/>
      <c r="L14" s="324"/>
      <c r="M14" s="325"/>
    </row>
    <row r="15" spans="1:13" x14ac:dyDescent="0.2">
      <c r="A15" s="307" t="s">
        <v>60</v>
      </c>
      <c r="B15" s="284" t="s">
        <v>93</v>
      </c>
      <c r="C15" s="319"/>
      <c r="D15" s="320">
        <v>88000</v>
      </c>
      <c r="E15" s="288">
        <v>108000</v>
      </c>
      <c r="F15" s="236"/>
      <c r="G15" s="288"/>
      <c r="H15" s="236"/>
      <c r="I15" s="288"/>
      <c r="J15" s="236"/>
      <c r="K15" s="288"/>
      <c r="L15" s="236"/>
      <c r="M15" s="288"/>
    </row>
    <row r="16" spans="1:13" x14ac:dyDescent="0.2">
      <c r="A16" s="307" t="s">
        <v>57</v>
      </c>
      <c r="B16" s="284" t="s">
        <v>92</v>
      </c>
      <c r="C16" s="319"/>
      <c r="D16" s="320">
        <v>20000</v>
      </c>
      <c r="E16" s="288">
        <v>227170</v>
      </c>
      <c r="F16" s="236"/>
      <c r="G16" s="288"/>
      <c r="H16" s="236"/>
      <c r="I16" s="288"/>
      <c r="J16" s="236"/>
      <c r="K16" s="288"/>
      <c r="L16" s="236"/>
      <c r="M16" s="288"/>
    </row>
    <row r="17" spans="1:13" x14ac:dyDescent="0.2">
      <c r="A17" s="307" t="s">
        <v>55</v>
      </c>
      <c r="B17" s="284" t="s">
        <v>109</v>
      </c>
      <c r="C17" s="319"/>
      <c r="D17" s="320"/>
      <c r="E17" s="288"/>
      <c r="F17" s="236"/>
      <c r="G17" s="288"/>
      <c r="H17" s="236">
        <v>23354264</v>
      </c>
      <c r="I17" s="288">
        <v>25230594</v>
      </c>
      <c r="J17" s="236"/>
      <c r="K17" s="288"/>
      <c r="L17" s="236"/>
      <c r="M17" s="288"/>
    </row>
    <row r="18" spans="1:13" x14ac:dyDescent="0.2">
      <c r="A18" s="307" t="s">
        <v>209</v>
      </c>
      <c r="B18" s="519" t="s">
        <v>213</v>
      </c>
      <c r="C18" s="319"/>
      <c r="D18" s="320"/>
      <c r="E18" s="288"/>
      <c r="F18" s="236"/>
      <c r="G18" s="288"/>
      <c r="H18" s="236"/>
      <c r="I18" s="288"/>
      <c r="J18" s="236"/>
      <c r="K18" s="288"/>
      <c r="L18" s="236">
        <v>10008163</v>
      </c>
      <c r="M18" s="288">
        <v>10008163</v>
      </c>
    </row>
    <row r="19" spans="1:13" x14ac:dyDescent="0.2">
      <c r="A19" s="307" t="s">
        <v>184</v>
      </c>
      <c r="B19" s="284" t="s">
        <v>187</v>
      </c>
      <c r="C19" s="319"/>
      <c r="D19" s="320">
        <v>2600000</v>
      </c>
      <c r="E19" s="288">
        <v>2600000</v>
      </c>
      <c r="F19" s="236"/>
      <c r="G19" s="288"/>
      <c r="H19" s="236"/>
      <c r="I19" s="288"/>
      <c r="J19" s="236">
        <v>15600000</v>
      </c>
      <c r="K19" s="288">
        <v>16700238</v>
      </c>
      <c r="L19" s="236"/>
      <c r="M19" s="288"/>
    </row>
    <row r="20" spans="1:13" x14ac:dyDescent="0.2">
      <c r="A20" s="307" t="s">
        <v>62</v>
      </c>
      <c r="B20" s="572" t="s">
        <v>119</v>
      </c>
      <c r="C20" s="573"/>
      <c r="D20" s="320">
        <v>2024100</v>
      </c>
      <c r="E20" s="288">
        <v>2134100</v>
      </c>
      <c r="F20" s="236"/>
      <c r="G20" s="288"/>
      <c r="H20" s="236"/>
      <c r="I20" s="288"/>
      <c r="J20" s="236"/>
      <c r="K20" s="288"/>
      <c r="L20" s="236"/>
      <c r="M20" s="288"/>
    </row>
    <row r="21" spans="1:13" x14ac:dyDescent="0.2">
      <c r="A21" s="307" t="s">
        <v>58</v>
      </c>
      <c r="B21" s="517" t="s">
        <v>100</v>
      </c>
      <c r="C21" s="518"/>
      <c r="D21" s="321">
        <v>10000</v>
      </c>
      <c r="E21" s="298">
        <v>10000</v>
      </c>
      <c r="F21" s="297"/>
      <c r="G21" s="298"/>
      <c r="H21" s="236"/>
      <c r="I21" s="322"/>
      <c r="J21" s="297"/>
      <c r="K21" s="298"/>
      <c r="L21" s="297"/>
      <c r="M21" s="298"/>
    </row>
    <row r="22" spans="1:13" x14ac:dyDescent="0.2">
      <c r="A22" s="307" t="s">
        <v>66</v>
      </c>
      <c r="B22" s="284" t="s">
        <v>40</v>
      </c>
      <c r="C22" s="319"/>
      <c r="D22" s="321">
        <v>1002000</v>
      </c>
      <c r="E22" s="298">
        <v>1002000</v>
      </c>
      <c r="F22" s="297"/>
      <c r="G22" s="298"/>
      <c r="H22" s="236"/>
      <c r="I22" s="322"/>
      <c r="J22" s="297"/>
      <c r="K22" s="298"/>
      <c r="L22" s="297"/>
      <c r="M22" s="298"/>
    </row>
    <row r="23" spans="1:13" x14ac:dyDescent="0.2">
      <c r="A23" s="307" t="s">
        <v>96</v>
      </c>
      <c r="B23" s="284" t="s">
        <v>214</v>
      </c>
      <c r="C23" s="319"/>
      <c r="D23" s="332"/>
      <c r="E23" s="333"/>
      <c r="F23" s="236">
        <v>8250000</v>
      </c>
      <c r="G23" s="288">
        <v>9240000</v>
      </c>
      <c r="H23" s="236"/>
      <c r="I23" s="288"/>
      <c r="J23" s="236"/>
      <c r="K23" s="288"/>
      <c r="L23" s="236"/>
      <c r="M23" s="288"/>
    </row>
    <row r="24" spans="1:13" x14ac:dyDescent="0.2">
      <c r="A24" s="307"/>
      <c r="B24" s="284"/>
      <c r="C24" s="319"/>
      <c r="D24" s="332"/>
      <c r="E24" s="333"/>
      <c r="F24" s="236"/>
      <c r="G24" s="288"/>
      <c r="H24" s="236"/>
      <c r="I24" s="288"/>
      <c r="J24" s="236"/>
      <c r="K24" s="288"/>
      <c r="L24" s="236"/>
      <c r="M24" s="288"/>
    </row>
    <row r="25" spans="1:13" ht="13.5" thickBot="1" x14ac:dyDescent="0.25">
      <c r="A25" s="335"/>
      <c r="B25" s="335"/>
      <c r="C25" s="323"/>
      <c r="D25" s="336"/>
      <c r="E25" s="334"/>
      <c r="F25" s="293"/>
      <c r="G25" s="294"/>
      <c r="H25" s="293"/>
      <c r="I25" s="294"/>
      <c r="J25" s="293"/>
      <c r="K25" s="294"/>
      <c r="L25" s="293"/>
      <c r="M25" s="294"/>
    </row>
    <row r="26" spans="1:13" ht="13.5" thickBot="1" x14ac:dyDescent="0.25">
      <c r="A26" s="314"/>
      <c r="B26" s="314" t="s">
        <v>102</v>
      </c>
      <c r="C26" s="326"/>
      <c r="D26" s="268">
        <f>SUM(D15:D23)</f>
        <v>5744100</v>
      </c>
      <c r="E26" s="301">
        <f t="shared" ref="E26:M26" si="0">SUM(E15:E23)</f>
        <v>6081270</v>
      </c>
      <c r="F26" s="268">
        <f t="shared" si="0"/>
        <v>8250000</v>
      </c>
      <c r="G26" s="301">
        <f t="shared" si="0"/>
        <v>9240000</v>
      </c>
      <c r="H26" s="268">
        <f t="shared" si="0"/>
        <v>23354264</v>
      </c>
      <c r="I26" s="301">
        <f t="shared" si="0"/>
        <v>25230594</v>
      </c>
      <c r="J26" s="268">
        <f t="shared" si="0"/>
        <v>15600000</v>
      </c>
      <c r="K26" s="301">
        <f t="shared" si="0"/>
        <v>16700238</v>
      </c>
      <c r="L26" s="268">
        <f t="shared" si="0"/>
        <v>10008163</v>
      </c>
      <c r="M26" s="301">
        <f t="shared" si="0"/>
        <v>10008163</v>
      </c>
    </row>
  </sheetData>
  <mergeCells count="14">
    <mergeCell ref="D7:I7"/>
    <mergeCell ref="D5:I5"/>
    <mergeCell ref="L11:M11"/>
    <mergeCell ref="B20:C20"/>
    <mergeCell ref="D11:E11"/>
    <mergeCell ref="F11:G11"/>
    <mergeCell ref="H11:I11"/>
    <mergeCell ref="J11:K11"/>
    <mergeCell ref="B11:C12"/>
    <mergeCell ref="D10:E10"/>
    <mergeCell ref="F10:G10"/>
    <mergeCell ref="H10:I10"/>
    <mergeCell ref="J10:K10"/>
    <mergeCell ref="L10:M10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  <ignoredErrors>
    <ignoredError sqref="A15:A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defaultRowHeight="12.75" x14ac:dyDescent="0.2"/>
  <cols>
    <col min="1" max="1" width="4.5703125" customWidth="1"/>
    <col min="6" max="6" width="6.140625" customWidth="1"/>
    <col min="7" max="10" width="9.7109375" customWidth="1"/>
  </cols>
  <sheetData>
    <row r="1" spans="1:10" ht="15" customHeight="1" x14ac:dyDescent="0.2">
      <c r="A1" s="528" t="s">
        <v>267</v>
      </c>
      <c r="B1" s="528"/>
      <c r="C1" s="528"/>
      <c r="D1" s="528"/>
      <c r="E1" s="528"/>
      <c r="F1" s="528"/>
      <c r="G1" s="528"/>
      <c r="H1" s="528"/>
      <c r="I1" s="528"/>
      <c r="J1" s="528"/>
    </row>
    <row r="2" spans="1:10" ht="15" customHeight="1" x14ac:dyDescent="0.2">
      <c r="A2" s="528"/>
      <c r="B2" s="528"/>
      <c r="C2" s="528"/>
      <c r="D2" s="528"/>
      <c r="E2" s="528"/>
      <c r="F2" s="528"/>
      <c r="G2" s="528"/>
      <c r="H2" s="528"/>
      <c r="I2" s="528"/>
      <c r="J2" s="528"/>
    </row>
    <row r="3" spans="1:10" ht="15" customHeight="1" x14ac:dyDescent="0.2">
      <c r="A3" s="528" t="s">
        <v>235</v>
      </c>
      <c r="B3" s="528"/>
      <c r="C3" s="528"/>
      <c r="D3" s="528"/>
      <c r="E3" s="528"/>
      <c r="F3" s="528"/>
      <c r="G3" s="528"/>
      <c r="H3" s="528"/>
      <c r="I3" s="528"/>
      <c r="J3" s="528"/>
    </row>
    <row r="4" spans="1:10" ht="15" x14ac:dyDescent="0.25">
      <c r="A4" s="205"/>
      <c r="B4" s="41"/>
      <c r="C4" s="41"/>
      <c r="J4" s="42"/>
    </row>
    <row r="5" spans="1:10" ht="15" x14ac:dyDescent="0.25">
      <c r="A5" s="41"/>
      <c r="B5" s="41"/>
      <c r="C5" s="568" t="s">
        <v>17</v>
      </c>
      <c r="D5" s="568"/>
      <c r="E5" s="568"/>
      <c r="F5" s="568"/>
      <c r="G5" s="568"/>
    </row>
    <row r="6" spans="1:10" ht="15" x14ac:dyDescent="0.25">
      <c r="A6" s="41"/>
      <c r="G6" s="41"/>
    </row>
    <row r="7" spans="1:10" ht="15" x14ac:dyDescent="0.25">
      <c r="B7" s="41"/>
      <c r="C7" s="568" t="s">
        <v>168</v>
      </c>
      <c r="D7" s="568"/>
      <c r="E7" s="568"/>
      <c r="F7" s="568"/>
      <c r="G7" s="568"/>
    </row>
    <row r="8" spans="1:10" x14ac:dyDescent="0.2">
      <c r="D8" s="42"/>
      <c r="E8" s="457">
        <v>2018</v>
      </c>
    </row>
    <row r="9" spans="1:10" ht="13.5" thickBot="1" x14ac:dyDescent="0.25">
      <c r="J9" s="342" t="s">
        <v>169</v>
      </c>
    </row>
    <row r="10" spans="1:10" ht="15.75" customHeight="1" x14ac:dyDescent="0.2">
      <c r="A10" s="168"/>
      <c r="B10" s="44"/>
      <c r="C10" s="168"/>
      <c r="D10" s="44"/>
      <c r="E10" s="44"/>
      <c r="F10" s="44"/>
      <c r="G10" s="462"/>
      <c r="H10" s="167"/>
      <c r="I10" s="172"/>
      <c r="J10" s="166"/>
    </row>
    <row r="11" spans="1:10" ht="15" customHeight="1" thickBot="1" x14ac:dyDescent="0.25">
      <c r="A11" s="126" t="s">
        <v>22</v>
      </c>
      <c r="B11" s="47" t="s">
        <v>23</v>
      </c>
      <c r="C11" s="126"/>
      <c r="D11" s="47" t="s">
        <v>24</v>
      </c>
      <c r="E11" s="47"/>
      <c r="F11" s="25"/>
      <c r="G11" s="368" t="s">
        <v>19</v>
      </c>
      <c r="H11" s="529" t="s">
        <v>233</v>
      </c>
      <c r="I11" s="254"/>
      <c r="J11" s="165"/>
    </row>
    <row r="12" spans="1:10" ht="14.25" customHeight="1" x14ac:dyDescent="0.2">
      <c r="A12" s="11" t="s">
        <v>25</v>
      </c>
      <c r="B12" s="12"/>
      <c r="C12" s="11" t="s">
        <v>26</v>
      </c>
      <c r="D12" s="12"/>
      <c r="E12" s="12"/>
      <c r="F12" s="12"/>
      <c r="G12" s="164"/>
      <c r="H12" s="163"/>
      <c r="I12" s="255"/>
      <c r="J12" s="162"/>
    </row>
    <row r="13" spans="1:10" x14ac:dyDescent="0.2">
      <c r="A13" s="75"/>
      <c r="B13" s="242" t="s">
        <v>60</v>
      </c>
      <c r="C13" s="71" t="s">
        <v>196</v>
      </c>
      <c r="D13" s="72"/>
      <c r="E13" s="72"/>
      <c r="F13" s="3"/>
      <c r="G13" s="237">
        <f>G14+G15</f>
        <v>88000</v>
      </c>
      <c r="H13" s="237">
        <f>H14+H15+H16</f>
        <v>108000</v>
      </c>
      <c r="I13" s="98"/>
      <c r="J13" s="58"/>
    </row>
    <row r="14" spans="1:10" x14ac:dyDescent="0.2">
      <c r="A14" s="75"/>
      <c r="B14" s="242"/>
      <c r="C14" s="75" t="s">
        <v>97</v>
      </c>
      <c r="D14" s="3"/>
      <c r="E14" s="3"/>
      <c r="F14" s="3"/>
      <c r="G14" s="238">
        <v>2000</v>
      </c>
      <c r="H14" s="238">
        <v>2000</v>
      </c>
      <c r="I14" s="98"/>
      <c r="J14" s="58"/>
    </row>
    <row r="15" spans="1:10" x14ac:dyDescent="0.2">
      <c r="A15" s="75"/>
      <c r="B15" s="242"/>
      <c r="C15" s="75" t="s">
        <v>179</v>
      </c>
      <c r="D15" s="3"/>
      <c r="E15" s="3"/>
      <c r="F15" s="3"/>
      <c r="G15" s="238">
        <v>86000</v>
      </c>
      <c r="H15" s="238">
        <v>86000</v>
      </c>
      <c r="I15" s="98"/>
      <c r="J15" s="58"/>
    </row>
    <row r="16" spans="1:10" x14ac:dyDescent="0.2">
      <c r="A16" s="75"/>
      <c r="B16" s="242"/>
      <c r="C16" s="75" t="s">
        <v>236</v>
      </c>
      <c r="D16" s="3"/>
      <c r="E16" s="3"/>
      <c r="F16" s="3"/>
      <c r="G16" s="238"/>
      <c r="H16" s="238">
        <v>20000</v>
      </c>
      <c r="I16" s="98"/>
      <c r="J16" s="58"/>
    </row>
    <row r="17" spans="1:10" x14ac:dyDescent="0.2">
      <c r="A17" s="75"/>
      <c r="B17" s="242"/>
      <c r="C17" s="78"/>
      <c r="D17" s="3"/>
      <c r="E17" s="3"/>
      <c r="F17" s="3"/>
      <c r="G17" s="238"/>
      <c r="H17" s="238"/>
      <c r="I17" s="98"/>
      <c r="J17" s="58"/>
    </row>
    <row r="18" spans="1:10" x14ac:dyDescent="0.2">
      <c r="A18" s="75"/>
      <c r="B18" s="242" t="s">
        <v>57</v>
      </c>
      <c r="C18" s="71" t="s">
        <v>41</v>
      </c>
      <c r="D18" s="72"/>
      <c r="E18" s="3"/>
      <c r="F18" s="3"/>
      <c r="G18" s="237">
        <f>G19+G20</f>
        <v>20000</v>
      </c>
      <c r="H18" s="237">
        <f>H19+H20</f>
        <v>227170</v>
      </c>
      <c r="I18" s="98"/>
      <c r="J18" s="58"/>
    </row>
    <row r="19" spans="1:10" x14ac:dyDescent="0.2">
      <c r="A19" s="75"/>
      <c r="B19" s="242"/>
      <c r="C19" s="75" t="s">
        <v>189</v>
      </c>
      <c r="D19" s="3"/>
      <c r="E19" s="3"/>
      <c r="F19" s="3"/>
      <c r="G19" s="238">
        <v>20000</v>
      </c>
      <c r="H19" s="238">
        <v>20000</v>
      </c>
      <c r="I19" s="98"/>
      <c r="J19" s="58"/>
    </row>
    <row r="20" spans="1:10" x14ac:dyDescent="0.2">
      <c r="A20" s="75"/>
      <c r="B20" s="242"/>
      <c r="C20" s="75" t="s">
        <v>236</v>
      </c>
      <c r="D20" s="3"/>
      <c r="E20" s="3"/>
      <c r="F20" s="3"/>
      <c r="G20" s="238"/>
      <c r="H20" s="238">
        <v>207170</v>
      </c>
      <c r="I20" s="98"/>
      <c r="J20" s="58"/>
    </row>
    <row r="21" spans="1:10" x14ac:dyDescent="0.2">
      <c r="A21" s="75"/>
      <c r="B21" s="242"/>
      <c r="C21" s="75"/>
      <c r="D21" s="3"/>
      <c r="E21" s="3"/>
      <c r="F21" s="3"/>
      <c r="G21" s="238"/>
      <c r="H21" s="238"/>
      <c r="I21" s="98"/>
      <c r="J21" s="58"/>
    </row>
    <row r="22" spans="1:10" x14ac:dyDescent="0.2">
      <c r="A22" s="75"/>
      <c r="B22" s="242" t="s">
        <v>184</v>
      </c>
      <c r="C22" s="82" t="s">
        <v>186</v>
      </c>
      <c r="D22" s="3"/>
      <c r="E22" s="3"/>
      <c r="F22" s="3"/>
      <c r="G22" s="244">
        <v>2600000</v>
      </c>
      <c r="H22" s="244">
        <v>2600000</v>
      </c>
      <c r="I22" s="98"/>
      <c r="J22" s="58"/>
    </row>
    <row r="23" spans="1:10" x14ac:dyDescent="0.2">
      <c r="A23" s="75"/>
      <c r="B23" s="242"/>
      <c r="C23" s="75" t="s">
        <v>190</v>
      </c>
      <c r="D23" s="3"/>
      <c r="E23" s="3"/>
      <c r="F23" s="3"/>
      <c r="G23" s="238">
        <v>2600000</v>
      </c>
      <c r="H23" s="238">
        <v>2600000</v>
      </c>
      <c r="I23" s="98"/>
      <c r="J23" s="58"/>
    </row>
    <row r="24" spans="1:10" x14ac:dyDescent="0.2">
      <c r="A24" s="75"/>
      <c r="B24" s="242"/>
      <c r="C24" s="75"/>
      <c r="D24" s="3"/>
      <c r="E24" s="3"/>
      <c r="F24" s="3"/>
      <c r="G24" s="238"/>
      <c r="H24" s="238"/>
      <c r="I24" s="98"/>
      <c r="J24" s="58"/>
    </row>
    <row r="25" spans="1:10" x14ac:dyDescent="0.2">
      <c r="A25" s="75"/>
      <c r="B25" s="242" t="s">
        <v>62</v>
      </c>
      <c r="C25" s="82" t="s">
        <v>98</v>
      </c>
      <c r="D25" s="3"/>
      <c r="E25" s="3"/>
      <c r="F25" s="3"/>
      <c r="G25" s="244">
        <f>SUM(G26:G29)</f>
        <v>2024100</v>
      </c>
      <c r="H25" s="244">
        <f>SUM(H26:H29)</f>
        <v>2134100</v>
      </c>
      <c r="I25" s="98"/>
      <c r="J25" s="58"/>
    </row>
    <row r="26" spans="1:10" x14ac:dyDescent="0.2">
      <c r="A26" s="75"/>
      <c r="B26" s="242"/>
      <c r="C26" s="75" t="s">
        <v>99</v>
      </c>
      <c r="D26" s="3"/>
      <c r="E26" s="3"/>
      <c r="F26" s="3"/>
      <c r="G26" s="238">
        <v>724100</v>
      </c>
      <c r="H26" s="238">
        <v>724100</v>
      </c>
      <c r="I26" s="98"/>
      <c r="J26" s="58"/>
    </row>
    <row r="27" spans="1:10" x14ac:dyDescent="0.2">
      <c r="A27" s="75"/>
      <c r="B27" s="242"/>
      <c r="C27" s="75" t="s">
        <v>179</v>
      </c>
      <c r="D27" s="3"/>
      <c r="E27" s="3"/>
      <c r="F27" s="3"/>
      <c r="G27" s="238">
        <v>900000</v>
      </c>
      <c r="H27" s="238">
        <v>900000</v>
      </c>
      <c r="I27" s="98"/>
      <c r="J27" s="58"/>
    </row>
    <row r="28" spans="1:10" x14ac:dyDescent="0.2">
      <c r="A28" s="75"/>
      <c r="B28" s="242"/>
      <c r="C28" s="75" t="s">
        <v>179</v>
      </c>
      <c r="D28" s="3"/>
      <c r="E28" s="3"/>
      <c r="F28" s="3"/>
      <c r="G28" s="238">
        <v>400000</v>
      </c>
      <c r="H28" s="238">
        <v>400000</v>
      </c>
      <c r="I28" s="98"/>
      <c r="J28" s="58"/>
    </row>
    <row r="29" spans="1:10" x14ac:dyDescent="0.2">
      <c r="A29" s="75"/>
      <c r="B29" s="242"/>
      <c r="C29" s="75" t="s">
        <v>236</v>
      </c>
      <c r="D29" s="3"/>
      <c r="E29" s="3"/>
      <c r="F29" s="3"/>
      <c r="G29" s="238"/>
      <c r="H29" s="238">
        <v>110000</v>
      </c>
      <c r="I29" s="98"/>
      <c r="J29" s="58"/>
    </row>
    <row r="30" spans="1:10" x14ac:dyDescent="0.2">
      <c r="A30" s="75"/>
      <c r="B30" s="242"/>
      <c r="C30" s="82"/>
      <c r="D30" s="3"/>
      <c r="E30" s="3"/>
      <c r="F30" s="3"/>
      <c r="G30" s="238"/>
      <c r="H30" s="238"/>
      <c r="I30" s="98"/>
      <c r="J30" s="58"/>
    </row>
    <row r="31" spans="1:10" x14ac:dyDescent="0.2">
      <c r="A31" s="75"/>
      <c r="B31" s="242" t="s">
        <v>58</v>
      </c>
      <c r="C31" s="82" t="s">
        <v>100</v>
      </c>
      <c r="D31" s="3"/>
      <c r="E31" s="3"/>
      <c r="F31" s="3"/>
      <c r="G31" s="244">
        <v>10000</v>
      </c>
      <c r="H31" s="244">
        <v>10000</v>
      </c>
      <c r="I31" s="98"/>
      <c r="J31" s="58"/>
    </row>
    <row r="32" spans="1:10" x14ac:dyDescent="0.2">
      <c r="A32" s="75"/>
      <c r="B32" s="242"/>
      <c r="C32" s="190" t="s">
        <v>101</v>
      </c>
      <c r="D32" s="3"/>
      <c r="E32" s="3"/>
      <c r="F32" s="3"/>
      <c r="G32" s="238">
        <v>10000</v>
      </c>
      <c r="H32" s="238">
        <v>10000</v>
      </c>
      <c r="I32" s="98"/>
      <c r="J32" s="58"/>
    </row>
    <row r="33" spans="1:10" x14ac:dyDescent="0.2">
      <c r="A33" s="75"/>
      <c r="B33" s="242"/>
      <c r="C33" s="75"/>
      <c r="D33" s="3"/>
      <c r="E33" s="3"/>
      <c r="F33" s="3"/>
      <c r="G33" s="238"/>
      <c r="H33" s="238"/>
      <c r="I33" s="98"/>
      <c r="J33" s="58"/>
    </row>
    <row r="34" spans="1:10" x14ac:dyDescent="0.2">
      <c r="A34" s="75"/>
      <c r="B34" s="242">
        <v>107051</v>
      </c>
      <c r="C34" s="71" t="s">
        <v>40</v>
      </c>
      <c r="D34" s="72"/>
      <c r="E34" s="72"/>
      <c r="F34" s="3"/>
      <c r="G34" s="237">
        <f>G35</f>
        <v>1002000</v>
      </c>
      <c r="H34" s="237">
        <f>H35</f>
        <v>1002000</v>
      </c>
      <c r="I34" s="98"/>
      <c r="J34" s="58"/>
    </row>
    <row r="35" spans="1:10" x14ac:dyDescent="0.2">
      <c r="A35" s="75"/>
      <c r="B35" s="242"/>
      <c r="C35" s="75" t="s">
        <v>122</v>
      </c>
      <c r="D35" s="3"/>
      <c r="E35" s="3" t="s">
        <v>217</v>
      </c>
      <c r="F35" s="3"/>
      <c r="G35" s="238">
        <v>1002000</v>
      </c>
      <c r="H35" s="238">
        <v>1002000</v>
      </c>
      <c r="I35" s="98"/>
      <c r="J35" s="58"/>
    </row>
    <row r="36" spans="1:10" x14ac:dyDescent="0.2">
      <c r="A36" s="75"/>
      <c r="B36" s="242"/>
      <c r="C36" s="75"/>
      <c r="D36" s="3"/>
      <c r="E36" s="3"/>
      <c r="F36" s="3"/>
      <c r="G36" s="238"/>
      <c r="H36" s="238"/>
      <c r="I36" s="98"/>
      <c r="J36" s="58"/>
    </row>
    <row r="37" spans="1:10" x14ac:dyDescent="0.2">
      <c r="A37" s="75"/>
      <c r="B37" s="242"/>
      <c r="C37" s="75"/>
      <c r="D37" s="3"/>
      <c r="E37" s="3"/>
      <c r="F37" s="3"/>
      <c r="G37" s="238"/>
      <c r="H37" s="238"/>
      <c r="I37" s="98"/>
      <c r="J37" s="58"/>
    </row>
    <row r="38" spans="1:10" x14ac:dyDescent="0.2">
      <c r="A38" s="75"/>
      <c r="B38" s="243"/>
      <c r="C38" s="75"/>
      <c r="D38" s="3"/>
      <c r="E38" s="3"/>
      <c r="F38" s="3"/>
      <c r="G38" s="238"/>
      <c r="H38" s="238"/>
      <c r="I38" s="98"/>
      <c r="J38" s="58"/>
    </row>
    <row r="39" spans="1:10" ht="13.5" thickBot="1" x14ac:dyDescent="0.25">
      <c r="A39" s="161"/>
      <c r="B39" s="241"/>
      <c r="C39" s="161"/>
      <c r="D39" s="104"/>
      <c r="E39" s="104"/>
      <c r="F39" s="104"/>
      <c r="G39" s="239"/>
      <c r="H39" s="239"/>
      <c r="I39" s="256"/>
      <c r="J39" s="160"/>
    </row>
    <row r="40" spans="1:10" ht="13.5" thickBot="1" x14ac:dyDescent="0.25">
      <c r="A40" s="19"/>
      <c r="B40" s="40"/>
      <c r="C40" s="33" t="s">
        <v>102</v>
      </c>
      <c r="D40" s="37"/>
      <c r="E40" s="37"/>
      <c r="F40" s="34"/>
      <c r="G40" s="240">
        <f>G13+G18+G22+G25+G31+G34</f>
        <v>5744100</v>
      </c>
      <c r="H40" s="240">
        <f>H13+H18+H22+H25+H31+H34</f>
        <v>6081270</v>
      </c>
      <c r="I40" s="257"/>
      <c r="J40" s="159"/>
    </row>
  </sheetData>
  <mergeCells count="2">
    <mergeCell ref="C7:G7"/>
    <mergeCell ref="C5:G5"/>
  </mergeCells>
  <phoneticPr fontId="6" type="noConversion"/>
  <pageMargins left="0.75" right="0.75" top="1" bottom="1" header="0.5" footer="0.5"/>
  <pageSetup paperSize="9" orientation="portrait" r:id="rId1"/>
  <headerFooter alignWithMargins="0"/>
  <ignoredErrors>
    <ignoredError sqref="B17:B31 B13:B1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workbookViewId="0"/>
  </sheetViews>
  <sheetFormatPr defaultRowHeight="12.75" x14ac:dyDescent="0.2"/>
  <cols>
    <col min="1" max="1" width="4.5703125" customWidth="1"/>
    <col min="2" max="2" width="8" customWidth="1"/>
    <col min="3" max="3" width="5.7109375" customWidth="1"/>
    <col min="6" max="6" width="13.7109375" customWidth="1"/>
    <col min="7" max="7" width="9.5703125" customWidth="1"/>
    <col min="8" max="8" width="10.140625" bestFit="1" customWidth="1"/>
    <col min="9" max="9" width="9" customWidth="1"/>
    <col min="10" max="10" width="8.85546875" customWidth="1"/>
  </cols>
  <sheetData>
    <row r="1" spans="1:10" x14ac:dyDescent="0.2">
      <c r="A1" s="528" t="s">
        <v>268</v>
      </c>
    </row>
    <row r="3" spans="1:10" ht="15" customHeight="1" x14ac:dyDescent="0.2">
      <c r="A3" s="528" t="s">
        <v>240</v>
      </c>
      <c r="B3" s="528"/>
      <c r="C3" s="528"/>
      <c r="D3" s="528"/>
      <c r="E3" s="528"/>
      <c r="F3" s="528"/>
      <c r="G3" s="528"/>
      <c r="H3" s="528"/>
      <c r="I3" s="528"/>
      <c r="J3" s="528"/>
    </row>
    <row r="4" spans="1:10" ht="15" x14ac:dyDescent="0.25">
      <c r="A4" s="205"/>
      <c r="B4" s="41"/>
      <c r="C4" s="41"/>
      <c r="J4" s="42"/>
    </row>
    <row r="5" spans="1:10" ht="15" x14ac:dyDescent="0.25">
      <c r="A5" s="41"/>
      <c r="B5" s="41"/>
      <c r="C5" s="41"/>
      <c r="D5" s="568" t="s">
        <v>17</v>
      </c>
      <c r="E5" s="568"/>
      <c r="F5" s="568"/>
      <c r="G5" s="568"/>
    </row>
    <row r="6" spans="1:10" ht="15" x14ac:dyDescent="0.25">
      <c r="A6" s="41"/>
      <c r="B6" s="41"/>
      <c r="C6" s="41"/>
      <c r="D6" s="41"/>
      <c r="G6" s="41"/>
    </row>
    <row r="7" spans="1:10" ht="15" x14ac:dyDescent="0.25">
      <c r="A7" s="41"/>
      <c r="B7" s="41"/>
      <c r="C7" s="41"/>
      <c r="D7" s="568" t="s">
        <v>170</v>
      </c>
      <c r="E7" s="568"/>
      <c r="F7" s="568"/>
      <c r="G7" s="568"/>
    </row>
    <row r="8" spans="1:10" x14ac:dyDescent="0.2">
      <c r="D8" s="5"/>
      <c r="E8" s="578">
        <v>2018</v>
      </c>
      <c r="F8" s="578"/>
    </row>
    <row r="9" spans="1:10" ht="13.5" thickBot="1" x14ac:dyDescent="0.25">
      <c r="D9" s="5"/>
      <c r="E9" s="191"/>
      <c r="F9" s="191"/>
      <c r="J9" s="342" t="s">
        <v>169</v>
      </c>
    </row>
    <row r="10" spans="1:10" x14ac:dyDescent="0.2">
      <c r="A10" s="43"/>
      <c r="B10" s="43"/>
      <c r="C10" s="44"/>
      <c r="D10" s="44"/>
      <c r="E10" s="44"/>
      <c r="F10" s="44"/>
      <c r="G10" s="462"/>
      <c r="H10" s="45"/>
      <c r="I10" s="45"/>
      <c r="J10" s="65"/>
    </row>
    <row r="11" spans="1:10" ht="13.5" thickBot="1" x14ac:dyDescent="0.25">
      <c r="A11" s="46" t="s">
        <v>22</v>
      </c>
      <c r="B11" s="46" t="s">
        <v>23</v>
      </c>
      <c r="C11" s="47"/>
      <c r="D11" s="47" t="s">
        <v>24</v>
      </c>
      <c r="E11" s="47"/>
      <c r="F11" s="25"/>
      <c r="G11" s="368" t="s">
        <v>19</v>
      </c>
      <c r="H11" s="48" t="s">
        <v>233</v>
      </c>
      <c r="I11" s="48"/>
      <c r="J11" s="66"/>
    </row>
    <row r="12" spans="1:10" x14ac:dyDescent="0.2">
      <c r="A12" s="49" t="s">
        <v>25</v>
      </c>
      <c r="B12" s="49"/>
      <c r="C12" s="12" t="s">
        <v>26</v>
      </c>
      <c r="D12" s="12"/>
      <c r="E12" s="12"/>
      <c r="F12" s="50"/>
      <c r="G12" s="51"/>
      <c r="H12" s="52"/>
      <c r="I12" s="258"/>
      <c r="J12" s="53"/>
    </row>
    <row r="13" spans="1:10" x14ac:dyDescent="0.2">
      <c r="A13" s="459"/>
      <c r="B13" s="459"/>
      <c r="C13" s="16"/>
      <c r="D13" s="16"/>
      <c r="E13" s="16"/>
      <c r="F13" s="460"/>
      <c r="G13" s="461"/>
      <c r="H13" s="68"/>
      <c r="I13" s="1"/>
      <c r="J13" s="69"/>
    </row>
    <row r="14" spans="1:10" x14ac:dyDescent="0.2">
      <c r="A14" s="17"/>
      <c r="B14" s="262">
        <v>900020</v>
      </c>
      <c r="C14" s="513" t="s">
        <v>193</v>
      </c>
      <c r="D14" s="54"/>
      <c r="E14" s="54"/>
      <c r="F14" s="55"/>
      <c r="G14" s="248">
        <f>SUM(G16:G20)</f>
        <v>8250000</v>
      </c>
      <c r="H14" s="248">
        <f>SUM(H16:H21)</f>
        <v>9420000</v>
      </c>
      <c r="I14" s="154"/>
      <c r="J14" s="158"/>
    </row>
    <row r="15" spans="1:10" x14ac:dyDescent="0.2">
      <c r="A15" s="17"/>
      <c r="B15" s="17"/>
      <c r="C15" s="3"/>
      <c r="D15" s="3"/>
      <c r="E15" s="3"/>
      <c r="F15" s="56"/>
      <c r="G15" s="238"/>
      <c r="H15" s="238"/>
      <c r="I15" s="98"/>
      <c r="J15" s="58"/>
    </row>
    <row r="16" spans="1:10" x14ac:dyDescent="0.2">
      <c r="A16" s="17"/>
      <c r="B16" s="17"/>
      <c r="C16" s="3"/>
      <c r="D16" s="3" t="s">
        <v>191</v>
      </c>
      <c r="E16" s="3"/>
      <c r="F16" s="56"/>
      <c r="G16" s="236">
        <v>3700000</v>
      </c>
      <c r="H16" s="236">
        <v>4550000</v>
      </c>
      <c r="I16" s="98"/>
      <c r="J16" s="58"/>
    </row>
    <row r="17" spans="1:10" x14ac:dyDescent="0.2">
      <c r="A17" s="17"/>
      <c r="B17" s="17"/>
      <c r="C17" s="3"/>
      <c r="D17" s="3" t="s">
        <v>103</v>
      </c>
      <c r="E17" s="3"/>
      <c r="F17" s="56"/>
      <c r="G17" s="236">
        <v>3600000</v>
      </c>
      <c r="H17" s="236">
        <v>3600000</v>
      </c>
      <c r="I17" s="98"/>
      <c r="J17" s="58"/>
    </row>
    <row r="18" spans="1:10" hidden="1" x14ac:dyDescent="0.2">
      <c r="A18" s="17"/>
      <c r="B18" s="17"/>
      <c r="C18" s="3"/>
      <c r="D18" s="15"/>
      <c r="E18" s="15"/>
      <c r="F18" s="56"/>
      <c r="G18" s="236"/>
      <c r="H18" s="236"/>
      <c r="I18" s="98"/>
      <c r="J18" s="58"/>
    </row>
    <row r="19" spans="1:10" x14ac:dyDescent="0.2">
      <c r="A19" s="17"/>
      <c r="B19" s="17"/>
      <c r="C19" s="3"/>
      <c r="D19" s="3" t="s">
        <v>104</v>
      </c>
      <c r="E19" s="3"/>
      <c r="F19" s="56"/>
      <c r="G19" s="236">
        <v>900000</v>
      </c>
      <c r="H19" s="236">
        <v>1150000</v>
      </c>
      <c r="I19" s="98"/>
      <c r="J19" s="58"/>
    </row>
    <row r="20" spans="1:10" x14ac:dyDescent="0.2">
      <c r="A20" s="17"/>
      <c r="B20" s="17"/>
      <c r="C20" s="3"/>
      <c r="D20" s="3" t="s">
        <v>105</v>
      </c>
      <c r="E20" s="3"/>
      <c r="F20" s="56"/>
      <c r="G20" s="236">
        <v>50000</v>
      </c>
      <c r="H20" s="236">
        <v>50000</v>
      </c>
      <c r="I20" s="98"/>
      <c r="J20" s="58"/>
    </row>
    <row r="21" spans="1:10" x14ac:dyDescent="0.2">
      <c r="A21" s="17"/>
      <c r="B21" s="17"/>
      <c r="C21" s="3"/>
      <c r="D21" s="3" t="s">
        <v>237</v>
      </c>
      <c r="E21" s="3"/>
      <c r="F21" s="56"/>
      <c r="G21" s="238"/>
      <c r="H21" s="238">
        <v>70000</v>
      </c>
      <c r="I21" s="98"/>
      <c r="J21" s="58"/>
    </row>
    <row r="22" spans="1:10" x14ac:dyDescent="0.2">
      <c r="A22" s="17"/>
      <c r="B22" s="17"/>
      <c r="C22" s="3"/>
      <c r="D22" s="3"/>
      <c r="E22" s="3"/>
      <c r="F22" s="56"/>
      <c r="G22" s="238"/>
      <c r="H22" s="238"/>
      <c r="I22" s="98"/>
      <c r="J22" s="58"/>
    </row>
    <row r="23" spans="1:10" x14ac:dyDescent="0.2">
      <c r="A23" s="17"/>
      <c r="B23" s="17"/>
      <c r="C23" s="3"/>
      <c r="D23" s="3"/>
      <c r="E23" s="3"/>
      <c r="F23" s="56"/>
      <c r="G23" s="238"/>
      <c r="H23" s="238"/>
      <c r="I23" s="98"/>
      <c r="J23" s="58"/>
    </row>
    <row r="24" spans="1:10" x14ac:dyDescent="0.2">
      <c r="A24" s="17"/>
      <c r="B24" s="17"/>
      <c r="C24" s="3"/>
      <c r="D24" s="3"/>
      <c r="E24" s="3"/>
      <c r="F24" s="56"/>
      <c r="G24" s="238"/>
      <c r="H24" s="238"/>
      <c r="I24" s="98"/>
      <c r="J24" s="58"/>
    </row>
    <row r="25" spans="1:10" x14ac:dyDescent="0.2">
      <c r="A25" s="17"/>
      <c r="B25" s="17"/>
      <c r="C25" s="3"/>
      <c r="D25" s="3"/>
      <c r="E25" s="3"/>
      <c r="F25" s="56"/>
      <c r="G25" s="238"/>
      <c r="H25" s="238"/>
      <c r="I25" s="98"/>
      <c r="J25" s="58"/>
    </row>
    <row r="26" spans="1:10" x14ac:dyDescent="0.2">
      <c r="A26" s="17"/>
      <c r="B26" s="17"/>
      <c r="C26" s="3"/>
      <c r="D26" s="3"/>
      <c r="E26" s="3"/>
      <c r="F26" s="56"/>
      <c r="G26" s="238"/>
      <c r="H26" s="238"/>
      <c r="I26" s="98"/>
      <c r="J26" s="58"/>
    </row>
    <row r="27" spans="1:10" ht="13.5" thickBot="1" x14ac:dyDescent="0.25">
      <c r="A27" s="18"/>
      <c r="B27" s="18"/>
      <c r="C27" s="24"/>
      <c r="D27" s="24"/>
      <c r="E27" s="24"/>
      <c r="F27" s="59"/>
      <c r="G27" s="247"/>
      <c r="H27" s="247"/>
      <c r="I27" s="102"/>
      <c r="J27" s="60"/>
    </row>
    <row r="28" spans="1:10" ht="13.5" thickBot="1" x14ac:dyDescent="0.25">
      <c r="A28" s="61"/>
      <c r="B28" s="61"/>
      <c r="C28" s="33" t="s">
        <v>102</v>
      </c>
      <c r="D28" s="37"/>
      <c r="E28" s="37"/>
      <c r="F28" s="34"/>
      <c r="G28" s="265">
        <f>SUM(G16:G20)</f>
        <v>8250000</v>
      </c>
      <c r="H28" s="265">
        <f>SUM(H16:H21)</f>
        <v>9420000</v>
      </c>
      <c r="I28" s="36"/>
      <c r="J28" s="117"/>
    </row>
    <row r="29" spans="1:10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" customHeight="1" x14ac:dyDescent="0.2">
      <c r="A32" s="2"/>
      <c r="B32" s="2"/>
      <c r="C32" s="567" t="s">
        <v>171</v>
      </c>
      <c r="D32" s="567"/>
      <c r="E32" s="567"/>
      <c r="F32" s="567"/>
      <c r="G32" s="567"/>
      <c r="H32" s="567"/>
      <c r="I32" s="2"/>
      <c r="J32" s="2"/>
    </row>
    <row r="33" spans="1:10" ht="15" x14ac:dyDescent="0.25">
      <c r="A33" s="2"/>
      <c r="E33" s="578">
        <v>2018</v>
      </c>
      <c r="F33" s="578"/>
      <c r="G33" s="63"/>
      <c r="H33" s="2"/>
      <c r="I33" s="2"/>
      <c r="J33" s="2"/>
    </row>
    <row r="34" spans="1:10" ht="13.5" thickBot="1" x14ac:dyDescent="0.25">
      <c r="A34" s="25"/>
      <c r="B34" s="2"/>
      <c r="C34" s="2"/>
      <c r="D34" s="64"/>
      <c r="E34" s="2"/>
      <c r="F34" s="2"/>
      <c r="G34" s="2"/>
      <c r="H34" s="64"/>
      <c r="I34" s="64"/>
      <c r="J34" s="186" t="s">
        <v>169</v>
      </c>
    </row>
    <row r="35" spans="1:10" x14ac:dyDescent="0.2">
      <c r="A35" s="43"/>
      <c r="B35" s="43"/>
      <c r="C35" s="44"/>
      <c r="D35" s="44"/>
      <c r="E35" s="44"/>
      <c r="F35" s="44"/>
      <c r="G35" s="462"/>
      <c r="H35" s="45"/>
      <c r="I35" s="259"/>
      <c r="J35" s="65"/>
    </row>
    <row r="36" spans="1:10" ht="13.5" thickBot="1" x14ac:dyDescent="0.25">
      <c r="A36" s="46" t="s">
        <v>22</v>
      </c>
      <c r="B36" s="46" t="s">
        <v>23</v>
      </c>
      <c r="C36" s="47"/>
      <c r="D36" s="47" t="s">
        <v>24</v>
      </c>
      <c r="E36" s="47"/>
      <c r="F36" s="47"/>
      <c r="G36" s="315" t="s">
        <v>19</v>
      </c>
      <c r="H36" s="48" t="s">
        <v>233</v>
      </c>
      <c r="I36" s="260"/>
      <c r="J36" s="66"/>
    </row>
    <row r="37" spans="1:10" x14ac:dyDescent="0.2">
      <c r="A37" s="49" t="s">
        <v>25</v>
      </c>
      <c r="B37" s="49"/>
      <c r="C37" s="11" t="s">
        <v>26</v>
      </c>
      <c r="D37" s="12"/>
      <c r="E37" s="67"/>
      <c r="F37" s="38"/>
      <c r="G37" s="51"/>
      <c r="H37" s="536"/>
      <c r="I37" s="258"/>
      <c r="J37" s="53"/>
    </row>
    <row r="38" spans="1:10" hidden="1" x14ac:dyDescent="0.2">
      <c r="A38" s="17"/>
      <c r="B38" s="70"/>
      <c r="C38" s="71"/>
      <c r="D38" s="72"/>
      <c r="E38" s="72"/>
      <c r="F38" s="73"/>
      <c r="G38" s="74"/>
      <c r="H38" s="402"/>
      <c r="I38" s="101"/>
      <c r="J38" s="96"/>
    </row>
    <row r="39" spans="1:10" hidden="1" x14ac:dyDescent="0.2">
      <c r="A39" s="17"/>
      <c r="B39" s="17"/>
      <c r="C39" s="76"/>
      <c r="D39" s="3"/>
      <c r="E39" s="3"/>
      <c r="F39" s="56"/>
      <c r="G39" s="57"/>
      <c r="H39" s="361"/>
      <c r="I39" s="98"/>
      <c r="J39" s="58"/>
    </row>
    <row r="40" spans="1:10" hidden="1" x14ac:dyDescent="0.2">
      <c r="A40" s="17"/>
      <c r="B40" s="17"/>
      <c r="C40" s="75"/>
      <c r="D40" s="3"/>
      <c r="E40" s="3"/>
      <c r="F40" s="56"/>
      <c r="G40" s="57"/>
      <c r="H40" s="361"/>
      <c r="I40" s="98"/>
      <c r="J40" s="58"/>
    </row>
    <row r="41" spans="1:10" hidden="1" x14ac:dyDescent="0.2">
      <c r="A41" s="17"/>
      <c r="B41" s="17"/>
      <c r="C41" s="76"/>
      <c r="D41" s="30"/>
      <c r="E41" s="30"/>
      <c r="F41" s="77"/>
      <c r="G41" s="57"/>
      <c r="H41" s="361"/>
      <c r="I41" s="98"/>
      <c r="J41" s="58"/>
    </row>
    <row r="42" spans="1:10" x14ac:dyDescent="0.2">
      <c r="A42" s="17"/>
      <c r="B42" s="17"/>
      <c r="C42" s="76"/>
      <c r="D42" s="30"/>
      <c r="E42" s="30"/>
      <c r="F42" s="77"/>
      <c r="G42" s="57"/>
      <c r="H42" s="363"/>
      <c r="I42" s="530"/>
      <c r="J42" s="531"/>
    </row>
    <row r="43" spans="1:10" x14ac:dyDescent="0.2">
      <c r="A43" s="17"/>
      <c r="B43" s="263" t="s">
        <v>184</v>
      </c>
      <c r="C43" s="82" t="s">
        <v>186</v>
      </c>
      <c r="D43" s="80"/>
      <c r="E43" s="80"/>
      <c r="F43" s="81"/>
      <c r="G43" s="266">
        <v>15600000</v>
      </c>
      <c r="H43" s="364">
        <v>15600000</v>
      </c>
      <c r="I43" s="530"/>
      <c r="J43" s="531"/>
    </row>
    <row r="44" spans="1:10" x14ac:dyDescent="0.2">
      <c r="A44" s="17"/>
      <c r="B44" s="79"/>
      <c r="C44" s="78"/>
      <c r="D44" s="80"/>
      <c r="E44" s="80"/>
      <c r="F44" s="81"/>
      <c r="G44" s="236"/>
      <c r="H44" s="364"/>
      <c r="I44" s="103"/>
      <c r="J44" s="149"/>
    </row>
    <row r="45" spans="1:10" x14ac:dyDescent="0.2">
      <c r="A45" s="17"/>
      <c r="B45" s="17"/>
      <c r="C45" s="78" t="s">
        <v>238</v>
      </c>
      <c r="D45" s="3"/>
      <c r="E45" s="3"/>
      <c r="F45" s="56"/>
      <c r="G45" s="236"/>
      <c r="H45" s="363">
        <v>140351</v>
      </c>
      <c r="I45" s="530"/>
      <c r="J45" s="531"/>
    </row>
    <row r="46" spans="1:10" x14ac:dyDescent="0.2">
      <c r="A46" s="17"/>
      <c r="B46" s="79"/>
      <c r="C46" s="190"/>
      <c r="D46" s="80"/>
      <c r="E46" s="80"/>
      <c r="F46" s="81"/>
      <c r="G46" s="236"/>
      <c r="H46" s="364"/>
      <c r="I46" s="103"/>
      <c r="J46" s="149"/>
    </row>
    <row r="47" spans="1:10" x14ac:dyDescent="0.2">
      <c r="A47" s="17"/>
      <c r="B47" s="17"/>
      <c r="C47" s="75"/>
      <c r="D47" s="3"/>
      <c r="E47" s="3"/>
      <c r="F47" s="56"/>
      <c r="G47" s="236"/>
      <c r="H47" s="363"/>
      <c r="I47" s="530"/>
      <c r="J47" s="531"/>
    </row>
    <row r="48" spans="1:10" x14ac:dyDescent="0.2">
      <c r="A48" s="17"/>
      <c r="B48" s="539" t="s">
        <v>62</v>
      </c>
      <c r="C48" s="71" t="s">
        <v>239</v>
      </c>
      <c r="D48" s="72"/>
      <c r="E48" s="72"/>
      <c r="F48" s="73"/>
      <c r="G48" s="266"/>
      <c r="H48" s="364">
        <v>959887</v>
      </c>
      <c r="I48" s="103"/>
      <c r="J48" s="149"/>
    </row>
    <row r="49" spans="1:10" x14ac:dyDescent="0.2">
      <c r="A49" s="17"/>
      <c r="B49" s="17"/>
      <c r="C49" s="78"/>
      <c r="D49" s="3"/>
      <c r="E49" s="3"/>
      <c r="F49" s="56"/>
      <c r="G49" s="236"/>
      <c r="H49" s="363"/>
      <c r="I49" s="530"/>
      <c r="J49" s="531"/>
    </row>
    <row r="50" spans="1:10" x14ac:dyDescent="0.2">
      <c r="A50" s="17"/>
      <c r="B50" s="84"/>
      <c r="C50" s="204"/>
      <c r="D50" s="100"/>
      <c r="E50" s="3"/>
      <c r="F50" s="56"/>
      <c r="G50" s="266"/>
      <c r="H50" s="363"/>
      <c r="I50" s="530"/>
      <c r="J50" s="531"/>
    </row>
    <row r="51" spans="1:10" x14ac:dyDescent="0.2">
      <c r="A51" s="17"/>
      <c r="B51" s="83"/>
      <c r="C51" s="136"/>
      <c r="D51" s="132"/>
      <c r="E51" s="80"/>
      <c r="F51" s="81"/>
      <c r="G51" s="236"/>
      <c r="H51" s="363"/>
      <c r="I51" s="530"/>
      <c r="J51" s="149"/>
    </row>
    <row r="52" spans="1:10" x14ac:dyDescent="0.2">
      <c r="A52" s="17"/>
      <c r="B52" s="17"/>
      <c r="C52" s="75"/>
      <c r="D52" s="3"/>
      <c r="E52" s="3"/>
      <c r="F52" s="56"/>
      <c r="G52" s="236"/>
      <c r="H52" s="363"/>
      <c r="I52" s="530"/>
      <c r="J52" s="531"/>
    </row>
    <row r="53" spans="1:10" x14ac:dyDescent="0.2">
      <c r="A53" s="17"/>
      <c r="B53" s="83"/>
      <c r="C53" s="269"/>
      <c r="D53" s="270"/>
      <c r="E53" s="270"/>
      <c r="F53" s="271"/>
      <c r="G53" s="264"/>
      <c r="H53" s="485"/>
      <c r="I53" s="515"/>
      <c r="J53" s="532"/>
    </row>
    <row r="54" spans="1:10" ht="13.5" thickBot="1" x14ac:dyDescent="0.25">
      <c r="A54" s="18"/>
      <c r="B54" s="18"/>
      <c r="C54" s="2"/>
      <c r="D54" s="2"/>
      <c r="E54" s="2"/>
      <c r="F54" s="85"/>
      <c r="G54" s="267"/>
      <c r="H54" s="537"/>
      <c r="I54" s="533"/>
      <c r="J54" s="534"/>
    </row>
    <row r="55" spans="1:10" ht="13.5" thickBot="1" x14ac:dyDescent="0.25">
      <c r="A55" s="61"/>
      <c r="B55" s="61"/>
      <c r="C55" s="33" t="s">
        <v>102</v>
      </c>
      <c r="D55" s="37"/>
      <c r="E55" s="37"/>
      <c r="F55" s="34"/>
      <c r="G55" s="268">
        <f>SUM(G43:G43)</f>
        <v>15600000</v>
      </c>
      <c r="H55" s="538">
        <f>H43+H45+H48</f>
        <v>16700238</v>
      </c>
      <c r="I55" s="86"/>
      <c r="J55" s="535"/>
    </row>
  </sheetData>
  <mergeCells count="5">
    <mergeCell ref="E33:F33"/>
    <mergeCell ref="D5:G5"/>
    <mergeCell ref="D7:G7"/>
    <mergeCell ref="E8:F8"/>
    <mergeCell ref="C32:H32"/>
  </mergeCells>
  <phoneticPr fontId="6" type="noConversion"/>
  <pageMargins left="0.75" right="0.75" top="1" bottom="1" header="0.5" footer="0.5"/>
  <pageSetup paperSize="9" orientation="portrait" r:id="rId1"/>
  <headerFooter alignWithMargins="0"/>
  <ignoredErrors>
    <ignoredError sqref="B43 B4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/>
  </sheetViews>
  <sheetFormatPr defaultRowHeight="12.75" x14ac:dyDescent="0.2"/>
  <cols>
    <col min="1" max="1" width="7.85546875" customWidth="1"/>
    <col min="2" max="2" width="6.140625" customWidth="1"/>
    <col min="5" max="5" width="16.85546875" customWidth="1"/>
    <col min="6" max="7" width="13.42578125" customWidth="1"/>
    <col min="8" max="8" width="9.28515625" bestFit="1" customWidth="1"/>
  </cols>
  <sheetData>
    <row r="1" spans="1:8" x14ac:dyDescent="0.2">
      <c r="A1" s="528" t="s">
        <v>269</v>
      </c>
    </row>
    <row r="3" spans="1:8" x14ac:dyDescent="0.2">
      <c r="A3" s="528" t="s">
        <v>241</v>
      </c>
      <c r="B3" s="528"/>
      <c r="C3" s="528"/>
      <c r="D3" s="528"/>
      <c r="E3" s="528"/>
      <c r="F3" s="528"/>
      <c r="G3" s="528"/>
      <c r="H3" s="2"/>
    </row>
    <row r="4" spans="1:8" x14ac:dyDescent="0.2">
      <c r="A4" s="2"/>
      <c r="B4" s="2"/>
      <c r="D4" s="2"/>
      <c r="E4" s="2"/>
      <c r="F4" s="2"/>
      <c r="G4" s="2"/>
      <c r="H4" s="2"/>
    </row>
    <row r="5" spans="1:8" x14ac:dyDescent="0.2">
      <c r="A5" s="7"/>
      <c r="B5" s="7"/>
      <c r="C5" s="567" t="s">
        <v>17</v>
      </c>
      <c r="D5" s="567"/>
      <c r="E5" s="567"/>
      <c r="F5" s="567"/>
      <c r="G5" s="2"/>
      <c r="H5" s="2"/>
    </row>
    <row r="6" spans="1:8" ht="13.5" thickBot="1" x14ac:dyDescent="0.25">
      <c r="A6" s="7"/>
      <c r="G6" s="463" t="s">
        <v>169</v>
      </c>
      <c r="H6" s="2"/>
    </row>
    <row r="7" spans="1:8" x14ac:dyDescent="0.2">
      <c r="A7" s="200"/>
      <c r="B7" s="201"/>
      <c r="C7" s="579" t="s">
        <v>27</v>
      </c>
      <c r="D7" s="579"/>
      <c r="E7" s="579"/>
      <c r="F7" s="579"/>
      <c r="G7" s="275"/>
      <c r="H7" s="2"/>
    </row>
    <row r="8" spans="1:8" ht="13.5" thickBot="1" x14ac:dyDescent="0.25">
      <c r="A8" s="62"/>
      <c r="B8" s="2"/>
      <c r="C8" s="202"/>
      <c r="D8" s="191"/>
      <c r="E8" s="501">
        <v>2018</v>
      </c>
      <c r="F8" s="2"/>
      <c r="G8" s="276"/>
      <c r="H8" s="2"/>
    </row>
    <row r="9" spans="1:8" ht="13.5" thickBot="1" x14ac:dyDescent="0.25">
      <c r="A9" s="23" t="s">
        <v>12</v>
      </c>
      <c r="B9" s="86"/>
      <c r="C9" s="87" t="s">
        <v>13</v>
      </c>
      <c r="D9" s="88"/>
      <c r="E9" s="88"/>
      <c r="F9" s="23" t="s">
        <v>14</v>
      </c>
      <c r="G9" s="23" t="s">
        <v>15</v>
      </c>
      <c r="H9" s="191"/>
    </row>
    <row r="10" spans="1:8" ht="15" customHeight="1" thickBot="1" x14ac:dyDescent="0.25">
      <c r="A10" s="272" t="s">
        <v>22</v>
      </c>
      <c r="B10" s="62"/>
      <c r="C10" s="2"/>
      <c r="D10" s="2"/>
      <c r="E10" s="2"/>
      <c r="F10" s="274"/>
      <c r="G10" s="90"/>
      <c r="H10" s="192"/>
    </row>
    <row r="11" spans="1:8" ht="15.75" customHeight="1" thickBot="1" x14ac:dyDescent="0.25">
      <c r="A11" s="125" t="s">
        <v>23</v>
      </c>
      <c r="B11" s="91" t="s">
        <v>24</v>
      </c>
      <c r="C11" s="92"/>
      <c r="D11" s="92"/>
      <c r="E11" s="92"/>
      <c r="F11" s="249" t="s">
        <v>19</v>
      </c>
      <c r="G11" s="249" t="s">
        <v>233</v>
      </c>
      <c r="H11" s="193"/>
    </row>
    <row r="12" spans="1:8" x14ac:dyDescent="0.2">
      <c r="A12" s="273" t="s">
        <v>28</v>
      </c>
      <c r="B12" s="94"/>
      <c r="C12" s="16"/>
      <c r="D12" s="16"/>
      <c r="E12" s="16"/>
      <c r="F12" s="277"/>
      <c r="G12" s="251"/>
      <c r="H12" s="194"/>
    </row>
    <row r="13" spans="1:8" x14ac:dyDescent="0.2">
      <c r="A13" s="337" t="s">
        <v>55</v>
      </c>
      <c r="B13" s="580" t="s">
        <v>194</v>
      </c>
      <c r="C13" s="581"/>
      <c r="D13" s="581"/>
      <c r="E13" s="582"/>
      <c r="F13" s="464">
        <v>11590284</v>
      </c>
      <c r="G13" s="464">
        <f>G15+G21+G23+G25</f>
        <v>11590284</v>
      </c>
      <c r="H13" s="194"/>
    </row>
    <row r="14" spans="1:8" x14ac:dyDescent="0.2">
      <c r="A14" s="75"/>
      <c r="B14" s="170"/>
      <c r="C14" s="2"/>
      <c r="D14" s="2"/>
      <c r="E14" s="85"/>
      <c r="F14" s="465"/>
      <c r="G14" s="465"/>
      <c r="H14" s="194"/>
    </row>
    <row r="15" spans="1:8" x14ac:dyDescent="0.2">
      <c r="A15" s="75"/>
      <c r="B15" s="280" t="s">
        <v>195</v>
      </c>
      <c r="C15" s="203"/>
      <c r="D15" s="203"/>
      <c r="E15" s="281"/>
      <c r="F15" s="466">
        <v>4536170</v>
      </c>
      <c r="G15" s="466">
        <f>SUM(G16:G19)</f>
        <v>4536170</v>
      </c>
      <c r="H15" s="196"/>
    </row>
    <row r="16" spans="1:8" x14ac:dyDescent="0.2">
      <c r="A16" s="284" t="s">
        <v>29</v>
      </c>
      <c r="B16" s="284"/>
      <c r="C16" s="479" t="s">
        <v>192</v>
      </c>
      <c r="D16" s="479"/>
      <c r="E16" s="480"/>
      <c r="F16" s="467">
        <v>1222040</v>
      </c>
      <c r="G16" s="467">
        <v>1222040</v>
      </c>
      <c r="H16" s="195"/>
    </row>
    <row r="17" spans="1:8" x14ac:dyDescent="0.2">
      <c r="A17" s="75"/>
      <c r="B17" s="284"/>
      <c r="C17" s="479" t="s">
        <v>46</v>
      </c>
      <c r="D17" s="479"/>
      <c r="E17" s="480"/>
      <c r="F17" s="467">
        <v>2944000</v>
      </c>
      <c r="G17" s="467">
        <v>2944000</v>
      </c>
      <c r="H17" s="195"/>
    </row>
    <row r="18" spans="1:8" x14ac:dyDescent="0.2">
      <c r="A18" s="75"/>
      <c r="B18" s="284"/>
      <c r="C18" s="479" t="s">
        <v>180</v>
      </c>
      <c r="D18" s="479"/>
      <c r="E18" s="480"/>
      <c r="F18" s="467">
        <v>100000</v>
      </c>
      <c r="G18" s="467">
        <v>100000</v>
      </c>
      <c r="H18" s="197"/>
    </row>
    <row r="19" spans="1:8" x14ac:dyDescent="0.2">
      <c r="A19" s="75"/>
      <c r="B19" s="284"/>
      <c r="C19" s="479" t="s">
        <v>47</v>
      </c>
      <c r="D19" s="479"/>
      <c r="E19" s="480"/>
      <c r="F19" s="467">
        <v>270130</v>
      </c>
      <c r="G19" s="467">
        <v>270130</v>
      </c>
      <c r="H19" s="194"/>
    </row>
    <row r="20" spans="1:8" x14ac:dyDescent="0.2">
      <c r="A20" s="75"/>
      <c r="B20" s="282"/>
      <c r="C20" s="203"/>
      <c r="D20" s="203"/>
      <c r="E20" s="283"/>
      <c r="F20" s="468"/>
      <c r="G20" s="468"/>
      <c r="H20" s="195"/>
    </row>
    <row r="21" spans="1:8" x14ac:dyDescent="0.2">
      <c r="A21" s="75"/>
      <c r="B21" s="280" t="s">
        <v>54</v>
      </c>
      <c r="C21" s="155"/>
      <c r="D21" s="155"/>
      <c r="E21" s="283"/>
      <c r="F21" s="469">
        <v>5000000</v>
      </c>
      <c r="G21" s="469">
        <v>5000000</v>
      </c>
      <c r="H21" s="195"/>
    </row>
    <row r="22" spans="1:8" x14ac:dyDescent="0.2">
      <c r="A22" s="75"/>
      <c r="B22" s="279"/>
      <c r="C22" s="155"/>
      <c r="D22" s="155"/>
      <c r="E22" s="283"/>
      <c r="F22" s="469"/>
      <c r="G22" s="469"/>
      <c r="H22" s="195"/>
    </row>
    <row r="23" spans="1:8" x14ac:dyDescent="0.2">
      <c r="A23" s="75"/>
      <c r="B23" s="280" t="s">
        <v>106</v>
      </c>
      <c r="C23" s="203"/>
      <c r="D23" s="203"/>
      <c r="E23" s="281"/>
      <c r="F23" s="466">
        <v>122400</v>
      </c>
      <c r="G23" s="466">
        <v>122400</v>
      </c>
      <c r="H23" s="195"/>
    </row>
    <row r="24" spans="1:8" x14ac:dyDescent="0.2">
      <c r="A24" s="75"/>
      <c r="B24" s="284"/>
      <c r="C24" s="15"/>
      <c r="D24" s="15"/>
      <c r="E24" s="95"/>
      <c r="F24" s="466"/>
      <c r="G24" s="466"/>
      <c r="H24" s="195"/>
    </row>
    <row r="25" spans="1:8" x14ac:dyDescent="0.2">
      <c r="A25" s="75"/>
      <c r="B25" s="280" t="s">
        <v>107</v>
      </c>
      <c r="C25" s="203"/>
      <c r="D25" s="203"/>
      <c r="E25" s="281"/>
      <c r="F25" s="466">
        <v>1931714</v>
      </c>
      <c r="G25" s="466">
        <v>1931714</v>
      </c>
      <c r="H25" s="198"/>
    </row>
    <row r="26" spans="1:8" x14ac:dyDescent="0.2">
      <c r="A26" s="75"/>
      <c r="B26" s="280"/>
      <c r="C26" s="203"/>
      <c r="D26" s="203"/>
      <c r="E26" s="281"/>
      <c r="F26" s="466"/>
      <c r="G26" s="466"/>
      <c r="H26" s="198"/>
    </row>
    <row r="27" spans="1:8" x14ac:dyDescent="0.2">
      <c r="A27" s="75"/>
      <c r="B27" s="280"/>
      <c r="C27" s="203"/>
      <c r="D27" s="203"/>
      <c r="E27" s="281"/>
      <c r="F27" s="466"/>
      <c r="G27" s="466"/>
      <c r="H27" s="198"/>
    </row>
    <row r="28" spans="1:8" x14ac:dyDescent="0.2">
      <c r="A28" s="75"/>
      <c r="B28" s="280" t="s">
        <v>216</v>
      </c>
      <c r="C28" s="203"/>
      <c r="D28" s="203"/>
      <c r="E28" s="281"/>
      <c r="F28" s="466">
        <v>2018100</v>
      </c>
      <c r="G28" s="466">
        <v>2018100</v>
      </c>
      <c r="H28" s="198"/>
    </row>
    <row r="29" spans="1:8" x14ac:dyDescent="0.2">
      <c r="A29" s="75"/>
      <c r="B29" s="280"/>
      <c r="C29" s="203"/>
      <c r="D29" s="203"/>
      <c r="E29" s="281"/>
      <c r="F29" s="466"/>
      <c r="G29" s="466"/>
      <c r="H29" s="198"/>
    </row>
    <row r="30" spans="1:8" ht="12.75" customHeight="1" x14ac:dyDescent="0.2">
      <c r="A30" s="477"/>
      <c r="B30" s="541" t="s">
        <v>172</v>
      </c>
      <c r="C30" s="475"/>
      <c r="D30" s="475"/>
      <c r="E30" s="476"/>
      <c r="F30" s="478">
        <v>4403000</v>
      </c>
      <c r="G30" s="478">
        <v>4403000</v>
      </c>
      <c r="H30" s="195"/>
    </row>
    <row r="31" spans="1:8" x14ac:dyDescent="0.2">
      <c r="A31" s="75"/>
      <c r="B31" s="190"/>
      <c r="C31" s="133"/>
      <c r="D31" s="133"/>
      <c r="E31" s="338"/>
      <c r="F31" s="467"/>
      <c r="G31" s="467"/>
      <c r="H31" s="195"/>
    </row>
    <row r="32" spans="1:8" x14ac:dyDescent="0.2">
      <c r="A32" s="75"/>
      <c r="B32" s="204" t="s">
        <v>40</v>
      </c>
      <c r="C32" s="80"/>
      <c r="D32" s="133"/>
      <c r="E32" s="338"/>
      <c r="F32" s="470">
        <v>442880</v>
      </c>
      <c r="G32" s="470">
        <v>442880</v>
      </c>
      <c r="H32" s="195"/>
    </row>
    <row r="33" spans="1:11" x14ac:dyDescent="0.2">
      <c r="A33" s="75"/>
      <c r="B33" s="540"/>
      <c r="C33" s="339"/>
      <c r="D33" s="339"/>
      <c r="E33" s="340"/>
      <c r="F33" s="465"/>
      <c r="G33" s="465"/>
      <c r="H33" s="199"/>
      <c r="K33" s="205"/>
    </row>
    <row r="34" spans="1:11" x14ac:dyDescent="0.2">
      <c r="A34" s="75"/>
      <c r="B34" s="542" t="s">
        <v>91</v>
      </c>
      <c r="C34" s="80"/>
      <c r="D34" s="80"/>
      <c r="E34" s="338"/>
      <c r="F34" s="470">
        <v>3100000</v>
      </c>
      <c r="G34" s="470">
        <v>3100000</v>
      </c>
      <c r="H34" s="195"/>
    </row>
    <row r="35" spans="1:11" x14ac:dyDescent="0.2">
      <c r="A35" s="75"/>
      <c r="B35" s="540"/>
      <c r="C35" s="339"/>
      <c r="D35" s="339"/>
      <c r="E35" s="340"/>
      <c r="F35" s="465"/>
      <c r="G35" s="465"/>
      <c r="H35" s="198"/>
    </row>
    <row r="36" spans="1:11" x14ac:dyDescent="0.2">
      <c r="A36" s="75"/>
      <c r="B36" s="204" t="s">
        <v>108</v>
      </c>
      <c r="C36" s="133"/>
      <c r="D36" s="133"/>
      <c r="E36" s="341"/>
      <c r="F36" s="470">
        <v>1800000</v>
      </c>
      <c r="G36" s="470">
        <v>1800000</v>
      </c>
      <c r="H36" s="195"/>
    </row>
    <row r="37" spans="1:11" x14ac:dyDescent="0.2">
      <c r="A37" s="75"/>
      <c r="B37" s="204"/>
      <c r="C37" s="100"/>
      <c r="D37" s="100"/>
      <c r="E37" s="148"/>
      <c r="F37" s="470"/>
      <c r="G37" s="470"/>
      <c r="H37" s="195"/>
    </row>
    <row r="38" spans="1:11" x14ac:dyDescent="0.2">
      <c r="A38" s="225"/>
      <c r="B38" s="285" t="s">
        <v>242</v>
      </c>
      <c r="C38" s="250"/>
      <c r="D38" s="250"/>
      <c r="E38" s="286"/>
      <c r="F38" s="471"/>
      <c r="G38" s="471">
        <v>315225</v>
      </c>
      <c r="H38" s="195"/>
    </row>
    <row r="39" spans="1:11" x14ac:dyDescent="0.2">
      <c r="A39" s="225"/>
      <c r="B39" s="285"/>
      <c r="C39" s="250"/>
      <c r="D39" s="250"/>
      <c r="E39" s="286"/>
      <c r="F39" s="471"/>
      <c r="G39" s="471"/>
      <c r="H39" s="195"/>
    </row>
    <row r="40" spans="1:11" x14ac:dyDescent="0.2">
      <c r="A40" s="225"/>
      <c r="B40" s="285" t="s">
        <v>261</v>
      </c>
      <c r="C40" s="250"/>
      <c r="D40" s="250"/>
      <c r="E40" s="286"/>
      <c r="F40" s="471"/>
      <c r="G40" s="471">
        <v>1273100</v>
      </c>
      <c r="H40" s="195"/>
    </row>
    <row r="41" spans="1:11" x14ac:dyDescent="0.2">
      <c r="A41" s="225"/>
      <c r="B41" s="285"/>
      <c r="C41" s="250"/>
      <c r="D41" s="250"/>
      <c r="E41" s="286"/>
      <c r="F41" s="471"/>
      <c r="G41" s="471"/>
      <c r="H41" s="195"/>
    </row>
    <row r="42" spans="1:11" x14ac:dyDescent="0.2">
      <c r="A42" s="225"/>
      <c r="B42" s="285" t="s">
        <v>243</v>
      </c>
      <c r="C42" s="250"/>
      <c r="D42" s="250"/>
      <c r="E42" s="286"/>
      <c r="F42" s="471"/>
      <c r="G42" s="471">
        <v>284480</v>
      </c>
      <c r="H42" s="195"/>
    </row>
    <row r="43" spans="1:11" x14ac:dyDescent="0.2">
      <c r="A43" s="225"/>
      <c r="B43" s="285"/>
      <c r="C43" s="250"/>
      <c r="D43" s="250"/>
      <c r="E43" s="286"/>
      <c r="F43" s="471"/>
      <c r="G43" s="471"/>
      <c r="H43" s="195"/>
    </row>
    <row r="44" spans="1:11" x14ac:dyDescent="0.2">
      <c r="A44" s="225"/>
      <c r="B44" s="285" t="s">
        <v>244</v>
      </c>
      <c r="C44" s="250"/>
      <c r="D44" s="250"/>
      <c r="E44" s="286"/>
      <c r="F44" s="471"/>
      <c r="G44" s="471">
        <v>3525</v>
      </c>
      <c r="H44" s="195"/>
    </row>
    <row r="45" spans="1:11" ht="13.5" thickBot="1" x14ac:dyDescent="0.25">
      <c r="A45" s="225"/>
      <c r="B45" s="225"/>
      <c r="C45" s="24"/>
      <c r="D45" s="24"/>
      <c r="E45" s="59"/>
      <c r="F45" s="472"/>
      <c r="G45" s="472"/>
      <c r="H45" s="195"/>
    </row>
    <row r="46" spans="1:11" ht="13.5" thickBot="1" x14ac:dyDescent="0.25">
      <c r="A46" s="19"/>
      <c r="B46" s="33" t="s">
        <v>102</v>
      </c>
      <c r="C46" s="40"/>
      <c r="D46" s="40"/>
      <c r="E46" s="107"/>
      <c r="F46" s="473">
        <v>23354264</v>
      </c>
      <c r="G46" s="473">
        <f>G13+G28+G30+G32+G34+G36+G38+G40+G42+G44</f>
        <v>25230594</v>
      </c>
      <c r="H46" s="195"/>
    </row>
    <row r="49" spans="1:9" x14ac:dyDescent="0.2">
      <c r="A49" s="205"/>
      <c r="B49" s="2"/>
      <c r="C49" s="2"/>
      <c r="E49" s="2"/>
      <c r="F49" s="2"/>
      <c r="G49" s="2"/>
      <c r="H49" s="2"/>
      <c r="I49" s="2"/>
    </row>
  </sheetData>
  <mergeCells count="3">
    <mergeCell ref="C5:F5"/>
    <mergeCell ref="C7:F7"/>
    <mergeCell ref="B13:E13"/>
  </mergeCells>
  <phoneticPr fontId="6" type="noConversion"/>
  <pageMargins left="0.75" right="0.75" top="1" bottom="1" header="0.5" footer="0.5"/>
  <pageSetup paperSize="9" orientation="portrait" r:id="rId1"/>
  <headerFooter alignWithMargins="0"/>
  <ignoredErrors>
    <ignoredError sqref="A1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D1" sqref="D1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3" width="10.7109375" customWidth="1"/>
  </cols>
  <sheetData>
    <row r="1" spans="1:14" x14ac:dyDescent="0.2">
      <c r="D1" s="528" t="s">
        <v>270</v>
      </c>
    </row>
    <row r="3" spans="1:14" x14ac:dyDescent="0.2">
      <c r="D3" s="528" t="s">
        <v>245</v>
      </c>
      <c r="E3" s="528"/>
      <c r="F3" s="528"/>
      <c r="G3" s="528"/>
      <c r="H3" s="528"/>
      <c r="I3" s="528"/>
      <c r="J3" s="528"/>
      <c r="K3" s="528"/>
      <c r="L3" s="528"/>
      <c r="M3" s="528"/>
      <c r="N3" s="528"/>
    </row>
    <row r="4" spans="1:14" x14ac:dyDescent="0.2">
      <c r="B4" s="205"/>
      <c r="F4" s="205"/>
      <c r="I4" s="2"/>
      <c r="K4" s="2"/>
      <c r="L4" s="2"/>
      <c r="M4" s="2"/>
    </row>
    <row r="5" spans="1:14" x14ac:dyDescent="0.2">
      <c r="A5" s="5"/>
      <c r="B5" s="5"/>
      <c r="C5" s="5"/>
      <c r="F5" s="569" t="s">
        <v>173</v>
      </c>
      <c r="G5" s="569"/>
      <c r="H5" s="569"/>
    </row>
    <row r="6" spans="1:14" x14ac:dyDescent="0.2">
      <c r="A6" s="5"/>
      <c r="B6" s="5"/>
      <c r="C6" s="5"/>
    </row>
    <row r="7" spans="1:14" x14ac:dyDescent="0.2">
      <c r="A7" s="5"/>
      <c r="B7" s="568" t="s">
        <v>113</v>
      </c>
      <c r="C7" s="568"/>
      <c r="D7" s="568"/>
      <c r="E7" s="568"/>
      <c r="F7" s="568"/>
      <c r="G7" s="568"/>
      <c r="H7" s="568"/>
      <c r="I7" s="568"/>
      <c r="J7" s="568"/>
      <c r="K7" s="568"/>
      <c r="L7" s="568"/>
      <c r="M7" s="5"/>
    </row>
    <row r="8" spans="1:14" x14ac:dyDescent="0.2">
      <c r="A8" s="5"/>
      <c r="B8" s="5"/>
      <c r="C8" s="5"/>
      <c r="D8" s="5"/>
      <c r="E8" s="5"/>
      <c r="F8" s="5"/>
      <c r="G8" s="303">
        <v>2018</v>
      </c>
      <c r="H8" s="5"/>
      <c r="I8" s="5"/>
      <c r="J8" s="5"/>
      <c r="K8" s="5"/>
      <c r="L8" s="5"/>
      <c r="M8" s="342"/>
    </row>
    <row r="9" spans="1:14" ht="13.5" thickBo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342" t="s">
        <v>169</v>
      </c>
    </row>
    <row r="10" spans="1:14" ht="13.5" thickBot="1" x14ac:dyDescent="0.25">
      <c r="A10" s="33"/>
      <c r="B10" s="253" t="s">
        <v>12</v>
      </c>
      <c r="C10" s="105"/>
      <c r="D10" s="105"/>
      <c r="E10" s="106"/>
      <c r="F10" s="584" t="s">
        <v>13</v>
      </c>
      <c r="G10" s="585"/>
      <c r="H10" s="584" t="s">
        <v>14</v>
      </c>
      <c r="I10" s="585"/>
      <c r="J10" s="584" t="s">
        <v>15</v>
      </c>
      <c r="K10" s="585"/>
      <c r="L10" s="584" t="s">
        <v>11</v>
      </c>
      <c r="M10" s="585"/>
    </row>
    <row r="11" spans="1:14" x14ac:dyDescent="0.2">
      <c r="A11" s="123" t="s">
        <v>22</v>
      </c>
      <c r="B11" s="123" t="s">
        <v>24</v>
      </c>
      <c r="C11" s="109"/>
      <c r="D11" s="109"/>
      <c r="E11" s="110"/>
      <c r="F11" s="586" t="s">
        <v>4</v>
      </c>
      <c r="G11" s="587"/>
      <c r="H11" s="586" t="s">
        <v>207</v>
      </c>
      <c r="I11" s="587"/>
      <c r="J11" s="586" t="s">
        <v>5</v>
      </c>
      <c r="K11" s="587"/>
      <c r="L11" s="586" t="s">
        <v>149</v>
      </c>
      <c r="M11" s="587"/>
    </row>
    <row r="12" spans="1:14" ht="13.5" thickBot="1" x14ac:dyDescent="0.25">
      <c r="A12" s="306" t="s">
        <v>23</v>
      </c>
      <c r="B12" s="304"/>
      <c r="C12" s="111"/>
      <c r="D12" s="111"/>
      <c r="E12" s="112"/>
      <c r="F12" s="315" t="s">
        <v>19</v>
      </c>
      <c r="G12" s="316" t="s">
        <v>233</v>
      </c>
      <c r="H12" s="315" t="s">
        <v>19</v>
      </c>
      <c r="I12" s="316" t="s">
        <v>233</v>
      </c>
      <c r="J12" s="315" t="s">
        <v>19</v>
      </c>
      <c r="K12" s="316" t="s">
        <v>233</v>
      </c>
      <c r="L12" s="317" t="s">
        <v>19</v>
      </c>
      <c r="M12" s="316" t="s">
        <v>233</v>
      </c>
    </row>
    <row r="13" spans="1:14" x14ac:dyDescent="0.2">
      <c r="A13" s="11" t="s">
        <v>20</v>
      </c>
      <c r="B13" s="11"/>
      <c r="C13" s="67"/>
      <c r="D13" s="67"/>
      <c r="E13" s="38"/>
      <c r="F13" s="209"/>
      <c r="G13" s="166"/>
      <c r="H13" s="209"/>
      <c r="I13" s="166"/>
      <c r="J13" s="209"/>
      <c r="K13" s="166"/>
      <c r="L13" s="209"/>
      <c r="M13" s="166"/>
    </row>
    <row r="14" spans="1:14" x14ac:dyDescent="0.2">
      <c r="A14" s="213"/>
      <c r="B14" s="76"/>
      <c r="C14" s="30"/>
      <c r="D14" s="3"/>
      <c r="E14" s="56"/>
      <c r="F14" s="287"/>
      <c r="G14" s="288"/>
      <c r="H14" s="236"/>
      <c r="I14" s="288"/>
      <c r="J14" s="236"/>
      <c r="K14" s="288"/>
      <c r="L14" s="236"/>
      <c r="M14" s="288"/>
    </row>
    <row r="15" spans="1:14" x14ac:dyDescent="0.2">
      <c r="A15" s="307" t="s">
        <v>60</v>
      </c>
      <c r="B15" s="572" t="s">
        <v>114</v>
      </c>
      <c r="C15" s="583"/>
      <c r="D15" s="583"/>
      <c r="E15" s="56"/>
      <c r="F15" s="287">
        <v>4859609</v>
      </c>
      <c r="G15" s="289">
        <v>4859609</v>
      </c>
      <c r="H15" s="236">
        <v>873272</v>
      </c>
      <c r="I15" s="288">
        <v>878530</v>
      </c>
      <c r="J15" s="236">
        <v>3045677</v>
      </c>
      <c r="K15" s="288">
        <v>3202117</v>
      </c>
      <c r="L15" s="290">
        <v>1403113</v>
      </c>
      <c r="M15" s="288">
        <v>2600398</v>
      </c>
    </row>
    <row r="16" spans="1:14" x14ac:dyDescent="0.2">
      <c r="A16" s="307" t="s">
        <v>57</v>
      </c>
      <c r="B16" s="284" t="s">
        <v>92</v>
      </c>
      <c r="C16" s="15"/>
      <c r="D16" s="15"/>
      <c r="E16" s="56"/>
      <c r="F16" s="295"/>
      <c r="G16" s="289"/>
      <c r="H16" s="236"/>
      <c r="I16" s="288"/>
      <c r="J16" s="236">
        <v>228600</v>
      </c>
      <c r="K16" s="288">
        <v>228600</v>
      </c>
      <c r="L16" s="236"/>
      <c r="M16" s="288"/>
    </row>
    <row r="17" spans="1:13" x14ac:dyDescent="0.2">
      <c r="A17" s="307" t="s">
        <v>184</v>
      </c>
      <c r="B17" s="284" t="s">
        <v>186</v>
      </c>
      <c r="C17" s="15"/>
      <c r="D17" s="15"/>
      <c r="E17" s="56"/>
      <c r="F17" s="526">
        <v>11631250</v>
      </c>
      <c r="G17" s="524">
        <v>11831250</v>
      </c>
      <c r="H17" s="236">
        <v>1443213</v>
      </c>
      <c r="I17" s="288">
        <v>1443213</v>
      </c>
      <c r="J17" s="236">
        <v>4275797</v>
      </c>
      <c r="K17" s="288">
        <v>4275797</v>
      </c>
      <c r="L17" s="236"/>
      <c r="M17" s="288"/>
    </row>
    <row r="18" spans="1:13" x14ac:dyDescent="0.2">
      <c r="A18" s="307" t="s">
        <v>86</v>
      </c>
      <c r="B18" s="284" t="s">
        <v>115</v>
      </c>
      <c r="C18" s="15"/>
      <c r="D18" s="15"/>
      <c r="E18" s="56"/>
      <c r="F18" s="525"/>
      <c r="G18" s="289"/>
      <c r="H18" s="236"/>
      <c r="I18" s="288"/>
      <c r="J18" s="236">
        <v>270130</v>
      </c>
      <c r="K18" s="288">
        <v>270130</v>
      </c>
      <c r="L18" s="236"/>
      <c r="M18" s="288"/>
    </row>
    <row r="19" spans="1:13" x14ac:dyDescent="0.2">
      <c r="A19" s="307" t="s">
        <v>59</v>
      </c>
      <c r="B19" s="284" t="s">
        <v>116</v>
      </c>
      <c r="C19" s="15"/>
      <c r="D19" s="15"/>
      <c r="E19" s="56"/>
      <c r="F19" s="287"/>
      <c r="G19" s="289"/>
      <c r="H19" s="236"/>
      <c r="I19" s="288"/>
      <c r="J19" s="236">
        <v>415290</v>
      </c>
      <c r="K19" s="288">
        <v>415290</v>
      </c>
      <c r="L19" s="236"/>
      <c r="M19" s="288"/>
    </row>
    <row r="20" spans="1:13" x14ac:dyDescent="0.2">
      <c r="A20" s="307" t="s">
        <v>61</v>
      </c>
      <c r="B20" s="284" t="s">
        <v>117</v>
      </c>
      <c r="C20" s="15"/>
      <c r="D20" s="15"/>
      <c r="E20" s="56"/>
      <c r="F20" s="287"/>
      <c r="G20" s="289"/>
      <c r="H20" s="236"/>
      <c r="I20" s="288"/>
      <c r="J20" s="236">
        <v>2944000</v>
      </c>
      <c r="K20" s="288">
        <v>2944000</v>
      </c>
      <c r="L20" s="236"/>
      <c r="M20" s="288"/>
    </row>
    <row r="21" spans="1:13" x14ac:dyDescent="0.2">
      <c r="A21" s="307" t="s">
        <v>85</v>
      </c>
      <c r="B21" s="284" t="s">
        <v>118</v>
      </c>
      <c r="C21" s="15"/>
      <c r="D21" s="15"/>
      <c r="E21" s="56"/>
      <c r="F21" s="287"/>
      <c r="G21" s="289"/>
      <c r="H21" s="236"/>
      <c r="I21" s="288"/>
      <c r="J21" s="236">
        <v>1222040</v>
      </c>
      <c r="K21" s="288">
        <v>1222040</v>
      </c>
      <c r="L21" s="236"/>
      <c r="M21" s="288"/>
    </row>
    <row r="22" spans="1:13" x14ac:dyDescent="0.2">
      <c r="A22" s="307" t="s">
        <v>62</v>
      </c>
      <c r="B22" s="572" t="s">
        <v>119</v>
      </c>
      <c r="C22" s="583"/>
      <c r="D22" s="583"/>
      <c r="E22" s="56"/>
      <c r="F22" s="287">
        <v>2857637</v>
      </c>
      <c r="G22" s="289">
        <v>3662114</v>
      </c>
      <c r="H22" s="236">
        <v>587953</v>
      </c>
      <c r="I22" s="288">
        <v>744828</v>
      </c>
      <c r="J22" s="236">
        <v>6442303</v>
      </c>
      <c r="K22" s="288">
        <v>6696303</v>
      </c>
      <c r="L22" s="236"/>
      <c r="M22" s="288"/>
    </row>
    <row r="23" spans="1:13" x14ac:dyDescent="0.2">
      <c r="A23" s="307" t="s">
        <v>63</v>
      </c>
      <c r="B23" s="284" t="s">
        <v>120</v>
      </c>
      <c r="C23" s="15"/>
      <c r="D23" s="15"/>
      <c r="E23" s="56"/>
      <c r="F23" s="287">
        <v>792000</v>
      </c>
      <c r="G23" s="289">
        <v>792000</v>
      </c>
      <c r="H23" s="236">
        <v>154440</v>
      </c>
      <c r="I23" s="288">
        <v>154440</v>
      </c>
      <c r="J23" s="236">
        <v>25400</v>
      </c>
      <c r="K23" s="288">
        <v>25400</v>
      </c>
      <c r="L23" s="236"/>
      <c r="M23" s="288"/>
    </row>
    <row r="24" spans="1:13" x14ac:dyDescent="0.2">
      <c r="A24" s="307" t="s">
        <v>58</v>
      </c>
      <c r="B24" s="284" t="s">
        <v>100</v>
      </c>
      <c r="C24" s="15"/>
      <c r="D24" s="308"/>
      <c r="E24" s="85"/>
      <c r="F24" s="291"/>
      <c r="G24" s="292"/>
      <c r="H24" s="293"/>
      <c r="I24" s="294"/>
      <c r="J24" s="293">
        <v>171450</v>
      </c>
      <c r="K24" s="294">
        <v>171450</v>
      </c>
      <c r="L24" s="293"/>
      <c r="M24" s="294"/>
    </row>
    <row r="25" spans="1:13" x14ac:dyDescent="0.2">
      <c r="A25" s="309" t="s">
        <v>64</v>
      </c>
      <c r="B25" s="310" t="s">
        <v>121</v>
      </c>
      <c r="C25" s="311"/>
      <c r="D25" s="312"/>
      <c r="E25" s="59"/>
      <c r="F25" s="295"/>
      <c r="G25" s="296"/>
      <c r="H25" s="297"/>
      <c r="I25" s="298"/>
      <c r="J25" s="297">
        <v>2019740</v>
      </c>
      <c r="K25" s="298">
        <v>2019740</v>
      </c>
      <c r="L25" s="297"/>
      <c r="M25" s="298"/>
    </row>
    <row r="26" spans="1:13" x14ac:dyDescent="0.2">
      <c r="A26" s="309" t="s">
        <v>66</v>
      </c>
      <c r="B26" s="310" t="s">
        <v>40</v>
      </c>
      <c r="C26" s="312"/>
      <c r="D26" s="312"/>
      <c r="E26" s="116"/>
      <c r="F26" s="297"/>
      <c r="G26" s="298"/>
      <c r="H26" s="297"/>
      <c r="I26" s="298"/>
      <c r="J26" s="297">
        <v>1905000</v>
      </c>
      <c r="K26" s="298">
        <v>1905000</v>
      </c>
      <c r="L26" s="297"/>
      <c r="M26" s="298"/>
    </row>
    <row r="27" spans="1:13" x14ac:dyDescent="0.2">
      <c r="A27" s="309" t="s">
        <v>67</v>
      </c>
      <c r="B27" s="310" t="s">
        <v>91</v>
      </c>
      <c r="C27" s="311"/>
      <c r="D27" s="312"/>
      <c r="E27" s="59"/>
      <c r="F27" s="297">
        <v>2952461</v>
      </c>
      <c r="G27" s="298">
        <v>2992840</v>
      </c>
      <c r="H27" s="297">
        <v>606444</v>
      </c>
      <c r="I27" s="298">
        <v>618960</v>
      </c>
      <c r="J27" s="297">
        <v>1092500</v>
      </c>
      <c r="K27" s="298">
        <v>1092500</v>
      </c>
      <c r="L27" s="297"/>
      <c r="M27" s="298"/>
    </row>
    <row r="28" spans="1:13" x14ac:dyDescent="0.2">
      <c r="A28" s="309"/>
      <c r="B28" s="310"/>
      <c r="C28" s="311"/>
      <c r="D28" s="312"/>
      <c r="E28" s="59"/>
      <c r="F28" s="297"/>
      <c r="G28" s="298"/>
      <c r="H28" s="297"/>
      <c r="I28" s="298"/>
      <c r="J28" s="297"/>
      <c r="K28" s="298"/>
      <c r="L28" s="297"/>
      <c r="M28" s="298"/>
    </row>
    <row r="29" spans="1:13" x14ac:dyDescent="0.2">
      <c r="A29" s="309"/>
      <c r="B29" s="310"/>
      <c r="C29" s="311"/>
      <c r="D29" s="312"/>
      <c r="E29" s="59"/>
      <c r="F29" s="297"/>
      <c r="G29" s="298"/>
      <c r="H29" s="297"/>
      <c r="I29" s="298"/>
      <c r="J29" s="297"/>
      <c r="K29" s="298"/>
      <c r="L29" s="297"/>
      <c r="M29" s="298"/>
    </row>
    <row r="30" spans="1:13" ht="13.5" thickBot="1" x14ac:dyDescent="0.25">
      <c r="A30" s="313"/>
      <c r="B30" s="310"/>
      <c r="C30" s="311"/>
      <c r="D30" s="312"/>
      <c r="E30" s="59"/>
      <c r="F30" s="299"/>
      <c r="G30" s="300"/>
      <c r="H30" s="267"/>
      <c r="I30" s="300"/>
      <c r="J30" s="267"/>
      <c r="K30" s="300"/>
      <c r="L30" s="267"/>
      <c r="M30" s="300"/>
    </row>
    <row r="31" spans="1:13" ht="13.5" thickBot="1" x14ac:dyDescent="0.25">
      <c r="A31" s="305"/>
      <c r="B31" s="314" t="s">
        <v>102</v>
      </c>
      <c r="C31" s="37"/>
      <c r="D31" s="37"/>
      <c r="E31" s="34"/>
      <c r="F31" s="268">
        <f>SUM(F15:F30)</f>
        <v>23092957</v>
      </c>
      <c r="G31" s="301">
        <f>SUM(G15:G30)</f>
        <v>24137813</v>
      </c>
      <c r="H31" s="268">
        <f>SUM(H15:H30)</f>
        <v>3665322</v>
      </c>
      <c r="I31" s="301">
        <f>SUM(I15:I30)</f>
        <v>3839971</v>
      </c>
      <c r="J31" s="268">
        <v>24039967</v>
      </c>
      <c r="K31" s="301">
        <f>SUM(K15:K30)</f>
        <v>24468367</v>
      </c>
      <c r="L31" s="302">
        <v>1403113</v>
      </c>
      <c r="M31" s="301">
        <f>SUM(M15:M30)</f>
        <v>2600398</v>
      </c>
    </row>
    <row r="34" spans="1:8" x14ac:dyDescent="0.2">
      <c r="A34" s="205"/>
      <c r="D34" s="2"/>
      <c r="F34" s="2"/>
      <c r="G34" s="2"/>
      <c r="H34" s="2"/>
    </row>
  </sheetData>
  <mergeCells count="12">
    <mergeCell ref="B7:L7"/>
    <mergeCell ref="B15:D15"/>
    <mergeCell ref="F5:H5"/>
    <mergeCell ref="B22:D22"/>
    <mergeCell ref="F10:G10"/>
    <mergeCell ref="H10:I10"/>
    <mergeCell ref="J10:K10"/>
    <mergeCell ref="L10:M10"/>
    <mergeCell ref="F11:G11"/>
    <mergeCell ref="H11:I11"/>
    <mergeCell ref="J11:K11"/>
    <mergeCell ref="L11:M11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  <ignoredErrors>
    <ignoredError sqref="A15:A2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workbookViewId="0">
      <selection activeCell="E1" sqref="E1"/>
    </sheetView>
  </sheetViews>
  <sheetFormatPr defaultRowHeight="12.75" x14ac:dyDescent="0.2"/>
  <cols>
    <col min="2" max="2" width="9.7109375" customWidth="1"/>
    <col min="3" max="3" width="8.7109375" customWidth="1"/>
    <col min="4" max="4" width="7.42578125" customWidth="1"/>
    <col min="5" max="5" width="7.85546875" customWidth="1"/>
    <col min="6" max="6" width="9.7109375" customWidth="1"/>
    <col min="7" max="7" width="7.85546875" customWidth="1"/>
    <col min="8" max="8" width="7.5703125" customWidth="1"/>
    <col min="9" max="9" width="8.7109375" customWidth="1"/>
    <col min="10" max="10" width="8.5703125" customWidth="1"/>
    <col min="11" max="11" width="8.7109375" customWidth="1"/>
    <col min="12" max="13" width="8.28515625" customWidth="1"/>
    <col min="14" max="15" width="8.85546875" customWidth="1"/>
    <col min="16" max="16" width="8.5703125" customWidth="1"/>
    <col min="17" max="17" width="9.7109375" customWidth="1"/>
    <col min="18" max="18" width="10.140625" bestFit="1" customWidth="1"/>
  </cols>
  <sheetData>
    <row r="1" spans="1:18" x14ac:dyDescent="0.2">
      <c r="E1" s="528" t="s">
        <v>271</v>
      </c>
    </row>
    <row r="3" spans="1:18" x14ac:dyDescent="0.2">
      <c r="E3" s="528" t="s">
        <v>247</v>
      </c>
      <c r="F3" s="528"/>
      <c r="G3" s="528"/>
      <c r="H3" s="528"/>
      <c r="I3" s="528"/>
      <c r="J3" s="528"/>
      <c r="K3" s="528"/>
      <c r="L3" s="528"/>
      <c r="M3" s="528"/>
      <c r="N3" s="528"/>
      <c r="O3" s="528"/>
      <c r="P3" s="528"/>
    </row>
    <row r="4" spans="1:18" x14ac:dyDescent="0.2">
      <c r="I4" s="205"/>
      <c r="O4" s="42"/>
    </row>
    <row r="5" spans="1:18" x14ac:dyDescent="0.2">
      <c r="A5" s="5"/>
      <c r="B5" s="5"/>
      <c r="C5" s="5"/>
      <c r="D5" s="5"/>
      <c r="E5" s="5"/>
      <c r="F5" s="5"/>
      <c r="G5" s="569" t="s">
        <v>17</v>
      </c>
      <c r="H5" s="569"/>
      <c r="I5" s="569"/>
      <c r="J5" s="569"/>
      <c r="K5" s="569"/>
    </row>
    <row r="6" spans="1:18" x14ac:dyDescent="0.2">
      <c r="A6" s="5"/>
      <c r="B6" s="5"/>
      <c r="C6" s="5"/>
      <c r="D6" s="5"/>
      <c r="E6" s="5"/>
      <c r="F6" s="5"/>
    </row>
    <row r="7" spans="1:18" x14ac:dyDescent="0.2">
      <c r="A7" s="5"/>
      <c r="B7" s="5"/>
      <c r="C7" s="568" t="s">
        <v>174</v>
      </c>
      <c r="D7" s="568"/>
      <c r="E7" s="568"/>
      <c r="F7" s="568"/>
      <c r="G7" s="568"/>
      <c r="H7" s="568"/>
      <c r="I7" s="568"/>
      <c r="J7" s="568"/>
      <c r="K7" s="568"/>
      <c r="L7" s="568"/>
      <c r="M7" s="568"/>
      <c r="N7" s="568"/>
    </row>
    <row r="8" spans="1:18" x14ac:dyDescent="0.2">
      <c r="A8" s="151"/>
      <c r="B8" s="152"/>
      <c r="G8" s="5"/>
      <c r="H8" s="5"/>
      <c r="I8" s="229">
        <v>2018</v>
      </c>
      <c r="J8" s="229"/>
      <c r="K8" s="5"/>
      <c r="L8" s="5"/>
      <c r="M8" s="5"/>
      <c r="N8" s="5"/>
      <c r="O8" s="5"/>
    </row>
    <row r="9" spans="1:18" ht="13.5" thickBot="1" x14ac:dyDescent="0.25">
      <c r="B9" s="5"/>
      <c r="C9" s="5"/>
      <c r="D9" s="5"/>
      <c r="E9" s="5"/>
      <c r="F9" s="5"/>
      <c r="G9" s="5"/>
      <c r="H9" s="5"/>
      <c r="I9" s="5"/>
      <c r="J9" s="229"/>
      <c r="K9" s="5"/>
      <c r="L9" s="5"/>
      <c r="M9" s="5"/>
      <c r="N9" s="5"/>
      <c r="Q9" s="342" t="s">
        <v>169</v>
      </c>
    </row>
    <row r="10" spans="1:18" x14ac:dyDescent="0.2">
      <c r="A10" s="574" t="s">
        <v>68</v>
      </c>
      <c r="B10" s="588"/>
      <c r="C10" s="344" t="s">
        <v>60</v>
      </c>
      <c r="D10" s="345" t="s">
        <v>57</v>
      </c>
      <c r="E10" s="345" t="s">
        <v>210</v>
      </c>
      <c r="F10" s="345" t="s">
        <v>184</v>
      </c>
      <c r="G10" s="345" t="s">
        <v>86</v>
      </c>
      <c r="H10" s="345" t="s">
        <v>59</v>
      </c>
      <c r="I10" s="345" t="s">
        <v>61</v>
      </c>
      <c r="J10" s="345" t="s">
        <v>85</v>
      </c>
      <c r="K10" s="345" t="s">
        <v>62</v>
      </c>
      <c r="L10" s="345" t="s">
        <v>63</v>
      </c>
      <c r="M10" s="345" t="s">
        <v>58</v>
      </c>
      <c r="N10" s="345" t="s">
        <v>64</v>
      </c>
      <c r="O10" s="345" t="s">
        <v>66</v>
      </c>
      <c r="P10" s="346" t="s">
        <v>67</v>
      </c>
      <c r="Q10" s="590" t="s">
        <v>69</v>
      </c>
    </row>
    <row r="11" spans="1:18" ht="13.5" thickBot="1" x14ac:dyDescent="0.25">
      <c r="A11" s="349"/>
      <c r="B11" s="350"/>
      <c r="C11" s="351" t="s">
        <v>125</v>
      </c>
      <c r="D11" s="352" t="s">
        <v>21</v>
      </c>
      <c r="E11" s="352" t="s">
        <v>246</v>
      </c>
      <c r="F11" s="352" t="s">
        <v>185</v>
      </c>
      <c r="G11" s="352" t="s">
        <v>87</v>
      </c>
      <c r="H11" s="353" t="s">
        <v>201</v>
      </c>
      <c r="I11" s="352" t="s">
        <v>200</v>
      </c>
      <c r="J11" s="352" t="s">
        <v>88</v>
      </c>
      <c r="K11" s="352" t="s">
        <v>34</v>
      </c>
      <c r="L11" s="352" t="s">
        <v>202</v>
      </c>
      <c r="M11" s="352" t="s">
        <v>89</v>
      </c>
      <c r="N11" s="352" t="s">
        <v>90</v>
      </c>
      <c r="O11" s="352" t="s">
        <v>147</v>
      </c>
      <c r="P11" s="354" t="s">
        <v>148</v>
      </c>
      <c r="Q11" s="591"/>
    </row>
    <row r="12" spans="1:18" x14ac:dyDescent="0.2">
      <c r="A12" s="495" t="s">
        <v>123</v>
      </c>
      <c r="B12" s="496"/>
      <c r="C12" s="489"/>
      <c r="D12" s="446"/>
      <c r="E12" s="446"/>
      <c r="F12" s="498">
        <v>11325881</v>
      </c>
      <c r="G12" s="446"/>
      <c r="H12" s="446"/>
      <c r="I12" s="446"/>
      <c r="J12" s="446"/>
      <c r="K12" s="446">
        <v>2460477</v>
      </c>
      <c r="L12" s="446"/>
      <c r="M12" s="446"/>
      <c r="N12" s="446"/>
      <c r="O12" s="446"/>
      <c r="P12" s="490">
        <v>2762052</v>
      </c>
      <c r="Q12" s="543">
        <f>SUM(C12:P12)</f>
        <v>16548410</v>
      </c>
      <c r="R12" s="502"/>
    </row>
    <row r="13" spans="1:18" x14ac:dyDescent="0.2">
      <c r="A13" s="495" t="s">
        <v>251</v>
      </c>
      <c r="B13" s="496"/>
      <c r="C13" s="489"/>
      <c r="D13" s="446"/>
      <c r="E13" s="446"/>
      <c r="F13" s="498">
        <v>200000</v>
      </c>
      <c r="G13" s="446"/>
      <c r="H13" s="446"/>
      <c r="I13" s="446"/>
      <c r="J13" s="446"/>
      <c r="K13" s="446"/>
      <c r="L13" s="446"/>
      <c r="M13" s="446"/>
      <c r="N13" s="446"/>
      <c r="O13" s="446"/>
      <c r="P13" s="490">
        <v>22379</v>
      </c>
      <c r="Q13" s="484">
        <f t="shared" ref="Q13:Q26" si="0">SUM(C13:P13)</f>
        <v>222379</v>
      </c>
      <c r="R13" s="502"/>
    </row>
    <row r="14" spans="1:18" x14ac:dyDescent="0.2">
      <c r="A14" s="495"/>
      <c r="B14" s="496"/>
      <c r="C14" s="489"/>
      <c r="D14" s="446"/>
      <c r="E14" s="446"/>
      <c r="F14" s="498"/>
      <c r="G14" s="446"/>
      <c r="H14" s="446"/>
      <c r="I14" s="446"/>
      <c r="J14" s="446"/>
      <c r="K14" s="446"/>
      <c r="L14" s="446"/>
      <c r="M14" s="446"/>
      <c r="N14" s="446"/>
      <c r="O14" s="446"/>
      <c r="P14" s="490"/>
      <c r="Q14" s="484"/>
      <c r="R14" s="502"/>
    </row>
    <row r="15" spans="1:18" x14ac:dyDescent="0.2">
      <c r="A15" s="495" t="s">
        <v>252</v>
      </c>
      <c r="B15" s="496"/>
      <c r="C15" s="489"/>
      <c r="D15" s="446"/>
      <c r="E15" s="446"/>
      <c r="F15" s="498"/>
      <c r="G15" s="446"/>
      <c r="H15" s="446"/>
      <c r="I15" s="446"/>
      <c r="J15" s="446"/>
      <c r="K15" s="446"/>
      <c r="L15" s="446"/>
      <c r="M15" s="446"/>
      <c r="N15" s="446"/>
      <c r="O15" s="446"/>
      <c r="P15" s="490">
        <v>5300</v>
      </c>
      <c r="Q15" s="484">
        <v>5300</v>
      </c>
      <c r="R15" s="502"/>
    </row>
    <row r="16" spans="1:18" x14ac:dyDescent="0.2">
      <c r="A16" s="495"/>
      <c r="B16" s="496"/>
      <c r="C16" s="489"/>
      <c r="D16" s="446"/>
      <c r="E16" s="446"/>
      <c r="F16" s="498"/>
      <c r="G16" s="446"/>
      <c r="H16" s="446"/>
      <c r="I16" s="446"/>
      <c r="J16" s="446"/>
      <c r="K16" s="446"/>
      <c r="L16" s="446"/>
      <c r="M16" s="446"/>
      <c r="N16" s="446"/>
      <c r="O16" s="446"/>
      <c r="P16" s="490"/>
      <c r="Q16" s="484"/>
      <c r="R16" s="502"/>
    </row>
    <row r="17" spans="1:18" x14ac:dyDescent="0.2">
      <c r="A17" s="495" t="s">
        <v>183</v>
      </c>
      <c r="B17" s="496"/>
      <c r="C17" s="489"/>
      <c r="D17" s="446"/>
      <c r="E17" s="446"/>
      <c r="F17" s="498"/>
      <c r="G17" s="446"/>
      <c r="H17" s="446"/>
      <c r="I17" s="446"/>
      <c r="J17" s="446"/>
      <c r="K17" s="446">
        <v>1011228</v>
      </c>
      <c r="L17" s="446">
        <v>792000</v>
      </c>
      <c r="M17" s="446"/>
      <c r="N17" s="446"/>
      <c r="O17" s="446"/>
      <c r="P17" s="490"/>
      <c r="Q17" s="484">
        <f t="shared" si="0"/>
        <v>1803228</v>
      </c>
      <c r="R17" s="502"/>
    </row>
    <row r="18" spans="1:18" x14ac:dyDescent="0.2">
      <c r="A18" s="495"/>
      <c r="B18" s="496"/>
      <c r="C18" s="489"/>
      <c r="D18" s="446"/>
      <c r="E18" s="446"/>
      <c r="F18" s="498"/>
      <c r="G18" s="446"/>
      <c r="H18" s="446"/>
      <c r="I18" s="446"/>
      <c r="J18" s="446"/>
      <c r="K18" s="446"/>
      <c r="L18" s="446"/>
      <c r="M18" s="446"/>
      <c r="N18" s="446"/>
      <c r="O18" s="446"/>
      <c r="P18" s="490"/>
      <c r="Q18" s="484"/>
      <c r="R18" s="502"/>
    </row>
    <row r="19" spans="1:18" x14ac:dyDescent="0.2">
      <c r="A19" s="284" t="s">
        <v>248</v>
      </c>
      <c r="B19" s="15"/>
      <c r="C19" s="236">
        <v>4130400</v>
      </c>
      <c r="D19" s="452"/>
      <c r="E19" s="452"/>
      <c r="F19" s="452"/>
      <c r="G19" s="452"/>
      <c r="H19" s="452"/>
      <c r="I19" s="452"/>
      <c r="J19" s="452"/>
      <c r="K19" s="452"/>
      <c r="L19" s="452"/>
      <c r="M19" s="452"/>
      <c r="N19" s="452"/>
      <c r="O19" s="452"/>
      <c r="P19" s="483"/>
      <c r="Q19" s="484">
        <f t="shared" si="0"/>
        <v>4130400</v>
      </c>
      <c r="R19" s="502"/>
    </row>
    <row r="20" spans="1:18" x14ac:dyDescent="0.2">
      <c r="A20" s="284"/>
      <c r="B20" s="15"/>
      <c r="C20" s="266"/>
      <c r="D20" s="452"/>
      <c r="E20" s="452"/>
      <c r="F20" s="452"/>
      <c r="G20" s="452"/>
      <c r="H20" s="452"/>
      <c r="I20" s="452"/>
      <c r="J20" s="452"/>
      <c r="K20" s="452"/>
      <c r="L20" s="452"/>
      <c r="M20" s="452"/>
      <c r="N20" s="452"/>
      <c r="O20" s="452"/>
      <c r="P20" s="483"/>
      <c r="Q20" s="484"/>
      <c r="R20" s="502"/>
    </row>
    <row r="21" spans="1:18" x14ac:dyDescent="0.2">
      <c r="A21" s="284" t="s">
        <v>176</v>
      </c>
      <c r="B21" s="15"/>
      <c r="C21" s="236">
        <v>538800</v>
      </c>
      <c r="D21" s="452"/>
      <c r="E21" s="452"/>
      <c r="F21" s="452"/>
      <c r="G21" s="452"/>
      <c r="H21" s="452"/>
      <c r="I21" s="452"/>
      <c r="J21" s="452"/>
      <c r="K21" s="452"/>
      <c r="L21" s="452"/>
      <c r="M21" s="452"/>
      <c r="N21" s="452"/>
      <c r="O21" s="452"/>
      <c r="P21" s="483"/>
      <c r="Q21" s="484">
        <f t="shared" si="0"/>
        <v>538800</v>
      </c>
      <c r="R21" s="502"/>
    </row>
    <row r="22" spans="1:18" x14ac:dyDescent="0.2">
      <c r="A22" s="284"/>
      <c r="B22" s="15"/>
      <c r="C22" s="236"/>
      <c r="D22" s="452"/>
      <c r="E22" s="452"/>
      <c r="F22" s="452"/>
      <c r="G22" s="452"/>
      <c r="H22" s="452"/>
      <c r="I22" s="452"/>
      <c r="J22" s="452"/>
      <c r="K22" s="452"/>
      <c r="L22" s="452"/>
      <c r="M22" s="452"/>
      <c r="N22" s="452"/>
      <c r="O22" s="452"/>
      <c r="P22" s="483"/>
      <c r="Q22" s="484"/>
      <c r="R22" s="502"/>
    </row>
    <row r="23" spans="1:18" x14ac:dyDescent="0.2">
      <c r="A23" s="284" t="s">
        <v>199</v>
      </c>
      <c r="B23" s="15"/>
      <c r="C23" s="236">
        <v>149009</v>
      </c>
      <c r="D23" s="452"/>
      <c r="E23" s="452"/>
      <c r="F23" s="452">
        <v>149009</v>
      </c>
      <c r="G23" s="452"/>
      <c r="H23" s="452"/>
      <c r="I23" s="452"/>
      <c r="J23" s="452"/>
      <c r="K23" s="452">
        <v>149009</v>
      </c>
      <c r="L23" s="452"/>
      <c r="M23" s="452"/>
      <c r="N23" s="452"/>
      <c r="O23" s="452"/>
      <c r="P23" s="483">
        <v>149009</v>
      </c>
      <c r="Q23" s="484">
        <f t="shared" si="0"/>
        <v>596036</v>
      </c>
      <c r="R23" s="502"/>
    </row>
    <row r="24" spans="1:18" x14ac:dyDescent="0.2">
      <c r="A24" s="284" t="s">
        <v>124</v>
      </c>
      <c r="B24" s="15"/>
      <c r="C24" s="236">
        <v>41400</v>
      </c>
      <c r="D24" s="452"/>
      <c r="E24" s="452"/>
      <c r="F24" s="452">
        <v>41400</v>
      </c>
      <c r="G24" s="452"/>
      <c r="H24" s="452"/>
      <c r="I24" s="452"/>
      <c r="J24" s="452"/>
      <c r="K24" s="452">
        <v>41400</v>
      </c>
      <c r="L24" s="452"/>
      <c r="M24" s="452"/>
      <c r="N24" s="452"/>
      <c r="O24" s="452"/>
      <c r="P24" s="483">
        <v>41400</v>
      </c>
      <c r="Q24" s="484">
        <f t="shared" si="0"/>
        <v>165600</v>
      </c>
      <c r="R24" s="502"/>
    </row>
    <row r="25" spans="1:18" x14ac:dyDescent="0.2">
      <c r="A25" s="284" t="s">
        <v>264</v>
      </c>
      <c r="B25" s="15"/>
      <c r="C25" s="236"/>
      <c r="D25" s="452"/>
      <c r="E25" s="452"/>
      <c r="F25" s="452"/>
      <c r="G25" s="452"/>
      <c r="H25" s="452"/>
      <c r="I25" s="452"/>
      <c r="J25" s="452"/>
      <c r="K25" s="452"/>
      <c r="L25" s="452"/>
      <c r="M25" s="452"/>
      <c r="N25" s="452"/>
      <c r="O25" s="452"/>
      <c r="P25" s="483">
        <v>12700</v>
      </c>
      <c r="Q25" s="484">
        <f t="shared" si="0"/>
        <v>12700</v>
      </c>
      <c r="R25" s="502"/>
    </row>
    <row r="26" spans="1:18" x14ac:dyDescent="0.2">
      <c r="A26" s="310" t="s">
        <v>223</v>
      </c>
      <c r="B26" s="497"/>
      <c r="C26" s="297"/>
      <c r="D26" s="444"/>
      <c r="E26" s="444"/>
      <c r="F26" s="444">
        <v>114960</v>
      </c>
      <c r="G26" s="444"/>
      <c r="H26" s="444"/>
      <c r="I26" s="444"/>
      <c r="J26" s="444"/>
      <c r="K26" s="444"/>
      <c r="L26" s="444"/>
      <c r="M26" s="444"/>
      <c r="N26" s="444"/>
      <c r="O26" s="444"/>
      <c r="P26" s="491"/>
      <c r="Q26" s="484">
        <f t="shared" si="0"/>
        <v>114960</v>
      </c>
      <c r="R26" s="502"/>
    </row>
    <row r="27" spans="1:18" ht="13.5" thickBot="1" x14ac:dyDescent="0.25">
      <c r="A27" s="310"/>
      <c r="B27" s="312"/>
      <c r="C27" s="297"/>
      <c r="D27" s="444"/>
      <c r="E27" s="444"/>
      <c r="F27" s="444"/>
      <c r="G27" s="444"/>
      <c r="H27" s="444"/>
      <c r="I27" s="444"/>
      <c r="J27" s="444"/>
      <c r="K27" s="444"/>
      <c r="L27" s="444"/>
      <c r="M27" s="444"/>
      <c r="N27" s="444"/>
      <c r="O27" s="444"/>
      <c r="P27" s="491"/>
      <c r="Q27" s="544"/>
      <c r="R27" s="502"/>
    </row>
    <row r="28" spans="1:18" ht="13.5" thickBot="1" x14ac:dyDescent="0.25">
      <c r="A28" s="157" t="s">
        <v>204</v>
      </c>
      <c r="B28" s="105"/>
      <c r="C28" s="268">
        <f>SUM(C12:C27)</f>
        <v>4859609</v>
      </c>
      <c r="D28" s="451">
        <f t="shared" ref="D28:P28" si="1">SUM(D12:D27)</f>
        <v>0</v>
      </c>
      <c r="E28" s="451">
        <f t="shared" si="1"/>
        <v>0</v>
      </c>
      <c r="F28" s="451">
        <f t="shared" si="1"/>
        <v>11831250</v>
      </c>
      <c r="G28" s="451">
        <f t="shared" si="1"/>
        <v>0</v>
      </c>
      <c r="H28" s="451">
        <f t="shared" si="1"/>
        <v>0</v>
      </c>
      <c r="I28" s="451">
        <f t="shared" si="1"/>
        <v>0</v>
      </c>
      <c r="J28" s="451">
        <f t="shared" si="1"/>
        <v>0</v>
      </c>
      <c r="K28" s="451">
        <f t="shared" si="1"/>
        <v>3662114</v>
      </c>
      <c r="L28" s="451">
        <f t="shared" si="1"/>
        <v>792000</v>
      </c>
      <c r="M28" s="451">
        <f t="shared" si="1"/>
        <v>0</v>
      </c>
      <c r="N28" s="451">
        <f t="shared" si="1"/>
        <v>0</v>
      </c>
      <c r="O28" s="451">
        <f t="shared" si="1"/>
        <v>0</v>
      </c>
      <c r="P28" s="301">
        <f t="shared" si="1"/>
        <v>2992840</v>
      </c>
      <c r="Q28" s="487">
        <f>SUM(Q12:Q27)</f>
        <v>24137813</v>
      </c>
      <c r="R28" s="502"/>
    </row>
    <row r="29" spans="1:18" x14ac:dyDescent="0.2">
      <c r="A29" s="347"/>
      <c r="B29" s="343"/>
      <c r="C29" s="492"/>
      <c r="D29" s="492"/>
      <c r="E29" s="492"/>
      <c r="F29" s="492"/>
      <c r="G29" s="492"/>
      <c r="H29" s="492"/>
      <c r="I29" s="492"/>
      <c r="J29" s="492"/>
      <c r="K29" s="492"/>
      <c r="L29" s="492"/>
      <c r="M29" s="492"/>
      <c r="N29" s="492"/>
      <c r="O29" s="492"/>
      <c r="P29" s="492"/>
      <c r="Q29" s="493"/>
      <c r="R29" s="502"/>
    </row>
    <row r="30" spans="1:18" x14ac:dyDescent="0.2">
      <c r="A30" s="348" t="s">
        <v>206</v>
      </c>
      <c r="B30" s="153"/>
      <c r="C30" s="236">
        <v>805428</v>
      </c>
      <c r="D30" s="452"/>
      <c r="E30" s="452"/>
      <c r="F30" s="452">
        <v>1225369</v>
      </c>
      <c r="G30" s="452"/>
      <c r="H30" s="452"/>
      <c r="I30" s="452"/>
      <c r="J30" s="452"/>
      <c r="K30" s="452">
        <v>676984</v>
      </c>
      <c r="L30" s="452">
        <v>154440</v>
      </c>
      <c r="M30" s="452"/>
      <c r="N30" s="452"/>
      <c r="O30" s="452"/>
      <c r="P30" s="483">
        <v>538600</v>
      </c>
      <c r="Q30" s="484">
        <f>SUM(C30:P30)</f>
        <v>3400821</v>
      </c>
      <c r="R30" s="502"/>
    </row>
    <row r="31" spans="1:18" x14ac:dyDescent="0.2">
      <c r="A31" s="348" t="s">
        <v>126</v>
      </c>
      <c r="B31" s="153"/>
      <c r="C31" s="236">
        <v>37151</v>
      </c>
      <c r="D31" s="452"/>
      <c r="E31" s="452"/>
      <c r="F31" s="452">
        <v>34112</v>
      </c>
      <c r="G31" s="452"/>
      <c r="H31" s="452"/>
      <c r="I31" s="452"/>
      <c r="J31" s="452"/>
      <c r="K31" s="452">
        <v>34112</v>
      </c>
      <c r="L31" s="452"/>
      <c r="M31" s="452"/>
      <c r="N31" s="452"/>
      <c r="O31" s="452"/>
      <c r="P31" s="483">
        <v>37151</v>
      </c>
      <c r="Q31" s="484">
        <f>SUM(C31:P31)</f>
        <v>142526</v>
      </c>
      <c r="R31" s="502"/>
    </row>
    <row r="32" spans="1:18" x14ac:dyDescent="0.2">
      <c r="A32" s="348" t="s">
        <v>127</v>
      </c>
      <c r="B32" s="153"/>
      <c r="C32" s="236">
        <v>35951</v>
      </c>
      <c r="D32" s="452"/>
      <c r="E32" s="452"/>
      <c r="F32" s="452">
        <v>33732</v>
      </c>
      <c r="G32" s="452"/>
      <c r="H32" s="452"/>
      <c r="I32" s="452"/>
      <c r="J32" s="452"/>
      <c r="K32" s="452">
        <v>33732</v>
      </c>
      <c r="L32" s="452"/>
      <c r="M32" s="452"/>
      <c r="N32" s="452"/>
      <c r="O32" s="452"/>
      <c r="P32" s="483">
        <v>35951</v>
      </c>
      <c r="Q32" s="484">
        <f>SUM(C32:P32)</f>
        <v>139366</v>
      </c>
      <c r="R32" s="502"/>
    </row>
    <row r="33" spans="1:18" x14ac:dyDescent="0.2">
      <c r="A33" s="348" t="s">
        <v>181</v>
      </c>
      <c r="B33" s="153"/>
      <c r="C33" s="236"/>
      <c r="D33" s="452"/>
      <c r="E33" s="452"/>
      <c r="F33" s="452">
        <v>150000</v>
      </c>
      <c r="G33" s="452"/>
      <c r="H33" s="452"/>
      <c r="I33" s="452"/>
      <c r="J33" s="452"/>
      <c r="K33" s="452"/>
      <c r="L33" s="452"/>
      <c r="M33" s="452"/>
      <c r="N33" s="452"/>
      <c r="O33" s="452"/>
      <c r="P33" s="483">
        <v>7258</v>
      </c>
      <c r="Q33" s="484">
        <f>SUM(C33:P33)</f>
        <v>157258</v>
      </c>
      <c r="R33" s="502"/>
    </row>
    <row r="34" spans="1:18" ht="13.5" thickBot="1" x14ac:dyDescent="0.25">
      <c r="A34" s="481"/>
      <c r="B34" s="482"/>
      <c r="C34" s="293"/>
      <c r="D34" s="454"/>
      <c r="E34" s="454"/>
      <c r="F34" s="454"/>
      <c r="G34" s="454"/>
      <c r="H34" s="454"/>
      <c r="I34" s="454"/>
      <c r="J34" s="454"/>
      <c r="K34" s="454"/>
      <c r="L34" s="454"/>
      <c r="M34" s="454"/>
      <c r="N34" s="454"/>
      <c r="O34" s="454"/>
      <c r="P34" s="494"/>
      <c r="Q34" s="465"/>
      <c r="R34" s="502"/>
    </row>
    <row r="35" spans="1:18" ht="13.5" thickBot="1" x14ac:dyDescent="0.25">
      <c r="A35" s="157" t="s">
        <v>203</v>
      </c>
      <c r="B35" s="105"/>
      <c r="C35" s="268">
        <f>SUM(C30:C34)</f>
        <v>878530</v>
      </c>
      <c r="D35" s="451">
        <f t="shared" ref="D35:Q35" si="2">SUM(D30:D34)</f>
        <v>0</v>
      </c>
      <c r="E35" s="451">
        <f t="shared" si="2"/>
        <v>0</v>
      </c>
      <c r="F35" s="451">
        <f t="shared" si="2"/>
        <v>1443213</v>
      </c>
      <c r="G35" s="451">
        <f t="shared" si="2"/>
        <v>0</v>
      </c>
      <c r="H35" s="451">
        <f t="shared" si="2"/>
        <v>0</v>
      </c>
      <c r="I35" s="451">
        <f t="shared" si="2"/>
        <v>0</v>
      </c>
      <c r="J35" s="451">
        <f t="shared" si="2"/>
        <v>0</v>
      </c>
      <c r="K35" s="451">
        <f t="shared" si="2"/>
        <v>744828</v>
      </c>
      <c r="L35" s="451">
        <f t="shared" si="2"/>
        <v>154440</v>
      </c>
      <c r="M35" s="451">
        <f t="shared" si="2"/>
        <v>0</v>
      </c>
      <c r="N35" s="451">
        <f t="shared" si="2"/>
        <v>0</v>
      </c>
      <c r="O35" s="451">
        <f t="shared" si="2"/>
        <v>0</v>
      </c>
      <c r="P35" s="301">
        <f t="shared" si="2"/>
        <v>618960</v>
      </c>
      <c r="Q35" s="487">
        <f t="shared" si="2"/>
        <v>3839971</v>
      </c>
      <c r="R35" s="502"/>
    </row>
    <row r="36" spans="1:18" x14ac:dyDescent="0.2">
      <c r="A36" s="503"/>
      <c r="B36" s="503"/>
      <c r="C36" s="504"/>
      <c r="D36" s="504"/>
      <c r="E36" s="504"/>
      <c r="F36" s="504"/>
      <c r="G36" s="504"/>
      <c r="H36" s="504"/>
      <c r="I36" s="504"/>
      <c r="J36" s="504"/>
      <c r="K36" s="504"/>
      <c r="L36" s="504"/>
      <c r="M36" s="504"/>
      <c r="N36" s="504"/>
      <c r="O36" s="504"/>
      <c r="P36" s="504"/>
      <c r="Q36" s="504"/>
    </row>
    <row r="37" spans="1:18" x14ac:dyDescent="0.2">
      <c r="A37" s="156"/>
      <c r="B37" s="15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64"/>
    </row>
    <row r="38" spans="1:18" x14ac:dyDescent="0.2">
      <c r="P38" t="s">
        <v>35</v>
      </c>
    </row>
    <row r="39" spans="1:18" ht="13.5" thickBot="1" x14ac:dyDescent="0.25">
      <c r="Q39" s="342" t="s">
        <v>169</v>
      </c>
    </row>
    <row r="40" spans="1:18" x14ac:dyDescent="0.2">
      <c r="A40" s="589" t="s">
        <v>68</v>
      </c>
      <c r="B40" s="579"/>
      <c r="C40" s="344" t="s">
        <v>60</v>
      </c>
      <c r="D40" s="345" t="s">
        <v>57</v>
      </c>
      <c r="E40" s="345" t="s">
        <v>210</v>
      </c>
      <c r="F40" s="345" t="s">
        <v>184</v>
      </c>
      <c r="G40" s="345" t="s">
        <v>86</v>
      </c>
      <c r="H40" s="345" t="s">
        <v>59</v>
      </c>
      <c r="I40" s="345" t="s">
        <v>61</v>
      </c>
      <c r="J40" s="345" t="s">
        <v>85</v>
      </c>
      <c r="K40" s="345" t="s">
        <v>62</v>
      </c>
      <c r="L40" s="345" t="s">
        <v>63</v>
      </c>
      <c r="M40" s="345" t="s">
        <v>58</v>
      </c>
      <c r="N40" s="345" t="s">
        <v>64</v>
      </c>
      <c r="O40" s="345" t="s">
        <v>66</v>
      </c>
      <c r="P40" s="346" t="s">
        <v>67</v>
      </c>
      <c r="Q40" s="590" t="s">
        <v>69</v>
      </c>
    </row>
    <row r="41" spans="1:18" ht="13.5" thickBot="1" x14ac:dyDescent="0.25">
      <c r="A41" s="355"/>
      <c r="B41" s="356"/>
      <c r="C41" s="351" t="s">
        <v>125</v>
      </c>
      <c r="D41" s="352" t="s">
        <v>21</v>
      </c>
      <c r="E41" s="352" t="s">
        <v>246</v>
      </c>
      <c r="F41" s="352" t="s">
        <v>185</v>
      </c>
      <c r="G41" s="352" t="s">
        <v>87</v>
      </c>
      <c r="H41" s="353" t="s">
        <v>201</v>
      </c>
      <c r="I41" s="352" t="s">
        <v>200</v>
      </c>
      <c r="J41" s="352" t="s">
        <v>88</v>
      </c>
      <c r="K41" s="352" t="s">
        <v>34</v>
      </c>
      <c r="L41" s="352" t="s">
        <v>202</v>
      </c>
      <c r="M41" s="352" t="s">
        <v>89</v>
      </c>
      <c r="N41" s="352" t="s">
        <v>90</v>
      </c>
      <c r="O41" s="352" t="s">
        <v>147</v>
      </c>
      <c r="P41" s="354" t="s">
        <v>148</v>
      </c>
      <c r="Q41" s="591"/>
    </row>
    <row r="42" spans="1:18" x14ac:dyDescent="0.2">
      <c r="A42" s="284" t="s">
        <v>128</v>
      </c>
      <c r="B42" s="30"/>
      <c r="C42" s="236"/>
      <c r="D42" s="452"/>
      <c r="E42" s="452"/>
      <c r="F42" s="452">
        <v>157480</v>
      </c>
      <c r="G42" s="452"/>
      <c r="H42" s="452"/>
      <c r="I42" s="452"/>
      <c r="J42" s="452"/>
      <c r="K42" s="452">
        <v>25000</v>
      </c>
      <c r="L42" s="452"/>
      <c r="M42" s="452"/>
      <c r="N42" s="452"/>
      <c r="O42" s="452"/>
      <c r="P42" s="483">
        <v>25000</v>
      </c>
      <c r="Q42" s="484">
        <f>SUM(C42:P42)</f>
        <v>207480</v>
      </c>
      <c r="R42" s="502"/>
    </row>
    <row r="43" spans="1:18" x14ac:dyDescent="0.2">
      <c r="A43" s="284" t="s">
        <v>129</v>
      </c>
      <c r="B43" s="30"/>
      <c r="C43" s="236">
        <v>80000</v>
      </c>
      <c r="D43" s="452"/>
      <c r="E43" s="452"/>
      <c r="F43" s="452"/>
      <c r="G43" s="452"/>
      <c r="H43" s="452"/>
      <c r="I43" s="452"/>
      <c r="J43" s="452"/>
      <c r="K43" s="452"/>
      <c r="L43" s="452"/>
      <c r="M43" s="452"/>
      <c r="N43" s="452"/>
      <c r="O43" s="452"/>
      <c r="P43" s="483">
        <v>10000</v>
      </c>
      <c r="Q43" s="484">
        <f>SUM(C43:P43)</f>
        <v>90000</v>
      </c>
      <c r="R43" s="502"/>
    </row>
    <row r="44" spans="1:18" x14ac:dyDescent="0.2">
      <c r="A44" s="284" t="s">
        <v>130</v>
      </c>
      <c r="B44" s="30"/>
      <c r="C44" s="236">
        <v>32000</v>
      </c>
      <c r="D44" s="452"/>
      <c r="E44" s="452"/>
      <c r="F44" s="452"/>
      <c r="G44" s="452"/>
      <c r="H44" s="452"/>
      <c r="I44" s="452"/>
      <c r="J44" s="452"/>
      <c r="K44" s="452"/>
      <c r="L44" s="452"/>
      <c r="M44" s="452"/>
      <c r="N44" s="452"/>
      <c r="O44" s="452"/>
      <c r="P44" s="483"/>
      <c r="Q44" s="484">
        <f>SUM(C44:P44)</f>
        <v>32000</v>
      </c>
      <c r="R44" s="502"/>
    </row>
    <row r="45" spans="1:18" hidden="1" x14ac:dyDescent="0.2">
      <c r="A45" s="284" t="s">
        <v>36</v>
      </c>
      <c r="B45" s="30"/>
      <c r="C45" s="236"/>
      <c r="D45" s="452"/>
      <c r="E45" s="452"/>
      <c r="F45" s="452"/>
      <c r="G45" s="452"/>
      <c r="H45" s="452"/>
      <c r="I45" s="452"/>
      <c r="J45" s="452"/>
      <c r="K45" s="452"/>
      <c r="L45" s="452"/>
      <c r="M45" s="452"/>
      <c r="N45" s="452"/>
      <c r="O45" s="452"/>
      <c r="P45" s="483"/>
      <c r="Q45" s="484"/>
      <c r="R45" s="502"/>
    </row>
    <row r="46" spans="1:18" x14ac:dyDescent="0.2">
      <c r="A46" s="284" t="s">
        <v>131</v>
      </c>
      <c r="B46" s="30"/>
      <c r="C46" s="236"/>
      <c r="D46" s="452">
        <v>40000</v>
      </c>
      <c r="E46" s="452"/>
      <c r="F46" s="452">
        <v>260100</v>
      </c>
      <c r="G46" s="452">
        <v>100000</v>
      </c>
      <c r="H46" s="452"/>
      <c r="I46" s="452"/>
      <c r="J46" s="452">
        <v>400000</v>
      </c>
      <c r="K46" s="452"/>
      <c r="L46" s="452"/>
      <c r="M46" s="452"/>
      <c r="N46" s="452"/>
      <c r="O46" s="452"/>
      <c r="P46" s="483">
        <v>500000</v>
      </c>
      <c r="Q46" s="484">
        <f>SUM(C46:P46)</f>
        <v>1300100</v>
      </c>
      <c r="R46" s="502"/>
    </row>
    <row r="47" spans="1:18" x14ac:dyDescent="0.2">
      <c r="A47" s="284" t="s">
        <v>132</v>
      </c>
      <c r="B47" s="30"/>
      <c r="C47" s="236">
        <v>125000</v>
      </c>
      <c r="D47" s="452"/>
      <c r="E47" s="452"/>
      <c r="F47" s="452"/>
      <c r="G47" s="452"/>
      <c r="H47" s="452"/>
      <c r="I47" s="452"/>
      <c r="J47" s="452">
        <v>300000</v>
      </c>
      <c r="K47" s="452">
        <v>400000</v>
      </c>
      <c r="L47" s="452"/>
      <c r="M47" s="452"/>
      <c r="N47" s="452">
        <v>195000</v>
      </c>
      <c r="O47" s="452"/>
      <c r="P47" s="483"/>
      <c r="Q47" s="484">
        <f>SUM(C47:P47)</f>
        <v>1020000</v>
      </c>
      <c r="R47" s="502"/>
    </row>
    <row r="48" spans="1:18" x14ac:dyDescent="0.2">
      <c r="A48" s="284" t="s">
        <v>133</v>
      </c>
      <c r="B48" s="30"/>
      <c r="C48" s="236">
        <v>40000</v>
      </c>
      <c r="D48" s="452">
        <v>110000</v>
      </c>
      <c r="E48" s="452"/>
      <c r="F48" s="452">
        <v>839175</v>
      </c>
      <c r="G48" s="452">
        <v>62700</v>
      </c>
      <c r="H48" s="452"/>
      <c r="I48" s="452"/>
      <c r="J48" s="452">
        <v>170000</v>
      </c>
      <c r="K48" s="452">
        <v>500000</v>
      </c>
      <c r="L48" s="452">
        <v>20000</v>
      </c>
      <c r="M48" s="452"/>
      <c r="N48" s="452">
        <v>75000</v>
      </c>
      <c r="O48" s="452"/>
      <c r="P48" s="483">
        <v>25000</v>
      </c>
      <c r="Q48" s="484">
        <f>SUM(C48:P48)</f>
        <v>1841875</v>
      </c>
      <c r="R48" s="502"/>
    </row>
    <row r="49" spans="1:18" x14ac:dyDescent="0.2">
      <c r="A49" s="284" t="s">
        <v>134</v>
      </c>
      <c r="B49" s="30"/>
      <c r="C49" s="236">
        <v>30000</v>
      </c>
      <c r="D49" s="452"/>
      <c r="E49" s="452"/>
      <c r="F49" s="452">
        <v>1662425</v>
      </c>
      <c r="G49" s="452"/>
      <c r="H49" s="452"/>
      <c r="I49" s="452"/>
      <c r="J49" s="452"/>
      <c r="K49" s="452">
        <v>100000</v>
      </c>
      <c r="L49" s="452"/>
      <c r="M49" s="452"/>
      <c r="N49" s="452"/>
      <c r="O49" s="452"/>
      <c r="P49" s="483"/>
      <c r="Q49" s="484">
        <f>SUM(C49:P49)</f>
        <v>1792425</v>
      </c>
      <c r="R49" s="502"/>
    </row>
    <row r="50" spans="1:18" x14ac:dyDescent="0.2">
      <c r="A50" s="280" t="s">
        <v>37</v>
      </c>
      <c r="B50" s="39"/>
      <c r="C50" s="266">
        <f>SUM(C42:C49)</f>
        <v>307000</v>
      </c>
      <c r="D50" s="485">
        <f>SUM(D42:D49)</f>
        <v>150000</v>
      </c>
      <c r="E50" s="485"/>
      <c r="F50" s="485">
        <f>SUM(F42:F49)</f>
        <v>2919180</v>
      </c>
      <c r="G50" s="485">
        <f>SUM(G42:G49)</f>
        <v>162700</v>
      </c>
      <c r="H50" s="485">
        <v>0</v>
      </c>
      <c r="I50" s="485">
        <v>0</v>
      </c>
      <c r="J50" s="485">
        <f>SUM(J42:J49)</f>
        <v>870000</v>
      </c>
      <c r="K50" s="485">
        <f>SUM(K42:K49)</f>
        <v>1025000</v>
      </c>
      <c r="L50" s="485">
        <f>SUM(L42:L49)</f>
        <v>20000</v>
      </c>
      <c r="M50" s="485">
        <v>0</v>
      </c>
      <c r="N50" s="485">
        <f>SUM(N42:N49)</f>
        <v>270000</v>
      </c>
      <c r="O50" s="485">
        <v>0</v>
      </c>
      <c r="P50" s="486">
        <f>SUM(P42:P49)</f>
        <v>560000</v>
      </c>
      <c r="Q50" s="470">
        <f>SUM(C50:P50)</f>
        <v>6283880</v>
      </c>
      <c r="R50" s="502"/>
    </row>
    <row r="51" spans="1:18" x14ac:dyDescent="0.2">
      <c r="A51" s="284"/>
      <c r="B51" s="30"/>
      <c r="C51" s="236"/>
      <c r="D51" s="452"/>
      <c r="E51" s="452"/>
      <c r="F51" s="452"/>
      <c r="G51" s="452"/>
      <c r="H51" s="452"/>
      <c r="I51" s="452"/>
      <c r="J51" s="452"/>
      <c r="K51" s="452"/>
      <c r="L51" s="452"/>
      <c r="M51" s="452"/>
      <c r="N51" s="452"/>
      <c r="O51" s="452"/>
      <c r="P51" s="483"/>
      <c r="Q51" s="484"/>
      <c r="R51" s="502"/>
    </row>
    <row r="52" spans="1:18" x14ac:dyDescent="0.2">
      <c r="A52" s="284" t="s">
        <v>135</v>
      </c>
      <c r="B52" s="30"/>
      <c r="C52" s="236">
        <v>280000</v>
      </c>
      <c r="D52" s="452"/>
      <c r="E52" s="452"/>
      <c r="F52" s="452">
        <v>28000</v>
      </c>
      <c r="G52" s="452"/>
      <c r="H52" s="452"/>
      <c r="I52" s="452"/>
      <c r="J52" s="452"/>
      <c r="K52" s="452"/>
      <c r="L52" s="452"/>
      <c r="M52" s="452"/>
      <c r="N52" s="452"/>
      <c r="O52" s="452"/>
      <c r="P52" s="483">
        <v>28000</v>
      </c>
      <c r="Q52" s="484">
        <f>SUM(C52:P52)</f>
        <v>336000</v>
      </c>
      <c r="R52" s="502"/>
    </row>
    <row r="53" spans="1:18" x14ac:dyDescent="0.2">
      <c r="A53" s="284" t="s">
        <v>136</v>
      </c>
      <c r="B53" s="30"/>
      <c r="C53" s="236">
        <v>76000</v>
      </c>
      <c r="D53" s="452"/>
      <c r="E53" s="452"/>
      <c r="F53" s="452">
        <v>7000</v>
      </c>
      <c r="G53" s="452"/>
      <c r="H53" s="452"/>
      <c r="I53" s="452"/>
      <c r="J53" s="452"/>
      <c r="K53" s="452"/>
      <c r="L53" s="452"/>
      <c r="M53" s="452"/>
      <c r="N53" s="452"/>
      <c r="O53" s="452"/>
      <c r="P53" s="483">
        <v>7000</v>
      </c>
      <c r="Q53" s="484">
        <f>SUM(C53:P53)</f>
        <v>90000</v>
      </c>
      <c r="R53" s="502"/>
    </row>
    <row r="54" spans="1:18" x14ac:dyDescent="0.2">
      <c r="A54" s="280" t="s">
        <v>38</v>
      </c>
      <c r="B54" s="39"/>
      <c r="C54" s="266">
        <f>SUM(C52:C53)</f>
        <v>356000</v>
      </c>
      <c r="D54" s="485">
        <v>0</v>
      </c>
      <c r="E54" s="485"/>
      <c r="F54" s="485">
        <v>35000</v>
      </c>
      <c r="G54" s="485">
        <v>0</v>
      </c>
      <c r="H54" s="485">
        <v>0</v>
      </c>
      <c r="I54" s="485">
        <v>0</v>
      </c>
      <c r="J54" s="485">
        <v>0</v>
      </c>
      <c r="K54" s="485">
        <v>0</v>
      </c>
      <c r="L54" s="485">
        <v>0</v>
      </c>
      <c r="M54" s="485">
        <v>0</v>
      </c>
      <c r="N54" s="485">
        <v>0</v>
      </c>
      <c r="O54" s="485">
        <v>0</v>
      </c>
      <c r="P54" s="486">
        <f>SUM(P52:P53)</f>
        <v>35000</v>
      </c>
      <c r="Q54" s="470">
        <f>SUM(C54:P54)</f>
        <v>426000</v>
      </c>
      <c r="R54" s="502"/>
    </row>
    <row r="55" spans="1:18" x14ac:dyDescent="0.2">
      <c r="A55" s="280"/>
      <c r="B55" s="39"/>
      <c r="C55" s="266"/>
      <c r="D55" s="485"/>
      <c r="E55" s="485"/>
      <c r="F55" s="485"/>
      <c r="G55" s="485"/>
      <c r="H55" s="485"/>
      <c r="I55" s="485"/>
      <c r="J55" s="485"/>
      <c r="K55" s="485"/>
      <c r="L55" s="485"/>
      <c r="M55" s="485"/>
      <c r="N55" s="485"/>
      <c r="O55" s="485"/>
      <c r="P55" s="486"/>
      <c r="Q55" s="484"/>
      <c r="R55" s="502"/>
    </row>
    <row r="56" spans="1:18" x14ac:dyDescent="0.2">
      <c r="A56" s="284" t="s">
        <v>137</v>
      </c>
      <c r="B56" s="30"/>
      <c r="C56" s="236"/>
      <c r="D56" s="452"/>
      <c r="E56" s="452"/>
      <c r="F56" s="452"/>
      <c r="G56" s="452"/>
      <c r="H56" s="452"/>
      <c r="I56" s="452"/>
      <c r="J56" s="452"/>
      <c r="K56" s="452"/>
      <c r="L56" s="452"/>
      <c r="M56" s="452"/>
      <c r="N56" s="452"/>
      <c r="O56" s="452">
        <v>1500000</v>
      </c>
      <c r="P56" s="483"/>
      <c r="Q56" s="484">
        <f t="shared" ref="Q56:Q65" si="3">SUM(C56:P56)</f>
        <v>1500000</v>
      </c>
      <c r="R56" s="502"/>
    </row>
    <row r="57" spans="1:18" x14ac:dyDescent="0.2">
      <c r="A57" s="284" t="s">
        <v>138</v>
      </c>
      <c r="B57" s="30"/>
      <c r="C57" s="236"/>
      <c r="D57" s="452"/>
      <c r="E57" s="452"/>
      <c r="F57" s="452"/>
      <c r="G57" s="452"/>
      <c r="H57" s="452"/>
      <c r="I57" s="452"/>
      <c r="J57" s="452"/>
      <c r="K57" s="452">
        <v>30000</v>
      </c>
      <c r="L57" s="452"/>
      <c r="M57" s="452"/>
      <c r="N57" s="452"/>
      <c r="O57" s="452"/>
      <c r="P57" s="483"/>
      <c r="Q57" s="484">
        <f t="shared" si="3"/>
        <v>30000</v>
      </c>
      <c r="R57" s="502"/>
    </row>
    <row r="58" spans="1:18" x14ac:dyDescent="0.2">
      <c r="A58" s="284" t="s">
        <v>139</v>
      </c>
      <c r="B58" s="30"/>
      <c r="C58" s="287">
        <v>100000</v>
      </c>
      <c r="D58" s="450"/>
      <c r="E58" s="450"/>
      <c r="F58" s="450"/>
      <c r="G58" s="452"/>
      <c r="H58" s="452"/>
      <c r="I58" s="452"/>
      <c r="J58" s="452"/>
      <c r="K58" s="452">
        <v>220000</v>
      </c>
      <c r="L58" s="452"/>
      <c r="M58" s="452">
        <v>15000</v>
      </c>
      <c r="N58" s="452">
        <v>270000</v>
      </c>
      <c r="O58" s="452"/>
      <c r="P58" s="483"/>
      <c r="Q58" s="484">
        <f t="shared" si="3"/>
        <v>605000</v>
      </c>
      <c r="R58" s="502"/>
    </row>
    <row r="59" spans="1:18" x14ac:dyDescent="0.2">
      <c r="A59" s="284" t="s">
        <v>140</v>
      </c>
      <c r="B59" s="30"/>
      <c r="C59" s="236">
        <v>120000</v>
      </c>
      <c r="D59" s="452">
        <v>10000</v>
      </c>
      <c r="E59" s="452"/>
      <c r="F59" s="452"/>
      <c r="G59" s="452"/>
      <c r="H59" s="452"/>
      <c r="I59" s="452">
        <v>420000</v>
      </c>
      <c r="J59" s="452"/>
      <c r="K59" s="452">
        <v>400000</v>
      </c>
      <c r="L59" s="452"/>
      <c r="M59" s="452">
        <v>8000</v>
      </c>
      <c r="N59" s="452">
        <v>170000</v>
      </c>
      <c r="O59" s="452"/>
      <c r="P59" s="483"/>
      <c r="Q59" s="484">
        <f>SUM(C59:P59)</f>
        <v>1128000</v>
      </c>
      <c r="R59" s="502"/>
    </row>
    <row r="60" spans="1:18" x14ac:dyDescent="0.2">
      <c r="A60" s="284" t="s">
        <v>208</v>
      </c>
      <c r="B60" s="30"/>
      <c r="C60" s="236">
        <v>150000</v>
      </c>
      <c r="D60" s="452">
        <v>20000</v>
      </c>
      <c r="E60" s="452"/>
      <c r="F60" s="452"/>
      <c r="G60" s="452"/>
      <c r="H60" s="452"/>
      <c r="I60" s="452"/>
      <c r="J60" s="452"/>
      <c r="K60" s="452">
        <v>550000</v>
      </c>
      <c r="L60" s="452"/>
      <c r="M60" s="452">
        <v>2000</v>
      </c>
      <c r="N60" s="452">
        <v>52000</v>
      </c>
      <c r="O60" s="452"/>
      <c r="P60" s="483"/>
      <c r="Q60" s="484">
        <f t="shared" si="3"/>
        <v>774000</v>
      </c>
      <c r="R60" s="502"/>
    </row>
    <row r="61" spans="1:18" x14ac:dyDescent="0.2">
      <c r="A61" s="284" t="s">
        <v>141</v>
      </c>
      <c r="B61" s="30"/>
      <c r="C61" s="236">
        <v>60000</v>
      </c>
      <c r="D61" s="452"/>
      <c r="E61" s="452"/>
      <c r="F61" s="452">
        <v>351969</v>
      </c>
      <c r="G61" s="452">
        <v>10000</v>
      </c>
      <c r="H61" s="452"/>
      <c r="I61" s="452"/>
      <c r="J61" s="452">
        <v>92236</v>
      </c>
      <c r="K61" s="452">
        <v>1500000</v>
      </c>
      <c r="L61" s="452"/>
      <c r="M61" s="452"/>
      <c r="N61" s="452">
        <v>50000</v>
      </c>
      <c r="O61" s="452"/>
      <c r="P61" s="483">
        <v>200000</v>
      </c>
      <c r="Q61" s="484">
        <f t="shared" si="3"/>
        <v>2264205</v>
      </c>
      <c r="R61" s="502"/>
    </row>
    <row r="62" spans="1:18" x14ac:dyDescent="0.2">
      <c r="A62" s="284" t="s">
        <v>145</v>
      </c>
      <c r="B62" s="30"/>
      <c r="C62" s="236">
        <v>406000</v>
      </c>
      <c r="D62" s="452"/>
      <c r="E62" s="452"/>
      <c r="F62" s="452"/>
      <c r="G62" s="452"/>
      <c r="H62" s="452"/>
      <c r="I62" s="452"/>
      <c r="J62" s="452"/>
      <c r="K62" s="452"/>
      <c r="L62" s="452"/>
      <c r="M62" s="452"/>
      <c r="N62" s="452"/>
      <c r="O62" s="452"/>
      <c r="P62" s="483"/>
      <c r="Q62" s="484">
        <f t="shared" si="3"/>
        <v>406000</v>
      </c>
      <c r="R62" s="502"/>
    </row>
    <row r="63" spans="1:18" x14ac:dyDescent="0.2">
      <c r="A63" s="284" t="s">
        <v>142</v>
      </c>
      <c r="B63" s="30"/>
      <c r="C63" s="236">
        <v>750000</v>
      </c>
      <c r="D63" s="452"/>
      <c r="E63" s="452"/>
      <c r="F63" s="452">
        <v>157480</v>
      </c>
      <c r="G63" s="452">
        <v>40000</v>
      </c>
      <c r="H63" s="452">
        <v>327000</v>
      </c>
      <c r="I63" s="452">
        <v>1897716</v>
      </c>
      <c r="J63" s="452"/>
      <c r="K63" s="452">
        <v>300000</v>
      </c>
      <c r="L63" s="452"/>
      <c r="M63" s="452">
        <v>110000</v>
      </c>
      <c r="N63" s="452">
        <v>800000</v>
      </c>
      <c r="O63" s="452"/>
      <c r="P63" s="483"/>
      <c r="Q63" s="484">
        <f t="shared" si="3"/>
        <v>4382196</v>
      </c>
      <c r="R63" s="502"/>
    </row>
    <row r="64" spans="1:18" x14ac:dyDescent="0.2">
      <c r="A64" s="284" t="s">
        <v>146</v>
      </c>
      <c r="B64" s="30"/>
      <c r="C64" s="236">
        <v>10000</v>
      </c>
      <c r="D64" s="452"/>
      <c r="E64" s="452"/>
      <c r="F64" s="452"/>
      <c r="G64" s="452"/>
      <c r="H64" s="452"/>
      <c r="I64" s="452"/>
      <c r="J64" s="452"/>
      <c r="K64" s="452">
        <v>10000</v>
      </c>
      <c r="L64" s="452"/>
      <c r="M64" s="452"/>
      <c r="N64" s="452"/>
      <c r="O64" s="452"/>
      <c r="P64" s="483"/>
      <c r="Q64" s="484">
        <f t="shared" si="3"/>
        <v>20000</v>
      </c>
      <c r="R64" s="502"/>
    </row>
    <row r="65" spans="1:18" x14ac:dyDescent="0.2">
      <c r="A65" s="284" t="s">
        <v>143</v>
      </c>
      <c r="B65" s="30"/>
      <c r="C65" s="236">
        <v>220000</v>
      </c>
      <c r="D65" s="452"/>
      <c r="E65" s="452"/>
      <c r="F65" s="452"/>
      <c r="G65" s="452"/>
      <c r="H65" s="452"/>
      <c r="I65" s="452"/>
      <c r="J65" s="452"/>
      <c r="K65" s="452">
        <v>40000</v>
      </c>
      <c r="L65" s="452"/>
      <c r="M65" s="452"/>
      <c r="N65" s="452"/>
      <c r="O65" s="452"/>
      <c r="P65" s="483">
        <v>128000</v>
      </c>
      <c r="Q65" s="484">
        <f t="shared" si="3"/>
        <v>388000</v>
      </c>
      <c r="R65" s="502"/>
    </row>
    <row r="66" spans="1:18" x14ac:dyDescent="0.2">
      <c r="A66" s="284" t="s">
        <v>249</v>
      </c>
      <c r="B66" s="30"/>
      <c r="C66" s="236">
        <v>67717</v>
      </c>
      <c r="D66" s="452"/>
      <c r="E66" s="452"/>
      <c r="F66" s="452"/>
      <c r="G66" s="452"/>
      <c r="H66" s="452"/>
      <c r="I66" s="452"/>
      <c r="J66" s="452"/>
      <c r="K66" s="452">
        <v>1223622</v>
      </c>
      <c r="L66" s="452"/>
      <c r="M66" s="452"/>
      <c r="N66" s="452"/>
      <c r="O66" s="452"/>
      <c r="P66" s="483"/>
      <c r="Q66" s="484">
        <f>SUM(C66:P66)</f>
        <v>1291339</v>
      </c>
      <c r="R66" s="502"/>
    </row>
    <row r="67" spans="1:18" x14ac:dyDescent="0.2">
      <c r="A67" s="280" t="s">
        <v>112</v>
      </c>
      <c r="B67" s="39"/>
      <c r="C67" s="266">
        <f>SUM(C56:C66)</f>
        <v>1883717</v>
      </c>
      <c r="D67" s="485">
        <f t="shared" ref="D67:J67" si="4">SUM(D56:D66)</f>
        <v>30000</v>
      </c>
      <c r="E67" s="485"/>
      <c r="F67" s="485">
        <f t="shared" si="4"/>
        <v>509449</v>
      </c>
      <c r="G67" s="485">
        <f t="shared" si="4"/>
        <v>50000</v>
      </c>
      <c r="H67" s="485">
        <f t="shared" si="4"/>
        <v>327000</v>
      </c>
      <c r="I67" s="485">
        <f t="shared" si="4"/>
        <v>2317716</v>
      </c>
      <c r="J67" s="485">
        <f t="shared" si="4"/>
        <v>92236</v>
      </c>
      <c r="K67" s="485">
        <f>SUM(K56:K66)</f>
        <v>4273622</v>
      </c>
      <c r="L67" s="485">
        <v>0</v>
      </c>
      <c r="M67" s="485">
        <f>SUM(M56:M66)</f>
        <v>135000</v>
      </c>
      <c r="N67" s="485">
        <f>SUM(N56:N66)</f>
        <v>1342000</v>
      </c>
      <c r="O67" s="485">
        <f>SUM(O56:O66)</f>
        <v>1500000</v>
      </c>
      <c r="P67" s="486">
        <v>278000</v>
      </c>
      <c r="Q67" s="470">
        <f>SUM(C67:P67)</f>
        <v>12738740</v>
      </c>
      <c r="R67" s="502"/>
    </row>
    <row r="68" spans="1:18" x14ac:dyDescent="0.2">
      <c r="A68" s="284"/>
      <c r="B68" s="30"/>
      <c r="C68" s="236"/>
      <c r="D68" s="452"/>
      <c r="E68" s="452"/>
      <c r="F68" s="452"/>
      <c r="G68" s="452"/>
      <c r="H68" s="452"/>
      <c r="I68" s="452"/>
      <c r="J68" s="452"/>
      <c r="K68" s="452"/>
      <c r="L68" s="452"/>
      <c r="M68" s="452"/>
      <c r="N68" s="452"/>
      <c r="O68" s="452"/>
      <c r="P68" s="483"/>
      <c r="Q68" s="484"/>
      <c r="R68" s="502"/>
    </row>
    <row r="69" spans="1:18" x14ac:dyDescent="0.2">
      <c r="A69" s="284" t="s">
        <v>144</v>
      </c>
      <c r="B69" s="30"/>
      <c r="C69" s="236">
        <v>150000</v>
      </c>
      <c r="D69" s="485"/>
      <c r="E69" s="485"/>
      <c r="F69" s="485"/>
      <c r="G69" s="452"/>
      <c r="H69" s="452"/>
      <c r="I69" s="452"/>
      <c r="J69" s="452"/>
      <c r="K69" s="452"/>
      <c r="L69" s="452"/>
      <c r="M69" s="452"/>
      <c r="N69" s="452"/>
      <c r="O69" s="452"/>
      <c r="P69" s="483"/>
      <c r="Q69" s="470">
        <f>SUM(C69:P69)</f>
        <v>150000</v>
      </c>
      <c r="R69" s="502"/>
    </row>
    <row r="70" spans="1:18" x14ac:dyDescent="0.2">
      <c r="A70" s="284" t="s">
        <v>250</v>
      </c>
      <c r="B70" s="30"/>
      <c r="C70" s="236">
        <v>2900</v>
      </c>
      <c r="D70" s="452"/>
      <c r="E70" s="452"/>
      <c r="F70" s="452"/>
      <c r="G70" s="452"/>
      <c r="H70" s="452"/>
      <c r="I70" s="452"/>
      <c r="J70" s="452"/>
      <c r="K70" s="452"/>
      <c r="L70" s="452"/>
      <c r="M70" s="452"/>
      <c r="N70" s="452"/>
      <c r="O70" s="452"/>
      <c r="P70" s="483"/>
      <c r="Q70" s="484">
        <f>SUM(C70:P70)</f>
        <v>2900</v>
      </c>
      <c r="R70" s="502"/>
    </row>
    <row r="71" spans="1:18" x14ac:dyDescent="0.2">
      <c r="A71" s="280" t="s">
        <v>39</v>
      </c>
      <c r="B71" s="39"/>
      <c r="C71" s="266">
        <v>502500</v>
      </c>
      <c r="D71" s="485">
        <v>48600</v>
      </c>
      <c r="E71" s="485"/>
      <c r="F71" s="485">
        <v>812168</v>
      </c>
      <c r="G71" s="485">
        <v>57430</v>
      </c>
      <c r="H71" s="485">
        <v>88290</v>
      </c>
      <c r="I71" s="485">
        <v>626284</v>
      </c>
      <c r="J71" s="485">
        <v>259804</v>
      </c>
      <c r="K71" s="485">
        <v>1397681</v>
      </c>
      <c r="L71" s="485">
        <v>5400</v>
      </c>
      <c r="M71" s="485">
        <v>36450</v>
      </c>
      <c r="N71" s="485">
        <v>407740</v>
      </c>
      <c r="O71" s="485">
        <v>405000</v>
      </c>
      <c r="P71" s="486">
        <v>219500</v>
      </c>
      <c r="Q71" s="470">
        <f>SUM(C71:P71)</f>
        <v>4866847</v>
      </c>
      <c r="R71" s="502"/>
    </row>
    <row r="72" spans="1:18" ht="13.5" thickBot="1" x14ac:dyDescent="0.25">
      <c r="A72" s="284"/>
      <c r="B72" s="30"/>
      <c r="C72" s="236"/>
      <c r="D72" s="452"/>
      <c r="E72" s="452"/>
      <c r="F72" s="452"/>
      <c r="G72" s="452"/>
      <c r="H72" s="452"/>
      <c r="I72" s="452"/>
      <c r="J72" s="452"/>
      <c r="K72" s="452"/>
      <c r="L72" s="452"/>
      <c r="M72" s="452"/>
      <c r="N72" s="452"/>
      <c r="O72" s="452"/>
      <c r="P72" s="483"/>
      <c r="Q72" s="484"/>
      <c r="R72" s="502"/>
    </row>
    <row r="73" spans="1:18" ht="13.5" thickBot="1" x14ac:dyDescent="0.25">
      <c r="A73" s="314" t="s">
        <v>56</v>
      </c>
      <c r="B73" s="488"/>
      <c r="C73" s="268">
        <f>C50+C54+C67+C69+C71+C70</f>
        <v>3202117</v>
      </c>
      <c r="D73" s="451">
        <f t="shared" ref="D73:Q73" si="5">D50+D54+D67+D69+D71+D70</f>
        <v>228600</v>
      </c>
      <c r="E73" s="451">
        <f t="shared" si="5"/>
        <v>0</v>
      </c>
      <c r="F73" s="451">
        <f t="shared" si="5"/>
        <v>4275797</v>
      </c>
      <c r="G73" s="451">
        <f t="shared" si="5"/>
        <v>270130</v>
      </c>
      <c r="H73" s="451">
        <f t="shared" si="5"/>
        <v>415290</v>
      </c>
      <c r="I73" s="451">
        <f t="shared" si="5"/>
        <v>2944000</v>
      </c>
      <c r="J73" s="451">
        <f t="shared" si="5"/>
        <v>1222040</v>
      </c>
      <c r="K73" s="451">
        <f t="shared" si="5"/>
        <v>6696303</v>
      </c>
      <c r="L73" s="451">
        <f t="shared" si="5"/>
        <v>25400</v>
      </c>
      <c r="M73" s="451">
        <f t="shared" si="5"/>
        <v>171450</v>
      </c>
      <c r="N73" s="451">
        <f t="shared" si="5"/>
        <v>2019740</v>
      </c>
      <c r="O73" s="451">
        <f t="shared" si="5"/>
        <v>1905000</v>
      </c>
      <c r="P73" s="301">
        <f t="shared" si="5"/>
        <v>1092500</v>
      </c>
      <c r="Q73" s="487">
        <f t="shared" si="5"/>
        <v>24468367</v>
      </c>
      <c r="R73" s="502"/>
    </row>
    <row r="74" spans="1:18" x14ac:dyDescent="0.2">
      <c r="C74" s="502"/>
    </row>
    <row r="75" spans="1:18" x14ac:dyDescent="0.2">
      <c r="P75" s="42"/>
      <c r="Q75" s="505"/>
    </row>
  </sheetData>
  <mergeCells count="6">
    <mergeCell ref="G5:K5"/>
    <mergeCell ref="A10:B10"/>
    <mergeCell ref="A40:B40"/>
    <mergeCell ref="Q10:Q11"/>
    <mergeCell ref="Q40:Q41"/>
    <mergeCell ref="C7:N7"/>
  </mergeCells>
  <phoneticPr fontId="6" type="noConversion"/>
  <pageMargins left="0.27559055118110237" right="3.937007874015748E-2" top="0.98425196850393704" bottom="0.98425196850393704" header="0.51181102362204722" footer="0.51181102362204722"/>
  <pageSetup paperSize="9" orientation="landscape" r:id="rId1"/>
  <headerFooter alignWithMargins="0"/>
  <ignoredErrors>
    <ignoredError sqref="F10:Q11 E40:P40 C40:D40 C10:D11 E1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/>
  </sheetViews>
  <sheetFormatPr defaultRowHeight="12.75" x14ac:dyDescent="0.2"/>
  <cols>
    <col min="1" max="2" width="8.140625" customWidth="1"/>
    <col min="5" max="5" width="11.85546875" customWidth="1"/>
    <col min="6" max="6" width="10.140625" bestFit="1" customWidth="1"/>
    <col min="8" max="8" width="9.7109375" customWidth="1"/>
    <col min="9" max="9" width="10.140625" customWidth="1"/>
  </cols>
  <sheetData>
    <row r="1" spans="1:9" x14ac:dyDescent="0.2">
      <c r="A1" s="528" t="s">
        <v>272</v>
      </c>
    </row>
    <row r="3" spans="1:9" x14ac:dyDescent="0.2">
      <c r="A3" s="528" t="s">
        <v>253</v>
      </c>
      <c r="B3" s="528"/>
      <c r="C3" s="528"/>
      <c r="D3" s="528"/>
      <c r="E3" s="528"/>
      <c r="F3" s="528"/>
      <c r="G3" s="528"/>
      <c r="H3" s="528"/>
      <c r="I3" s="528"/>
    </row>
    <row r="4" spans="1:9" x14ac:dyDescent="0.2">
      <c r="A4" s="206"/>
      <c r="B4" s="206"/>
      <c r="C4" s="206"/>
      <c r="D4" s="207"/>
      <c r="E4" s="207"/>
      <c r="F4" s="207"/>
      <c r="G4" s="207"/>
      <c r="H4" s="207"/>
      <c r="I4" s="207"/>
    </row>
    <row r="5" spans="1:9" x14ac:dyDescent="0.2">
      <c r="A5" s="42"/>
      <c r="C5" s="569" t="s">
        <v>17</v>
      </c>
      <c r="D5" s="569"/>
      <c r="E5" s="569"/>
      <c r="F5" s="569"/>
    </row>
    <row r="7" spans="1:9" x14ac:dyDescent="0.2">
      <c r="A7" s="42"/>
      <c r="B7" s="42"/>
      <c r="C7" s="42" t="s">
        <v>175</v>
      </c>
      <c r="D7" s="42"/>
      <c r="E7" s="42"/>
      <c r="F7" s="42"/>
      <c r="I7" s="5"/>
    </row>
    <row r="8" spans="1:9" x14ac:dyDescent="0.2">
      <c r="A8" s="42" t="s">
        <v>33</v>
      </c>
      <c r="B8" s="42"/>
      <c r="C8" s="120"/>
      <c r="D8" s="569">
        <v>2018</v>
      </c>
      <c r="E8" s="569"/>
      <c r="F8" s="42"/>
    </row>
    <row r="9" spans="1:9" ht="13.5" thickBot="1" x14ac:dyDescent="0.25">
      <c r="G9" s="35"/>
      <c r="H9" s="35"/>
      <c r="I9" s="342" t="s">
        <v>169</v>
      </c>
    </row>
    <row r="10" spans="1:9" ht="13.5" thickBot="1" x14ac:dyDescent="0.25">
      <c r="A10" s="121" t="s">
        <v>12</v>
      </c>
      <c r="B10" s="86"/>
      <c r="C10" s="87" t="s">
        <v>13</v>
      </c>
      <c r="D10" s="88"/>
      <c r="E10" s="89"/>
      <c r="F10" s="23" t="s">
        <v>14</v>
      </c>
      <c r="G10" s="23" t="s">
        <v>15</v>
      </c>
      <c r="H10" s="23" t="s">
        <v>11</v>
      </c>
      <c r="I10" s="23" t="s">
        <v>16</v>
      </c>
    </row>
    <row r="11" spans="1:9" x14ac:dyDescent="0.2">
      <c r="A11" s="122" t="s">
        <v>22</v>
      </c>
      <c r="B11" s="123" t="s">
        <v>30</v>
      </c>
      <c r="C11" s="108" t="s">
        <v>68</v>
      </c>
      <c r="D11" s="108"/>
      <c r="E11" s="124"/>
      <c r="F11" s="150"/>
      <c r="G11" s="45"/>
      <c r="H11" s="259"/>
      <c r="I11" s="372"/>
    </row>
    <row r="12" spans="1:9" ht="13.5" thickBot="1" x14ac:dyDescent="0.25">
      <c r="A12" s="125" t="s">
        <v>23</v>
      </c>
      <c r="B12" s="126"/>
      <c r="C12" s="47"/>
      <c r="D12" s="47"/>
      <c r="E12" s="127"/>
      <c r="F12" s="368" t="s">
        <v>19</v>
      </c>
      <c r="G12" s="48" t="s">
        <v>233</v>
      </c>
      <c r="H12" s="387"/>
      <c r="I12" s="373"/>
    </row>
    <row r="13" spans="1:9" x14ac:dyDescent="0.2">
      <c r="A13" s="189" t="s">
        <v>25</v>
      </c>
      <c r="B13" s="16" t="s">
        <v>26</v>
      </c>
      <c r="C13" s="16"/>
      <c r="D13" s="16"/>
      <c r="E13" s="93"/>
      <c r="F13" s="128"/>
      <c r="G13" s="128"/>
      <c r="H13" s="94"/>
      <c r="I13" s="129"/>
    </row>
    <row r="14" spans="1:9" x14ac:dyDescent="0.2">
      <c r="A14" s="357"/>
      <c r="B14" s="72"/>
      <c r="C14" s="72"/>
      <c r="D14" s="72"/>
      <c r="E14" s="130"/>
      <c r="F14" s="134"/>
      <c r="G14" s="134"/>
      <c r="H14" s="135"/>
      <c r="I14" s="142"/>
    </row>
    <row r="15" spans="1:9" x14ac:dyDescent="0.2">
      <c r="A15" s="371" t="s">
        <v>60</v>
      </c>
      <c r="B15" s="374" t="s">
        <v>196</v>
      </c>
      <c r="C15" s="72"/>
      <c r="D15" s="72"/>
      <c r="E15" s="130"/>
      <c r="F15" s="364">
        <f>F17+F29+F32+F44+F24+F46+F47</f>
        <v>5617998</v>
      </c>
      <c r="G15" s="364">
        <f>G17+G29+G32+G44+G24+G46+G47+G27</f>
        <v>5639447</v>
      </c>
      <c r="H15" s="388"/>
      <c r="I15" s="376"/>
    </row>
    <row r="16" spans="1:9" x14ac:dyDescent="0.2">
      <c r="A16" s="371"/>
      <c r="B16" s="374"/>
      <c r="C16" s="72"/>
      <c r="D16" s="72"/>
      <c r="E16" s="130"/>
      <c r="F16" s="365"/>
      <c r="G16" s="365"/>
      <c r="H16" s="389"/>
      <c r="I16" s="376"/>
    </row>
    <row r="17" spans="1:9" x14ac:dyDescent="0.2">
      <c r="A17" s="57"/>
      <c r="B17" s="212" t="s">
        <v>45</v>
      </c>
      <c r="C17" s="72"/>
      <c r="D17" s="72"/>
      <c r="E17" s="130"/>
      <c r="F17" s="365">
        <f>SUM(F18:F22)</f>
        <v>1780338</v>
      </c>
      <c r="G17" s="365">
        <f>SUM(G18:G22)</f>
        <v>1780338</v>
      </c>
      <c r="H17" s="389"/>
      <c r="I17" s="376"/>
    </row>
    <row r="18" spans="1:9" x14ac:dyDescent="0.2">
      <c r="A18" s="57"/>
      <c r="B18" s="3"/>
      <c r="C18" s="30" t="s">
        <v>150</v>
      </c>
      <c r="D18" s="30"/>
      <c r="E18" s="375" t="s">
        <v>224</v>
      </c>
      <c r="F18" s="360">
        <v>161253</v>
      </c>
      <c r="G18" s="360">
        <v>161253</v>
      </c>
      <c r="H18" s="390"/>
      <c r="I18" s="378"/>
    </row>
    <row r="19" spans="1:9" x14ac:dyDescent="0.2">
      <c r="A19" s="57"/>
      <c r="B19" s="3"/>
      <c r="C19" s="30" t="s">
        <v>151</v>
      </c>
      <c r="D19" s="30"/>
      <c r="E19" s="375" t="s">
        <v>225</v>
      </c>
      <c r="F19" s="360">
        <v>36271</v>
      </c>
      <c r="G19" s="360">
        <v>36271</v>
      </c>
      <c r="H19" s="390"/>
      <c r="I19" s="378"/>
    </row>
    <row r="20" spans="1:9" x14ac:dyDescent="0.2">
      <c r="A20" s="57"/>
      <c r="B20" s="3"/>
      <c r="C20" s="30" t="s">
        <v>152</v>
      </c>
      <c r="D20" s="72"/>
      <c r="E20" s="375" t="s">
        <v>226</v>
      </c>
      <c r="F20" s="360">
        <v>704444</v>
      </c>
      <c r="G20" s="360">
        <v>704444</v>
      </c>
      <c r="H20" s="390"/>
      <c r="I20" s="378"/>
    </row>
    <row r="21" spans="1:9" x14ac:dyDescent="0.2">
      <c r="A21" s="57"/>
      <c r="B21" s="72"/>
      <c r="C21" s="30" t="s">
        <v>152</v>
      </c>
      <c r="D21" s="72"/>
      <c r="E21" s="375" t="s">
        <v>227</v>
      </c>
      <c r="F21" s="362">
        <v>166934</v>
      </c>
      <c r="G21" s="362">
        <v>166934</v>
      </c>
      <c r="H21" s="391"/>
      <c r="I21" s="382"/>
    </row>
    <row r="22" spans="1:9" x14ac:dyDescent="0.2">
      <c r="A22" s="57"/>
      <c r="B22" s="72"/>
      <c r="C22" s="30" t="s">
        <v>48</v>
      </c>
      <c r="D22" s="72"/>
      <c r="E22" s="375" t="s">
        <v>197</v>
      </c>
      <c r="F22" s="362">
        <v>711436</v>
      </c>
      <c r="G22" s="362">
        <v>711436</v>
      </c>
      <c r="H22" s="391"/>
      <c r="I22" s="382"/>
    </row>
    <row r="23" spans="1:9" x14ac:dyDescent="0.2">
      <c r="A23" s="57"/>
      <c r="B23" s="72"/>
      <c r="C23" s="30"/>
      <c r="D23" s="72"/>
      <c r="E23" s="375"/>
      <c r="F23" s="362"/>
      <c r="G23" s="362"/>
      <c r="H23" s="391"/>
      <c r="I23" s="382"/>
    </row>
    <row r="24" spans="1:9" x14ac:dyDescent="0.2">
      <c r="A24" s="57"/>
      <c r="B24" s="212" t="s">
        <v>212</v>
      </c>
      <c r="C24" s="30"/>
      <c r="D24" s="3"/>
      <c r="E24" s="131"/>
      <c r="F24" s="365">
        <v>40000</v>
      </c>
      <c r="G24" s="365">
        <v>40000</v>
      </c>
      <c r="H24" s="390"/>
      <c r="I24" s="378"/>
    </row>
    <row r="25" spans="1:9" x14ac:dyDescent="0.2">
      <c r="A25" s="57"/>
      <c r="B25" s="3"/>
      <c r="C25" s="30" t="s">
        <v>211</v>
      </c>
      <c r="D25" s="3"/>
      <c r="E25" s="131"/>
      <c r="F25" s="360">
        <v>40000</v>
      </c>
      <c r="G25" s="360">
        <v>40000</v>
      </c>
      <c r="H25" s="390"/>
      <c r="I25" s="378"/>
    </row>
    <row r="26" spans="1:9" x14ac:dyDescent="0.2">
      <c r="A26" s="57"/>
      <c r="B26" s="3"/>
      <c r="C26" s="30"/>
      <c r="D26" s="3"/>
      <c r="E26" s="131"/>
      <c r="F26" s="360"/>
      <c r="G26" s="360"/>
      <c r="H26" s="390"/>
      <c r="I26" s="378"/>
    </row>
    <row r="27" spans="1:9" x14ac:dyDescent="0.2">
      <c r="A27" s="57"/>
      <c r="B27" s="100" t="s">
        <v>260</v>
      </c>
      <c r="C27" s="30"/>
      <c r="D27" s="3"/>
      <c r="E27" s="131"/>
      <c r="F27" s="360"/>
      <c r="G27" s="365">
        <v>21449</v>
      </c>
      <c r="H27" s="390"/>
      <c r="I27" s="378"/>
    </row>
    <row r="28" spans="1:9" x14ac:dyDescent="0.2">
      <c r="A28" s="57"/>
      <c r="B28" s="3"/>
      <c r="C28" s="30"/>
      <c r="D28" s="3"/>
      <c r="E28" s="131"/>
      <c r="F28" s="360"/>
      <c r="G28" s="360"/>
      <c r="H28" s="390"/>
      <c r="I28" s="378"/>
    </row>
    <row r="29" spans="1:9" x14ac:dyDescent="0.2">
      <c r="A29" s="57"/>
      <c r="B29" s="212" t="s">
        <v>53</v>
      </c>
      <c r="C29" s="100"/>
      <c r="D29" s="100"/>
      <c r="E29" s="147"/>
      <c r="F29" s="365">
        <v>152950</v>
      </c>
      <c r="G29" s="365">
        <v>152950</v>
      </c>
      <c r="H29" s="390"/>
      <c r="I29" s="378"/>
    </row>
    <row r="30" spans="1:9" x14ac:dyDescent="0.2">
      <c r="A30" s="57"/>
      <c r="B30" s="39"/>
      <c r="C30" s="30" t="s">
        <v>153</v>
      </c>
      <c r="D30" s="30"/>
      <c r="E30" s="375" t="s">
        <v>228</v>
      </c>
      <c r="F30" s="360">
        <v>152950</v>
      </c>
      <c r="G30" s="360">
        <v>152950</v>
      </c>
      <c r="H30" s="392"/>
      <c r="I30" s="383"/>
    </row>
    <row r="31" spans="1:9" x14ac:dyDescent="0.2">
      <c r="A31" s="57"/>
      <c r="B31" s="3"/>
      <c r="C31" s="30"/>
      <c r="D31" s="30"/>
      <c r="E31" s="131"/>
      <c r="F31" s="360"/>
      <c r="G31" s="360"/>
      <c r="H31" s="390"/>
      <c r="I31" s="378"/>
    </row>
    <row r="32" spans="1:9" x14ac:dyDescent="0.2">
      <c r="A32" s="57"/>
      <c r="B32" s="212" t="s">
        <v>32</v>
      </c>
      <c r="C32" s="72"/>
      <c r="D32" s="72"/>
      <c r="E32" s="130"/>
      <c r="F32" s="365">
        <f>SUM(F33:F43)</f>
        <v>50000</v>
      </c>
      <c r="G32" s="365">
        <f>SUM(G33:G43)</f>
        <v>50000</v>
      </c>
      <c r="H32" s="389"/>
      <c r="I32" s="376"/>
    </row>
    <row r="33" spans="1:9" x14ac:dyDescent="0.2">
      <c r="A33" s="57"/>
      <c r="B33" s="3"/>
      <c r="C33" s="30" t="s">
        <v>182</v>
      </c>
      <c r="D33" s="30"/>
      <c r="E33" s="131"/>
      <c r="F33" s="360">
        <v>50000</v>
      </c>
      <c r="G33" s="360">
        <v>50000</v>
      </c>
      <c r="H33" s="390"/>
      <c r="I33" s="378"/>
    </row>
    <row r="34" spans="1:9" hidden="1" x14ac:dyDescent="0.2">
      <c r="A34" s="57"/>
      <c r="B34" s="3"/>
      <c r="C34" s="30"/>
      <c r="D34" s="30"/>
      <c r="E34" s="143"/>
      <c r="F34" s="360"/>
      <c r="G34" s="360"/>
      <c r="H34" s="390"/>
      <c r="I34" s="378"/>
    </row>
    <row r="35" spans="1:9" hidden="1" x14ac:dyDescent="0.2">
      <c r="A35" s="57"/>
      <c r="B35" s="144"/>
      <c r="C35" s="145"/>
      <c r="D35" s="145"/>
      <c r="E35" s="208"/>
      <c r="F35" s="377"/>
      <c r="G35" s="377"/>
      <c r="H35" s="393"/>
      <c r="I35" s="400"/>
    </row>
    <row r="36" spans="1:9" hidden="1" x14ac:dyDescent="0.2">
      <c r="A36" s="57"/>
      <c r="B36" s="98"/>
      <c r="C36" s="30"/>
      <c r="D36" s="30"/>
      <c r="E36" s="143"/>
      <c r="F36" s="361"/>
      <c r="G36" s="361"/>
      <c r="H36" s="394"/>
      <c r="I36" s="378"/>
    </row>
    <row r="37" spans="1:9" hidden="1" x14ac:dyDescent="0.2">
      <c r="A37" s="57"/>
      <c r="B37" s="135"/>
      <c r="C37" s="30"/>
      <c r="D37" s="3"/>
      <c r="E37" s="143"/>
      <c r="F37" s="360"/>
      <c r="G37" s="360"/>
      <c r="H37" s="388"/>
      <c r="I37" s="376"/>
    </row>
    <row r="38" spans="1:9" hidden="1" x14ac:dyDescent="0.2">
      <c r="A38" s="57"/>
      <c r="B38" s="103"/>
      <c r="C38" s="100"/>
      <c r="D38" s="100"/>
      <c r="E38" s="131"/>
      <c r="F38" s="379"/>
      <c r="G38" s="379"/>
      <c r="H38" s="395"/>
      <c r="I38" s="380"/>
    </row>
    <row r="39" spans="1:9" hidden="1" x14ac:dyDescent="0.2">
      <c r="A39" s="57"/>
      <c r="B39" s="135"/>
      <c r="C39" s="30"/>
      <c r="D39" s="72"/>
      <c r="E39" s="130"/>
      <c r="F39" s="381"/>
      <c r="G39" s="381"/>
      <c r="H39" s="396"/>
      <c r="I39" s="382"/>
    </row>
    <row r="40" spans="1:9" hidden="1" x14ac:dyDescent="0.2">
      <c r="A40" s="369"/>
      <c r="B40" s="98"/>
      <c r="C40" s="3"/>
      <c r="D40" s="3"/>
      <c r="E40" s="131"/>
      <c r="F40" s="361"/>
      <c r="G40" s="361"/>
      <c r="H40" s="394"/>
      <c r="I40" s="378"/>
    </row>
    <row r="41" spans="1:9" hidden="1" x14ac:dyDescent="0.2">
      <c r="A41" s="370"/>
      <c r="B41" s="100"/>
      <c r="C41" s="100"/>
      <c r="D41" s="100"/>
      <c r="E41" s="147"/>
      <c r="F41" s="365"/>
      <c r="G41" s="365"/>
      <c r="H41" s="392"/>
      <c r="I41" s="383"/>
    </row>
    <row r="42" spans="1:9" hidden="1" x14ac:dyDescent="0.2">
      <c r="A42" s="57"/>
      <c r="B42" s="3"/>
      <c r="C42" s="30"/>
      <c r="D42" s="30"/>
      <c r="E42" s="143"/>
      <c r="F42" s="361"/>
      <c r="G42" s="361"/>
      <c r="H42" s="394"/>
      <c r="I42" s="378"/>
    </row>
    <row r="43" spans="1:9" x14ac:dyDescent="0.2">
      <c r="A43" s="359"/>
      <c r="B43" s="98"/>
      <c r="C43" s="30"/>
      <c r="D43" s="30"/>
      <c r="E43" s="131"/>
      <c r="F43" s="361"/>
      <c r="G43" s="361"/>
      <c r="H43" s="394"/>
      <c r="I43" s="378"/>
    </row>
    <row r="44" spans="1:9" x14ac:dyDescent="0.2">
      <c r="A44" s="359"/>
      <c r="B44" s="515" t="s">
        <v>31</v>
      </c>
      <c r="C44" s="30"/>
      <c r="D44" s="30"/>
      <c r="E44" s="516" t="s">
        <v>205</v>
      </c>
      <c r="F44" s="364">
        <v>200000</v>
      </c>
      <c r="G44" s="364">
        <v>200000</v>
      </c>
      <c r="H44" s="394"/>
      <c r="I44" s="378"/>
    </row>
    <row r="45" spans="1:9" x14ac:dyDescent="0.2">
      <c r="A45" s="359"/>
      <c r="B45" s="98"/>
      <c r="C45" s="30"/>
      <c r="D45" s="30"/>
      <c r="E45" s="3"/>
      <c r="F45" s="361"/>
      <c r="G45" s="361"/>
      <c r="H45" s="394"/>
      <c r="I45" s="378"/>
    </row>
    <row r="46" spans="1:9" x14ac:dyDescent="0.2">
      <c r="A46" s="359"/>
      <c r="B46" s="515" t="s">
        <v>221</v>
      </c>
      <c r="C46" s="30"/>
      <c r="D46" s="30" t="s">
        <v>222</v>
      </c>
      <c r="E46" s="3"/>
      <c r="F46" s="364">
        <v>2158000</v>
      </c>
      <c r="G46" s="364">
        <v>2158000</v>
      </c>
      <c r="H46" s="394"/>
      <c r="I46" s="378"/>
    </row>
    <row r="47" spans="1:9" x14ac:dyDescent="0.2">
      <c r="A47" s="474"/>
      <c r="B47" s="261"/>
      <c r="C47" s="30"/>
      <c r="D47" s="30" t="s">
        <v>229</v>
      </c>
      <c r="E47" s="500"/>
      <c r="F47" s="364">
        <v>1236710</v>
      </c>
      <c r="G47" s="364">
        <v>1236710</v>
      </c>
      <c r="H47" s="397"/>
      <c r="I47" s="383"/>
    </row>
    <row r="48" spans="1:9" x14ac:dyDescent="0.2">
      <c r="A48" s="358"/>
      <c r="B48" s="99"/>
      <c r="C48" s="401"/>
      <c r="D48" s="24"/>
      <c r="E48" s="143"/>
      <c r="F48" s="384"/>
      <c r="G48" s="384"/>
      <c r="H48" s="394"/>
      <c r="I48" s="378"/>
    </row>
    <row r="49" spans="1:9" x14ac:dyDescent="0.2">
      <c r="A49" s="560" t="s">
        <v>178</v>
      </c>
      <c r="B49" s="261" t="s">
        <v>154</v>
      </c>
      <c r="C49" s="30"/>
      <c r="D49" s="30"/>
      <c r="E49" s="500" t="s">
        <v>198</v>
      </c>
      <c r="F49" s="364">
        <v>2002139</v>
      </c>
      <c r="G49" s="364">
        <v>0</v>
      </c>
      <c r="H49" s="397"/>
      <c r="I49" s="383"/>
    </row>
    <row r="50" spans="1:9" x14ac:dyDescent="0.2">
      <c r="A50" s="560"/>
      <c r="B50" s="270"/>
      <c r="C50" s="30"/>
      <c r="D50" s="30"/>
      <c r="E50" s="500"/>
      <c r="F50" s="364"/>
      <c r="G50" s="364"/>
      <c r="H50" s="397"/>
      <c r="I50" s="383"/>
    </row>
    <row r="51" spans="1:9" x14ac:dyDescent="0.2">
      <c r="A51" s="560" t="s">
        <v>209</v>
      </c>
      <c r="B51" s="270" t="s">
        <v>154</v>
      </c>
      <c r="C51" s="30"/>
      <c r="D51" s="30"/>
      <c r="E51" s="500" t="s">
        <v>198</v>
      </c>
      <c r="F51" s="364"/>
      <c r="G51" s="364">
        <v>2002139</v>
      </c>
      <c r="H51" s="397"/>
      <c r="I51" s="383"/>
    </row>
    <row r="52" spans="1:9" x14ac:dyDescent="0.2">
      <c r="A52" s="560"/>
      <c r="B52" s="270"/>
      <c r="C52" s="30"/>
      <c r="D52" s="30"/>
      <c r="E52" s="500"/>
      <c r="F52" s="364"/>
      <c r="G52" s="364"/>
      <c r="H52" s="397"/>
      <c r="I52" s="383"/>
    </row>
    <row r="53" spans="1:9" x14ac:dyDescent="0.2">
      <c r="A53" s="560" t="s">
        <v>55</v>
      </c>
      <c r="B53" s="270" t="s">
        <v>262</v>
      </c>
      <c r="C53" s="30"/>
      <c r="D53" s="30"/>
      <c r="E53" s="500"/>
      <c r="F53" s="364"/>
      <c r="G53" s="364">
        <v>320998</v>
      </c>
      <c r="H53" s="397"/>
      <c r="I53" s="383"/>
    </row>
    <row r="54" spans="1:9" x14ac:dyDescent="0.2">
      <c r="A54" s="560"/>
      <c r="B54" s="270"/>
      <c r="C54" s="30"/>
      <c r="D54" s="30"/>
      <c r="E54" s="500"/>
      <c r="F54" s="364"/>
      <c r="G54" s="364"/>
      <c r="H54" s="397"/>
      <c r="I54" s="383"/>
    </row>
    <row r="55" spans="1:9" x14ac:dyDescent="0.2">
      <c r="A55" s="560" t="s">
        <v>62</v>
      </c>
      <c r="B55" s="270" t="s">
        <v>263</v>
      </c>
      <c r="C55" s="30"/>
      <c r="D55" s="30"/>
      <c r="E55" s="500"/>
      <c r="F55" s="364"/>
      <c r="G55" s="364">
        <v>1273100</v>
      </c>
      <c r="H55" s="397"/>
      <c r="I55" s="383"/>
    </row>
    <row r="56" spans="1:9" x14ac:dyDescent="0.2">
      <c r="A56" s="474"/>
      <c r="B56" s="270"/>
      <c r="C56" s="30"/>
      <c r="D56" s="30"/>
      <c r="E56" s="500"/>
      <c r="F56" s="364"/>
      <c r="G56" s="364"/>
      <c r="H56" s="397"/>
      <c r="I56" s="383"/>
    </row>
    <row r="57" spans="1:9" ht="13.5" thickBot="1" x14ac:dyDescent="0.25">
      <c r="A57" s="113"/>
      <c r="B57" s="137"/>
      <c r="C57" s="2"/>
      <c r="D57" s="2"/>
      <c r="E57" s="138"/>
      <c r="F57" s="366"/>
      <c r="G57" s="366"/>
      <c r="H57" s="398"/>
      <c r="I57" s="385"/>
    </row>
    <row r="58" spans="1:9" ht="16.5" thickTop="1" thickBot="1" x14ac:dyDescent="0.3">
      <c r="A58" s="139"/>
      <c r="B58" s="140" t="s">
        <v>102</v>
      </c>
      <c r="C58" s="140"/>
      <c r="D58" s="140"/>
      <c r="E58" s="141"/>
      <c r="F58" s="367">
        <f>F15+F49</f>
        <v>7620137</v>
      </c>
      <c r="G58" s="367">
        <f>G15+G49+G51+G53+G55</f>
        <v>9235684</v>
      </c>
      <c r="H58" s="399"/>
      <c r="I58" s="386"/>
    </row>
  </sheetData>
  <mergeCells count="2">
    <mergeCell ref="C5:F5"/>
    <mergeCell ref="D8:E8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r:id="rId1"/>
  <headerFooter alignWithMargins="0"/>
  <ignoredErrors>
    <ignoredError sqref="A28:A49 A15:A25 A51 A53:A55" numberStoredAsText="1"/>
    <ignoredError sqref="F32:G32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D1" sqref="D1"/>
    </sheetView>
  </sheetViews>
  <sheetFormatPr defaultRowHeight="12.75" x14ac:dyDescent="0.2"/>
  <cols>
    <col min="2" max="2" width="17.5703125" customWidth="1"/>
    <col min="3" max="6" width="9" customWidth="1"/>
    <col min="7" max="7" width="9.42578125" bestFit="1" customWidth="1"/>
    <col min="9" max="10" width="9" customWidth="1"/>
    <col min="11" max="11" width="9.5703125" customWidth="1"/>
    <col min="12" max="12" width="9.42578125" customWidth="1"/>
    <col min="13" max="14" width="9.7109375" customWidth="1"/>
  </cols>
  <sheetData>
    <row r="1" spans="1:14" x14ac:dyDescent="0.2">
      <c r="D1" s="545" t="s">
        <v>273</v>
      </c>
    </row>
    <row r="3" spans="1:14" x14ac:dyDescent="0.2">
      <c r="D3" s="545" t="s">
        <v>254</v>
      </c>
      <c r="E3" s="545"/>
      <c r="F3" s="545"/>
      <c r="G3" s="545"/>
      <c r="H3" s="545"/>
      <c r="I3" s="545"/>
      <c r="J3" s="545"/>
      <c r="K3" s="545"/>
      <c r="L3" s="545"/>
      <c r="M3" s="42"/>
    </row>
    <row r="4" spans="1:14" x14ac:dyDescent="0.2">
      <c r="C4" s="206"/>
      <c r="G4" s="206"/>
      <c r="M4" s="42"/>
    </row>
    <row r="5" spans="1:14" x14ac:dyDescent="0.2">
      <c r="A5" s="5"/>
      <c r="B5" s="5"/>
      <c r="C5" s="5"/>
      <c r="D5" s="5"/>
      <c r="E5" s="569" t="s">
        <v>17</v>
      </c>
      <c r="F5" s="569"/>
      <c r="G5" s="569"/>
      <c r="H5" s="569"/>
    </row>
    <row r="6" spans="1:14" x14ac:dyDescent="0.2">
      <c r="A6" s="5"/>
      <c r="B6" s="5"/>
      <c r="C6" s="5"/>
      <c r="D6" s="5"/>
      <c r="G6" s="206"/>
    </row>
    <row r="7" spans="1:14" x14ac:dyDescent="0.2">
      <c r="C7" s="5"/>
      <c r="D7" s="5"/>
      <c r="E7" s="568" t="s">
        <v>42</v>
      </c>
      <c r="F7" s="568"/>
      <c r="G7" s="568"/>
      <c r="H7" s="568"/>
      <c r="I7" s="5"/>
    </row>
    <row r="8" spans="1:14" x14ac:dyDescent="0.2">
      <c r="F8" s="568">
        <v>2018</v>
      </c>
      <c r="G8" s="568"/>
    </row>
    <row r="9" spans="1:14" ht="13.5" thickBot="1" x14ac:dyDescent="0.25">
      <c r="C9" t="s">
        <v>43</v>
      </c>
      <c r="N9" s="342" t="s">
        <v>169</v>
      </c>
    </row>
    <row r="10" spans="1:14" x14ac:dyDescent="0.2">
      <c r="A10" s="123" t="s">
        <v>44</v>
      </c>
      <c r="B10" s="169"/>
      <c r="C10" s="592" t="s">
        <v>155</v>
      </c>
      <c r="D10" s="594"/>
      <c r="E10" s="592" t="s">
        <v>156</v>
      </c>
      <c r="F10" s="594"/>
      <c r="G10" s="592" t="s">
        <v>162</v>
      </c>
      <c r="H10" s="594"/>
      <c r="I10" s="592" t="s">
        <v>157</v>
      </c>
      <c r="J10" s="594"/>
      <c r="K10" s="592" t="s">
        <v>158</v>
      </c>
      <c r="L10" s="594"/>
      <c r="M10" s="592" t="s">
        <v>159</v>
      </c>
      <c r="N10" s="593"/>
    </row>
    <row r="11" spans="1:14" ht="13.5" thickBot="1" x14ac:dyDescent="0.25">
      <c r="A11" s="170"/>
      <c r="B11" s="171"/>
      <c r="C11" s="405" t="s">
        <v>160</v>
      </c>
      <c r="D11" s="407" t="s">
        <v>255</v>
      </c>
      <c r="E11" s="405" t="s">
        <v>160</v>
      </c>
      <c r="F11" s="407" t="s">
        <v>255</v>
      </c>
      <c r="G11" s="405" t="s">
        <v>160</v>
      </c>
      <c r="H11" s="407" t="s">
        <v>255</v>
      </c>
      <c r="I11" s="405" t="s">
        <v>160</v>
      </c>
      <c r="J11" s="407" t="s">
        <v>255</v>
      </c>
      <c r="K11" s="405" t="s">
        <v>160</v>
      </c>
      <c r="L11" s="407" t="s">
        <v>255</v>
      </c>
      <c r="M11" s="405" t="s">
        <v>160</v>
      </c>
      <c r="N11" s="408" t="s">
        <v>255</v>
      </c>
    </row>
    <row r="12" spans="1:14" ht="13.5" thickBot="1" x14ac:dyDescent="0.25">
      <c r="A12" s="123" t="s">
        <v>20</v>
      </c>
      <c r="B12" s="169"/>
      <c r="C12" s="172"/>
      <c r="D12" s="173"/>
      <c r="E12" s="172"/>
      <c r="F12" s="173"/>
      <c r="G12" s="172"/>
      <c r="H12" s="173"/>
      <c r="I12" s="172"/>
      <c r="J12" s="173"/>
      <c r="K12" s="172"/>
      <c r="L12" s="173"/>
      <c r="M12" s="172"/>
      <c r="N12" s="174"/>
    </row>
    <row r="13" spans="1:14" ht="13.5" thickBot="1" x14ac:dyDescent="0.25">
      <c r="A13" s="595" t="s">
        <v>215</v>
      </c>
      <c r="B13" s="596"/>
      <c r="C13" s="409"/>
      <c r="D13" s="410"/>
      <c r="E13" s="409"/>
      <c r="F13" s="410"/>
      <c r="G13" s="409"/>
      <c r="H13" s="410"/>
      <c r="I13" s="409"/>
      <c r="J13" s="410"/>
      <c r="K13" s="433">
        <v>3920000</v>
      </c>
      <c r="L13" s="451">
        <v>3920000</v>
      </c>
      <c r="M13" s="411">
        <v>3920000</v>
      </c>
      <c r="N13" s="557">
        <f>D13+F13+H13+J13+L13</f>
        <v>3920000</v>
      </c>
    </row>
    <row r="14" spans="1:14" x14ac:dyDescent="0.2">
      <c r="A14" s="403"/>
      <c r="B14" s="176"/>
      <c r="C14" s="413"/>
      <c r="D14" s="414"/>
      <c r="E14" s="413"/>
      <c r="F14" s="414"/>
      <c r="G14" s="413"/>
      <c r="H14" s="414"/>
      <c r="I14" s="413"/>
      <c r="J14" s="414"/>
      <c r="K14" s="413"/>
      <c r="L14" s="414"/>
      <c r="M14" s="413"/>
      <c r="N14" s="415"/>
    </row>
    <row r="15" spans="1:14" ht="13.5" thickBot="1" x14ac:dyDescent="0.25">
      <c r="A15" s="177"/>
      <c r="B15" s="178"/>
      <c r="C15" s="416"/>
      <c r="D15" s="417"/>
      <c r="E15" s="416"/>
      <c r="F15" s="417"/>
      <c r="G15" s="416"/>
      <c r="H15" s="417"/>
      <c r="I15" s="416"/>
      <c r="J15" s="417"/>
      <c r="K15" s="416"/>
      <c r="L15" s="417"/>
      <c r="M15" s="416"/>
      <c r="N15" s="418"/>
    </row>
    <row r="16" spans="1:14" ht="13.5" thickBot="1" x14ac:dyDescent="0.25">
      <c r="A16" s="595" t="s">
        <v>231</v>
      </c>
      <c r="B16" s="596"/>
      <c r="C16" s="409"/>
      <c r="D16" s="410"/>
      <c r="E16" s="409"/>
      <c r="F16" s="410"/>
      <c r="G16" s="433"/>
      <c r="H16" s="410"/>
      <c r="I16" s="409"/>
      <c r="J16" s="410"/>
      <c r="K16" s="409"/>
      <c r="L16" s="410"/>
      <c r="M16" s="411"/>
      <c r="N16" s="412"/>
    </row>
    <row r="17" spans="1:16" x14ac:dyDescent="0.2">
      <c r="A17" s="179"/>
      <c r="B17" s="119"/>
      <c r="C17" s="419"/>
      <c r="D17" s="420"/>
      <c r="E17" s="419"/>
      <c r="F17" s="420"/>
      <c r="G17" s="419"/>
      <c r="H17" s="420"/>
      <c r="I17" s="419"/>
      <c r="J17" s="420"/>
      <c r="K17" s="419"/>
      <c r="L17" s="420"/>
      <c r="M17" s="419"/>
      <c r="N17" s="421"/>
    </row>
    <row r="18" spans="1:16" x14ac:dyDescent="0.2">
      <c r="A18" s="179"/>
      <c r="B18" s="119"/>
      <c r="C18" s="419"/>
      <c r="D18" s="420"/>
      <c r="E18" s="419"/>
      <c r="F18" s="420"/>
      <c r="G18" s="419"/>
      <c r="H18" s="420"/>
      <c r="I18" s="419"/>
      <c r="J18" s="420"/>
      <c r="K18" s="419"/>
      <c r="L18" s="420"/>
      <c r="M18" s="419"/>
      <c r="N18" s="421"/>
    </row>
    <row r="19" spans="1:16" x14ac:dyDescent="0.2">
      <c r="A19" s="180"/>
      <c r="B19" s="181"/>
      <c r="C19" s="422"/>
      <c r="D19" s="423"/>
      <c r="E19" s="422"/>
      <c r="F19" s="423"/>
      <c r="G19" s="424"/>
      <c r="H19" s="423"/>
      <c r="I19" s="422"/>
      <c r="J19" s="423"/>
      <c r="K19" s="422"/>
      <c r="L19" s="423"/>
      <c r="M19" s="424"/>
      <c r="N19" s="425"/>
      <c r="P19" s="2"/>
    </row>
    <row r="20" spans="1:16" ht="13.5" thickBot="1" x14ac:dyDescent="0.25">
      <c r="A20" s="182"/>
      <c r="B20" s="146"/>
      <c r="C20" s="416"/>
      <c r="D20" s="417"/>
      <c r="E20" s="416"/>
      <c r="F20" s="417"/>
      <c r="G20" s="416"/>
      <c r="H20" s="417"/>
      <c r="I20" s="416"/>
      <c r="J20" s="417"/>
      <c r="K20" s="416"/>
      <c r="L20" s="417"/>
      <c r="M20" s="416"/>
      <c r="N20" s="418"/>
    </row>
    <row r="21" spans="1:16" ht="13.5" thickBot="1" x14ac:dyDescent="0.25">
      <c r="A21" s="406" t="s">
        <v>65</v>
      </c>
      <c r="B21" s="183"/>
      <c r="C21" s="411"/>
      <c r="D21" s="426"/>
      <c r="E21" s="411"/>
      <c r="F21" s="426"/>
      <c r="G21" s="411"/>
      <c r="H21" s="426"/>
      <c r="I21" s="411"/>
      <c r="J21" s="426">
        <f>SUM(J22)</f>
        <v>200000</v>
      </c>
      <c r="K21" s="411"/>
      <c r="L21" s="426"/>
      <c r="M21" s="411"/>
      <c r="N21" s="427">
        <f>D21+F21+H21+J21+L21</f>
        <v>200000</v>
      </c>
    </row>
    <row r="22" spans="1:16" x14ac:dyDescent="0.2">
      <c r="A22" s="179" t="s">
        <v>256</v>
      </c>
      <c r="B22" s="119"/>
      <c r="C22" s="419"/>
      <c r="D22" s="420"/>
      <c r="E22" s="419"/>
      <c r="F22" s="420"/>
      <c r="G22" s="419"/>
      <c r="H22" s="420"/>
      <c r="I22" s="419"/>
      <c r="J22" s="420">
        <v>200000</v>
      </c>
      <c r="K22" s="419"/>
      <c r="L22" s="420"/>
      <c r="M22" s="419"/>
      <c r="N22" s="421"/>
    </row>
    <row r="23" spans="1:16" x14ac:dyDescent="0.2">
      <c r="A23" s="184"/>
      <c r="B23" s="119"/>
      <c r="C23" s="419"/>
      <c r="D23" s="420"/>
      <c r="E23" s="419"/>
      <c r="F23" s="420"/>
      <c r="G23" s="419"/>
      <c r="H23" s="428"/>
      <c r="I23" s="424"/>
      <c r="J23" s="428"/>
      <c r="K23" s="424"/>
      <c r="L23" s="428"/>
      <c r="M23" s="424"/>
      <c r="N23" s="425"/>
    </row>
    <row r="24" spans="1:16" x14ac:dyDescent="0.2">
      <c r="A24" s="184"/>
      <c r="B24" s="119"/>
      <c r="C24" s="424"/>
      <c r="D24" s="428"/>
      <c r="E24" s="424"/>
      <c r="F24" s="428"/>
      <c r="G24" s="424"/>
      <c r="H24" s="428"/>
      <c r="I24" s="424"/>
      <c r="J24" s="428"/>
      <c r="K24" s="424"/>
      <c r="L24" s="428"/>
      <c r="M24" s="424"/>
      <c r="N24" s="425"/>
    </row>
    <row r="25" spans="1:16" ht="13.5" thickBot="1" x14ac:dyDescent="0.25">
      <c r="A25" s="185"/>
      <c r="B25" s="138"/>
      <c r="C25" s="429"/>
      <c r="D25" s="430"/>
      <c r="E25" s="429"/>
      <c r="F25" s="430"/>
      <c r="G25" s="429"/>
      <c r="H25" s="430"/>
      <c r="I25" s="429"/>
      <c r="J25" s="430"/>
      <c r="K25" s="429"/>
      <c r="L25" s="430"/>
      <c r="M25" s="429"/>
      <c r="N25" s="431"/>
    </row>
    <row r="26" spans="1:16" ht="13.5" thickBot="1" x14ac:dyDescent="0.25">
      <c r="A26" s="404" t="s">
        <v>161</v>
      </c>
      <c r="B26" s="175"/>
      <c r="C26" s="411"/>
      <c r="D26" s="426"/>
      <c r="E26" s="411"/>
      <c r="F26" s="426"/>
      <c r="G26" s="411"/>
      <c r="H26" s="426"/>
      <c r="I26" s="411"/>
      <c r="J26" s="426"/>
      <c r="K26" s="411"/>
      <c r="L26" s="426"/>
      <c r="M26" s="411"/>
      <c r="N26" s="412"/>
    </row>
    <row r="27" spans="1:16" x14ac:dyDescent="0.2">
      <c r="A27" s="546"/>
      <c r="B27" s="547"/>
      <c r="C27" s="548"/>
      <c r="D27" s="549"/>
      <c r="E27" s="548"/>
      <c r="F27" s="549"/>
      <c r="G27" s="548"/>
      <c r="H27" s="549"/>
      <c r="I27" s="548"/>
      <c r="J27" s="549"/>
      <c r="K27" s="548"/>
      <c r="L27" s="549"/>
      <c r="M27" s="548"/>
      <c r="N27" s="550"/>
    </row>
    <row r="28" spans="1:16" ht="13.5" thickBot="1" x14ac:dyDescent="0.25">
      <c r="A28" s="551"/>
      <c r="B28" s="552"/>
      <c r="C28" s="553"/>
      <c r="D28" s="554"/>
      <c r="E28" s="553"/>
      <c r="F28" s="554"/>
      <c r="G28" s="553"/>
      <c r="H28" s="554"/>
      <c r="I28" s="553"/>
      <c r="J28" s="554"/>
      <c r="K28" s="553"/>
      <c r="L28" s="554"/>
      <c r="M28" s="553"/>
      <c r="N28" s="555"/>
    </row>
    <row r="29" spans="1:16" ht="13.5" thickBot="1" x14ac:dyDescent="0.25">
      <c r="A29" s="527" t="s">
        <v>257</v>
      </c>
      <c r="B29" s="175"/>
      <c r="C29" s="411"/>
      <c r="D29" s="426"/>
      <c r="E29" s="411"/>
      <c r="F29" s="426">
        <v>107000</v>
      </c>
      <c r="G29" s="411"/>
      <c r="H29" s="426"/>
      <c r="I29" s="411"/>
      <c r="J29" s="426"/>
      <c r="K29" s="411"/>
      <c r="L29" s="426"/>
      <c r="M29" s="411"/>
      <c r="N29" s="412">
        <f>D29+F29+H29+J29+L29</f>
        <v>107000</v>
      </c>
    </row>
    <row r="30" spans="1:16" x14ac:dyDescent="0.2">
      <c r="A30" s="514"/>
      <c r="B30" s="181"/>
      <c r="C30" s="424"/>
      <c r="D30" s="428"/>
      <c r="E30" s="424"/>
      <c r="F30" s="428"/>
      <c r="G30" s="424"/>
      <c r="H30" s="428"/>
      <c r="I30" s="424"/>
      <c r="J30" s="428"/>
      <c r="K30" s="424"/>
      <c r="L30" s="428"/>
      <c r="M30" s="424"/>
      <c r="N30" s="425"/>
    </row>
    <row r="31" spans="1:16" x14ac:dyDescent="0.2">
      <c r="A31" s="180"/>
      <c r="B31" s="181"/>
      <c r="C31" s="424"/>
      <c r="D31" s="428"/>
      <c r="E31" s="424"/>
      <c r="F31" s="428"/>
      <c r="G31" s="424"/>
      <c r="H31" s="428"/>
      <c r="I31" s="424"/>
      <c r="J31" s="428"/>
      <c r="K31" s="424"/>
      <c r="L31" s="428"/>
      <c r="M31" s="424"/>
      <c r="N31" s="425"/>
    </row>
    <row r="32" spans="1:16" ht="13.5" thickBot="1" x14ac:dyDescent="0.25">
      <c r="A32" s="182"/>
      <c r="B32" s="146"/>
      <c r="C32" s="416"/>
      <c r="D32" s="417"/>
      <c r="E32" s="416"/>
      <c r="F32" s="417"/>
      <c r="G32" s="416"/>
      <c r="H32" s="417"/>
      <c r="I32" s="416"/>
      <c r="J32" s="417"/>
      <c r="K32" s="416"/>
      <c r="L32" s="417"/>
      <c r="M32" s="416"/>
      <c r="N32" s="418"/>
    </row>
    <row r="33" spans="1:14" ht="14.25" thickTop="1" thickBot="1" x14ac:dyDescent="0.25">
      <c r="A33" s="187" t="s">
        <v>102</v>
      </c>
      <c r="B33" s="188"/>
      <c r="C33" s="432">
        <f>C13+C16+C21+C26+C29</f>
        <v>0</v>
      </c>
      <c r="D33" s="432">
        <f t="shared" ref="D33:L33" si="0">D13+D16+D21+D26+D29</f>
        <v>0</v>
      </c>
      <c r="E33" s="432">
        <f t="shared" si="0"/>
        <v>0</v>
      </c>
      <c r="F33" s="432">
        <f t="shared" si="0"/>
        <v>107000</v>
      </c>
      <c r="G33" s="432">
        <f t="shared" si="0"/>
        <v>0</v>
      </c>
      <c r="H33" s="432">
        <f t="shared" si="0"/>
        <v>0</v>
      </c>
      <c r="I33" s="432">
        <f t="shared" si="0"/>
        <v>0</v>
      </c>
      <c r="J33" s="432">
        <f t="shared" si="0"/>
        <v>200000</v>
      </c>
      <c r="K33" s="432">
        <f t="shared" si="0"/>
        <v>3920000</v>
      </c>
      <c r="L33" s="432">
        <f t="shared" si="0"/>
        <v>3920000</v>
      </c>
      <c r="M33" s="432">
        <f>M13+M16+M21+M26+M29</f>
        <v>3920000</v>
      </c>
      <c r="N33" s="556">
        <f>N13+N16+N21+N26+N29</f>
        <v>4227000</v>
      </c>
    </row>
    <row r="34" spans="1:14" ht="13.5" thickTop="1" x14ac:dyDescent="0.2"/>
  </sheetData>
  <mergeCells count="11">
    <mergeCell ref="A16:B16"/>
    <mergeCell ref="E5:H5"/>
    <mergeCell ref="E7:H7"/>
    <mergeCell ref="F8:G8"/>
    <mergeCell ref="C10:D10"/>
    <mergeCell ref="A13:B13"/>
    <mergeCell ref="M10:N10"/>
    <mergeCell ref="K10:L10"/>
    <mergeCell ref="I10:J10"/>
    <mergeCell ref="G10:H10"/>
    <mergeCell ref="E10:F10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C1" sqref="C1"/>
    </sheetView>
  </sheetViews>
  <sheetFormatPr defaultRowHeight="12.75" x14ac:dyDescent="0.2"/>
  <cols>
    <col min="2" max="2" width="16.140625" customWidth="1"/>
    <col min="3" max="3" width="9.85546875" bestFit="1" customWidth="1"/>
    <col min="5" max="5" width="9.42578125" bestFit="1" customWidth="1"/>
    <col min="7" max="7" width="9.42578125" bestFit="1" customWidth="1"/>
    <col min="11" max="11" width="9.85546875" bestFit="1" customWidth="1"/>
    <col min="12" max="12" width="9.42578125" bestFit="1" customWidth="1"/>
  </cols>
  <sheetData>
    <row r="1" spans="1:12" x14ac:dyDescent="0.2">
      <c r="C1" s="528" t="s">
        <v>274</v>
      </c>
    </row>
    <row r="3" spans="1:12" x14ac:dyDescent="0.2">
      <c r="C3" s="528" t="s">
        <v>258</v>
      </c>
      <c r="D3" s="528"/>
      <c r="E3" s="528"/>
      <c r="F3" s="528"/>
      <c r="G3" s="528"/>
      <c r="H3" s="528"/>
      <c r="I3" s="528"/>
      <c r="J3" s="528"/>
      <c r="K3" s="528"/>
    </row>
    <row r="4" spans="1:12" x14ac:dyDescent="0.2">
      <c r="C4" s="206"/>
      <c r="F4" s="206"/>
    </row>
    <row r="5" spans="1:12" x14ac:dyDescent="0.2">
      <c r="A5" s="5"/>
      <c r="B5" s="5"/>
      <c r="C5" s="5"/>
      <c r="D5" s="569" t="s">
        <v>17</v>
      </c>
      <c r="E5" s="569"/>
      <c r="F5" s="569"/>
      <c r="G5" s="569"/>
      <c r="H5" s="5"/>
    </row>
    <row r="6" spans="1:12" x14ac:dyDescent="0.2">
      <c r="A6" s="5"/>
      <c r="B6" s="5"/>
      <c r="C6" s="5"/>
      <c r="D6" s="245"/>
      <c r="E6" s="245"/>
      <c r="F6" s="245"/>
      <c r="G6" s="245"/>
      <c r="H6" s="5"/>
    </row>
    <row r="7" spans="1:12" x14ac:dyDescent="0.2">
      <c r="A7" s="5"/>
      <c r="B7" s="5"/>
      <c r="C7" s="5"/>
      <c r="D7" s="568" t="s">
        <v>167</v>
      </c>
      <c r="E7" s="568"/>
      <c r="F7" s="568"/>
      <c r="G7" s="568"/>
      <c r="H7" s="5"/>
    </row>
    <row r="8" spans="1:12" x14ac:dyDescent="0.2">
      <c r="A8" s="5"/>
      <c r="B8" s="5"/>
      <c r="C8" s="5"/>
      <c r="D8" s="5"/>
      <c r="E8" s="568">
        <v>2018</v>
      </c>
      <c r="F8" s="568"/>
      <c r="G8" s="5"/>
      <c r="H8" s="5"/>
    </row>
    <row r="9" spans="1:12" ht="13.5" thickBot="1" x14ac:dyDescent="0.25">
      <c r="L9" s="342" t="s">
        <v>169</v>
      </c>
    </row>
    <row r="10" spans="1:12" x14ac:dyDescent="0.2">
      <c r="A10" s="123" t="s">
        <v>44</v>
      </c>
      <c r="B10" s="169"/>
      <c r="C10" s="592" t="s">
        <v>163</v>
      </c>
      <c r="D10" s="594"/>
      <c r="E10" s="592" t="s">
        <v>164</v>
      </c>
      <c r="F10" s="594"/>
      <c r="G10" s="592" t="s">
        <v>165</v>
      </c>
      <c r="H10" s="594"/>
      <c r="I10" s="592" t="s">
        <v>166</v>
      </c>
      <c r="J10" s="594"/>
      <c r="K10" s="592" t="s">
        <v>159</v>
      </c>
      <c r="L10" s="593"/>
    </row>
    <row r="11" spans="1:12" ht="13.5" thickBot="1" x14ac:dyDescent="0.25">
      <c r="A11" s="170"/>
      <c r="B11" s="171"/>
      <c r="C11" s="405" t="s">
        <v>160</v>
      </c>
      <c r="D11" s="407" t="s">
        <v>255</v>
      </c>
      <c r="E11" s="405" t="s">
        <v>160</v>
      </c>
      <c r="F11" s="407" t="s">
        <v>255</v>
      </c>
      <c r="G11" s="405" t="s">
        <v>160</v>
      </c>
      <c r="H11" s="407" t="s">
        <v>255</v>
      </c>
      <c r="I11" s="405" t="s">
        <v>160</v>
      </c>
      <c r="J11" s="407" t="s">
        <v>255</v>
      </c>
      <c r="K11" s="405" t="s">
        <v>160</v>
      </c>
      <c r="L11" s="408" t="s">
        <v>255</v>
      </c>
    </row>
    <row r="12" spans="1:12" ht="13.5" thickBot="1" x14ac:dyDescent="0.25">
      <c r="A12" s="123" t="s">
        <v>20</v>
      </c>
      <c r="B12" s="169"/>
      <c r="C12" s="434"/>
      <c r="D12" s="435"/>
      <c r="E12" s="434"/>
      <c r="F12" s="435"/>
      <c r="G12" s="434"/>
      <c r="H12" s="435"/>
      <c r="I12" s="434"/>
      <c r="J12" s="435"/>
      <c r="K12" s="434"/>
      <c r="L12" s="436"/>
    </row>
    <row r="13" spans="1:12" ht="13.5" thickBot="1" x14ac:dyDescent="0.25">
      <c r="A13" s="595" t="s">
        <v>215</v>
      </c>
      <c r="B13" s="596"/>
      <c r="C13" s="437"/>
      <c r="D13" s="438"/>
      <c r="E13" s="437"/>
      <c r="F13" s="438"/>
      <c r="G13" s="437"/>
      <c r="H13" s="438"/>
      <c r="I13" s="437"/>
      <c r="J13" s="438"/>
      <c r="K13" s="433"/>
      <c r="L13" s="439"/>
    </row>
    <row r="14" spans="1:12" x14ac:dyDescent="0.2">
      <c r="A14" s="403"/>
      <c r="B14" s="176"/>
      <c r="C14" s="440"/>
      <c r="D14" s="441"/>
      <c r="E14" s="440"/>
      <c r="F14" s="441"/>
      <c r="G14" s="440"/>
      <c r="H14" s="441"/>
      <c r="I14" s="440"/>
      <c r="J14" s="441"/>
      <c r="K14" s="440"/>
      <c r="L14" s="442"/>
    </row>
    <row r="15" spans="1:12" ht="13.5" thickBot="1" x14ac:dyDescent="0.25">
      <c r="A15" s="177"/>
      <c r="B15" s="178"/>
      <c r="C15" s="443"/>
      <c r="D15" s="444"/>
      <c r="E15" s="443"/>
      <c r="F15" s="444"/>
      <c r="G15" s="443"/>
      <c r="H15" s="444"/>
      <c r="I15" s="443"/>
      <c r="J15" s="444"/>
      <c r="K15" s="443"/>
      <c r="L15" s="298"/>
    </row>
    <row r="16" spans="1:12" ht="13.5" thickBot="1" x14ac:dyDescent="0.25">
      <c r="A16" s="520" t="s">
        <v>219</v>
      </c>
      <c r="B16" s="175"/>
      <c r="C16" s="433"/>
      <c r="D16" s="451"/>
      <c r="E16" s="433">
        <v>1000000</v>
      </c>
      <c r="F16" s="451">
        <f>SUM(F17:F18)</f>
        <v>1000000</v>
      </c>
      <c r="G16" s="433"/>
      <c r="H16" s="451"/>
      <c r="I16" s="433"/>
      <c r="J16" s="451"/>
      <c r="K16" s="433">
        <f>C16+E16+G16+I16</f>
        <v>1000000</v>
      </c>
      <c r="L16" s="557">
        <f>D16+F16+H16+J16</f>
        <v>1000000</v>
      </c>
    </row>
    <row r="17" spans="1:12" x14ac:dyDescent="0.2">
      <c r="A17" s="179" t="s">
        <v>220</v>
      </c>
      <c r="B17" s="119"/>
      <c r="C17" s="445"/>
      <c r="D17" s="446"/>
      <c r="E17" s="445">
        <v>1000000</v>
      </c>
      <c r="F17" s="446">
        <v>1000000</v>
      </c>
      <c r="G17" s="445"/>
      <c r="H17" s="446"/>
      <c r="I17" s="445"/>
      <c r="J17" s="446"/>
      <c r="K17" s="440">
        <v>1000000</v>
      </c>
      <c r="L17" s="559">
        <f t="shared" ref="L17:L18" si="0">D17+F17+H17+J17</f>
        <v>1000000</v>
      </c>
    </row>
    <row r="18" spans="1:12" x14ac:dyDescent="0.2">
      <c r="A18" s="179"/>
      <c r="B18" s="119"/>
      <c r="C18" s="445"/>
      <c r="D18" s="446"/>
      <c r="E18" s="445"/>
      <c r="F18" s="446"/>
      <c r="G18" s="445"/>
      <c r="H18" s="446"/>
      <c r="I18" s="445"/>
      <c r="J18" s="446"/>
      <c r="K18" s="450"/>
      <c r="L18" s="289">
        <f t="shared" si="0"/>
        <v>0</v>
      </c>
    </row>
    <row r="19" spans="1:12" x14ac:dyDescent="0.2">
      <c r="A19" s="180"/>
      <c r="B19" s="181"/>
      <c r="C19" s="448"/>
      <c r="D19" s="449"/>
      <c r="E19" s="448"/>
      <c r="F19" s="449"/>
      <c r="G19" s="450"/>
      <c r="H19" s="449"/>
      <c r="I19" s="448"/>
      <c r="J19" s="449"/>
      <c r="K19" s="445"/>
      <c r="L19" s="447"/>
    </row>
    <row r="20" spans="1:12" ht="13.5" thickBot="1" x14ac:dyDescent="0.25">
      <c r="A20" s="182"/>
      <c r="B20" s="146"/>
      <c r="C20" s="443"/>
      <c r="D20" s="444"/>
      <c r="E20" s="443"/>
      <c r="F20" s="444"/>
      <c r="G20" s="443"/>
      <c r="H20" s="444"/>
      <c r="I20" s="443"/>
      <c r="J20" s="444"/>
      <c r="K20" s="443"/>
      <c r="L20" s="298"/>
    </row>
    <row r="21" spans="1:12" ht="13.5" thickBot="1" x14ac:dyDescent="0.25">
      <c r="A21" s="406" t="s">
        <v>65</v>
      </c>
      <c r="B21" s="183"/>
      <c r="C21" s="433"/>
      <c r="D21" s="451">
        <f>SUM(D22:D23)</f>
        <v>330000</v>
      </c>
      <c r="E21" s="433">
        <v>2500000</v>
      </c>
      <c r="F21" s="451">
        <f>SUM(F22:F23)</f>
        <v>2500000</v>
      </c>
      <c r="G21" s="433"/>
      <c r="H21" s="451"/>
      <c r="I21" s="433"/>
      <c r="J21" s="451"/>
      <c r="K21" s="433">
        <f>C21+E21+G21+I21</f>
        <v>2500000</v>
      </c>
      <c r="L21" s="301">
        <f>D21+F21+H21+J21</f>
        <v>2830000</v>
      </c>
    </row>
    <row r="22" spans="1:12" x14ac:dyDescent="0.2">
      <c r="A22" s="179" t="s">
        <v>230</v>
      </c>
      <c r="B22" s="119"/>
      <c r="C22" s="445"/>
      <c r="D22" s="446"/>
      <c r="E22" s="445">
        <v>2500000</v>
      </c>
      <c r="F22" s="446">
        <v>2500000</v>
      </c>
      <c r="G22" s="445"/>
      <c r="H22" s="446"/>
      <c r="I22" s="445"/>
      <c r="J22" s="446"/>
      <c r="K22" s="440">
        <f t="shared" ref="K22" si="1">C22+E22+G22+I22</f>
        <v>2500000</v>
      </c>
      <c r="L22" s="442">
        <f t="shared" ref="L22:L23" si="2">D22+F22+H22+J22</f>
        <v>2500000</v>
      </c>
    </row>
    <row r="23" spans="1:12" x14ac:dyDescent="0.2">
      <c r="A23" s="179" t="s">
        <v>259</v>
      </c>
      <c r="B23" s="119"/>
      <c r="C23" s="445"/>
      <c r="D23" s="446">
        <v>330000</v>
      </c>
      <c r="E23" s="445"/>
      <c r="F23" s="446"/>
      <c r="G23" s="445"/>
      <c r="H23" s="452"/>
      <c r="I23" s="450"/>
      <c r="J23" s="452"/>
      <c r="K23" s="450"/>
      <c r="L23" s="288">
        <f t="shared" si="2"/>
        <v>330000</v>
      </c>
    </row>
    <row r="24" spans="1:12" x14ac:dyDescent="0.2">
      <c r="A24" s="184"/>
      <c r="B24" s="119"/>
      <c r="C24" s="450"/>
      <c r="D24" s="452"/>
      <c r="E24" s="450"/>
      <c r="F24" s="452"/>
      <c r="G24" s="450"/>
      <c r="H24" s="452"/>
      <c r="I24" s="450"/>
      <c r="J24" s="452"/>
      <c r="K24" s="450"/>
      <c r="L24" s="288"/>
    </row>
    <row r="25" spans="1:12" ht="13.5" thickBot="1" x14ac:dyDescent="0.25">
      <c r="A25" s="185"/>
      <c r="B25" s="138"/>
      <c r="C25" s="453"/>
      <c r="D25" s="454"/>
      <c r="E25" s="453"/>
      <c r="F25" s="454"/>
      <c r="G25" s="453"/>
      <c r="H25" s="454"/>
      <c r="I25" s="453"/>
      <c r="J25" s="454"/>
      <c r="K25" s="453"/>
      <c r="L25" s="294"/>
    </row>
    <row r="26" spans="1:12" ht="13.5" thickBot="1" x14ac:dyDescent="0.25">
      <c r="A26" s="404" t="s">
        <v>161</v>
      </c>
      <c r="B26" s="175"/>
      <c r="C26" s="433"/>
      <c r="D26" s="451"/>
      <c r="E26" s="433">
        <v>420000</v>
      </c>
      <c r="F26" s="451">
        <f>SUM(F27:F28)</f>
        <v>420000</v>
      </c>
      <c r="G26" s="433"/>
      <c r="H26" s="451"/>
      <c r="I26" s="433"/>
      <c r="J26" s="451"/>
      <c r="K26" s="433">
        <f>C26+E26+G26+I26</f>
        <v>420000</v>
      </c>
      <c r="L26" s="557">
        <f>D26+F26+H26+J26</f>
        <v>420000</v>
      </c>
    </row>
    <row r="27" spans="1:12" x14ac:dyDescent="0.2">
      <c r="A27" s="597" t="s">
        <v>218</v>
      </c>
      <c r="B27" s="598"/>
      <c r="C27" s="445"/>
      <c r="D27" s="446"/>
      <c r="E27" s="445">
        <v>420000</v>
      </c>
      <c r="F27" s="446">
        <v>420000</v>
      </c>
      <c r="G27" s="445"/>
      <c r="H27" s="446"/>
      <c r="I27" s="445"/>
      <c r="J27" s="446"/>
      <c r="K27" s="440">
        <f t="shared" ref="K27" si="3">C27+E27+G27+I27</f>
        <v>420000</v>
      </c>
      <c r="L27" s="559">
        <f t="shared" ref="L27:L28" si="4">D27+F27+H27+J27</f>
        <v>420000</v>
      </c>
    </row>
    <row r="28" spans="1:12" x14ac:dyDescent="0.2">
      <c r="A28" s="514"/>
      <c r="B28" s="181"/>
      <c r="C28" s="450"/>
      <c r="D28" s="452"/>
      <c r="E28" s="450"/>
      <c r="F28" s="452"/>
      <c r="G28" s="450"/>
      <c r="H28" s="452"/>
      <c r="I28" s="450"/>
      <c r="J28" s="452"/>
      <c r="K28" s="450"/>
      <c r="L28" s="289">
        <f t="shared" si="4"/>
        <v>0</v>
      </c>
    </row>
    <row r="29" spans="1:12" x14ac:dyDescent="0.2">
      <c r="A29" s="180"/>
      <c r="B29" s="181"/>
      <c r="C29" s="450"/>
      <c r="D29" s="452"/>
      <c r="E29" s="450"/>
      <c r="F29" s="452"/>
      <c r="G29" s="450"/>
      <c r="H29" s="452"/>
      <c r="I29" s="450"/>
      <c r="J29" s="452"/>
      <c r="K29" s="445"/>
      <c r="L29" s="447"/>
    </row>
    <row r="30" spans="1:12" x14ac:dyDescent="0.2">
      <c r="A30" s="180"/>
      <c r="B30" s="181"/>
      <c r="C30" s="450"/>
      <c r="D30" s="452"/>
      <c r="E30" s="450"/>
      <c r="F30" s="452"/>
      <c r="G30" s="450"/>
      <c r="H30" s="452"/>
      <c r="I30" s="450"/>
      <c r="J30" s="452"/>
      <c r="K30" s="450"/>
      <c r="L30" s="288"/>
    </row>
    <row r="31" spans="1:12" ht="13.5" thickBot="1" x14ac:dyDescent="0.25">
      <c r="A31" s="182"/>
      <c r="B31" s="146"/>
      <c r="C31" s="443"/>
      <c r="D31" s="444"/>
      <c r="E31" s="443"/>
      <c r="F31" s="444"/>
      <c r="G31" s="443"/>
      <c r="H31" s="444"/>
      <c r="I31" s="443"/>
      <c r="J31" s="444"/>
      <c r="K31" s="443"/>
      <c r="L31" s="298"/>
    </row>
    <row r="32" spans="1:12" ht="14.25" thickTop="1" thickBot="1" x14ac:dyDescent="0.25">
      <c r="A32" s="187" t="s">
        <v>102</v>
      </c>
      <c r="B32" s="188"/>
      <c r="C32" s="455">
        <f t="shared" ref="C32:L32" si="5">C13+C16+C21+C26</f>
        <v>0</v>
      </c>
      <c r="D32" s="455">
        <f t="shared" si="5"/>
        <v>330000</v>
      </c>
      <c r="E32" s="455">
        <f t="shared" si="5"/>
        <v>3920000</v>
      </c>
      <c r="F32" s="455">
        <f t="shared" si="5"/>
        <v>3920000</v>
      </c>
      <c r="G32" s="455">
        <f t="shared" si="5"/>
        <v>0</v>
      </c>
      <c r="H32" s="455">
        <f t="shared" si="5"/>
        <v>0</v>
      </c>
      <c r="I32" s="455">
        <f t="shared" si="5"/>
        <v>0</v>
      </c>
      <c r="J32" s="455">
        <f t="shared" si="5"/>
        <v>0</v>
      </c>
      <c r="K32" s="455">
        <f t="shared" si="5"/>
        <v>3920000</v>
      </c>
      <c r="L32" s="558">
        <f t="shared" si="5"/>
        <v>4250000</v>
      </c>
    </row>
    <row r="33" ht="13.5" thickTop="1" x14ac:dyDescent="0.2"/>
  </sheetData>
  <mergeCells count="10">
    <mergeCell ref="K10:L10"/>
    <mergeCell ref="A27:B27"/>
    <mergeCell ref="D5:G5"/>
    <mergeCell ref="D7:G7"/>
    <mergeCell ref="C10:D10"/>
    <mergeCell ref="E10:F10"/>
    <mergeCell ref="G10:H10"/>
    <mergeCell ref="I10:J10"/>
    <mergeCell ref="E8:F8"/>
    <mergeCell ref="A13:B13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1. melléklet 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 melléklet</vt:lpstr>
    </vt:vector>
  </TitlesOfParts>
  <Company>Sümegprága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Erika</cp:lastModifiedBy>
  <cp:lastPrinted>2018-11-21T12:28:31Z</cp:lastPrinted>
  <dcterms:created xsi:type="dcterms:W3CDTF">2007-06-18T06:49:20Z</dcterms:created>
  <dcterms:modified xsi:type="dcterms:W3CDTF">2018-12-18T09:14:56Z</dcterms:modified>
</cp:coreProperties>
</file>