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5_2021_2021. évi költségvetési rendelet módosítása\egysszerk\feltöltéshez\"/>
    </mc:Choice>
  </mc:AlternateContent>
  <bookViews>
    <workbookView xWindow="0" yWindow="0" windowWidth="28800" windowHeight="11730"/>
  </bookViews>
  <sheets>
    <sheet name="Munk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5" i="1" l="1"/>
  <c r="E95" i="1"/>
  <c r="D96" i="1"/>
  <c r="E96" i="1"/>
  <c r="E97" i="1"/>
  <c r="E98" i="1"/>
  <c r="C99" i="1"/>
  <c r="D99" i="1"/>
  <c r="E99" i="1"/>
  <c r="E100" i="1"/>
  <c r="B101" i="1"/>
  <c r="E101" i="1"/>
  <c r="E102" i="1"/>
  <c r="E103" i="1"/>
  <c r="C104" i="1"/>
  <c r="E104" i="1"/>
  <c r="C105" i="1"/>
  <c r="D105" i="1"/>
  <c r="E105" i="1"/>
  <c r="C106" i="1"/>
  <c r="E106" i="1"/>
  <c r="C107" i="1"/>
  <c r="D107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B121" i="1"/>
  <c r="C121" i="1"/>
  <c r="D121" i="1"/>
  <c r="E121" i="1"/>
  <c r="E122" i="1"/>
  <c r="E123" i="1"/>
  <c r="E124" i="1"/>
  <c r="B125" i="1"/>
  <c r="C125" i="1"/>
  <c r="D125" i="1"/>
  <c r="D138" i="1" s="1"/>
  <c r="C126" i="1"/>
  <c r="E126" i="1"/>
  <c r="E127" i="1"/>
  <c r="C128" i="1"/>
  <c r="D128" i="1"/>
  <c r="E128" i="1"/>
  <c r="E129" i="1"/>
  <c r="C131" i="1"/>
  <c r="D131" i="1"/>
  <c r="E131" i="1"/>
  <c r="B135" i="1"/>
  <c r="C135" i="1"/>
  <c r="D135" i="1"/>
  <c r="C138" i="1"/>
  <c r="E144" i="1"/>
  <c r="C145" i="1"/>
  <c r="E145" i="1"/>
  <c r="E146" i="1"/>
  <c r="C147" i="1"/>
  <c r="D147" i="1"/>
  <c r="E147" i="1"/>
  <c r="B148" i="1"/>
  <c r="E148" i="1"/>
  <c r="E149" i="1"/>
  <c r="C150" i="1"/>
  <c r="D150" i="1"/>
  <c r="E150" i="1"/>
  <c r="E151" i="1"/>
  <c r="D152" i="1"/>
  <c r="E152" i="1"/>
  <c r="C153" i="1"/>
  <c r="E153" i="1"/>
  <c r="E154" i="1"/>
  <c r="C160" i="1"/>
  <c r="E160" i="1"/>
  <c r="E161" i="1"/>
  <c r="B162" i="1"/>
  <c r="C162" i="1"/>
  <c r="C172" i="1" s="1"/>
  <c r="D162" i="1"/>
  <c r="C165" i="1"/>
  <c r="D165" i="1"/>
  <c r="E165" i="1"/>
  <c r="C166" i="1"/>
  <c r="E166" i="1"/>
  <c r="C167" i="1"/>
  <c r="E167" i="1"/>
  <c r="C168" i="1"/>
  <c r="D168" i="1"/>
  <c r="E168" i="1"/>
  <c r="B169" i="1"/>
  <c r="C169" i="1"/>
  <c r="D169" i="1"/>
  <c r="E230" i="1"/>
  <c r="E231" i="1"/>
  <c r="E232" i="1"/>
  <c r="E233" i="1"/>
  <c r="E248" i="1" s="1"/>
  <c r="E255" i="1"/>
  <c r="D255" i="1"/>
  <c r="D258" i="1" s="1"/>
  <c r="C255" i="1"/>
  <c r="C258" i="1" s="1"/>
  <c r="B255" i="1"/>
  <c r="D248" i="1"/>
  <c r="C248" i="1"/>
  <c r="B248" i="1"/>
  <c r="B258" i="1" s="1"/>
  <c r="E240" i="1"/>
  <c r="E234" i="1"/>
  <c r="C224" i="1"/>
  <c r="D221" i="1"/>
  <c r="C221" i="1"/>
  <c r="B221" i="1"/>
  <c r="E219" i="1"/>
  <c r="E218" i="1"/>
  <c r="E212" i="1"/>
  <c r="E221" i="1" s="1"/>
  <c r="D211" i="1"/>
  <c r="D224" i="1" s="1"/>
  <c r="C211" i="1"/>
  <c r="B211" i="1"/>
  <c r="B224" i="1" s="1"/>
  <c r="E199" i="1"/>
  <c r="E198" i="1"/>
  <c r="E211" i="1" s="1"/>
  <c r="E224" i="1" s="1"/>
  <c r="E82" i="1"/>
  <c r="D82" i="1"/>
  <c r="C82" i="1"/>
  <c r="B82" i="1"/>
  <c r="E81" i="1"/>
  <c r="D81" i="1"/>
  <c r="C81" i="1"/>
  <c r="B81" i="1"/>
  <c r="E80" i="1"/>
  <c r="D80" i="1"/>
  <c r="C80" i="1"/>
  <c r="B80" i="1"/>
  <c r="E79" i="1"/>
  <c r="D79" i="1"/>
  <c r="C79" i="1"/>
  <c r="B79" i="1"/>
  <c r="E78" i="1"/>
  <c r="D78" i="1"/>
  <c r="C78" i="1"/>
  <c r="B78" i="1"/>
  <c r="E77" i="1"/>
  <c r="E83" i="1" s="1"/>
  <c r="D77" i="1"/>
  <c r="D83" i="1" s="1"/>
  <c r="C77" i="1"/>
  <c r="C83" i="1" s="1"/>
  <c r="B77" i="1"/>
  <c r="B83" i="1" s="1"/>
  <c r="E75" i="1"/>
  <c r="D75" i="1"/>
  <c r="C75" i="1"/>
  <c r="B75" i="1"/>
  <c r="E74" i="1"/>
  <c r="D74" i="1"/>
  <c r="C74" i="1"/>
  <c r="B74" i="1"/>
  <c r="E73" i="1"/>
  <c r="D73" i="1"/>
  <c r="C73" i="1"/>
  <c r="B73" i="1"/>
  <c r="E72" i="1"/>
  <c r="D72" i="1"/>
  <c r="C72" i="1"/>
  <c r="B72" i="1"/>
  <c r="E71" i="1"/>
  <c r="D71" i="1"/>
  <c r="C71" i="1"/>
  <c r="B71" i="1"/>
  <c r="E70" i="1"/>
  <c r="D70" i="1"/>
  <c r="C70" i="1"/>
  <c r="B70" i="1"/>
  <c r="E69" i="1"/>
  <c r="D69" i="1"/>
  <c r="C69" i="1"/>
  <c r="B69" i="1"/>
  <c r="E68" i="1"/>
  <c r="D68" i="1"/>
  <c r="C68" i="1"/>
  <c r="B68" i="1"/>
  <c r="E67" i="1"/>
  <c r="D67" i="1"/>
  <c r="C67" i="1"/>
  <c r="B67" i="1"/>
  <c r="E66" i="1"/>
  <c r="D66" i="1"/>
  <c r="C66" i="1"/>
  <c r="B66" i="1"/>
  <c r="E65" i="1"/>
  <c r="D65" i="1"/>
  <c r="C65" i="1"/>
  <c r="B65" i="1"/>
  <c r="E64" i="1"/>
  <c r="D64" i="1"/>
  <c r="C64" i="1"/>
  <c r="B64" i="1"/>
  <c r="E63" i="1"/>
  <c r="D63" i="1"/>
  <c r="C63" i="1"/>
  <c r="B63" i="1"/>
  <c r="E62" i="1"/>
  <c r="D62" i="1"/>
  <c r="C62" i="1"/>
  <c r="B62" i="1"/>
  <c r="E61" i="1"/>
  <c r="D61" i="1"/>
  <c r="C61" i="1"/>
  <c r="B61" i="1"/>
  <c r="E60" i="1"/>
  <c r="D60" i="1"/>
  <c r="C60" i="1"/>
  <c r="B60" i="1"/>
  <c r="E59" i="1"/>
  <c r="D59" i="1"/>
  <c r="C59" i="1"/>
  <c r="B59" i="1"/>
  <c r="E58" i="1"/>
  <c r="E76" i="1" s="1"/>
  <c r="E86" i="1" s="1"/>
  <c r="D58" i="1"/>
  <c r="D76" i="1" s="1"/>
  <c r="D86" i="1" s="1"/>
  <c r="C58" i="1"/>
  <c r="C76" i="1" s="1"/>
  <c r="C86" i="1" s="1"/>
  <c r="B58" i="1"/>
  <c r="B76" i="1" s="1"/>
  <c r="B86" i="1" s="1"/>
  <c r="E48" i="1"/>
  <c r="D48" i="1"/>
  <c r="C48" i="1"/>
  <c r="B48" i="1"/>
  <c r="E47" i="1"/>
  <c r="D47" i="1"/>
  <c r="C47" i="1"/>
  <c r="B47" i="1"/>
  <c r="E46" i="1"/>
  <c r="D46" i="1"/>
  <c r="C46" i="1"/>
  <c r="B46" i="1"/>
  <c r="E45" i="1"/>
  <c r="D45" i="1"/>
  <c r="C45" i="1"/>
  <c r="B45" i="1"/>
  <c r="E44" i="1"/>
  <c r="D44" i="1"/>
  <c r="C44" i="1"/>
  <c r="B44" i="1"/>
  <c r="E43" i="1"/>
  <c r="D43" i="1"/>
  <c r="C43" i="1"/>
  <c r="B43" i="1"/>
  <c r="E42" i="1"/>
  <c r="D42" i="1"/>
  <c r="C42" i="1"/>
  <c r="B42" i="1"/>
  <c r="E41" i="1"/>
  <c r="D41" i="1"/>
  <c r="C41" i="1"/>
  <c r="B41" i="1"/>
  <c r="E40" i="1"/>
  <c r="E49" i="1" s="1"/>
  <c r="D40" i="1"/>
  <c r="D49" i="1" s="1"/>
  <c r="C40" i="1"/>
  <c r="C49" i="1" s="1"/>
  <c r="B40" i="1"/>
  <c r="B49" i="1" s="1"/>
  <c r="E38" i="1"/>
  <c r="D38" i="1"/>
  <c r="C38" i="1"/>
  <c r="B38" i="1"/>
  <c r="E37" i="1"/>
  <c r="D37" i="1"/>
  <c r="C37" i="1"/>
  <c r="B37" i="1"/>
  <c r="E36" i="1"/>
  <c r="D36" i="1"/>
  <c r="C36" i="1"/>
  <c r="B36" i="1"/>
  <c r="E35" i="1"/>
  <c r="D35" i="1"/>
  <c r="C35" i="1"/>
  <c r="B35" i="1"/>
  <c r="E34" i="1"/>
  <c r="D34" i="1"/>
  <c r="C34" i="1"/>
  <c r="B34" i="1"/>
  <c r="E33" i="1"/>
  <c r="D33" i="1"/>
  <c r="C33" i="1"/>
  <c r="B33" i="1"/>
  <c r="E32" i="1"/>
  <c r="D32" i="1"/>
  <c r="C32" i="1"/>
  <c r="B32" i="1"/>
  <c r="E31" i="1"/>
  <c r="D31" i="1"/>
  <c r="C31" i="1"/>
  <c r="B31" i="1"/>
  <c r="E30" i="1"/>
  <c r="D30" i="1"/>
  <c r="C30" i="1"/>
  <c r="B30" i="1"/>
  <c r="E29" i="1"/>
  <c r="D29" i="1"/>
  <c r="C29" i="1"/>
  <c r="B29" i="1"/>
  <c r="E28" i="1"/>
  <c r="D28" i="1"/>
  <c r="C28" i="1"/>
  <c r="B28" i="1"/>
  <c r="E27" i="1"/>
  <c r="D27" i="1"/>
  <c r="C27" i="1"/>
  <c r="B27" i="1"/>
  <c r="E26" i="1"/>
  <c r="D26" i="1"/>
  <c r="C26" i="1"/>
  <c r="B26" i="1"/>
  <c r="E25" i="1"/>
  <c r="D25" i="1"/>
  <c r="C25" i="1"/>
  <c r="B25" i="1"/>
  <c r="E24" i="1"/>
  <c r="D24" i="1"/>
  <c r="C24" i="1"/>
  <c r="B24" i="1"/>
  <c r="E23" i="1"/>
  <c r="D23" i="1"/>
  <c r="C23" i="1"/>
  <c r="B23" i="1"/>
  <c r="E22" i="1"/>
  <c r="D22" i="1"/>
  <c r="C22" i="1"/>
  <c r="B22" i="1"/>
  <c r="E21" i="1"/>
  <c r="D21" i="1"/>
  <c r="C21" i="1"/>
  <c r="B21" i="1"/>
  <c r="E20" i="1"/>
  <c r="D20" i="1"/>
  <c r="C20" i="1"/>
  <c r="B20" i="1"/>
  <c r="E19" i="1"/>
  <c r="D19" i="1"/>
  <c r="C19" i="1"/>
  <c r="B19" i="1"/>
  <c r="E18" i="1"/>
  <c r="D18" i="1"/>
  <c r="C18" i="1"/>
  <c r="B18" i="1"/>
  <c r="E17" i="1"/>
  <c r="D17" i="1"/>
  <c r="C17" i="1"/>
  <c r="B17" i="1"/>
  <c r="E16" i="1"/>
  <c r="D16" i="1"/>
  <c r="C16" i="1"/>
  <c r="B16" i="1"/>
  <c r="E15" i="1"/>
  <c r="D15" i="1"/>
  <c r="C15" i="1"/>
  <c r="B15" i="1"/>
  <c r="E14" i="1"/>
  <c r="D14" i="1"/>
  <c r="C14" i="1"/>
  <c r="B14" i="1"/>
  <c r="E13" i="1"/>
  <c r="D13" i="1"/>
  <c r="C13" i="1"/>
  <c r="B13" i="1"/>
  <c r="E12" i="1"/>
  <c r="D12" i="1"/>
  <c r="C12" i="1"/>
  <c r="B12" i="1"/>
  <c r="E11" i="1"/>
  <c r="D11" i="1"/>
  <c r="C11" i="1"/>
  <c r="B11" i="1"/>
  <c r="E10" i="1"/>
  <c r="D10" i="1"/>
  <c r="C10" i="1"/>
  <c r="B10" i="1"/>
  <c r="E9" i="1"/>
  <c r="E39" i="1" s="1"/>
  <c r="E52" i="1" s="1"/>
  <c r="D9" i="1"/>
  <c r="D39" i="1" s="1"/>
  <c r="D52" i="1" s="1"/>
  <c r="C9" i="1"/>
  <c r="C39" i="1" s="1"/>
  <c r="C52" i="1" s="1"/>
  <c r="B9" i="1"/>
  <c r="B39" i="1" s="1"/>
  <c r="B52" i="1" s="1"/>
  <c r="D172" i="1" l="1"/>
  <c r="E169" i="1"/>
  <c r="B172" i="1"/>
  <c r="E162" i="1"/>
  <c r="E135" i="1"/>
  <c r="B138" i="1"/>
  <c r="E125" i="1"/>
  <c r="E138" i="1" s="1"/>
  <c r="E258" i="1"/>
  <c r="E172" i="1" l="1"/>
</calcChain>
</file>

<file path=xl/sharedStrings.xml><?xml version="1.0" encoding="utf-8"?>
<sst xmlns="http://schemas.openxmlformats.org/spreadsheetml/2006/main" count="255" uniqueCount="88">
  <si>
    <t>Módosítási javaslat maradvány</t>
  </si>
  <si>
    <t>Módosítási javaslat</t>
  </si>
  <si>
    <t>2021.évi módosított előirányzat V.31.</t>
  </si>
  <si>
    <t>Belföldi értékpapírok bevételei</t>
  </si>
  <si>
    <t>Elvonások és befizetések</t>
  </si>
  <si>
    <t>2021. évi tervezett ei.</t>
  </si>
  <si>
    <t>Felsőörs község Önkormányzata</t>
  </si>
  <si>
    <t>Belföldi értékpapírok kiadásai</t>
  </si>
  <si>
    <t>Finanszírozási kiadások összesen</t>
  </si>
  <si>
    <t>"11. melléklet a 2/2021.(III.02.)önkormányzati rendelethez"</t>
  </si>
  <si>
    <t>Bevétel-Kiadás összesen</t>
  </si>
  <si>
    <t>2021. évi költségvetés (Ft)</t>
  </si>
  <si>
    <t>Bevételi előirányzatok eFt-ban</t>
  </si>
  <si>
    <t>11. melléklet  az 5/2021.(VI.28.) önkormányzati rendelethez, hatályos 2021. június 30-tól</t>
  </si>
  <si>
    <t>Kiemelt előirányzat</t>
  </si>
  <si>
    <t>Önkormányzat működési támogatásai</t>
  </si>
  <si>
    <t>Elvonások és befizetések bevételei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</si>
  <si>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</si>
  <si>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</si>
  <si>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</si>
  <si>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</si>
  <si>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</si>
  <si>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</si>
  <si>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</si>
  <si>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</si>
  <si>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</si>
  <si>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</si>
  <si>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Egyéb közhatalmi bevételek</t>
  </si>
  <si>
    <t>Készletértékesítés ellenértéke</t>
  </si>
  <si>
    <t>Szolgáltatások ellenértéke</t>
  </si>
  <si>
    <t>Közvetített szolgáltatások ellenértéke</t>
  </si>
  <si>
    <t>Tulajdonosi bevétel</t>
  </si>
  <si>
    <t>Ellátási díjak</t>
  </si>
  <si>
    <t>Kiszámlázott ÁFA és ÁFA visszatérülés</t>
  </si>
  <si>
    <t>Kamatbevételek</t>
  </si>
  <si>
    <t>Biztosító által fizetett kártérítés</t>
  </si>
  <si>
    <t>Egyébműködési bevételek</t>
  </si>
  <si>
    <t xml:space="preserve">Tárgyi eszk., immaer. javak  értékesítése </t>
  </si>
  <si>
    <t>Működési célú visszatérítendő támog., kölcsönök visszatérülése ÁH-on kívülről</t>
  </si>
  <si>
    <t>Működési célú átvett pénzeszközök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</si>
  <si>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</si>
  <si>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</si>
  <si>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</si>
  <si>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</si>
  <si>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</si>
  <si>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Előző évi pénzmaradvány igénybevétel finanszírozási</t>
  </si>
  <si>
    <t>Államháztartáson belüli megelőlegezés</t>
  </si>
  <si>
    <t>Betét megszüntetés</t>
  </si>
  <si>
    <t>Irányító szervtől kapott támogatás működési</t>
  </si>
  <si>
    <t>Irányító szervtől kapott támogatás felhalmozási</t>
  </si>
  <si>
    <t>Egyéb finanszírozási bevételek</t>
  </si>
  <si>
    <t>Finanszírozási bevételek összesen</t>
  </si>
  <si>
    <t>Egyéb sajátos forrásoldali elszámolások, kötelezettség jellegű sajátos elszámolások</t>
  </si>
  <si>
    <t>Korrigált nyitó pénzeszköz</t>
  </si>
  <si>
    <t>Bevételi előirányzatok összesen:</t>
  </si>
  <si>
    <t>Kiadási előirányzatok eFt-ban</t>
  </si>
  <si>
    <t>Személyi juttatás</t>
  </si>
  <si>
    <t>Munkáltatót terhelő jár. és szoc. hj. adó</t>
  </si>
  <si>
    <t>Dologi kiadások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</si>
  <si>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</si>
  <si>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</si>
  <si>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</si>
  <si>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</si>
  <si>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</si>
  <si>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Felújítások</t>
  </si>
  <si>
    <t>Beruházások</t>
  </si>
  <si>
    <t>Felh.célú visszatérítendő tám. kölcs. nyújtása ÁH-n belülre</t>
  </si>
  <si>
    <t>Felh.célú visszatérítendő tám. kölcs.törleszt. ÁH-n belülre</t>
  </si>
  <si>
    <t>Egyéb felh.célú támogatások ÁH-n belülre</t>
  </si>
  <si>
    <t>Felh.célú visszatérítendő tám. kölcs. nyújtása ÁH-n kivülre</t>
  </si>
  <si>
    <t>Felh.célú visszatérítendő támogatások törl.Á H-n kívülre</t>
  </si>
  <si>
    <t>Egyéb felh.célú támogatások ÁH-n kívülre</t>
  </si>
  <si>
    <t>Tartalékok</t>
  </si>
  <si>
    <t>Költségvetési kiadások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</si>
  <si>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</si>
  <si>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</si>
  <si>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</si>
  <si>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</si>
  <si>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Egyéb sajátos eszközoldali elszámolások, követelés jellegű sajátos elszámolások</t>
  </si>
  <si>
    <t>Záró pénzeszköz</t>
  </si>
  <si>
    <t>Kiadási előirányzat összesen:</t>
  </si>
  <si>
    <t>1. Önkormányzat</t>
  </si>
  <si>
    <t>Bevételi előirányzatok Ft-ban</t>
  </si>
  <si>
    <t>11. melléklet az 5/2021.(VI.28.) önkormányzati rendelethez, hatályos 2021. június 30-tól</t>
  </si>
  <si>
    <t>Egyéb működési bevételek</t>
  </si>
  <si>
    <t xml:space="preserve">Tárgyi eszk., immater. javak  értékesítése </t>
  </si>
  <si>
    <t>2. Miske Óvoda és Bölcsőde</t>
  </si>
  <si>
    <t>Betét elhelyezés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</si>
</sst>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29">
    <xf numFmtId="0" fontId="0" fillId="0" borderId="0" xfId="0"/>
    <xf numFmtId="3" fontId="0" fillId="0" borderId="0" xfId="0" applyNumberFormat="1"/>
    <xf numFmtId="3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/>
    <xf numFmtId="3" fontId="4" fillId="0" borderId="9" xfId="0" applyNumberFormat="1" applyFont="1" applyFill="1" applyBorder="1"/>
    <xf numFmtId="3" fontId="4" fillId="0" borderId="26" xfId="0" applyNumberFormat="1" applyFont="1" applyFill="1" applyBorder="1"/>
    <xf numFmtId="3" fontId="4" fillId="0" borderId="11" xfId="0" applyNumberFormat="1" applyFont="1" applyFill="1" applyBorder="1"/>
    <xf numFmtId="3" fontId="4" fillId="0" borderId="23" xfId="0" applyNumberFormat="1" applyFont="1" applyFill="1" applyBorder="1"/>
    <xf numFmtId="3" fontId="4" fillId="0" borderId="25" xfId="0" applyNumberFormat="1" applyFont="1" applyFill="1" applyBorder="1"/>
    <xf numFmtId="3" fontId="4" fillId="0" borderId="14" xfId="0" applyNumberFormat="1" applyFont="1" applyFill="1" applyBorder="1"/>
    <xf numFmtId="3" fontId="5" fillId="0" borderId="3" xfId="0" applyNumberFormat="1" applyFont="1" applyFill="1" applyBorder="1"/>
    <xf numFmtId="3" fontId="4" fillId="0" borderId="12" xfId="0" applyNumberFormat="1" applyFont="1" applyFill="1" applyBorder="1"/>
    <xf numFmtId="3" fontId="4" fillId="0" borderId="7" xfId="0" applyNumberFormat="1" applyFont="1" applyFill="1" applyBorder="1"/>
    <xf numFmtId="3" fontId="4" fillId="0" borderId="17" xfId="0" applyNumberFormat="1" applyFont="1" applyFill="1" applyBorder="1"/>
    <xf numFmtId="3" fontId="4" fillId="0" borderId="38" xfId="0" applyNumberFormat="1" applyFont="1" applyFill="1" applyBorder="1"/>
    <xf numFmtId="3" fontId="4" fillId="0" borderId="15" xfId="0" applyNumberFormat="1" applyFont="1" applyFill="1" applyBorder="1"/>
    <xf numFmtId="0" fontId="2" fillId="0" borderId="2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/>
    <xf numFmtId="3" fontId="7" fillId="0" borderId="11" xfId="0" applyNumberFormat="1" applyFont="1" applyFill="1" applyBorder="1"/>
    <xf numFmtId="0" fontId="5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/>
    <xf numFmtId="0" fontId="0" fillId="0" borderId="0" xfId="0" applyFill="1"/>
    <xf numFmtId="3" fontId="0" fillId="0" borderId="19" xfId="0" applyNumberFormat="1" applyBorder="1"/>
    <xf numFmtId="0" fontId="5" fillId="0" borderId="0" xfId="0" applyFont="1" applyBorder="1" applyAlignment="1">
      <alignment horizontal="center"/>
    </xf>
    <xf numFmtId="0" fontId="3" fillId="0" borderId="0" xfId="0" applyFont="1" applyFill="1" applyBorder="1"/>
    <xf numFmtId="3" fontId="5" fillId="0" borderId="5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3" fontId="7" fillId="0" borderId="0" xfId="0" applyNumberFormat="1" applyFont="1" applyFill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4" fillId="0" borderId="16" xfId="0" applyFon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22" xfId="0" applyNumberFormat="1" applyBorder="1"/>
    <xf numFmtId="0" fontId="4" fillId="0" borderId="8" xfId="0" applyFont="1" applyBorder="1" applyAlignment="1">
      <alignment wrapText="1"/>
    </xf>
    <xf numFmtId="3" fontId="0" fillId="0" borderId="30" xfId="0" applyNumberFormat="1" applyBorder="1"/>
    <xf numFmtId="3" fontId="0" fillId="0" borderId="6" xfId="0" applyNumberFormat="1" applyBorder="1"/>
    <xf numFmtId="3" fontId="0" fillId="0" borderId="23" xfId="0" applyNumberFormat="1" applyBorder="1"/>
    <xf numFmtId="0" fontId="4" fillId="0" borderId="8" xfId="0" applyFont="1" applyFill="1" applyBorder="1"/>
    <xf numFmtId="3" fontId="0" fillId="0" borderId="30" xfId="0" applyNumberFormat="1" applyFill="1" applyBorder="1"/>
    <xf numFmtId="3" fontId="0" fillId="0" borderId="6" xfId="0" applyNumberFormat="1" applyFill="1" applyBorder="1"/>
    <xf numFmtId="3" fontId="0" fillId="0" borderId="23" xfId="0" applyNumberFormat="1" applyFill="1" applyBorder="1"/>
    <xf numFmtId="0" fontId="4" fillId="0" borderId="8" xfId="0" applyFont="1" applyBorder="1"/>
    <xf numFmtId="0" fontId="5" fillId="0" borderId="8" xfId="0" applyFont="1" applyBorder="1"/>
    <xf numFmtId="3" fontId="5" fillId="0" borderId="26" xfId="0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/>
    </xf>
    <xf numFmtId="3" fontId="5" fillId="0" borderId="17" xfId="0" applyNumberFormat="1" applyFont="1" applyFill="1" applyBorder="1" applyAlignment="1">
      <alignment horizontal="right"/>
    </xf>
    <xf numFmtId="0" fontId="0" fillId="0" borderId="8" xfId="0" applyFill="1" applyBorder="1"/>
    <xf numFmtId="0" fontId="0" fillId="0" borderId="8" xfId="0" applyBorder="1"/>
    <xf numFmtId="0" fontId="5" fillId="0" borderId="13" xfId="0" applyFont="1" applyBorder="1" applyAlignment="1">
      <alignment wrapText="1"/>
    </xf>
    <xf numFmtId="3" fontId="5" fillId="0" borderId="30" xfId="0" applyNumberFormat="1" applyFont="1" applyFill="1" applyBorder="1" applyAlignment="1">
      <alignment horizontal="right"/>
    </xf>
    <xf numFmtId="3" fontId="4" fillId="0" borderId="6" xfId="0" applyNumberFormat="1" applyFont="1" applyBorder="1"/>
    <xf numFmtId="3" fontId="5" fillId="0" borderId="23" xfId="0" applyNumberFormat="1" applyFont="1" applyFill="1" applyBorder="1"/>
    <xf numFmtId="0" fontId="5" fillId="0" borderId="13" xfId="0" applyFont="1" applyBorder="1"/>
    <xf numFmtId="3" fontId="0" fillId="0" borderId="31" xfId="0" applyNumberFormat="1" applyBorder="1"/>
    <xf numFmtId="3" fontId="4" fillId="0" borderId="32" xfId="0" applyNumberFormat="1" applyFont="1" applyBorder="1"/>
    <xf numFmtId="0" fontId="5" fillId="0" borderId="18" xfId="0" applyFont="1" applyBorder="1"/>
    <xf numFmtId="3" fontId="5" fillId="0" borderId="3" xfId="0" applyNumberFormat="1" applyFont="1" applyBorder="1"/>
    <xf numFmtId="0" fontId="8" fillId="0" borderId="0" xfId="0" applyFont="1"/>
    <xf numFmtId="3" fontId="4" fillId="0" borderId="0" xfId="0" applyNumberFormat="1" applyFont="1" applyFill="1" applyBorder="1" applyAlignment="1">
      <alignment horizontal="right"/>
    </xf>
    <xf numFmtId="0" fontId="7" fillId="0" borderId="0" xfId="0" applyFont="1"/>
    <xf numFmtId="3" fontId="7" fillId="0" borderId="0" xfId="0" applyNumberFormat="1" applyFont="1" applyFill="1"/>
    <xf numFmtId="3" fontId="7" fillId="0" borderId="0" xfId="0" applyNumberFormat="1" applyFont="1"/>
    <xf numFmtId="0" fontId="4" fillId="0" borderId="0" xfId="0" applyFont="1" applyAlignment="1">
      <alignment horizontal="center"/>
    </xf>
    <xf numFmtId="3" fontId="5" fillId="0" borderId="26" xfId="0" applyNumberFormat="1" applyFont="1" applyBorder="1"/>
    <xf numFmtId="3" fontId="5" fillId="0" borderId="6" xfId="0" applyNumberFormat="1" applyFont="1" applyBorder="1"/>
    <xf numFmtId="3" fontId="5" fillId="0" borderId="17" xfId="0" applyNumberFormat="1" applyFont="1" applyBorder="1"/>
    <xf numFmtId="3" fontId="5" fillId="0" borderId="30" xfId="0" applyNumberFormat="1" applyFont="1" applyBorder="1"/>
    <xf numFmtId="0" fontId="1" fillId="0" borderId="0" xfId="0" applyFont="1" applyBorder="1" applyAlignment="1">
      <alignment horizontal="center"/>
    </xf>
    <xf numFmtId="3" fontId="4" fillId="0" borderId="19" xfId="0" applyNumberFormat="1" applyFont="1" applyBorder="1"/>
    <xf numFmtId="3" fontId="4" fillId="0" borderId="9" xfId="0" applyNumberFormat="1" applyFont="1" applyBorder="1"/>
    <xf numFmtId="3" fontId="4" fillId="0" borderId="26" xfId="0" applyNumberFormat="1" applyFont="1" applyFill="1" applyBorder="1" applyAlignment="1">
      <alignment horizontal="right"/>
    </xf>
    <xf numFmtId="3" fontId="4" fillId="0" borderId="11" xfId="0" applyNumberFormat="1" applyFont="1" applyBorder="1"/>
    <xf numFmtId="3" fontId="4" fillId="0" borderId="26" xfId="0" applyNumberFormat="1" applyFont="1" applyBorder="1"/>
    <xf numFmtId="3" fontId="4" fillId="0" borderId="7" xfId="0" applyNumberFormat="1" applyFont="1" applyBorder="1"/>
    <xf numFmtId="3" fontId="5" fillId="0" borderId="11" xfId="0" applyNumberFormat="1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3" fontId="5" fillId="0" borderId="34" xfId="0" applyNumberFormat="1" applyFont="1" applyFill="1" applyBorder="1" applyAlignment="1">
      <alignment horizontal="right"/>
    </xf>
    <xf numFmtId="3" fontId="4" fillId="0" borderId="14" xfId="0" applyNumberFormat="1" applyFont="1" applyBorder="1"/>
    <xf numFmtId="0" fontId="5" fillId="0" borderId="1" xfId="0" applyFont="1" applyBorder="1" applyAlignment="1"/>
    <xf numFmtId="0" fontId="0" fillId="0" borderId="16" xfId="0" applyBorder="1"/>
    <xf numFmtId="3" fontId="0" fillId="0" borderId="26" xfId="0" applyNumberFormat="1" applyBorder="1"/>
    <xf numFmtId="3" fontId="5" fillId="0" borderId="26" xfId="0" applyNumberFormat="1" applyFont="1" applyFill="1" applyBorder="1"/>
    <xf numFmtId="3" fontId="5" fillId="0" borderId="11" xfId="0" applyNumberFormat="1" applyFont="1" applyFill="1" applyBorder="1"/>
    <xf numFmtId="3" fontId="5" fillId="0" borderId="7" xfId="0" applyNumberFormat="1" applyFont="1" applyFill="1" applyBorder="1"/>
    <xf numFmtId="3" fontId="5" fillId="0" borderId="11" xfId="0" applyNumberFormat="1" applyFont="1" applyBorder="1"/>
    <xf numFmtId="3" fontId="5" fillId="0" borderId="7" xfId="0" applyNumberFormat="1" applyFont="1" applyBorder="1"/>
    <xf numFmtId="3" fontId="5" fillId="0" borderId="34" xfId="0" applyNumberFormat="1" applyFont="1" applyBorder="1"/>
    <xf numFmtId="0" fontId="5" fillId="0" borderId="5" xfId="0" applyFont="1" applyBorder="1"/>
    <xf numFmtId="3" fontId="5" fillId="0" borderId="27" xfId="0" applyNumberFormat="1" applyFont="1" applyBorder="1"/>
    <xf numFmtId="0" fontId="7" fillId="0" borderId="0" xfId="0" applyFont="1" applyFill="1"/>
    <xf numFmtId="0" fontId="5" fillId="0" borderId="33" xfId="0" applyFont="1" applyBorder="1" applyAlignment="1">
      <alignment horizontal="center" vertical="center"/>
    </xf>
    <xf numFmtId="0" fontId="4" fillId="0" borderId="37" xfId="0" applyFont="1" applyBorder="1"/>
    <xf numFmtId="3" fontId="4" fillId="0" borderId="9" xfId="0" applyNumberFormat="1" applyFont="1" applyFill="1" applyBorder="1" applyAlignment="1">
      <alignment horizontal="right"/>
    </xf>
    <xf numFmtId="3" fontId="4" fillId="0" borderId="20" xfId="0" applyNumberFormat="1" applyFont="1" applyFill="1" applyBorder="1"/>
    <xf numFmtId="3" fontId="4" fillId="0" borderId="20" xfId="0" applyNumberFormat="1" applyFont="1" applyBorder="1"/>
    <xf numFmtId="3" fontId="4" fillId="0" borderId="11" xfId="0" applyNumberFormat="1" applyFont="1" applyFill="1" applyBorder="1" applyAlignment="1">
      <alignment horizontal="right"/>
    </xf>
    <xf numFmtId="3" fontId="4" fillId="0" borderId="17" xfId="0" applyNumberFormat="1" applyFont="1" applyBorder="1"/>
    <xf numFmtId="0" fontId="4" fillId="0" borderId="23" xfId="0" applyFont="1" applyFill="1" applyBorder="1"/>
    <xf numFmtId="0" fontId="4" fillId="0" borderId="6" xfId="0" applyFont="1" applyBorder="1"/>
    <xf numFmtId="0" fontId="4" fillId="0" borderId="6" xfId="0" applyFont="1" applyFill="1" applyBorder="1"/>
    <xf numFmtId="0" fontId="4" fillId="0" borderId="6" xfId="0" applyFont="1" applyBorder="1" applyAlignment="1">
      <alignment wrapText="1"/>
    </xf>
    <xf numFmtId="0" fontId="4" fillId="0" borderId="23" xfId="0" applyFont="1" applyBorder="1"/>
    <xf numFmtId="3" fontId="7" fillId="0" borderId="17" xfId="0" applyNumberFormat="1" applyFont="1" applyFill="1" applyBorder="1"/>
    <xf numFmtId="0" fontId="5" fillId="0" borderId="35" xfId="0" applyFont="1" applyBorder="1" applyAlignment="1">
      <alignment wrapText="1"/>
    </xf>
    <xf numFmtId="3" fontId="5" fillId="0" borderId="24" xfId="0" applyNumberFormat="1" applyFont="1" applyFill="1" applyBorder="1" applyAlignment="1">
      <alignment horizontal="right"/>
    </xf>
    <xf numFmtId="3" fontId="5" fillId="0" borderId="15" xfId="0" applyNumberFormat="1" applyFont="1" applyFill="1" applyBorder="1" applyAlignment="1">
      <alignment horizontal="right"/>
    </xf>
    <xf numFmtId="0" fontId="5" fillId="0" borderId="35" xfId="0" applyFont="1" applyBorder="1"/>
    <xf numFmtId="3" fontId="5" fillId="0" borderId="14" xfId="0" applyNumberFormat="1" applyFont="1" applyFill="1" applyBorder="1" applyAlignment="1">
      <alignment horizontal="right"/>
    </xf>
    <xf numFmtId="3" fontId="5" fillId="0" borderId="14" xfId="0" applyNumberFormat="1" applyFont="1" applyFill="1" applyBorder="1"/>
    <xf numFmtId="3" fontId="5" fillId="0" borderId="15" xfId="0" applyNumberFormat="1" applyFont="1" applyFill="1" applyBorder="1"/>
    <xf numFmtId="3" fontId="4" fillId="0" borderId="15" xfId="0" applyNumberFormat="1" applyFont="1" applyBorder="1"/>
    <xf numFmtId="3" fontId="5" fillId="0" borderId="21" xfId="0" applyNumberFormat="1" applyFont="1" applyBorder="1"/>
    <xf numFmtId="0" fontId="5" fillId="0" borderId="1" xfId="0" applyFont="1" applyBorder="1" applyAlignment="1">
      <alignment horizontal="center"/>
    </xf>
    <xf numFmtId="0" fontId="0" fillId="0" borderId="16" xfId="0" applyFill="1" applyBorder="1"/>
    <xf numFmtId="3" fontId="5" fillId="0" borderId="11" xfId="6" applyNumberFormat="1" applyFont="1" applyBorder="1"/>
    <xf numFmtId="3" fontId="5" fillId="0" borderId="24" xfId="6" applyNumberFormat="1" applyFont="1" applyFill="1" applyBorder="1"/>
    <xf numFmtId="3" fontId="5" fillId="0" borderId="15" xfId="6" applyNumberFormat="1" applyFont="1" applyFill="1" applyBorder="1"/>
    <xf numFmtId="3" fontId="5" fillId="0" borderId="14" xfId="0" applyNumberFormat="1" applyFont="1" applyBorder="1"/>
    <xf numFmtId="3" fontId="5" fillId="0" borderId="36" xfId="0" applyNumberFormat="1" applyFont="1" applyFill="1" applyBorder="1"/>
    <xf numFmtId="3" fontId="4" fillId="0" borderId="36" xfId="0" applyNumberFormat="1" applyFont="1" applyFill="1" applyBorder="1"/>
    <xf numFmtId="3" fontId="2" fillId="0" borderId="5" xfId="0" applyNumberFormat="1" applyFont="1" applyFill="1" applyBorder="1" applyAlignment="1">
      <alignment horizontal="center" vertical="center" wrapText="1"/>
    </xf>
  </cellXfs>
  <cellStyles count="7">
    <cellStyle name="Normál" xfId="0" builtinId="0"/>
    <cellStyle name="Normál 2" xfId="2"/>
    <cellStyle name="Normál 3" xfId="3"/>
    <cellStyle name="Normál 3 2" xfId="4"/>
    <cellStyle name="Normál 4" xfId="6"/>
    <cellStyle name="Normál 5" xfId="1"/>
    <cellStyle name="Normá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" name="Szövegdoboz 1"/>
        <xdr:cNvSpPr txBox="1"/>
      </xdr:nvSpPr>
      <xdr:spPr>
        <a:xfrm>
          <a:off x="809625" y="47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" name="Szövegdoboz 2"/>
        <xdr:cNvSpPr txBox="1"/>
      </xdr:nvSpPr>
      <xdr:spPr>
        <a:xfrm>
          <a:off x="1304925" y="14001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4;nkorm&#225;nyzat/R%20E%20N%20D%20E%20L%20E%20T%20E%20K/HAT&#193;LYOS/2021/5_2021_2021.%20&#233;vi%20k&#246;lts&#233;gvet&#233;si%20rendelet%20m&#243;dos&#237;t&#225;sa/egysszerk/5_2021_2021_k&#246;lts&#233;gvet&#233;si_rendelet_mell&#233;k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</sheetNames>
    <sheetDataSet>
      <sheetData sheetId="0"/>
      <sheetData sheetId="1"/>
      <sheetData sheetId="2"/>
      <sheetData sheetId="3"/>
      <sheetData sheetId="4"/>
      <sheetData sheetId="5">
        <row r="194">
          <cell r="F194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B8">
            <v>146959250</v>
          </cell>
          <cell r="C8">
            <v>0</v>
          </cell>
          <cell r="D8">
            <v>10806258</v>
          </cell>
          <cell r="E8">
            <v>157765508</v>
          </cell>
        </row>
        <row r="9">
          <cell r="B9">
            <v>0</v>
          </cell>
          <cell r="C9">
            <v>5533175</v>
          </cell>
          <cell r="D9">
            <v>0</v>
          </cell>
          <cell r="E9">
            <v>5533175</v>
          </cell>
        </row>
        <row r="10">
          <cell r="E10">
            <v>0</v>
          </cell>
        </row>
        <row r="11">
          <cell r="E11">
            <v>0</v>
          </cell>
        </row>
        <row r="12">
          <cell r="B12">
            <v>18827182</v>
          </cell>
          <cell r="C12">
            <v>0</v>
          </cell>
          <cell r="D12">
            <v>0</v>
          </cell>
          <cell r="E12">
            <v>18827182</v>
          </cell>
        </row>
        <row r="13">
          <cell r="B13">
            <v>0</v>
          </cell>
          <cell r="E13">
            <v>0</v>
          </cell>
        </row>
        <row r="14">
          <cell r="B14">
            <v>0</v>
          </cell>
          <cell r="E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</row>
        <row r="16">
          <cell r="B16">
            <v>0</v>
          </cell>
          <cell r="E16">
            <v>0</v>
          </cell>
        </row>
        <row r="17">
          <cell r="B17">
            <v>17289107</v>
          </cell>
          <cell r="C17">
            <v>0</v>
          </cell>
          <cell r="D17">
            <v>5820270</v>
          </cell>
          <cell r="E17">
            <v>23109377</v>
          </cell>
        </row>
        <row r="18">
          <cell r="B18">
            <v>33200000</v>
          </cell>
          <cell r="C18">
            <v>0</v>
          </cell>
          <cell r="D18">
            <v>0</v>
          </cell>
          <cell r="E18">
            <v>33200000</v>
          </cell>
        </row>
        <row r="19">
          <cell r="B19">
            <v>21000000</v>
          </cell>
          <cell r="C19">
            <v>0</v>
          </cell>
          <cell r="D19">
            <v>-8451182</v>
          </cell>
          <cell r="E19">
            <v>12548818</v>
          </cell>
        </row>
        <row r="20">
          <cell r="B20">
            <v>350000</v>
          </cell>
          <cell r="C20">
            <v>0</v>
          </cell>
          <cell r="D20">
            <v>0</v>
          </cell>
          <cell r="E20">
            <v>350000</v>
          </cell>
        </row>
        <row r="21">
          <cell r="E21">
            <v>0</v>
          </cell>
        </row>
        <row r="22">
          <cell r="B22">
            <v>1348724</v>
          </cell>
          <cell r="E22">
            <v>1348724</v>
          </cell>
        </row>
        <row r="23">
          <cell r="B23">
            <v>1841500</v>
          </cell>
          <cell r="E23">
            <v>1841500</v>
          </cell>
        </row>
        <row r="24">
          <cell r="B24">
            <v>4917960</v>
          </cell>
          <cell r="E24">
            <v>4917960</v>
          </cell>
        </row>
        <row r="25">
          <cell r="B25">
            <v>6950305</v>
          </cell>
          <cell r="E25">
            <v>6950305</v>
          </cell>
        </row>
        <row r="26">
          <cell r="B26">
            <v>4532281</v>
          </cell>
          <cell r="E26">
            <v>4532281</v>
          </cell>
        </row>
        <row r="27">
          <cell r="B27">
            <v>500000</v>
          </cell>
          <cell r="D27">
            <v>3141</v>
          </cell>
          <cell r="E27">
            <v>503141</v>
          </cell>
        </row>
        <row r="28">
          <cell r="B28">
            <v>0</v>
          </cell>
          <cell r="E28">
            <v>0</v>
          </cell>
        </row>
        <row r="29">
          <cell r="B29">
            <v>0</v>
          </cell>
          <cell r="E29">
            <v>0</v>
          </cell>
        </row>
        <row r="30">
          <cell r="B30">
            <v>0</v>
          </cell>
          <cell r="E30">
            <v>0</v>
          </cell>
        </row>
        <row r="31">
          <cell r="B31">
            <v>0</v>
          </cell>
          <cell r="D31">
            <v>625500</v>
          </cell>
          <cell r="E31">
            <v>625500</v>
          </cell>
        </row>
        <row r="32">
          <cell r="B32">
            <v>0</v>
          </cell>
          <cell r="E32">
            <v>0</v>
          </cell>
        </row>
        <row r="33">
          <cell r="B33">
            <v>0</v>
          </cell>
          <cell r="E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9">
          <cell r="B39">
            <v>67437395</v>
          </cell>
          <cell r="C39">
            <v>0</v>
          </cell>
          <cell r="D39">
            <v>-2285890</v>
          </cell>
          <cell r="E39">
            <v>65151505</v>
          </cell>
        </row>
        <row r="40">
          <cell r="B40">
            <v>374959716</v>
          </cell>
          <cell r="C40">
            <v>42977015</v>
          </cell>
          <cell r="D40">
            <v>2285890</v>
          </cell>
          <cell r="E40">
            <v>420222621</v>
          </cell>
        </row>
        <row r="41">
          <cell r="B41">
            <v>5878370</v>
          </cell>
          <cell r="C41">
            <v>0</v>
          </cell>
          <cell r="D41">
            <v>0</v>
          </cell>
          <cell r="E41">
            <v>5878370</v>
          </cell>
        </row>
        <row r="42">
          <cell r="D42">
            <v>291094</v>
          </cell>
          <cell r="E42">
            <v>291094</v>
          </cell>
        </row>
        <row r="44">
          <cell r="B44">
            <v>100000000</v>
          </cell>
          <cell r="C44">
            <v>0</v>
          </cell>
          <cell r="D44">
            <v>0</v>
          </cell>
          <cell r="E44">
            <v>100000000</v>
          </cell>
        </row>
        <row r="57">
          <cell r="B57">
            <v>34039753</v>
          </cell>
          <cell r="C57">
            <v>95760</v>
          </cell>
          <cell r="D57">
            <v>671294</v>
          </cell>
          <cell r="E57">
            <v>34806807</v>
          </cell>
        </row>
        <row r="58">
          <cell r="B58">
            <v>5507565</v>
          </cell>
          <cell r="C58">
            <v>0</v>
          </cell>
          <cell r="D58">
            <v>104049</v>
          </cell>
          <cell r="E58">
            <v>5611614</v>
          </cell>
        </row>
        <row r="59">
          <cell r="B59">
            <v>148174043</v>
          </cell>
          <cell r="C59">
            <v>950165</v>
          </cell>
          <cell r="D59">
            <v>1640000</v>
          </cell>
          <cell r="E59">
            <v>150764208</v>
          </cell>
        </row>
        <row r="60">
          <cell r="B60">
            <v>3000000</v>
          </cell>
          <cell r="C60">
            <v>0</v>
          </cell>
          <cell r="D60">
            <v>0</v>
          </cell>
          <cell r="E60">
            <v>3000000</v>
          </cell>
        </row>
        <row r="61">
          <cell r="B61">
            <v>0</v>
          </cell>
          <cell r="C61">
            <v>661908</v>
          </cell>
          <cell r="D61">
            <v>679479</v>
          </cell>
          <cell r="E61">
            <v>1341387</v>
          </cell>
        </row>
        <row r="62">
          <cell r="E62">
            <v>0</v>
          </cell>
        </row>
        <row r="63">
          <cell r="B63">
            <v>11503174</v>
          </cell>
          <cell r="C63">
            <v>0</v>
          </cell>
          <cell r="D63">
            <v>0</v>
          </cell>
          <cell r="E63">
            <v>11503174</v>
          </cell>
        </row>
        <row r="64">
          <cell r="E64">
            <v>0</v>
          </cell>
        </row>
        <row r="65">
          <cell r="B65">
            <v>1914992</v>
          </cell>
          <cell r="C65">
            <v>1007891</v>
          </cell>
          <cell r="D65">
            <v>0</v>
          </cell>
          <cell r="E65">
            <v>2922883</v>
          </cell>
        </row>
        <row r="66">
          <cell r="B66">
            <v>96161521</v>
          </cell>
          <cell r="C66">
            <v>0</v>
          </cell>
          <cell r="D66">
            <v>5986183</v>
          </cell>
          <cell r="E66">
            <v>102147704</v>
          </cell>
        </row>
        <row r="67">
          <cell r="B67">
            <v>295262787</v>
          </cell>
          <cell r="C67">
            <v>45262905</v>
          </cell>
          <cell r="D67">
            <v>-805913</v>
          </cell>
          <cell r="E67">
            <v>339719779</v>
          </cell>
        </row>
        <row r="73">
          <cell r="B73">
            <v>865000</v>
          </cell>
          <cell r="C73">
            <v>0</v>
          </cell>
          <cell r="D73">
            <v>200000</v>
          </cell>
          <cell r="E73">
            <v>1065000</v>
          </cell>
        </row>
        <row r="74">
          <cell r="B74">
            <v>4769163</v>
          </cell>
          <cell r="C74">
            <v>531561</v>
          </cell>
          <cell r="D74">
            <v>-271105</v>
          </cell>
          <cell r="E74">
            <v>5029619</v>
          </cell>
        </row>
        <row r="77">
          <cell r="B77">
            <v>0</v>
          </cell>
        </row>
        <row r="78">
          <cell r="B78">
            <v>98404622</v>
          </cell>
          <cell r="C78">
            <v>0</v>
          </cell>
          <cell r="D78">
            <v>0</v>
          </cell>
          <cell r="E78">
            <v>98404622</v>
          </cell>
        </row>
        <row r="79">
          <cell r="B79">
            <v>510800</v>
          </cell>
          <cell r="C79">
            <v>0</v>
          </cell>
          <cell r="D79">
            <v>600000</v>
          </cell>
          <cell r="E79">
            <v>1110800</v>
          </cell>
        </row>
        <row r="80">
          <cell r="B80">
            <v>5878370</v>
          </cell>
          <cell r="C80">
            <v>0</v>
          </cell>
          <cell r="D80">
            <v>291094</v>
          </cell>
          <cell r="E80">
            <v>6169464</v>
          </cell>
        </row>
        <row r="81">
          <cell r="B81">
            <v>100000000</v>
          </cell>
          <cell r="C81">
            <v>0</v>
          </cell>
          <cell r="D81">
            <v>0</v>
          </cell>
          <cell r="E81">
            <v>100000000</v>
          </cell>
        </row>
      </sheetData>
      <sheetData sheetId="18">
        <row r="25">
          <cell r="B25">
            <v>1549515</v>
          </cell>
          <cell r="E25">
            <v>1549515</v>
          </cell>
        </row>
        <row r="26">
          <cell r="B26">
            <v>491369</v>
          </cell>
          <cell r="E26">
            <v>491369</v>
          </cell>
        </row>
        <row r="39">
          <cell r="B39">
            <v>120821</v>
          </cell>
          <cell r="C39">
            <v>5533175</v>
          </cell>
          <cell r="E39">
            <v>5653996</v>
          </cell>
        </row>
        <row r="45">
          <cell r="B45">
            <v>98404622</v>
          </cell>
          <cell r="E45">
            <v>98404622</v>
          </cell>
        </row>
        <row r="46">
          <cell r="B46">
            <v>510800</v>
          </cell>
          <cell r="D46">
            <v>600000</v>
          </cell>
          <cell r="E46">
            <v>1110800</v>
          </cell>
        </row>
        <row r="57">
          <cell r="B57">
            <v>68170851</v>
          </cell>
          <cell r="E57">
            <v>68170851</v>
          </cell>
        </row>
        <row r="58">
          <cell r="B58">
            <v>10263192</v>
          </cell>
          <cell r="E58">
            <v>10263192</v>
          </cell>
        </row>
        <row r="59">
          <cell r="B59">
            <v>22132284</v>
          </cell>
          <cell r="E59">
            <v>22132284</v>
          </cell>
        </row>
        <row r="61">
          <cell r="C61">
            <v>5533175</v>
          </cell>
          <cell r="E61">
            <v>5533175</v>
          </cell>
        </row>
        <row r="67">
          <cell r="B67">
            <v>510800</v>
          </cell>
          <cell r="D67">
            <v>600000</v>
          </cell>
          <cell r="E67">
            <v>1110800</v>
          </cell>
        </row>
        <row r="82">
          <cell r="B82">
            <v>0</v>
          </cell>
        </row>
      </sheetData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8"/>
  <sheetViews>
    <sheetView tabSelected="1" topLeftCell="A193" zoomScale="80" zoomScaleNormal="80" workbookViewId="0">
      <selection activeCell="J245" sqref="J245"/>
    </sheetView>
  </sheetViews>
  <sheetFormatPr defaultRowHeight="15" x14ac:dyDescent="0.25"/>
  <cols>
    <col min="1" max="1" width="79" customWidth="1"/>
    <col min="2" max="2" width="14.7109375" style="1" customWidth="1"/>
    <col min="3" max="4" width="14.7109375" style="67" customWidth="1"/>
    <col min="5" max="5" width="14.7109375" style="68" customWidth="1"/>
  </cols>
  <sheetData>
    <row r="1" spans="1:5" x14ac:dyDescent="0.25">
      <c r="A1" s="22" t="s">
        <v>9</v>
      </c>
      <c r="B1" s="22"/>
      <c r="C1" s="22"/>
      <c r="D1" s="22"/>
      <c r="E1" s="22"/>
    </row>
    <row r="2" spans="1:5" x14ac:dyDescent="0.25">
      <c r="A2" s="30" t="s">
        <v>6</v>
      </c>
      <c r="B2" s="30"/>
      <c r="C2" s="30"/>
      <c r="D2" s="30"/>
      <c r="E2" s="30"/>
    </row>
    <row r="3" spans="1:5" x14ac:dyDescent="0.25">
      <c r="A3" s="30" t="s">
        <v>10</v>
      </c>
      <c r="B3" s="30"/>
      <c r="C3" s="30"/>
      <c r="D3" s="30"/>
      <c r="E3" s="30"/>
    </row>
    <row r="4" spans="1:5" x14ac:dyDescent="0.25">
      <c r="A4" s="30" t="s">
        <v>11</v>
      </c>
      <c r="B4" s="30"/>
      <c r="C4" s="30"/>
      <c r="D4" s="30"/>
      <c r="E4" s="30"/>
    </row>
    <row r="5" spans="1:5" x14ac:dyDescent="0.25">
      <c r="A5" s="31" t="s">
        <v>12</v>
      </c>
      <c r="B5" s="31"/>
      <c r="C5" s="31"/>
      <c r="D5" s="31"/>
      <c r="E5" s="31"/>
    </row>
    <row r="6" spans="1:5" x14ac:dyDescent="0.25">
      <c r="A6" s="32"/>
      <c r="B6" s="33"/>
      <c r="C6" s="34"/>
      <c r="D6" s="34"/>
      <c r="E6" s="35"/>
    </row>
    <row r="7" spans="1:5" ht="15.75" thickBot="1" x14ac:dyDescent="0.3">
      <c r="A7" s="3" t="s">
        <v>13</v>
      </c>
      <c r="B7" s="3"/>
      <c r="C7" s="3"/>
      <c r="D7" s="3"/>
      <c r="E7" s="3"/>
    </row>
    <row r="8" spans="1:5" ht="51.75" customHeight="1" thickBot="1" x14ac:dyDescent="0.3">
      <c r="A8" s="36" t="s">
        <v>14</v>
      </c>
      <c r="B8" s="2" t="s">
        <v>5</v>
      </c>
      <c r="C8" s="19" t="s">
        <v>0</v>
      </c>
      <c r="D8" s="19" t="s">
        <v>1</v>
      </c>
      <c r="E8" s="5" t="s">
        <v>2</v>
      </c>
    </row>
    <row r="9" spans="1:5" x14ac:dyDescent="0.25">
      <c r="A9" s="37" t="s">
        <v>15</v>
      </c>
      <c r="B9" s="38">
        <f>'[1]11.1.mell'!B8+'[1]11.2.mell'!B8</f>
        <v>146959250</v>
      </c>
      <c r="C9" s="39">
        <f>'[1]11.1.mell'!C8+'[1]11.2.mell'!C8</f>
        <v>0</v>
      </c>
      <c r="D9" s="39">
        <f>'[1]11.1.mell'!D8+'[1]11.2.mell'!D8</f>
        <v>10806258</v>
      </c>
      <c r="E9" s="40">
        <f>'[1]11.1.mell'!E8+'[1]11.2.mell'!E8</f>
        <v>157765508</v>
      </c>
    </row>
    <row r="10" spans="1:5" x14ac:dyDescent="0.25">
      <c r="A10" s="41" t="s">
        <v>16</v>
      </c>
      <c r="B10" s="42">
        <f>'[1]11.1.mell'!B9+'[1]11.2.mell'!B9</f>
        <v>0</v>
      </c>
      <c r="C10" s="43">
        <f>'[1]11.1.mell'!C9+'[1]11.2.mell'!C9</f>
        <v>5533175</v>
      </c>
      <c r="D10" s="43">
        <f>'[1]11.1.mell'!D9+'[1]11.2.mell'!D9</f>
        <v>0</v>
      </c>
      <c r="E10" s="44">
        <f>'[1]11.1.mell'!E9+'[1]11.2.mell'!E9</f>
        <v>5533175</v>
      </c>
    </row>
    <row r="11" spans="1:5" x14ac:dyDescent="0.25">
      <c r="A11" s="41" t="s">
        <v>17</v>
      </c>
      <c r="B11" s="42">
        <f>'[1]11.1.mell'!B10+'[1]11.2.mell'!B10</f>
        <v>0</v>
      </c>
      <c r="C11" s="43">
        <f>'[1]11.1.mell'!C10+'[1]11.2.mell'!C10</f>
        <v>0</v>
      </c>
      <c r="D11" s="43">
        <f>'[1]11.1.mell'!D10+'[1]11.2.mell'!D10</f>
        <v>0</v>
      </c>
      <c r="E11" s="44">
        <f>'[1]11.1.mell'!E10+'[1]11.2.mell'!E10</f>
        <v>0</v>
      </c>
    </row>
    <row r="12" spans="1:5" x14ac:dyDescent="0.25">
      <c r="A12" s="41" t="s">
        <v>18</v>
      </c>
      <c r="B12" s="42">
        <f>'[1]11.1.mell'!B11+'[1]11.2.mell'!B11</f>
        <v>0</v>
      </c>
      <c r="C12" s="43">
        <f>'[1]11.1.mell'!C11+'[1]11.2.mell'!C11</f>
        <v>0</v>
      </c>
      <c r="D12" s="43">
        <f>'[1]11.1.mell'!D11+'[1]11.2.mell'!D11</f>
        <v>0</v>
      </c>
      <c r="E12" s="44">
        <f>'[1]11.1.mell'!E11+'[1]11.2.mell'!E11</f>
        <v>0</v>
      </c>
    </row>
    <row r="13" spans="1:5" s="25" customFormat="1" x14ac:dyDescent="0.25">
      <c r="A13" s="45" t="s">
        <v>19</v>
      </c>
      <c r="B13" s="46">
        <f>'[1]11.1.mell'!B12+'[1]11.2.mell'!B12</f>
        <v>18827182</v>
      </c>
      <c r="C13" s="43">
        <f>'[1]11.1.mell'!C12+'[1]11.2.mell'!C12</f>
        <v>0</v>
      </c>
      <c r="D13" s="47">
        <f>'[1]11.1.mell'!D12+'[1]11.2.mell'!D12</f>
        <v>0</v>
      </c>
      <c r="E13" s="48">
        <f>'[1]11.1.mell'!E12+'[1]11.2.mell'!E12</f>
        <v>18827182</v>
      </c>
    </row>
    <row r="14" spans="1:5" s="25" customFormat="1" x14ac:dyDescent="0.25">
      <c r="A14" s="45" t="s">
        <v>20</v>
      </c>
      <c r="B14" s="46">
        <f>'[1]11.1.mell'!B13+'[1]11.2.mell'!B13</f>
        <v>0</v>
      </c>
      <c r="C14" s="43">
        <f>'[1]11.1.mell'!C13+'[1]11.2.mell'!C13</f>
        <v>0</v>
      </c>
      <c r="D14" s="47">
        <f>'[1]11.1.mell'!D13+'[1]11.2.mell'!D13</f>
        <v>0</v>
      </c>
      <c r="E14" s="10">
        <f>'[1]11.1.mell'!E13+'[1]11.2.mell'!E13</f>
        <v>0</v>
      </c>
    </row>
    <row r="15" spans="1:5" x14ac:dyDescent="0.25">
      <c r="A15" s="49" t="s">
        <v>21</v>
      </c>
      <c r="B15" s="42">
        <f>'[1]11.1.mell'!B14+'[1]11.2.mell'!B14</f>
        <v>0</v>
      </c>
      <c r="C15" s="43">
        <f>'[1]11.1.mell'!C14+'[1]11.2.mell'!C14</f>
        <v>0</v>
      </c>
      <c r="D15" s="47">
        <f>'[1]11.1.mell'!D14+'[1]11.2.mell'!D14</f>
        <v>0</v>
      </c>
      <c r="E15" s="10">
        <f>'[1]11.1.mell'!E14+'[1]11.2.mell'!E14</f>
        <v>0</v>
      </c>
    </row>
    <row r="16" spans="1:5" x14ac:dyDescent="0.25">
      <c r="A16" s="41" t="s">
        <v>22</v>
      </c>
      <c r="B16" s="42">
        <f>'[1]11.1.mell'!B15+'[1]11.2.mell'!B15</f>
        <v>0</v>
      </c>
      <c r="C16" s="43">
        <f>'[1]11.1.mell'!C15+'[1]11.2.mell'!C15</f>
        <v>0</v>
      </c>
      <c r="D16" s="47">
        <f>'[1]11.1.mell'!D15+'[1]11.2.mell'!D15</f>
        <v>0</v>
      </c>
      <c r="E16" s="10">
        <f>'[1]11.1.mell'!E15+'[1]11.2.mell'!E15</f>
        <v>0</v>
      </c>
    </row>
    <row r="17" spans="1:5" x14ac:dyDescent="0.25">
      <c r="A17" s="41" t="s">
        <v>23</v>
      </c>
      <c r="B17" s="42">
        <f>'[1]11.1.mell'!B16+'[1]11.2.mell'!B16</f>
        <v>0</v>
      </c>
      <c r="C17" s="43">
        <f>'[1]11.1.mell'!C16+'[1]11.2.mell'!C16</f>
        <v>0</v>
      </c>
      <c r="D17" s="47">
        <f>'[1]11.1.mell'!D16+'[1]11.2.mell'!D16</f>
        <v>0</v>
      </c>
      <c r="E17" s="10">
        <f>'[1]11.1.mell'!E16+'[1]11.2.mell'!E16</f>
        <v>0</v>
      </c>
    </row>
    <row r="18" spans="1:5" x14ac:dyDescent="0.25">
      <c r="A18" s="49" t="s">
        <v>24</v>
      </c>
      <c r="B18" s="42">
        <f>'[1]11.1.mell'!B17+'[1]11.2.mell'!B17</f>
        <v>17289107</v>
      </c>
      <c r="C18" s="43">
        <f>'[1]11.1.mell'!C17+'[1]11.2.mell'!C17</f>
        <v>0</v>
      </c>
      <c r="D18" s="47">
        <f>'[1]11.1.mell'!D17+'[1]11.2.mell'!D17</f>
        <v>5820270</v>
      </c>
      <c r="E18" s="10">
        <f>'[1]11.1.mell'!E17+'[1]11.2.mell'!E17</f>
        <v>23109377</v>
      </c>
    </row>
    <row r="19" spans="1:5" x14ac:dyDescent="0.25">
      <c r="A19" s="41" t="s">
        <v>25</v>
      </c>
      <c r="B19" s="42">
        <f>'[1]11.1.mell'!B18+'[1]11.2.mell'!B18</f>
        <v>33200000</v>
      </c>
      <c r="C19" s="43">
        <f>'[1]11.1.mell'!C18+'[1]11.2.mell'!C18</f>
        <v>0</v>
      </c>
      <c r="D19" s="47">
        <f>'[1]11.1.mell'!D18+'[1]11.2.mell'!D18</f>
        <v>0</v>
      </c>
      <c r="E19" s="10">
        <f>'[1]11.1.mell'!E18+'[1]11.2.mell'!E18</f>
        <v>33200000</v>
      </c>
    </row>
    <row r="20" spans="1:5" x14ac:dyDescent="0.25">
      <c r="A20" s="49" t="s">
        <v>26</v>
      </c>
      <c r="B20" s="42">
        <f>'[1]11.1.mell'!B19+'[1]11.2.mell'!B19</f>
        <v>21000000</v>
      </c>
      <c r="C20" s="43">
        <f>'[1]11.1.mell'!C19+'[1]11.2.mell'!C19</f>
        <v>0</v>
      </c>
      <c r="D20" s="47">
        <f>'[1]11.1.mell'!D19+'[1]11.2.mell'!D19</f>
        <v>-8451182</v>
      </c>
      <c r="E20" s="10">
        <f>'[1]11.1.mell'!E19+'[1]11.2.mell'!E19</f>
        <v>12548818</v>
      </c>
    </row>
    <row r="21" spans="1:5" x14ac:dyDescent="0.25">
      <c r="A21" s="49" t="s">
        <v>27</v>
      </c>
      <c r="B21" s="42">
        <f>'[1]11.1.mell'!B20+'[1]11.2.mell'!B20</f>
        <v>350000</v>
      </c>
      <c r="C21" s="43">
        <f>'[1]11.1.mell'!C20+'[1]11.2.mell'!C20</f>
        <v>0</v>
      </c>
      <c r="D21" s="47">
        <f>'[1]11.1.mell'!D20+'[1]11.2.mell'!D20</f>
        <v>0</v>
      </c>
      <c r="E21" s="10">
        <f>'[1]11.1.mell'!E20+'[1]11.2.mell'!E20</f>
        <v>350000</v>
      </c>
    </row>
    <row r="22" spans="1:5" x14ac:dyDescent="0.25">
      <c r="A22" s="49" t="s">
        <v>28</v>
      </c>
      <c r="B22" s="42">
        <f>'[1]11.1.mell'!B21+'[1]11.2.mell'!B21</f>
        <v>0</v>
      </c>
      <c r="C22" s="43">
        <f>'[1]11.1.mell'!C21+'[1]11.2.mell'!C21</f>
        <v>0</v>
      </c>
      <c r="D22" s="47">
        <f>'[1]11.1.mell'!D21+'[1]11.2.mell'!D21</f>
        <v>0</v>
      </c>
      <c r="E22" s="10">
        <f>'[1]11.1.mell'!E21+'[1]11.2.mell'!E21</f>
        <v>0</v>
      </c>
    </row>
    <row r="23" spans="1:5" x14ac:dyDescent="0.25">
      <c r="A23" s="45" t="s">
        <v>29</v>
      </c>
      <c r="B23" s="42">
        <f>'[1]11.1.mell'!B22+'[1]11.2.mell'!B22</f>
        <v>1348724</v>
      </c>
      <c r="C23" s="43">
        <f>'[1]11.1.mell'!C22+'[1]11.2.mell'!C22</f>
        <v>0</v>
      </c>
      <c r="D23" s="47">
        <f>'[1]11.1.mell'!D22+'[1]11.2.mell'!D22</f>
        <v>0</v>
      </c>
      <c r="E23" s="10">
        <f>'[1]11.1.mell'!E22+'[1]11.2.mell'!E22</f>
        <v>1348724</v>
      </c>
    </row>
    <row r="24" spans="1:5" x14ac:dyDescent="0.25">
      <c r="A24" s="45" t="s">
        <v>30</v>
      </c>
      <c r="B24" s="42">
        <f>'[1]11.1.mell'!B23+'[1]11.2.mell'!B23</f>
        <v>1841500</v>
      </c>
      <c r="C24" s="43">
        <f>'[1]11.1.mell'!C23+'[1]11.2.mell'!C23</f>
        <v>0</v>
      </c>
      <c r="D24" s="47">
        <f>'[1]11.1.mell'!D23+'[1]11.2.mell'!D23</f>
        <v>0</v>
      </c>
      <c r="E24" s="10">
        <f>'[1]11.1.mell'!E23+'[1]11.2.mell'!E23</f>
        <v>1841500</v>
      </c>
    </row>
    <row r="25" spans="1:5" x14ac:dyDescent="0.25">
      <c r="A25" s="45" t="s">
        <v>31</v>
      </c>
      <c r="B25" s="42">
        <f>'[1]11.1.mell'!B24+'[1]11.2.mell'!B24</f>
        <v>4917960</v>
      </c>
      <c r="C25" s="43">
        <f>'[1]11.1.mell'!C24+'[1]11.2.mell'!C24</f>
        <v>0</v>
      </c>
      <c r="D25" s="47">
        <f>'[1]11.1.mell'!D24+'[1]11.2.mell'!D24</f>
        <v>0</v>
      </c>
      <c r="E25" s="10">
        <f>'[1]11.1.mell'!E24+'[1]11.2.mell'!E24</f>
        <v>4917960</v>
      </c>
    </row>
    <row r="26" spans="1:5" x14ac:dyDescent="0.25">
      <c r="A26" s="45" t="s">
        <v>32</v>
      </c>
      <c r="B26" s="42">
        <f>'[1]11.1.mell'!B25+'[1]11.2.mell'!B25</f>
        <v>8499820</v>
      </c>
      <c r="C26" s="43">
        <f>'[1]11.1.mell'!C25+'[1]11.2.mell'!C25</f>
        <v>0</v>
      </c>
      <c r="D26" s="47">
        <f>'[1]11.1.mell'!D25+'[1]11.2.mell'!D25</f>
        <v>0</v>
      </c>
      <c r="E26" s="10">
        <f>'[1]11.1.mell'!E25+'[1]11.2.mell'!E25</f>
        <v>8499820</v>
      </c>
    </row>
    <row r="27" spans="1:5" x14ac:dyDescent="0.25">
      <c r="A27" s="45" t="s">
        <v>33</v>
      </c>
      <c r="B27" s="42">
        <f>'[1]11.1.mell'!B26+'[1]11.2.mell'!B26</f>
        <v>5023650</v>
      </c>
      <c r="C27" s="43">
        <f>'[1]11.1.mell'!C26+'[1]11.2.mell'!C26</f>
        <v>0</v>
      </c>
      <c r="D27" s="47">
        <f>'[1]11.1.mell'!D26+'[1]11.2.mell'!D26</f>
        <v>0</v>
      </c>
      <c r="E27" s="10">
        <f>'[1]11.1.mell'!E26+'[1]11.2.mell'!E26</f>
        <v>5023650</v>
      </c>
    </row>
    <row r="28" spans="1:5" x14ac:dyDescent="0.25">
      <c r="A28" s="45" t="s">
        <v>34</v>
      </c>
      <c r="B28" s="42">
        <f>'[1]11.1.mell'!B27+'[1]11.2.mell'!B27</f>
        <v>500000</v>
      </c>
      <c r="C28" s="43">
        <f>'[1]11.1.mell'!C27+'[1]11.2.mell'!C27</f>
        <v>0</v>
      </c>
      <c r="D28" s="47">
        <f>'[1]11.1.mell'!D27+'[1]11.2.mell'!D27</f>
        <v>3141</v>
      </c>
      <c r="E28" s="10">
        <f>'[1]11.1.mell'!E27+'[1]11.2.mell'!E27</f>
        <v>503141</v>
      </c>
    </row>
    <row r="29" spans="1:5" x14ac:dyDescent="0.25">
      <c r="A29" s="45" t="s">
        <v>35</v>
      </c>
      <c r="B29" s="42">
        <f>'[1]11.1.mell'!B28+'[1]11.2.mell'!B28</f>
        <v>0</v>
      </c>
      <c r="C29" s="43">
        <f>'[1]11.1.mell'!C28+'[1]11.2.mell'!C28</f>
        <v>0</v>
      </c>
      <c r="D29" s="47">
        <f>'[1]11.1.mell'!D28+'[1]11.2.mell'!D28</f>
        <v>0</v>
      </c>
      <c r="E29" s="10">
        <f>'[1]11.1.mell'!E28+'[1]11.2.mell'!E28</f>
        <v>0</v>
      </c>
    </row>
    <row r="30" spans="1:5" x14ac:dyDescent="0.25">
      <c r="A30" s="45" t="s">
        <v>36</v>
      </c>
      <c r="B30" s="42">
        <f>'[1]11.1.mell'!B29+'[1]11.2.mell'!B29</f>
        <v>0</v>
      </c>
      <c r="C30" s="43">
        <f>'[1]11.1.mell'!C29+'[1]11.2.mell'!C29</f>
        <v>0</v>
      </c>
      <c r="D30" s="47">
        <f>'[1]11.1.mell'!D29+'[1]11.2.mell'!D29</f>
        <v>0</v>
      </c>
      <c r="E30" s="10">
        <f>'[1]11.1.mell'!E29+'[1]11.2.mell'!E29</f>
        <v>0</v>
      </c>
    </row>
    <row r="31" spans="1:5" x14ac:dyDescent="0.25">
      <c r="A31" s="49" t="s">
        <v>37</v>
      </c>
      <c r="B31" s="42">
        <f>'[1]11.1.mell'!B30+'[1]11.2.mell'!B30</f>
        <v>0</v>
      </c>
      <c r="C31" s="43">
        <f>'[1]11.1.mell'!C30+'[1]11.2.mell'!C30</f>
        <v>0</v>
      </c>
      <c r="D31" s="47">
        <f>'[1]11.1.mell'!D30+'[1]11.2.mell'!D30</f>
        <v>0</v>
      </c>
      <c r="E31" s="10">
        <f>'[1]11.1.mell'!E30+'[1]11.2.mell'!E30</f>
        <v>0</v>
      </c>
    </row>
    <row r="32" spans="1:5" x14ac:dyDescent="0.25">
      <c r="A32" s="41" t="s">
        <v>38</v>
      </c>
      <c r="B32" s="42">
        <f>'[1]11.1.mell'!B31+'[1]11.2.mell'!B31</f>
        <v>0</v>
      </c>
      <c r="C32" s="43">
        <f>'[1]11.1.mell'!C31+'[1]11.2.mell'!C31</f>
        <v>0</v>
      </c>
      <c r="D32" s="47">
        <f>'[1]11.1.mell'!D31+'[1]11.2.mell'!D31</f>
        <v>625500</v>
      </c>
      <c r="E32" s="10">
        <f>'[1]11.1.mell'!E31+'[1]11.2.mell'!E31</f>
        <v>625500</v>
      </c>
    </row>
    <row r="33" spans="1:5" s="25" customFormat="1" x14ac:dyDescent="0.25">
      <c r="A33" s="45" t="s">
        <v>39</v>
      </c>
      <c r="B33" s="46">
        <f>'[1]11.1.mell'!B32+'[1]11.2.mell'!B32</f>
        <v>0</v>
      </c>
      <c r="C33" s="43">
        <f>'[1]11.1.mell'!C32+'[1]11.2.mell'!C32</f>
        <v>0</v>
      </c>
      <c r="D33" s="47">
        <f>'[1]11.1.mell'!D32+'[1]11.2.mell'!D32</f>
        <v>0</v>
      </c>
      <c r="E33" s="10">
        <f>'[1]11.1.mell'!E32+'[1]11.2.mell'!E32</f>
        <v>0</v>
      </c>
    </row>
    <row r="34" spans="1:5" x14ac:dyDescent="0.25">
      <c r="A34" s="41" t="s">
        <v>40</v>
      </c>
      <c r="B34" s="42">
        <f>'[1]11.1.mell'!B33+'[1]11.2.mell'!B33</f>
        <v>0</v>
      </c>
      <c r="C34" s="43">
        <f>'[1]11.1.mell'!C33+'[1]11.2.mell'!C33</f>
        <v>0</v>
      </c>
      <c r="D34" s="47">
        <f>'[1]11.1.mell'!D33+'[1]11.2.mell'!D33</f>
        <v>0</v>
      </c>
      <c r="E34" s="10">
        <f>'[1]11.1.mell'!E33+'[1]11.2.mell'!E33</f>
        <v>0</v>
      </c>
    </row>
    <row r="35" spans="1:5" x14ac:dyDescent="0.25">
      <c r="A35" s="49" t="s">
        <v>41</v>
      </c>
      <c r="B35" s="42">
        <f>'[1]11.1.mell'!B34+'[1]11.2.mell'!B34</f>
        <v>0</v>
      </c>
      <c r="C35" s="43">
        <f>'[1]11.1.mell'!C34+'[1]11.2.mell'!C34</f>
        <v>0</v>
      </c>
      <c r="D35" s="47">
        <f>'[1]11.1.mell'!D34+'[1]11.2.mell'!D34</f>
        <v>0</v>
      </c>
      <c r="E35" s="10">
        <f>'[1]11.1.mell'!E34+'[1]11.2.mell'!E34</f>
        <v>0</v>
      </c>
    </row>
    <row r="36" spans="1:5" x14ac:dyDescent="0.25">
      <c r="A36" s="49"/>
      <c r="B36" s="42">
        <f>'[1]11.1.mell'!B35+'[1]11.2.mell'!B35</f>
        <v>0</v>
      </c>
      <c r="C36" s="43">
        <f>'[1]11.1.mell'!C35+'[1]11.2.mell'!C35</f>
        <v>0</v>
      </c>
      <c r="D36" s="47">
        <f>'[1]11.1.mell'!D35+'[1]11.2.mell'!D35</f>
        <v>0</v>
      </c>
      <c r="E36" s="10">
        <f>'[1]11.1.mell'!E35+'[1]11.2.mell'!E35</f>
        <v>0</v>
      </c>
    </row>
    <row r="37" spans="1:5" x14ac:dyDescent="0.25">
      <c r="A37" s="49"/>
      <c r="B37" s="42">
        <f>'[1]11.1.mell'!B36+'[1]11.2.mell'!B36</f>
        <v>0</v>
      </c>
      <c r="C37" s="43">
        <f>'[1]11.1.mell'!C36+'[1]11.2.mell'!C36</f>
        <v>0</v>
      </c>
      <c r="D37" s="47">
        <f>'[1]11.1.mell'!D36+'[1]11.2.mell'!D36</f>
        <v>0</v>
      </c>
      <c r="E37" s="10">
        <f>'[1]11.1.mell'!E36+'[1]11.2.mell'!E36</f>
        <v>0</v>
      </c>
    </row>
    <row r="38" spans="1:5" x14ac:dyDescent="0.25">
      <c r="A38" s="49"/>
      <c r="B38" s="42">
        <f>'[1]11.1.mell'!B37+'[1]11.2.mell'!B37</f>
        <v>0</v>
      </c>
      <c r="C38" s="43">
        <f>'[1]11.1.mell'!C37+'[1]11.2.mell'!C37</f>
        <v>0</v>
      </c>
      <c r="D38" s="47">
        <f>'[1]11.1.mell'!D37+'[1]11.2.mell'!D37</f>
        <v>0</v>
      </c>
      <c r="E38" s="10">
        <f>'[1]11.1.mell'!E37+'[1]11.2.mell'!E37</f>
        <v>0</v>
      </c>
    </row>
    <row r="39" spans="1:5" x14ac:dyDescent="0.25">
      <c r="A39" s="50" t="s">
        <v>42</v>
      </c>
      <c r="B39" s="51">
        <f>SUM(B9:B38)</f>
        <v>259757193</v>
      </c>
      <c r="C39" s="52">
        <f t="shared" ref="C39:E39" si="0">SUM(C9:C38)</f>
        <v>5533175</v>
      </c>
      <c r="D39" s="52">
        <f t="shared" si="0"/>
        <v>8803987</v>
      </c>
      <c r="E39" s="53">
        <f t="shared" si="0"/>
        <v>274094355</v>
      </c>
    </row>
    <row r="40" spans="1:5" s="25" customFormat="1" x14ac:dyDescent="0.25">
      <c r="A40" s="54" t="s">
        <v>43</v>
      </c>
      <c r="B40" s="46">
        <f>'[1]11.1.mell'!B39+'[1]11.2.mell'!B39</f>
        <v>67558216</v>
      </c>
      <c r="C40" s="43">
        <f>'[1]11.1.mell'!C39+'[1]11.2.mell'!C39</f>
        <v>5533175</v>
      </c>
      <c r="D40" s="47">
        <f>'[1]11.1.mell'!D39+'[1]11.2.mell'!D39</f>
        <v>-2285890</v>
      </c>
      <c r="E40" s="10">
        <f>'[1]11.1.mell'!E39+'[1]11.2.mell'!E39</f>
        <v>70805501</v>
      </c>
    </row>
    <row r="41" spans="1:5" x14ac:dyDescent="0.25">
      <c r="A41" s="55" t="s">
        <v>44</v>
      </c>
      <c r="B41" s="42">
        <f>'[1]11.1.mell'!B40+'[1]11.2.mell'!B40</f>
        <v>374959716</v>
      </c>
      <c r="C41" s="43">
        <f>'[1]11.1.mell'!C40+'[1]11.2.mell'!C40</f>
        <v>42977015</v>
      </c>
      <c r="D41" s="47">
        <f>'[1]11.1.mell'!D40+'[1]11.2.mell'!D40</f>
        <v>2285890</v>
      </c>
      <c r="E41" s="10">
        <f>'[1]11.1.mell'!E40+'[1]11.2.mell'!E40</f>
        <v>420222621</v>
      </c>
    </row>
    <row r="42" spans="1:5" x14ac:dyDescent="0.25">
      <c r="A42" s="49" t="s">
        <v>45</v>
      </c>
      <c r="B42" s="42">
        <f>'[1]11.1.mell'!B41+'[1]11.2.mell'!B41</f>
        <v>5878370</v>
      </c>
      <c r="C42" s="43">
        <f>'[1]11.1.mell'!C41+'[1]11.2.mell'!C41</f>
        <v>0</v>
      </c>
      <c r="D42" s="47">
        <f>'[1]11.1.mell'!D41+'[1]11.2.mell'!D41</f>
        <v>0</v>
      </c>
      <c r="E42" s="10">
        <f>'[1]11.1.mell'!E41+'[1]11.2.mell'!E41</f>
        <v>5878370</v>
      </c>
    </row>
    <row r="43" spans="1:5" x14ac:dyDescent="0.25">
      <c r="A43" s="49" t="s">
        <v>46</v>
      </c>
      <c r="B43" s="42">
        <f>'[1]11.1.mell'!B42+'[1]11.2.mell'!B42</f>
        <v>0</v>
      </c>
      <c r="C43" s="43">
        <f>'[1]11.1.mell'!C42+'[1]11.2.mell'!C42</f>
        <v>0</v>
      </c>
      <c r="D43" s="47">
        <f>'[1]11.1.mell'!D42+'[1]11.2.mell'!D42</f>
        <v>291094</v>
      </c>
      <c r="E43" s="10">
        <f>'[1]11.1.mell'!E42+'[1]11.2.mell'!E42</f>
        <v>291094</v>
      </c>
    </row>
    <row r="44" spans="1:5" x14ac:dyDescent="0.25">
      <c r="A44" s="49" t="s">
        <v>47</v>
      </c>
      <c r="B44" s="42">
        <f>'[1]11.1.mell'!B43+'[1]11.2.mell'!B43</f>
        <v>0</v>
      </c>
      <c r="C44" s="43">
        <f>'[1]11.1.mell'!C43+'[1]11.2.mell'!C43</f>
        <v>0</v>
      </c>
      <c r="D44" s="47">
        <f>'[1]11.1.mell'!D43+'[1]11.2.mell'!D43</f>
        <v>0</v>
      </c>
      <c r="E44" s="10">
        <f>'[1]11.1.mell'!E43+'[1]11.2.mell'!E43</f>
        <v>0</v>
      </c>
    </row>
    <row r="45" spans="1:5" s="25" customFormat="1" x14ac:dyDescent="0.25">
      <c r="A45" s="45" t="s">
        <v>3</v>
      </c>
      <c r="B45" s="42">
        <f>'[1]11.1.mell'!B44+'[1]11.2.mell'!B44</f>
        <v>100000000</v>
      </c>
      <c r="C45" s="43">
        <f>'[1]11.1.mell'!C44+'[1]11.2.mell'!C44</f>
        <v>0</v>
      </c>
      <c r="D45" s="47">
        <f>'[1]11.1.mell'!D44+'[1]11.2.mell'!D44</f>
        <v>0</v>
      </c>
      <c r="E45" s="10">
        <f>'[1]11.1.mell'!E44+'[1]11.2.mell'!E44</f>
        <v>100000000</v>
      </c>
    </row>
    <row r="46" spans="1:5" x14ac:dyDescent="0.25">
      <c r="A46" s="49" t="s">
        <v>48</v>
      </c>
      <c r="B46" s="42">
        <f>'[1]11.1.mell'!B45+'[1]11.2.mell'!B45</f>
        <v>98404622</v>
      </c>
      <c r="C46" s="43">
        <f>'[1]11.1.mell'!C45+'[1]11.2.mell'!C45</f>
        <v>0</v>
      </c>
      <c r="D46" s="47">
        <f>'[1]11.1.mell'!D45+'[1]11.2.mell'!D45</f>
        <v>0</v>
      </c>
      <c r="E46" s="10">
        <f>'[1]11.1.mell'!E45+'[1]11.2.mell'!E45</f>
        <v>98404622</v>
      </c>
    </row>
    <row r="47" spans="1:5" x14ac:dyDescent="0.25">
      <c r="A47" s="49" t="s">
        <v>49</v>
      </c>
      <c r="B47" s="42">
        <f>'[1]11.1.mell'!B46+'[1]11.2.mell'!B46</f>
        <v>510800</v>
      </c>
      <c r="C47" s="43">
        <f>'[1]11.1.mell'!C46+'[1]11.2.mell'!C46</f>
        <v>0</v>
      </c>
      <c r="D47" s="47">
        <f>'[1]11.1.mell'!D46+'[1]11.2.mell'!D46</f>
        <v>600000</v>
      </c>
      <c r="E47" s="10">
        <f>'[1]11.1.mell'!E46+'[1]11.2.mell'!E46</f>
        <v>1110800</v>
      </c>
    </row>
    <row r="48" spans="1:5" x14ac:dyDescent="0.25">
      <c r="A48" s="49" t="s">
        <v>50</v>
      </c>
      <c r="B48" s="42">
        <f>'[1]11.1.mell'!B47+'[1]11.2.mell'!B47</f>
        <v>0</v>
      </c>
      <c r="C48" s="43">
        <f>'[1]11.1.mell'!C47+'[1]11.2.mell'!C47</f>
        <v>0</v>
      </c>
      <c r="D48" s="47">
        <f>'[1]11.1.mell'!D47+'[1]11.2.mell'!D47</f>
        <v>0</v>
      </c>
      <c r="E48" s="10">
        <f>'[1]11.1.mell'!E47+'[1]11.2.mell'!E47</f>
        <v>0</v>
      </c>
    </row>
    <row r="49" spans="1:5" x14ac:dyDescent="0.25">
      <c r="A49" s="50" t="s">
        <v>51</v>
      </c>
      <c r="B49" s="51">
        <f>SUM(B40:B48)</f>
        <v>647311724</v>
      </c>
      <c r="C49" s="52">
        <f t="shared" ref="C49:E49" si="1">SUM(C40:C48)</f>
        <v>48510190</v>
      </c>
      <c r="D49" s="52">
        <f t="shared" si="1"/>
        <v>891094</v>
      </c>
      <c r="E49" s="53">
        <f t="shared" si="1"/>
        <v>696713008</v>
      </c>
    </row>
    <row r="50" spans="1:5" ht="13.5" customHeight="1" x14ac:dyDescent="0.25">
      <c r="A50" s="56" t="s">
        <v>52</v>
      </c>
      <c r="B50" s="57"/>
      <c r="C50" s="58"/>
      <c r="D50" s="58"/>
      <c r="E50" s="59"/>
    </row>
    <row r="51" spans="1:5" ht="15.75" thickBot="1" x14ac:dyDescent="0.3">
      <c r="A51" s="60" t="s">
        <v>53</v>
      </c>
      <c r="B51" s="61"/>
      <c r="C51" s="62"/>
      <c r="D51" s="62"/>
      <c r="E51" s="11"/>
    </row>
    <row r="52" spans="1:5" ht="15.75" thickBot="1" x14ac:dyDescent="0.3">
      <c r="A52" s="63" t="s">
        <v>54</v>
      </c>
      <c r="B52" s="64">
        <f>SUM(B39,B49,B51)</f>
        <v>907068917</v>
      </c>
      <c r="C52" s="64">
        <f t="shared" ref="C52:E52" si="2">SUM(C39,C49,C51)</f>
        <v>54043365</v>
      </c>
      <c r="D52" s="64">
        <f t="shared" si="2"/>
        <v>9695081</v>
      </c>
      <c r="E52" s="64">
        <f t="shared" si="2"/>
        <v>970807363</v>
      </c>
    </row>
    <row r="53" spans="1:5" x14ac:dyDescent="0.25">
      <c r="A53" s="65"/>
      <c r="B53" s="66"/>
    </row>
    <row r="54" spans="1:5" x14ac:dyDescent="0.25">
      <c r="A54" s="65"/>
      <c r="C54" s="69"/>
      <c r="D54" s="69"/>
    </row>
    <row r="55" spans="1:5" x14ac:dyDescent="0.25">
      <c r="A55" s="70" t="s">
        <v>55</v>
      </c>
      <c r="B55" s="31"/>
      <c r="C55" s="31"/>
      <c r="D55" s="31"/>
      <c r="E55" s="31"/>
    </row>
    <row r="56" spans="1:5" ht="15.75" thickBot="1" x14ac:dyDescent="0.3">
      <c r="A56" s="27"/>
      <c r="B56" s="27"/>
    </row>
    <row r="57" spans="1:5" ht="51.75" customHeight="1" thickBot="1" x14ac:dyDescent="0.3">
      <c r="A57" s="36" t="s">
        <v>14</v>
      </c>
      <c r="B57" s="2" t="s">
        <v>5</v>
      </c>
      <c r="C57" s="19" t="s">
        <v>0</v>
      </c>
      <c r="D57" s="19" t="s">
        <v>1</v>
      </c>
      <c r="E57" s="5" t="s">
        <v>2</v>
      </c>
    </row>
    <row r="58" spans="1:5" x14ac:dyDescent="0.25">
      <c r="A58" s="55" t="s">
        <v>56</v>
      </c>
      <c r="B58" s="38">
        <f>'[1]11.1.mell'!B57+'[1]11.2.mell'!B57</f>
        <v>102210604</v>
      </c>
      <c r="C58" s="39">
        <f>'[1]11.1.mell'!C57+'[1]11.2.mell'!C57</f>
        <v>95760</v>
      </c>
      <c r="D58" s="39">
        <f>'[1]11.1.mell'!D57+'[1]11.2.mell'!D57</f>
        <v>671294</v>
      </c>
      <c r="E58" s="40">
        <f>'[1]11.1.mell'!E57+'[1]11.2.mell'!E57</f>
        <v>102977658</v>
      </c>
    </row>
    <row r="59" spans="1:5" x14ac:dyDescent="0.25">
      <c r="A59" s="55" t="s">
        <v>57</v>
      </c>
      <c r="B59" s="42">
        <f>'[1]11.1.mell'!B58+'[1]11.2.mell'!B58</f>
        <v>15770757</v>
      </c>
      <c r="C59" s="43">
        <f>'[1]11.1.mell'!C58+'[1]11.2.mell'!C58</f>
        <v>0</v>
      </c>
      <c r="D59" s="43">
        <f>'[1]11.1.mell'!D58+'[1]11.2.mell'!D58</f>
        <v>104049</v>
      </c>
      <c r="E59" s="44">
        <f>'[1]11.1.mell'!E58+'[1]11.2.mell'!E58</f>
        <v>15874806</v>
      </c>
    </row>
    <row r="60" spans="1:5" x14ac:dyDescent="0.25">
      <c r="A60" s="49" t="s">
        <v>58</v>
      </c>
      <c r="B60" s="42">
        <f>'[1]11.1.mell'!B59+'[1]11.2.mell'!B59</f>
        <v>170306327</v>
      </c>
      <c r="C60" s="43">
        <f>'[1]11.1.mell'!C59+'[1]11.2.mell'!C59</f>
        <v>950165</v>
      </c>
      <c r="D60" s="43">
        <f>'[1]11.1.mell'!D59+'[1]11.2.mell'!D59</f>
        <v>1640000</v>
      </c>
      <c r="E60" s="10">
        <f>'[1]11.1.mell'!E59+'[1]11.2.mell'!E59</f>
        <v>172896492</v>
      </c>
    </row>
    <row r="61" spans="1:5" x14ac:dyDescent="0.25">
      <c r="A61" s="49" t="s">
        <v>59</v>
      </c>
      <c r="B61" s="42">
        <f>'[1]11.1.mell'!B60+'[1]11.2.mell'!B60</f>
        <v>3000000</v>
      </c>
      <c r="C61" s="43">
        <f>'[1]11.1.mell'!C60+'[1]11.2.mell'!C60</f>
        <v>0</v>
      </c>
      <c r="D61" s="43">
        <f>'[1]11.1.mell'!D60+'[1]11.2.mell'!D60</f>
        <v>0</v>
      </c>
      <c r="E61" s="10">
        <f>'[1]11.1.mell'!E60+'[1]11.2.mell'!E60</f>
        <v>3000000</v>
      </c>
    </row>
    <row r="62" spans="1:5" x14ac:dyDescent="0.25">
      <c r="A62" s="49" t="s">
        <v>4</v>
      </c>
      <c r="B62" s="42">
        <f>'[1]11.1.mell'!B61+'[1]11.2.mell'!B61</f>
        <v>0</v>
      </c>
      <c r="C62" s="43">
        <f>'[1]11.1.mell'!C61+'[1]11.2.mell'!C61</f>
        <v>6195083</v>
      </c>
      <c r="D62" s="43">
        <f>'[1]11.1.mell'!D61+'[1]11.2.mell'!D61</f>
        <v>679479</v>
      </c>
      <c r="E62" s="10">
        <f>'[1]11.1.mell'!E61+'[1]11.2.mell'!E61</f>
        <v>6874562</v>
      </c>
    </row>
    <row r="63" spans="1:5" x14ac:dyDescent="0.25">
      <c r="A63" s="49" t="s">
        <v>60</v>
      </c>
      <c r="B63" s="42">
        <f>'[1]11.1.mell'!B62+'[1]11.2.mell'!B62</f>
        <v>0</v>
      </c>
      <c r="C63" s="43">
        <f>'[1]11.1.mell'!C62+'[1]11.2.mell'!C62</f>
        <v>0</v>
      </c>
      <c r="D63" s="43">
        <f>'[1]11.1.mell'!D62+'[1]11.2.mell'!D62</f>
        <v>0</v>
      </c>
      <c r="E63" s="10">
        <f>'[1]11.1.mell'!E62+'[1]11.2.mell'!E62</f>
        <v>0</v>
      </c>
    </row>
    <row r="64" spans="1:5" s="25" customFormat="1" x14ac:dyDescent="0.25">
      <c r="A64" s="45" t="s">
        <v>61</v>
      </c>
      <c r="B64" s="42">
        <f>'[1]11.1.mell'!B63+'[1]11.2.mell'!B63</f>
        <v>11503174</v>
      </c>
      <c r="C64" s="43">
        <f>'[1]11.1.mell'!C63+'[1]11.2.mell'!C63</f>
        <v>0</v>
      </c>
      <c r="D64" s="43">
        <f>'[1]11.1.mell'!D63+'[1]11.2.mell'!D63</f>
        <v>0</v>
      </c>
      <c r="E64" s="10">
        <f>'[1]11.1.mell'!E63+'[1]11.2.mell'!E63</f>
        <v>11503174</v>
      </c>
    </row>
    <row r="65" spans="1:5" x14ac:dyDescent="0.25">
      <c r="A65" s="49" t="s">
        <v>62</v>
      </c>
      <c r="B65" s="42">
        <f>'[1]11.1.mell'!B64+'[1]11.2.mell'!B64</f>
        <v>0</v>
      </c>
      <c r="C65" s="43">
        <f>'[1]11.1.mell'!C64+'[1]11.2.mell'!C64</f>
        <v>0</v>
      </c>
      <c r="D65" s="43">
        <f>'[1]11.1.mell'!D64+'[1]11.2.mell'!D64</f>
        <v>0</v>
      </c>
      <c r="E65" s="10">
        <f>'[1]11.1.mell'!E64+'[1]11.2.mell'!E64</f>
        <v>0</v>
      </c>
    </row>
    <row r="66" spans="1:5" x14ac:dyDescent="0.25">
      <c r="A66" s="49" t="s">
        <v>63</v>
      </c>
      <c r="B66" s="42">
        <f>'[1]11.1.mell'!B65+'[1]11.2.mell'!B65</f>
        <v>1914992</v>
      </c>
      <c r="C66" s="43">
        <f>'[1]11.1.mell'!C65+'[1]11.2.mell'!C65</f>
        <v>1007891</v>
      </c>
      <c r="D66" s="43">
        <f>'[1]11.1.mell'!D65+'[1]11.2.mell'!D65</f>
        <v>0</v>
      </c>
      <c r="E66" s="10">
        <f>'[1]11.1.mell'!E65+'[1]11.2.mell'!E65</f>
        <v>2922883</v>
      </c>
    </row>
    <row r="67" spans="1:5" x14ac:dyDescent="0.25">
      <c r="A67" s="49" t="s">
        <v>64</v>
      </c>
      <c r="B67" s="42">
        <f>'[1]11.1.mell'!B66+'[1]11.2.mell'!B66</f>
        <v>96161521</v>
      </c>
      <c r="C67" s="43">
        <f>'[1]11.1.mell'!C66+'[1]11.2.mell'!C66</f>
        <v>0</v>
      </c>
      <c r="D67" s="43">
        <f>'[1]11.1.mell'!D66+'[1]11.2.mell'!D66</f>
        <v>5986183</v>
      </c>
      <c r="E67" s="10">
        <f>'[1]11.1.mell'!E66+'[1]11.2.mell'!E66</f>
        <v>102147704</v>
      </c>
    </row>
    <row r="68" spans="1:5" x14ac:dyDescent="0.25">
      <c r="A68" s="49" t="s">
        <v>65</v>
      </c>
      <c r="B68" s="42">
        <f>'[1]11.1.mell'!B67+'[1]11.2.mell'!B67</f>
        <v>295773587</v>
      </c>
      <c r="C68" s="43">
        <f>'[1]11.1.mell'!C67+'[1]11.2.mell'!C67</f>
        <v>45262905</v>
      </c>
      <c r="D68" s="43">
        <f>'[1]11.1.mell'!D67+'[1]11.2.mell'!D67</f>
        <v>-205913</v>
      </c>
      <c r="E68" s="10">
        <f>'[1]11.1.mell'!E67+'[1]11.2.mell'!E67</f>
        <v>340830579</v>
      </c>
    </row>
    <row r="69" spans="1:5" x14ac:dyDescent="0.25">
      <c r="A69" s="49" t="s">
        <v>66</v>
      </c>
      <c r="B69" s="42">
        <f>'[1]11.1.mell'!B68+'[1]11.2.mell'!B68</f>
        <v>0</v>
      </c>
      <c r="C69" s="43">
        <f>'[1]11.1.mell'!C68+'[1]11.2.mell'!C68</f>
        <v>0</v>
      </c>
      <c r="D69" s="43">
        <f>'[1]11.1.mell'!D68+'[1]11.2.mell'!D68</f>
        <v>0</v>
      </c>
      <c r="E69" s="10">
        <f>'[1]11.1.mell'!E68+'[1]11.2.mell'!E68</f>
        <v>0</v>
      </c>
    </row>
    <row r="70" spans="1:5" x14ac:dyDescent="0.25">
      <c r="A70" s="49" t="s">
        <v>67</v>
      </c>
      <c r="B70" s="42">
        <f>'[1]11.1.mell'!B69+'[1]11.2.mell'!B69</f>
        <v>0</v>
      </c>
      <c r="C70" s="43">
        <f>'[1]11.1.mell'!C69+'[1]11.2.mell'!C69</f>
        <v>0</v>
      </c>
      <c r="D70" s="43">
        <f>'[1]11.1.mell'!D69+'[1]11.2.mell'!D69</f>
        <v>0</v>
      </c>
      <c r="E70" s="10">
        <f>'[1]11.1.mell'!E69+'[1]11.2.mell'!E69</f>
        <v>0</v>
      </c>
    </row>
    <row r="71" spans="1:5" x14ac:dyDescent="0.25">
      <c r="A71" s="49" t="s">
        <v>68</v>
      </c>
      <c r="B71" s="42">
        <f>'[1]11.1.mell'!B70+'[1]11.2.mell'!B70</f>
        <v>0</v>
      </c>
      <c r="C71" s="43">
        <f>'[1]11.1.mell'!C70+'[1]11.2.mell'!C70</f>
        <v>0</v>
      </c>
      <c r="D71" s="43">
        <f>'[1]11.1.mell'!D70+'[1]11.2.mell'!D70</f>
        <v>0</v>
      </c>
      <c r="E71" s="10">
        <f>'[1]11.1.mell'!E70+'[1]11.2.mell'!E70</f>
        <v>0</v>
      </c>
    </row>
    <row r="72" spans="1:5" x14ac:dyDescent="0.25">
      <c r="A72" s="49" t="s">
        <v>69</v>
      </c>
      <c r="B72" s="42">
        <f>'[1]11.1.mell'!B71+'[1]11.2.mell'!B71</f>
        <v>0</v>
      </c>
      <c r="C72" s="43">
        <f>'[1]11.1.mell'!C71+'[1]11.2.mell'!C71</f>
        <v>0</v>
      </c>
      <c r="D72" s="43">
        <f>'[1]11.1.mell'!D71+'[1]11.2.mell'!D71</f>
        <v>0</v>
      </c>
      <c r="E72" s="10">
        <f>'[1]11.1.mell'!E71+'[1]11.2.mell'!E71</f>
        <v>0</v>
      </c>
    </row>
    <row r="73" spans="1:5" x14ac:dyDescent="0.25">
      <c r="A73" s="49" t="s">
        <v>70</v>
      </c>
      <c r="B73" s="42">
        <f>'[1]11.1.mell'!B72+'[1]11.2.mell'!B72</f>
        <v>0</v>
      </c>
      <c r="C73" s="43">
        <f>'[1]11.1.mell'!C72+'[1]11.2.mell'!C72</f>
        <v>0</v>
      </c>
      <c r="D73" s="43">
        <f>'[1]11.1.mell'!D72+'[1]11.2.mell'!D72</f>
        <v>0</v>
      </c>
      <c r="E73" s="10">
        <f>'[1]11.1.mell'!E72+'[1]11.2.mell'!E72</f>
        <v>0</v>
      </c>
    </row>
    <row r="74" spans="1:5" x14ac:dyDescent="0.25">
      <c r="A74" s="49" t="s">
        <v>71</v>
      </c>
      <c r="B74" s="42">
        <f>'[1]11.1.mell'!B73+'[1]11.2.mell'!B73</f>
        <v>865000</v>
      </c>
      <c r="C74" s="43">
        <f>'[1]11.1.mell'!C73+'[1]11.2.mell'!C73</f>
        <v>0</v>
      </c>
      <c r="D74" s="43">
        <f>'[1]11.1.mell'!D73+'[1]11.2.mell'!D73</f>
        <v>200000</v>
      </c>
      <c r="E74" s="10">
        <f>'[1]11.1.mell'!E73+'[1]11.2.mell'!E73</f>
        <v>1065000</v>
      </c>
    </row>
    <row r="75" spans="1:5" x14ac:dyDescent="0.25">
      <c r="A75" s="55" t="s">
        <v>72</v>
      </c>
      <c r="B75" s="42">
        <f>'[1]11.1.mell'!B74+'[1]11.2.mell'!B74</f>
        <v>4769163</v>
      </c>
      <c r="C75" s="43">
        <f>'[1]11.1.mell'!C74+'[1]11.2.mell'!C74</f>
        <v>531561</v>
      </c>
      <c r="D75" s="43">
        <f>'[1]11.1.mell'!D74+'[1]11.2.mell'!D74</f>
        <v>-271105</v>
      </c>
      <c r="E75" s="10">
        <f>'[1]11.1.mell'!E74+'[1]11.2.mell'!E74</f>
        <v>5029619</v>
      </c>
    </row>
    <row r="76" spans="1:5" x14ac:dyDescent="0.25">
      <c r="A76" s="50" t="s">
        <v>73</v>
      </c>
      <c r="B76" s="71">
        <f>SUM(B58:B75)</f>
        <v>702275125</v>
      </c>
      <c r="C76" s="72">
        <f t="shared" ref="C76:E76" si="3">SUM(C58:C75)</f>
        <v>54043365</v>
      </c>
      <c r="D76" s="72">
        <f t="shared" si="3"/>
        <v>8803987</v>
      </c>
      <c r="E76" s="73">
        <f t="shared" si="3"/>
        <v>765122477</v>
      </c>
    </row>
    <row r="77" spans="1:5" x14ac:dyDescent="0.25">
      <c r="A77" s="49" t="s">
        <v>74</v>
      </c>
      <c r="B77" s="42">
        <f>'[1]11.1.mell'!B76+'[1]11.2.mell'!B76</f>
        <v>0</v>
      </c>
      <c r="C77" s="43">
        <f>'[1]11.1.mell'!C76+'[1]11.2.mell'!C76</f>
        <v>0</v>
      </c>
      <c r="D77" s="43">
        <f>'[1]11.1.mell'!D76+'[1]11.2.mell'!D76</f>
        <v>0</v>
      </c>
      <c r="E77" s="44">
        <f>'[1]11.1.mell'!E76+'[1]11.2.mell'!E76</f>
        <v>0</v>
      </c>
    </row>
    <row r="78" spans="1:5" x14ac:dyDescent="0.25">
      <c r="A78" s="55" t="s">
        <v>75</v>
      </c>
      <c r="B78" s="42">
        <f>'[1]11.1.mell'!B77+'[1]11.2.mell'!B77</f>
        <v>0</v>
      </c>
      <c r="C78" s="43">
        <f>'[1]11.1.mell'!C77+'[1]11.2.mell'!C77</f>
        <v>0</v>
      </c>
      <c r="D78" s="43">
        <f>'[1]11.1.mell'!D77+'[1]11.2.mell'!D77</f>
        <v>0</v>
      </c>
      <c r="E78" s="44">
        <f>'[1]11.1.mell'!E77+'[1]11.2.mell'!E77</f>
        <v>0</v>
      </c>
    </row>
    <row r="79" spans="1:5" x14ac:dyDescent="0.25">
      <c r="A79" s="49" t="s">
        <v>76</v>
      </c>
      <c r="B79" s="42">
        <f>'[1]11.1.mell'!B78+'[1]11.2.mell'!B78</f>
        <v>98404622</v>
      </c>
      <c r="C79" s="43">
        <f>'[1]11.1.mell'!C78+'[1]11.2.mell'!C78</f>
        <v>0</v>
      </c>
      <c r="D79" s="43">
        <f>'[1]11.1.mell'!D78+'[1]11.2.mell'!D78</f>
        <v>0</v>
      </c>
      <c r="E79" s="44">
        <f>'[1]11.1.mell'!E78+'[1]11.2.mell'!E78</f>
        <v>98404622</v>
      </c>
    </row>
    <row r="80" spans="1:5" x14ac:dyDescent="0.25">
      <c r="A80" s="49" t="s">
        <v>77</v>
      </c>
      <c r="B80" s="42">
        <f>'[1]11.1.mell'!B79+'[1]11.2.mell'!B79</f>
        <v>510800</v>
      </c>
      <c r="C80" s="43">
        <f>'[1]11.1.mell'!C79+'[1]11.2.mell'!C79</f>
        <v>0</v>
      </c>
      <c r="D80" s="43">
        <f>'[1]11.1.mell'!D79+'[1]11.2.mell'!D79</f>
        <v>600000</v>
      </c>
      <c r="E80" s="44">
        <f>'[1]11.1.mell'!E79+'[1]11.2.mell'!E79</f>
        <v>1110800</v>
      </c>
    </row>
    <row r="81" spans="1:5" x14ac:dyDescent="0.25">
      <c r="A81" s="49" t="s">
        <v>46</v>
      </c>
      <c r="B81" s="42">
        <f>'[1]11.1.mell'!B80+'[1]11.2.mell'!B82</f>
        <v>5878370</v>
      </c>
      <c r="C81" s="43">
        <f>'[1]11.1.mell'!C80+'[1]11.2.mell'!C80</f>
        <v>0</v>
      </c>
      <c r="D81" s="43">
        <f>'[1]11.1.mell'!D80+'[1]11.2.mell'!D80</f>
        <v>291094</v>
      </c>
      <c r="E81" s="44">
        <f>'[1]11.1.mell'!E80+'[1]11.2.mell'!E80</f>
        <v>6169464</v>
      </c>
    </row>
    <row r="82" spans="1:5" x14ac:dyDescent="0.25">
      <c r="A82" s="28" t="s">
        <v>7</v>
      </c>
      <c r="B82" s="42">
        <f>'[1]11.1.mell'!B81+'[1]11.2.mell'!B83</f>
        <v>100000000</v>
      </c>
      <c r="C82" s="43">
        <f>'[1]11.1.mell'!C81+'[1]11.2.mell'!C81</f>
        <v>0</v>
      </c>
      <c r="D82" s="43">
        <f>'[1]11.1.mell'!D81+'[1]11.2.mell'!D81</f>
        <v>0</v>
      </c>
      <c r="E82" s="44">
        <f>'[1]11.1.mell'!E81+'[1]11.2.mell'!E81</f>
        <v>100000000</v>
      </c>
    </row>
    <row r="83" spans="1:5" x14ac:dyDescent="0.25">
      <c r="A83" s="50" t="s">
        <v>8</v>
      </c>
      <c r="B83" s="71">
        <f>SUM(B77:B82)</f>
        <v>204793792</v>
      </c>
      <c r="C83" s="72">
        <f t="shared" ref="C83:E83" si="4">SUM(C77:C82)</f>
        <v>0</v>
      </c>
      <c r="D83" s="72">
        <f t="shared" si="4"/>
        <v>891094</v>
      </c>
      <c r="E83" s="73">
        <f t="shared" si="4"/>
        <v>205684886</v>
      </c>
    </row>
    <row r="84" spans="1:5" x14ac:dyDescent="0.25">
      <c r="A84" s="56" t="s">
        <v>78</v>
      </c>
      <c r="B84" s="74"/>
      <c r="C84" s="58"/>
      <c r="D84" s="58"/>
      <c r="E84" s="10"/>
    </row>
    <row r="85" spans="1:5" ht="15.75" thickBot="1" x14ac:dyDescent="0.3">
      <c r="A85" s="60" t="s">
        <v>79</v>
      </c>
      <c r="B85" s="61"/>
      <c r="C85" s="62"/>
      <c r="D85" s="62"/>
      <c r="E85" s="11"/>
    </row>
    <row r="86" spans="1:5" ht="15.75" thickBot="1" x14ac:dyDescent="0.3">
      <c r="A86" s="63" t="s">
        <v>80</v>
      </c>
      <c r="B86" s="64">
        <f>SUM(B76,B83:B85)</f>
        <v>907068917</v>
      </c>
      <c r="C86" s="64">
        <f t="shared" ref="C86:E86" si="5">SUM(C76,C83:C85)</f>
        <v>54043365</v>
      </c>
      <c r="D86" s="64">
        <f t="shared" si="5"/>
        <v>9695081</v>
      </c>
      <c r="E86" s="64">
        <f t="shared" si="5"/>
        <v>970807363</v>
      </c>
    </row>
    <row r="88" spans="1:5" x14ac:dyDescent="0.25">
      <c r="C88" s="69"/>
      <c r="D88" s="69"/>
    </row>
    <row r="89" spans="1:5" x14ac:dyDescent="0.25">
      <c r="A89" s="30" t="s">
        <v>81</v>
      </c>
      <c r="B89" s="30"/>
      <c r="C89" s="30"/>
      <c r="D89" s="30"/>
      <c r="E89" s="30"/>
    </row>
    <row r="90" spans="1:5" x14ac:dyDescent="0.25">
      <c r="A90" s="75" t="s">
        <v>82</v>
      </c>
      <c r="B90" s="75"/>
      <c r="C90" s="75"/>
      <c r="D90" s="75"/>
      <c r="E90" s="75"/>
    </row>
    <row r="91" spans="1:5" x14ac:dyDescent="0.25">
      <c r="B91"/>
      <c r="C91" s="68"/>
      <c r="D91" s="68"/>
      <c r="E91" s="24"/>
    </row>
    <row r="92" spans="1:5" x14ac:dyDescent="0.25">
      <c r="B92"/>
      <c r="C92" s="68"/>
      <c r="D92" s="68"/>
      <c r="E92" s="24"/>
    </row>
    <row r="93" spans="1:5" ht="15.75" thickBot="1" x14ac:dyDescent="0.3">
      <c r="A93" s="3" t="s">
        <v>83</v>
      </c>
      <c r="B93" s="3"/>
      <c r="C93" s="3"/>
      <c r="D93" s="3"/>
      <c r="E93" s="3"/>
    </row>
    <row r="94" spans="1:5" ht="36.75" thickBot="1" x14ac:dyDescent="0.3">
      <c r="A94" s="36" t="s">
        <v>14</v>
      </c>
      <c r="B94" s="2" t="s">
        <v>5</v>
      </c>
      <c r="C94" s="19" t="s">
        <v>0</v>
      </c>
      <c r="D94" s="19" t="s">
        <v>1</v>
      </c>
      <c r="E94" s="5" t="s">
        <v>2</v>
      </c>
    </row>
    <row r="95" spans="1:5" x14ac:dyDescent="0.25">
      <c r="A95" s="37" t="s">
        <v>15</v>
      </c>
      <c r="B95" s="76">
        <v>146959250</v>
      </c>
      <c r="C95" s="77">
        <f>'[1]6.mell'!F103+'[1]6.mell'!F112</f>
        <v>0</v>
      </c>
      <c r="D95" s="77">
        <v>10806258</v>
      </c>
      <c r="E95" s="77">
        <f>SUM(B95:D95)</f>
        <v>157765508</v>
      </c>
    </row>
    <row r="96" spans="1:5" x14ac:dyDescent="0.25">
      <c r="A96" s="41" t="s">
        <v>16</v>
      </c>
      <c r="B96" s="78">
        <v>0</v>
      </c>
      <c r="C96" s="78">
        <v>5533175</v>
      </c>
      <c r="D96" s="78">
        <f>'[1]6.mell'!G115</f>
        <v>0</v>
      </c>
      <c r="E96" s="79">
        <f t="shared" ref="E96:E124" si="6">SUM(B96:D96)</f>
        <v>5533175</v>
      </c>
    </row>
    <row r="97" spans="1:5" x14ac:dyDescent="0.25">
      <c r="A97" s="41" t="s">
        <v>17</v>
      </c>
      <c r="B97" s="78"/>
      <c r="C97" s="9"/>
      <c r="D97" s="15"/>
      <c r="E97" s="79">
        <f t="shared" si="6"/>
        <v>0</v>
      </c>
    </row>
    <row r="98" spans="1:5" x14ac:dyDescent="0.25">
      <c r="A98" s="41" t="s">
        <v>18</v>
      </c>
      <c r="B98" s="78"/>
      <c r="C98" s="9"/>
      <c r="D98" s="15"/>
      <c r="E98" s="79">
        <f t="shared" si="6"/>
        <v>0</v>
      </c>
    </row>
    <row r="99" spans="1:5" x14ac:dyDescent="0.25">
      <c r="A99" s="45" t="s">
        <v>19</v>
      </c>
      <c r="B99" s="80">
        <v>18827182</v>
      </c>
      <c r="C99" s="79">
        <f>'[1]6.mell'!F144</f>
        <v>0</v>
      </c>
      <c r="D99" s="81">
        <f>'[1]6.mell'!G144</f>
        <v>0</v>
      </c>
      <c r="E99" s="79">
        <f t="shared" si="6"/>
        <v>18827182</v>
      </c>
    </row>
    <row r="100" spans="1:5" x14ac:dyDescent="0.25">
      <c r="A100" s="45" t="s">
        <v>20</v>
      </c>
      <c r="B100" s="78">
        <v>0</v>
      </c>
      <c r="C100" s="9"/>
      <c r="D100" s="15"/>
      <c r="E100" s="79">
        <f t="shared" si="6"/>
        <v>0</v>
      </c>
    </row>
    <row r="101" spans="1:5" x14ac:dyDescent="0.25">
      <c r="A101" s="49" t="s">
        <v>21</v>
      </c>
      <c r="B101" s="80">
        <f>'[1]6.mell'!E157</f>
        <v>0</v>
      </c>
      <c r="C101" s="9"/>
      <c r="D101" s="15"/>
      <c r="E101" s="79">
        <f t="shared" si="6"/>
        <v>0</v>
      </c>
    </row>
    <row r="102" spans="1:5" x14ac:dyDescent="0.25">
      <c r="A102" s="41" t="s">
        <v>22</v>
      </c>
      <c r="B102" s="78">
        <v>0</v>
      </c>
      <c r="C102" s="78">
        <v>0</v>
      </c>
      <c r="D102" s="78">
        <v>0</v>
      </c>
      <c r="E102" s="79">
        <f t="shared" si="6"/>
        <v>0</v>
      </c>
    </row>
    <row r="103" spans="1:5" x14ac:dyDescent="0.25">
      <c r="A103" s="41" t="s">
        <v>23</v>
      </c>
      <c r="B103" s="78">
        <v>0</v>
      </c>
      <c r="C103" s="9"/>
      <c r="D103" s="15"/>
      <c r="E103" s="79">
        <f t="shared" si="6"/>
        <v>0</v>
      </c>
    </row>
    <row r="104" spans="1:5" x14ac:dyDescent="0.25">
      <c r="A104" s="49" t="s">
        <v>24</v>
      </c>
      <c r="B104" s="80">
        <v>17289107</v>
      </c>
      <c r="C104" s="79">
        <f>'[1]6.mell'!F179</f>
        <v>0</v>
      </c>
      <c r="D104" s="81">
        <v>5820270</v>
      </c>
      <c r="E104" s="79">
        <f t="shared" si="6"/>
        <v>23109377</v>
      </c>
    </row>
    <row r="105" spans="1:5" x14ac:dyDescent="0.25">
      <c r="A105" s="41" t="s">
        <v>25</v>
      </c>
      <c r="B105" s="80">
        <v>33200000</v>
      </c>
      <c r="C105" s="79">
        <f>'[1]6.mell'!F188</f>
        <v>0</v>
      </c>
      <c r="D105" s="81">
        <f>'[1]6.mell'!G188</f>
        <v>0</v>
      </c>
      <c r="E105" s="79">
        <f t="shared" si="6"/>
        <v>33200000</v>
      </c>
    </row>
    <row r="106" spans="1:5" x14ac:dyDescent="0.25">
      <c r="A106" s="49" t="s">
        <v>26</v>
      </c>
      <c r="B106" s="80">
        <v>21000000</v>
      </c>
      <c r="C106" s="79">
        <f>'[1]6.mell'!F194</f>
        <v>0</v>
      </c>
      <c r="D106" s="81">
        <v>-8451182</v>
      </c>
      <c r="E106" s="79">
        <f t="shared" si="6"/>
        <v>12548818</v>
      </c>
    </row>
    <row r="107" spans="1:5" x14ac:dyDescent="0.25">
      <c r="A107" s="49" t="s">
        <v>27</v>
      </c>
      <c r="B107" s="80">
        <v>350000</v>
      </c>
      <c r="C107" s="79">
        <f>'[1]6.mell'!F205</f>
        <v>0</v>
      </c>
      <c r="D107" s="81">
        <f>'[1]6.mell'!G205</f>
        <v>0</v>
      </c>
      <c r="E107" s="79">
        <f t="shared" si="6"/>
        <v>350000</v>
      </c>
    </row>
    <row r="108" spans="1:5" x14ac:dyDescent="0.25">
      <c r="A108" s="49" t="s">
        <v>28</v>
      </c>
      <c r="B108" s="78"/>
      <c r="C108" s="9"/>
      <c r="D108" s="15"/>
      <c r="E108" s="79">
        <f t="shared" si="6"/>
        <v>0</v>
      </c>
    </row>
    <row r="109" spans="1:5" x14ac:dyDescent="0.25">
      <c r="A109" s="45" t="s">
        <v>29</v>
      </c>
      <c r="B109" s="78">
        <v>1348724</v>
      </c>
      <c r="C109" s="9"/>
      <c r="D109" s="15"/>
      <c r="E109" s="79">
        <f t="shared" si="6"/>
        <v>1348724</v>
      </c>
    </row>
    <row r="110" spans="1:5" x14ac:dyDescent="0.25">
      <c r="A110" s="45" t="s">
        <v>30</v>
      </c>
      <c r="B110" s="78">
        <v>1841500</v>
      </c>
      <c r="C110" s="9"/>
      <c r="D110" s="15"/>
      <c r="E110" s="79">
        <f t="shared" si="6"/>
        <v>1841500</v>
      </c>
    </row>
    <row r="111" spans="1:5" x14ac:dyDescent="0.25">
      <c r="A111" s="45" t="s">
        <v>31</v>
      </c>
      <c r="B111" s="78">
        <v>4917960</v>
      </c>
      <c r="C111" s="9"/>
      <c r="D111" s="15"/>
      <c r="E111" s="79">
        <f t="shared" si="6"/>
        <v>4917960</v>
      </c>
    </row>
    <row r="112" spans="1:5" x14ac:dyDescent="0.25">
      <c r="A112" s="45" t="s">
        <v>32</v>
      </c>
      <c r="B112" s="78">
        <v>6950305</v>
      </c>
      <c r="C112" s="9"/>
      <c r="D112" s="15"/>
      <c r="E112" s="79">
        <f t="shared" si="6"/>
        <v>6950305</v>
      </c>
    </row>
    <row r="113" spans="1:5" x14ac:dyDescent="0.25">
      <c r="A113" s="45" t="s">
        <v>33</v>
      </c>
      <c r="B113" s="78">
        <v>4532281</v>
      </c>
      <c r="C113" s="9"/>
      <c r="D113" s="15"/>
      <c r="E113" s="79">
        <f t="shared" si="6"/>
        <v>4532281</v>
      </c>
    </row>
    <row r="114" spans="1:5" x14ac:dyDescent="0.25">
      <c r="A114" s="45" t="s">
        <v>34</v>
      </c>
      <c r="B114" s="78">
        <v>500000</v>
      </c>
      <c r="C114" s="9"/>
      <c r="D114" s="15">
        <v>3141</v>
      </c>
      <c r="E114" s="79">
        <f t="shared" si="6"/>
        <v>503141</v>
      </c>
    </row>
    <row r="115" spans="1:5" x14ac:dyDescent="0.25">
      <c r="A115" s="45" t="s">
        <v>35</v>
      </c>
      <c r="B115" s="78">
        <v>0</v>
      </c>
      <c r="C115" s="9"/>
      <c r="D115" s="15"/>
      <c r="E115" s="79">
        <f t="shared" si="6"/>
        <v>0</v>
      </c>
    </row>
    <row r="116" spans="1:5" x14ac:dyDescent="0.25">
      <c r="A116" s="45" t="s">
        <v>84</v>
      </c>
      <c r="B116" s="78">
        <v>0</v>
      </c>
      <c r="C116" s="9"/>
      <c r="D116" s="15"/>
      <c r="E116" s="79">
        <f t="shared" si="6"/>
        <v>0</v>
      </c>
    </row>
    <row r="117" spans="1:5" x14ac:dyDescent="0.25">
      <c r="A117" s="49" t="s">
        <v>85</v>
      </c>
      <c r="B117" s="78">
        <v>0</v>
      </c>
      <c r="C117" s="9"/>
      <c r="D117" s="15"/>
      <c r="E117" s="79">
        <f t="shared" si="6"/>
        <v>0</v>
      </c>
    </row>
    <row r="118" spans="1:5" x14ac:dyDescent="0.25">
      <c r="A118" s="41" t="s">
        <v>38</v>
      </c>
      <c r="B118" s="78">
        <v>0</v>
      </c>
      <c r="C118" s="9"/>
      <c r="D118" s="15">
        <v>625500</v>
      </c>
      <c r="E118" s="79">
        <f t="shared" si="6"/>
        <v>625500</v>
      </c>
    </row>
    <row r="119" spans="1:5" x14ac:dyDescent="0.25">
      <c r="A119" s="45" t="s">
        <v>39</v>
      </c>
      <c r="B119" s="78">
        <v>0</v>
      </c>
      <c r="C119" s="9"/>
      <c r="D119" s="15"/>
      <c r="E119" s="79">
        <f t="shared" si="6"/>
        <v>0</v>
      </c>
    </row>
    <row r="120" spans="1:5" x14ac:dyDescent="0.25">
      <c r="A120" s="41" t="s">
        <v>40</v>
      </c>
      <c r="B120" s="78">
        <v>0</v>
      </c>
      <c r="C120" s="9"/>
      <c r="D120" s="15"/>
      <c r="E120" s="79">
        <f t="shared" si="6"/>
        <v>0</v>
      </c>
    </row>
    <row r="121" spans="1:5" x14ac:dyDescent="0.25">
      <c r="A121" s="49" t="s">
        <v>41</v>
      </c>
      <c r="B121" s="80">
        <f>'[1]6.mell'!E274</f>
        <v>0</v>
      </c>
      <c r="C121" s="80">
        <f>'[1]6.mell'!F274</f>
        <v>0</v>
      </c>
      <c r="D121" s="80">
        <f>'[1]6.mell'!G274</f>
        <v>0</v>
      </c>
      <c r="E121" s="79">
        <f t="shared" si="6"/>
        <v>0</v>
      </c>
    </row>
    <row r="122" spans="1:5" x14ac:dyDescent="0.25">
      <c r="A122" s="49"/>
      <c r="B122" s="78"/>
      <c r="C122" s="9"/>
      <c r="D122" s="15"/>
      <c r="E122" s="79">
        <f t="shared" si="6"/>
        <v>0</v>
      </c>
    </row>
    <row r="123" spans="1:5" x14ac:dyDescent="0.25">
      <c r="A123" s="49"/>
      <c r="B123" s="78"/>
      <c r="C123" s="9"/>
      <c r="D123" s="15"/>
      <c r="E123" s="79">
        <f t="shared" si="6"/>
        <v>0</v>
      </c>
    </row>
    <row r="124" spans="1:5" x14ac:dyDescent="0.25">
      <c r="A124" s="49"/>
      <c r="B124" s="78"/>
      <c r="C124" s="9"/>
      <c r="D124" s="15"/>
      <c r="E124" s="79">
        <f t="shared" si="6"/>
        <v>0</v>
      </c>
    </row>
    <row r="125" spans="1:5" x14ac:dyDescent="0.25">
      <c r="A125" s="50" t="s">
        <v>42</v>
      </c>
      <c r="B125" s="51">
        <f>SUM(B95:B124)</f>
        <v>257716309</v>
      </c>
      <c r="C125" s="82">
        <f t="shared" ref="C125:E125" si="7">SUM(C95:C124)</f>
        <v>5533175</v>
      </c>
      <c r="D125" s="83">
        <f t="shared" si="7"/>
        <v>8803987</v>
      </c>
      <c r="E125" s="82">
        <f t="shared" si="7"/>
        <v>272053471</v>
      </c>
    </row>
    <row r="126" spans="1:5" x14ac:dyDescent="0.25">
      <c r="A126" s="55" t="s">
        <v>43</v>
      </c>
      <c r="B126" s="78">
        <v>67437395</v>
      </c>
      <c r="C126" s="78">
        <f>'[1]6.mell'!F281</f>
        <v>0</v>
      </c>
      <c r="D126" s="78">
        <v>-2285890</v>
      </c>
      <c r="E126" s="79">
        <f>SUM(B126:D126)</f>
        <v>65151505</v>
      </c>
    </row>
    <row r="127" spans="1:5" x14ac:dyDescent="0.25">
      <c r="A127" s="55" t="s">
        <v>44</v>
      </c>
      <c r="B127" s="78">
        <v>374959716</v>
      </c>
      <c r="C127" s="78">
        <v>42977015</v>
      </c>
      <c r="D127" s="78">
        <v>2285890</v>
      </c>
      <c r="E127" s="79">
        <f t="shared" ref="E127:E129" si="8">SUM(B127:D127)</f>
        <v>420222621</v>
      </c>
    </row>
    <row r="128" spans="1:5" x14ac:dyDescent="0.25">
      <c r="A128" s="49" t="s">
        <v>45</v>
      </c>
      <c r="B128" s="78">
        <v>5878370</v>
      </c>
      <c r="C128" s="78">
        <f>'[1]6.mell'!F289</f>
        <v>0</v>
      </c>
      <c r="D128" s="78">
        <f>'[1]6.mell'!G289</f>
        <v>0</v>
      </c>
      <c r="E128" s="79">
        <f t="shared" si="8"/>
        <v>5878370</v>
      </c>
    </row>
    <row r="129" spans="1:5" x14ac:dyDescent="0.25">
      <c r="A129" s="49" t="s">
        <v>46</v>
      </c>
      <c r="B129" s="78"/>
      <c r="C129" s="9"/>
      <c r="D129" s="15">
        <v>291094</v>
      </c>
      <c r="E129" s="79">
        <f t="shared" si="8"/>
        <v>291094</v>
      </c>
    </row>
    <row r="130" spans="1:5" x14ac:dyDescent="0.25">
      <c r="A130" s="49" t="s">
        <v>47</v>
      </c>
      <c r="B130" s="78"/>
      <c r="C130" s="9"/>
      <c r="D130" s="15"/>
      <c r="E130" s="79"/>
    </row>
    <row r="131" spans="1:5" x14ac:dyDescent="0.25">
      <c r="A131" s="45" t="s">
        <v>3</v>
      </c>
      <c r="B131" s="78">
        <v>100000000</v>
      </c>
      <c r="C131" s="78">
        <f>'[1]6.mell'!F302</f>
        <v>0</v>
      </c>
      <c r="D131" s="78">
        <f>'[1]6.mell'!G302</f>
        <v>0</v>
      </c>
      <c r="E131" s="9">
        <f>SUM(B131:D131)</f>
        <v>100000000</v>
      </c>
    </row>
    <row r="132" spans="1:5" x14ac:dyDescent="0.25">
      <c r="A132" s="49" t="s">
        <v>48</v>
      </c>
      <c r="B132" s="78"/>
      <c r="C132" s="9"/>
      <c r="D132" s="15"/>
      <c r="E132" s="79"/>
    </row>
    <row r="133" spans="1:5" x14ac:dyDescent="0.25">
      <c r="A133" s="49" t="s">
        <v>49</v>
      </c>
      <c r="B133" s="78"/>
      <c r="C133" s="9"/>
      <c r="D133" s="15"/>
      <c r="E133" s="79"/>
    </row>
    <row r="134" spans="1:5" x14ac:dyDescent="0.25">
      <c r="A134" s="49" t="s">
        <v>50</v>
      </c>
      <c r="B134" s="78"/>
      <c r="C134" s="9"/>
      <c r="D134" s="15"/>
      <c r="E134" s="79"/>
    </row>
    <row r="135" spans="1:5" x14ac:dyDescent="0.25">
      <c r="A135" s="50" t="s">
        <v>51</v>
      </c>
      <c r="B135" s="51">
        <f>SUM(B126:B134)</f>
        <v>548275481</v>
      </c>
      <c r="C135" s="82">
        <f t="shared" ref="C135:E135" si="9">SUM(C126:C134)</f>
        <v>42977015</v>
      </c>
      <c r="D135" s="83">
        <f t="shared" si="9"/>
        <v>291094</v>
      </c>
      <c r="E135" s="82">
        <f t="shared" si="9"/>
        <v>591543590</v>
      </c>
    </row>
    <row r="136" spans="1:5" ht="26.25" x14ac:dyDescent="0.25">
      <c r="A136" s="56" t="s">
        <v>52</v>
      </c>
      <c r="B136" s="51"/>
      <c r="C136" s="82"/>
      <c r="D136" s="83"/>
      <c r="E136" s="82"/>
    </row>
    <row r="137" spans="1:5" ht="15.75" thickBot="1" x14ac:dyDescent="0.3">
      <c r="A137" s="60" t="s">
        <v>53</v>
      </c>
      <c r="B137" s="84"/>
      <c r="C137" s="12"/>
      <c r="D137" s="17"/>
      <c r="E137" s="85"/>
    </row>
    <row r="138" spans="1:5" ht="15.75" thickBot="1" x14ac:dyDescent="0.3">
      <c r="A138" s="63" t="s">
        <v>54</v>
      </c>
      <c r="B138" s="13">
        <f>SUM(B125,B135,B137)</f>
        <v>805991790</v>
      </c>
      <c r="C138" s="13">
        <f t="shared" ref="C138:E138" si="10">SUM(C125,C135,C137)</f>
        <v>48510190</v>
      </c>
      <c r="D138" s="13">
        <f t="shared" si="10"/>
        <v>9095081</v>
      </c>
      <c r="E138" s="13">
        <f t="shared" si="10"/>
        <v>863597061</v>
      </c>
    </row>
    <row r="139" spans="1:5" x14ac:dyDescent="0.25">
      <c r="A139" s="65"/>
      <c r="B139" s="66"/>
      <c r="C139" s="68"/>
      <c r="D139" s="68"/>
      <c r="E139" s="24"/>
    </row>
    <row r="140" spans="1:5" x14ac:dyDescent="0.25">
      <c r="A140" s="65"/>
      <c r="B140"/>
      <c r="C140" s="68"/>
      <c r="D140" s="68"/>
      <c r="E140" s="24"/>
    </row>
    <row r="141" spans="1:5" x14ac:dyDescent="0.25">
      <c r="A141" s="75" t="s">
        <v>55</v>
      </c>
      <c r="B141" s="75"/>
      <c r="C141" s="75"/>
      <c r="D141" s="75"/>
      <c r="E141" s="75"/>
    </row>
    <row r="142" spans="1:5" ht="15.75" thickBot="1" x14ac:dyDescent="0.3">
      <c r="A142" s="86"/>
      <c r="B142" s="86"/>
      <c r="C142" s="68"/>
      <c r="D142" s="68"/>
      <c r="E142" s="24"/>
    </row>
    <row r="143" spans="1:5" ht="36.75" thickBot="1" x14ac:dyDescent="0.3">
      <c r="A143" s="36" t="s">
        <v>14</v>
      </c>
      <c r="B143" s="2" t="s">
        <v>5</v>
      </c>
      <c r="C143" s="19" t="s">
        <v>0</v>
      </c>
      <c r="D143" s="19" t="s">
        <v>1</v>
      </c>
      <c r="E143" s="5" t="s">
        <v>2</v>
      </c>
    </row>
    <row r="144" spans="1:5" x14ac:dyDescent="0.25">
      <c r="A144" s="87" t="s">
        <v>56</v>
      </c>
      <c r="B144" s="26">
        <v>34039753</v>
      </c>
      <c r="C144" s="26">
        <v>95760</v>
      </c>
      <c r="D144" s="26">
        <v>671294</v>
      </c>
      <c r="E144" s="77">
        <f>SUM(B144:D144)</f>
        <v>34806807</v>
      </c>
    </row>
    <row r="145" spans="1:5" x14ac:dyDescent="0.25">
      <c r="A145" s="55" t="s">
        <v>57</v>
      </c>
      <c r="B145" s="88">
        <v>5507565</v>
      </c>
      <c r="C145" s="88">
        <f>'[1]7.2.mell'!F162</f>
        <v>0</v>
      </c>
      <c r="D145" s="88">
        <v>104049</v>
      </c>
      <c r="E145" s="79">
        <f t="shared" ref="E145:E154" si="11">SUM(B145:D145)</f>
        <v>5611614</v>
      </c>
    </row>
    <row r="146" spans="1:5" x14ac:dyDescent="0.25">
      <c r="A146" s="49" t="s">
        <v>58</v>
      </c>
      <c r="B146" s="8">
        <v>148174043</v>
      </c>
      <c r="C146" s="8">
        <v>950165</v>
      </c>
      <c r="D146" s="8">
        <v>1640000</v>
      </c>
      <c r="E146" s="79">
        <f t="shared" si="11"/>
        <v>150764208</v>
      </c>
    </row>
    <row r="147" spans="1:5" x14ac:dyDescent="0.25">
      <c r="A147" s="49" t="s">
        <v>59</v>
      </c>
      <c r="B147" s="8">
        <v>3000000</v>
      </c>
      <c r="C147" s="8">
        <f>'[1]7.4.mell'!F162</f>
        <v>0</v>
      </c>
      <c r="D147" s="8">
        <f>'[1]7.4.mell'!G162</f>
        <v>0</v>
      </c>
      <c r="E147" s="79">
        <f t="shared" si="11"/>
        <v>3000000</v>
      </c>
    </row>
    <row r="148" spans="1:5" x14ac:dyDescent="0.25">
      <c r="A148" s="49" t="s">
        <v>4</v>
      </c>
      <c r="B148" s="8">
        <f>'[1]8.mell'!B98</f>
        <v>0</v>
      </c>
      <c r="C148" s="8">
        <v>661908</v>
      </c>
      <c r="D148" s="8">
        <v>679479</v>
      </c>
      <c r="E148" s="79">
        <f t="shared" si="11"/>
        <v>1341387</v>
      </c>
    </row>
    <row r="149" spans="1:5" x14ac:dyDescent="0.25">
      <c r="A149" s="49" t="s">
        <v>60</v>
      </c>
      <c r="B149" s="8"/>
      <c r="C149" s="9"/>
      <c r="D149" s="15"/>
      <c r="E149" s="79">
        <f t="shared" si="11"/>
        <v>0</v>
      </c>
    </row>
    <row r="150" spans="1:5" x14ac:dyDescent="0.25">
      <c r="A150" s="49" t="s">
        <v>61</v>
      </c>
      <c r="B150" s="8">
        <v>11503174</v>
      </c>
      <c r="C150" s="8">
        <f>'[1]8.mell'!C111</f>
        <v>0</v>
      </c>
      <c r="D150" s="8">
        <f>'[1]8.mell'!D111</f>
        <v>0</v>
      </c>
      <c r="E150" s="79">
        <f t="shared" si="11"/>
        <v>11503174</v>
      </c>
    </row>
    <row r="151" spans="1:5" x14ac:dyDescent="0.25">
      <c r="A151" s="49" t="s">
        <v>62</v>
      </c>
      <c r="B151" s="8"/>
      <c r="C151" s="9"/>
      <c r="D151" s="15"/>
      <c r="E151" s="79">
        <f t="shared" si="11"/>
        <v>0</v>
      </c>
    </row>
    <row r="152" spans="1:5" x14ac:dyDescent="0.25">
      <c r="A152" s="49" t="s">
        <v>63</v>
      </c>
      <c r="B152" s="8">
        <v>1914992</v>
      </c>
      <c r="C152" s="8">
        <v>1007891</v>
      </c>
      <c r="D152" s="8">
        <f>'[1]8.mell'!D140</f>
        <v>0</v>
      </c>
      <c r="E152" s="79">
        <f t="shared" si="11"/>
        <v>2922883</v>
      </c>
    </row>
    <row r="153" spans="1:5" x14ac:dyDescent="0.25">
      <c r="A153" s="49" t="s">
        <v>64</v>
      </c>
      <c r="B153" s="8">
        <v>96161521</v>
      </c>
      <c r="C153" s="8">
        <f>'[1]9.mell'!E154</f>
        <v>0</v>
      </c>
      <c r="D153" s="8">
        <v>5986183</v>
      </c>
      <c r="E153" s="79">
        <f t="shared" si="11"/>
        <v>102147704</v>
      </c>
    </row>
    <row r="154" spans="1:5" x14ac:dyDescent="0.25">
      <c r="A154" s="49" t="s">
        <v>65</v>
      </c>
      <c r="B154" s="8">
        <v>295262787</v>
      </c>
      <c r="C154" s="8">
        <v>45262905</v>
      </c>
      <c r="D154" s="8">
        <v>-805913</v>
      </c>
      <c r="E154" s="79">
        <f t="shared" si="11"/>
        <v>339719779</v>
      </c>
    </row>
    <row r="155" spans="1:5" x14ac:dyDescent="0.25">
      <c r="A155" s="49" t="s">
        <v>66</v>
      </c>
      <c r="B155" s="8"/>
      <c r="C155" s="9"/>
      <c r="D155" s="15"/>
      <c r="E155" s="79"/>
    </row>
    <row r="156" spans="1:5" x14ac:dyDescent="0.25">
      <c r="A156" s="49" t="s">
        <v>67</v>
      </c>
      <c r="B156" s="8"/>
      <c r="C156" s="9"/>
      <c r="D156" s="15"/>
      <c r="E156" s="79"/>
    </row>
    <row r="157" spans="1:5" x14ac:dyDescent="0.25">
      <c r="A157" s="49" t="s">
        <v>68</v>
      </c>
      <c r="B157" s="80"/>
      <c r="C157" s="9"/>
      <c r="D157" s="15"/>
      <c r="E157" s="79"/>
    </row>
    <row r="158" spans="1:5" x14ac:dyDescent="0.25">
      <c r="A158" s="45" t="s">
        <v>69</v>
      </c>
      <c r="B158" s="8"/>
      <c r="C158" s="9"/>
      <c r="D158" s="15"/>
      <c r="E158" s="79"/>
    </row>
    <row r="159" spans="1:5" x14ac:dyDescent="0.25">
      <c r="A159" s="45" t="s">
        <v>70</v>
      </c>
      <c r="B159" s="8"/>
      <c r="C159" s="9"/>
      <c r="D159" s="15"/>
      <c r="E159" s="79"/>
    </row>
    <row r="160" spans="1:5" x14ac:dyDescent="0.25">
      <c r="A160" s="45" t="s">
        <v>71</v>
      </c>
      <c r="B160" s="8">
        <v>865000</v>
      </c>
      <c r="C160" s="8">
        <f>'[1]9.mell'!E165</f>
        <v>0</v>
      </c>
      <c r="D160" s="8">
        <v>200000</v>
      </c>
      <c r="E160" s="79">
        <f>SUM(B160:D160)</f>
        <v>1065000</v>
      </c>
    </row>
    <row r="161" spans="1:5" x14ac:dyDescent="0.25">
      <c r="A161" s="55" t="s">
        <v>72</v>
      </c>
      <c r="B161" s="8">
        <v>4769163</v>
      </c>
      <c r="C161" s="8">
        <v>531561</v>
      </c>
      <c r="D161" s="8">
        <v>-271105</v>
      </c>
      <c r="E161" s="79">
        <f>SUM(B161:D161)</f>
        <v>5029619</v>
      </c>
    </row>
    <row r="162" spans="1:5" x14ac:dyDescent="0.25">
      <c r="A162" s="50" t="s">
        <v>73</v>
      </c>
      <c r="B162" s="89">
        <f>SUM(B144:B161)</f>
        <v>601197998</v>
      </c>
      <c r="C162" s="90">
        <f t="shared" ref="C162:D162" si="12">SUM(C144:C161)</f>
        <v>48510190</v>
      </c>
      <c r="D162" s="91">
        <f t="shared" si="12"/>
        <v>8203987</v>
      </c>
      <c r="E162" s="90">
        <f>SUM(E144:E161)</f>
        <v>657912175</v>
      </c>
    </row>
    <row r="163" spans="1:5" x14ac:dyDescent="0.25">
      <c r="A163" s="49" t="s">
        <v>74</v>
      </c>
      <c r="B163" s="89"/>
      <c r="C163" s="90"/>
      <c r="D163" s="91"/>
      <c r="E163" s="90"/>
    </row>
    <row r="164" spans="1:5" x14ac:dyDescent="0.25">
      <c r="A164" s="55" t="s">
        <v>75</v>
      </c>
      <c r="B164" s="88">
        <v>0</v>
      </c>
      <c r="C164" s="9"/>
      <c r="D164" s="15"/>
      <c r="E164" s="79"/>
    </row>
    <row r="165" spans="1:5" x14ac:dyDescent="0.25">
      <c r="A165" s="49" t="s">
        <v>76</v>
      </c>
      <c r="B165" s="78">
        <v>98404622</v>
      </c>
      <c r="C165" s="78">
        <f>'[1]11.2.mell'!C132</f>
        <v>0</v>
      </c>
      <c r="D165" s="78">
        <f>'[1]11.2.mell'!D132</f>
        <v>0</v>
      </c>
      <c r="E165" s="79">
        <f>SUM(B165:D165)</f>
        <v>98404622</v>
      </c>
    </row>
    <row r="166" spans="1:5" x14ac:dyDescent="0.25">
      <c r="A166" s="49" t="s">
        <v>77</v>
      </c>
      <c r="B166" s="78">
        <v>510800</v>
      </c>
      <c r="C166" s="78">
        <f>'[1]11.2.mell'!C133</f>
        <v>0</v>
      </c>
      <c r="D166" s="78">
        <v>600000</v>
      </c>
      <c r="E166" s="79">
        <f t="shared" ref="E166:E168" si="13">SUM(B166:D166)</f>
        <v>1110800</v>
      </c>
    </row>
    <row r="167" spans="1:5" x14ac:dyDescent="0.25">
      <c r="A167" s="49" t="s">
        <v>46</v>
      </c>
      <c r="B167" s="8">
        <v>5878370</v>
      </c>
      <c r="C167" s="8">
        <f>'[1]9.mell'!E185</f>
        <v>0</v>
      </c>
      <c r="D167" s="8">
        <v>291094</v>
      </c>
      <c r="E167" s="79">
        <f t="shared" si="13"/>
        <v>6169464</v>
      </c>
    </row>
    <row r="168" spans="1:5" x14ac:dyDescent="0.25">
      <c r="A168" s="28" t="s">
        <v>7</v>
      </c>
      <c r="B168" s="8">
        <v>100000000</v>
      </c>
      <c r="C168" s="8">
        <f>'[1]9.mell'!E169</f>
        <v>0</v>
      </c>
      <c r="D168" s="8">
        <f>'[1]9.mell'!F169</f>
        <v>0</v>
      </c>
      <c r="E168" s="79">
        <f t="shared" si="13"/>
        <v>100000000</v>
      </c>
    </row>
    <row r="169" spans="1:5" x14ac:dyDescent="0.25">
      <c r="A169" s="50" t="s">
        <v>8</v>
      </c>
      <c r="B169" s="71">
        <f>SUM(B164:B168)</f>
        <v>204793792</v>
      </c>
      <c r="C169" s="92">
        <f>SUM(C164:C168)</f>
        <v>0</v>
      </c>
      <c r="D169" s="93">
        <f>SUM(D164:D168)</f>
        <v>891094</v>
      </c>
      <c r="E169" s="92">
        <f>SUM(E164:E168)</f>
        <v>205684886</v>
      </c>
    </row>
    <row r="170" spans="1:5" x14ac:dyDescent="0.25">
      <c r="A170" s="56" t="s">
        <v>78</v>
      </c>
      <c r="B170" s="71"/>
      <c r="C170" s="90"/>
      <c r="D170" s="91"/>
      <c r="E170" s="92"/>
    </row>
    <row r="171" spans="1:5" ht="15.75" thickBot="1" x14ac:dyDescent="0.3">
      <c r="A171" s="60" t="s">
        <v>79</v>
      </c>
      <c r="B171" s="94"/>
      <c r="C171" s="12"/>
      <c r="D171" s="17"/>
      <c r="E171" s="85"/>
    </row>
    <row r="172" spans="1:5" ht="15.75" thickBot="1" x14ac:dyDescent="0.3">
      <c r="A172" s="95" t="s">
        <v>80</v>
      </c>
      <c r="B172" s="96">
        <f>SUM(B169,B162,B171)</f>
        <v>805991790</v>
      </c>
      <c r="C172" s="96">
        <f>SUM(C169,C162,C171)</f>
        <v>48510190</v>
      </c>
      <c r="D172" s="96">
        <f>SUM(D169,D162,D171)</f>
        <v>9095081</v>
      </c>
      <c r="E172" s="64">
        <f>SUM(E169,E162,E171)</f>
        <v>863597061</v>
      </c>
    </row>
    <row r="175" spans="1:5" x14ac:dyDescent="0.25">
      <c r="A175" s="30" t="s">
        <v>86</v>
      </c>
      <c r="B175" s="30"/>
      <c r="C175" s="30"/>
      <c r="D175" s="30"/>
      <c r="E175" s="30"/>
    </row>
    <row r="176" spans="1:5" x14ac:dyDescent="0.25">
      <c r="A176" s="75" t="s">
        <v>82</v>
      </c>
      <c r="B176" s="75"/>
      <c r="C176" s="75"/>
      <c r="D176" s="75"/>
      <c r="E176" s="75"/>
    </row>
    <row r="177" spans="1:5" x14ac:dyDescent="0.25">
      <c r="B177"/>
      <c r="C177" s="97"/>
      <c r="D177" s="97"/>
      <c r="E177" s="24"/>
    </row>
    <row r="178" spans="1:5" x14ac:dyDescent="0.25">
      <c r="A178" s="23"/>
      <c r="B178"/>
      <c r="C178" s="97"/>
      <c r="D178" s="97"/>
      <c r="E178" s="24"/>
    </row>
    <row r="179" spans="1:5" ht="15.75" thickBot="1" x14ac:dyDescent="0.3">
      <c r="A179" s="3" t="s">
        <v>83</v>
      </c>
      <c r="B179" s="3"/>
      <c r="C179" s="3"/>
      <c r="D179" s="3"/>
      <c r="E179" s="3"/>
    </row>
    <row r="180" spans="1:5" ht="36.75" thickBot="1" x14ac:dyDescent="0.3">
      <c r="A180" s="98" t="s">
        <v>14</v>
      </c>
      <c r="B180" s="4" t="s">
        <v>5</v>
      </c>
      <c r="C180" s="19" t="s">
        <v>0</v>
      </c>
      <c r="D180" s="19" t="s">
        <v>1</v>
      </c>
      <c r="E180" s="5" t="s">
        <v>2</v>
      </c>
    </row>
    <row r="181" spans="1:5" x14ac:dyDescent="0.25">
      <c r="A181" s="99" t="s">
        <v>15</v>
      </c>
      <c r="B181" s="100"/>
      <c r="C181" s="7"/>
      <c r="D181" s="101"/>
      <c r="E181" s="102"/>
    </row>
    <row r="182" spans="1:5" x14ac:dyDescent="0.25">
      <c r="A182" s="41" t="s">
        <v>16</v>
      </c>
      <c r="B182" s="103"/>
      <c r="C182" s="9"/>
      <c r="D182" s="16"/>
      <c r="E182" s="104"/>
    </row>
    <row r="183" spans="1:5" x14ac:dyDescent="0.25">
      <c r="A183" s="41" t="s">
        <v>17</v>
      </c>
      <c r="B183" s="103"/>
      <c r="C183" s="9"/>
      <c r="D183" s="16"/>
      <c r="E183" s="104"/>
    </row>
    <row r="184" spans="1:5" x14ac:dyDescent="0.25">
      <c r="A184" s="41" t="s">
        <v>18</v>
      </c>
      <c r="B184" s="103"/>
      <c r="C184" s="9"/>
      <c r="D184" s="16"/>
      <c r="E184" s="104"/>
    </row>
    <row r="185" spans="1:5" x14ac:dyDescent="0.25">
      <c r="A185" s="49" t="s">
        <v>19</v>
      </c>
      <c r="B185" s="103"/>
      <c r="C185" s="9"/>
      <c r="D185" s="16"/>
      <c r="E185" s="104"/>
    </row>
    <row r="186" spans="1:5" x14ac:dyDescent="0.25">
      <c r="A186" s="105" t="s">
        <v>20</v>
      </c>
      <c r="B186" s="103"/>
      <c r="C186" s="9"/>
      <c r="D186" s="16"/>
      <c r="E186" s="104"/>
    </row>
    <row r="187" spans="1:5" x14ac:dyDescent="0.25">
      <c r="A187" s="49" t="s">
        <v>21</v>
      </c>
      <c r="B187" s="103"/>
      <c r="C187" s="9"/>
      <c r="D187" s="16"/>
      <c r="E187" s="104"/>
    </row>
    <row r="188" spans="1:5" x14ac:dyDescent="0.25">
      <c r="A188" s="41" t="s">
        <v>22</v>
      </c>
      <c r="B188" s="103"/>
      <c r="C188" s="9"/>
      <c r="D188" s="16"/>
      <c r="E188" s="104"/>
    </row>
    <row r="189" spans="1:5" x14ac:dyDescent="0.25">
      <c r="A189" s="41" t="s">
        <v>23</v>
      </c>
      <c r="B189" s="103"/>
      <c r="C189" s="9"/>
      <c r="D189" s="16"/>
      <c r="E189" s="104"/>
    </row>
    <row r="190" spans="1:5" x14ac:dyDescent="0.25">
      <c r="A190" s="49" t="s">
        <v>24</v>
      </c>
      <c r="B190" s="103"/>
      <c r="C190" s="9"/>
      <c r="D190" s="16"/>
      <c r="E190" s="104"/>
    </row>
    <row r="191" spans="1:5" x14ac:dyDescent="0.25">
      <c r="A191" s="41" t="s">
        <v>25</v>
      </c>
      <c r="B191" s="103"/>
      <c r="C191" s="9"/>
      <c r="D191" s="16"/>
      <c r="E191" s="104"/>
    </row>
    <row r="192" spans="1:5" x14ac:dyDescent="0.25">
      <c r="A192" s="49" t="s">
        <v>26</v>
      </c>
      <c r="B192" s="103"/>
      <c r="C192" s="9"/>
      <c r="D192" s="16"/>
      <c r="E192" s="104"/>
    </row>
    <row r="193" spans="1:5" x14ac:dyDescent="0.25">
      <c r="A193" s="49" t="s">
        <v>27</v>
      </c>
      <c r="B193" s="103"/>
      <c r="C193" s="9"/>
      <c r="D193" s="16"/>
      <c r="E193" s="104"/>
    </row>
    <row r="194" spans="1:5" x14ac:dyDescent="0.25">
      <c r="A194" s="106" t="s">
        <v>28</v>
      </c>
      <c r="B194" s="103"/>
      <c r="C194" s="9"/>
      <c r="D194" s="16"/>
      <c r="E194" s="104"/>
    </row>
    <row r="195" spans="1:5" x14ac:dyDescent="0.25">
      <c r="A195" s="45" t="s">
        <v>29</v>
      </c>
      <c r="B195" s="103"/>
      <c r="C195" s="9"/>
      <c r="D195" s="16"/>
      <c r="E195" s="104"/>
    </row>
    <row r="196" spans="1:5" x14ac:dyDescent="0.25">
      <c r="A196" s="45" t="s">
        <v>30</v>
      </c>
      <c r="B196" s="103"/>
      <c r="C196" s="9"/>
      <c r="D196" s="16"/>
      <c r="E196" s="104"/>
    </row>
    <row r="197" spans="1:5" x14ac:dyDescent="0.25">
      <c r="A197" s="45" t="s">
        <v>31</v>
      </c>
      <c r="B197" s="103"/>
      <c r="C197" s="9"/>
      <c r="D197" s="16"/>
      <c r="E197" s="104"/>
    </row>
    <row r="198" spans="1:5" x14ac:dyDescent="0.25">
      <c r="A198" s="45" t="s">
        <v>32</v>
      </c>
      <c r="B198" s="103">
        <v>1549515</v>
      </c>
      <c r="C198" s="9"/>
      <c r="D198" s="16"/>
      <c r="E198" s="16">
        <f>SUM(B198:D198)</f>
        <v>1549515</v>
      </c>
    </row>
    <row r="199" spans="1:5" x14ac:dyDescent="0.25">
      <c r="A199" s="45" t="s">
        <v>33</v>
      </c>
      <c r="B199" s="103">
        <v>491369</v>
      </c>
      <c r="C199" s="9"/>
      <c r="D199" s="16"/>
      <c r="E199" s="16">
        <f>SUM(B199:D199)</f>
        <v>491369</v>
      </c>
    </row>
    <row r="200" spans="1:5" x14ac:dyDescent="0.25">
      <c r="A200" s="45" t="s">
        <v>34</v>
      </c>
      <c r="B200" s="103"/>
      <c r="C200" s="9"/>
      <c r="D200" s="16"/>
      <c r="E200" s="104"/>
    </row>
    <row r="201" spans="1:5" x14ac:dyDescent="0.25">
      <c r="A201" s="107" t="s">
        <v>35</v>
      </c>
      <c r="B201" s="103"/>
      <c r="C201" s="9"/>
      <c r="D201" s="16"/>
      <c r="E201" s="104"/>
    </row>
    <row r="202" spans="1:5" x14ac:dyDescent="0.25">
      <c r="A202" s="45" t="s">
        <v>84</v>
      </c>
      <c r="B202" s="103"/>
      <c r="C202" s="9"/>
      <c r="D202" s="16"/>
      <c r="E202" s="104"/>
    </row>
    <row r="203" spans="1:5" x14ac:dyDescent="0.25">
      <c r="A203" s="49" t="s">
        <v>37</v>
      </c>
      <c r="B203" s="103"/>
      <c r="C203" s="9"/>
      <c r="D203" s="16"/>
      <c r="E203" s="104"/>
    </row>
    <row r="204" spans="1:5" x14ac:dyDescent="0.25">
      <c r="A204" s="108" t="s">
        <v>38</v>
      </c>
      <c r="B204" s="103"/>
      <c r="C204" s="9"/>
      <c r="D204" s="16"/>
      <c r="E204" s="104"/>
    </row>
    <row r="205" spans="1:5" x14ac:dyDescent="0.25">
      <c r="A205" s="49" t="s">
        <v>39</v>
      </c>
      <c r="B205" s="103"/>
      <c r="C205" s="9"/>
      <c r="D205" s="16"/>
      <c r="E205" s="104"/>
    </row>
    <row r="206" spans="1:5" x14ac:dyDescent="0.25">
      <c r="A206" s="41" t="s">
        <v>40</v>
      </c>
      <c r="B206" s="103"/>
      <c r="C206" s="9"/>
      <c r="D206" s="16"/>
      <c r="E206" s="104"/>
    </row>
    <row r="207" spans="1:5" x14ac:dyDescent="0.25">
      <c r="A207" s="49" t="s">
        <v>41</v>
      </c>
      <c r="B207" s="103"/>
      <c r="C207" s="9"/>
      <c r="D207" s="16"/>
      <c r="E207" s="104"/>
    </row>
    <row r="208" spans="1:5" x14ac:dyDescent="0.25">
      <c r="A208" s="49"/>
      <c r="B208" s="103"/>
      <c r="C208" s="9"/>
      <c r="D208" s="16"/>
      <c r="E208" s="104"/>
    </row>
    <row r="209" spans="1:5" x14ac:dyDescent="0.25">
      <c r="A209" s="49"/>
      <c r="B209" s="103"/>
      <c r="C209" s="9"/>
      <c r="D209" s="16"/>
      <c r="E209" s="104"/>
    </row>
    <row r="210" spans="1:5" x14ac:dyDescent="0.25">
      <c r="A210" s="49"/>
      <c r="B210" s="103"/>
      <c r="C210" s="9"/>
      <c r="D210" s="16"/>
      <c r="E210" s="104"/>
    </row>
    <row r="211" spans="1:5" x14ac:dyDescent="0.25">
      <c r="A211" s="50" t="s">
        <v>42</v>
      </c>
      <c r="B211" s="82">
        <f>SUM(B181:B210)</f>
        <v>2040884</v>
      </c>
      <c r="C211" s="82">
        <f t="shared" ref="C211:E211" si="14">SUM(C181:C210)</f>
        <v>0</v>
      </c>
      <c r="D211" s="82">
        <f t="shared" si="14"/>
        <v>0</v>
      </c>
      <c r="E211" s="82">
        <f t="shared" si="14"/>
        <v>2040884</v>
      </c>
    </row>
    <row r="212" spans="1:5" x14ac:dyDescent="0.25">
      <c r="A212" s="54" t="s">
        <v>43</v>
      </c>
      <c r="B212" s="103">
        <v>120821</v>
      </c>
      <c r="C212" s="9">
        <v>5533175</v>
      </c>
      <c r="D212" s="16"/>
      <c r="E212" s="104">
        <f>SUM(B212:D212)</f>
        <v>5653996</v>
      </c>
    </row>
    <row r="213" spans="1:5" x14ac:dyDescent="0.25">
      <c r="A213" s="55" t="s">
        <v>44</v>
      </c>
      <c r="B213" s="103"/>
      <c r="C213" s="9"/>
      <c r="D213" s="16"/>
      <c r="E213" s="104"/>
    </row>
    <row r="214" spans="1:5" x14ac:dyDescent="0.25">
      <c r="A214" s="106" t="s">
        <v>45</v>
      </c>
      <c r="B214" s="103"/>
      <c r="C214" s="9"/>
      <c r="D214" s="16"/>
      <c r="E214" s="104"/>
    </row>
    <row r="215" spans="1:5" x14ac:dyDescent="0.25">
      <c r="A215" s="109" t="s">
        <v>46</v>
      </c>
      <c r="B215" s="103"/>
      <c r="C215" s="9"/>
      <c r="D215" s="16"/>
      <c r="E215" s="104"/>
    </row>
    <row r="216" spans="1:5" x14ac:dyDescent="0.25">
      <c r="A216" s="109" t="s">
        <v>47</v>
      </c>
      <c r="B216" s="103"/>
      <c r="C216" s="9"/>
      <c r="D216" s="16"/>
      <c r="E216" s="104"/>
    </row>
    <row r="217" spans="1:5" x14ac:dyDescent="0.25">
      <c r="A217" s="107" t="s">
        <v>3</v>
      </c>
      <c r="B217" s="103"/>
      <c r="C217" s="9"/>
      <c r="D217" s="16"/>
      <c r="E217" s="16"/>
    </row>
    <row r="218" spans="1:5" x14ac:dyDescent="0.25">
      <c r="A218" s="49" t="s">
        <v>48</v>
      </c>
      <c r="B218" s="103">
        <v>98404622</v>
      </c>
      <c r="C218" s="9"/>
      <c r="D218" s="16"/>
      <c r="E218" s="104">
        <f>SUM(B218:D218)</f>
        <v>98404622</v>
      </c>
    </row>
    <row r="219" spans="1:5" x14ac:dyDescent="0.25">
      <c r="A219" s="49" t="s">
        <v>49</v>
      </c>
      <c r="B219" s="103">
        <v>510800</v>
      </c>
      <c r="C219" s="9"/>
      <c r="D219" s="16">
        <v>600000</v>
      </c>
      <c r="E219" s="104">
        <f>SUM(B219:D219)</f>
        <v>1110800</v>
      </c>
    </row>
    <row r="220" spans="1:5" x14ac:dyDescent="0.25">
      <c r="A220" s="106" t="s">
        <v>50</v>
      </c>
      <c r="B220" s="103"/>
      <c r="C220" s="21"/>
      <c r="D220" s="110"/>
      <c r="E220" s="104"/>
    </row>
    <row r="221" spans="1:5" x14ac:dyDescent="0.25">
      <c r="A221" s="50" t="s">
        <v>51</v>
      </c>
      <c r="B221" s="82">
        <f>SUM(B212:B220)</f>
        <v>99036243</v>
      </c>
      <c r="C221" s="82">
        <f>SUM(C212:C219)</f>
        <v>5533175</v>
      </c>
      <c r="D221" s="82">
        <f>SUM(D212:D219)</f>
        <v>600000</v>
      </c>
      <c r="E221" s="53">
        <f>SUM(E212:E219)</f>
        <v>105169418</v>
      </c>
    </row>
    <row r="222" spans="1:5" ht="26.25" x14ac:dyDescent="0.25">
      <c r="A222" s="111" t="s">
        <v>52</v>
      </c>
      <c r="B222" s="112"/>
      <c r="C222" s="112"/>
      <c r="D222" s="113"/>
      <c r="E222" s="113"/>
    </row>
    <row r="223" spans="1:5" ht="15.75" thickBot="1" x14ac:dyDescent="0.3">
      <c r="A223" s="114" t="s">
        <v>53</v>
      </c>
      <c r="B223" s="115">
        <v>0</v>
      </c>
      <c r="C223" s="116"/>
      <c r="D223" s="117"/>
      <c r="E223" s="118"/>
    </row>
    <row r="224" spans="1:5" ht="15.75" thickBot="1" x14ac:dyDescent="0.3">
      <c r="A224" s="63" t="s">
        <v>54</v>
      </c>
      <c r="B224" s="29">
        <f>SUM(B211,B221,B223)</f>
        <v>101077127</v>
      </c>
      <c r="C224" s="6">
        <f>SUM(C211,C221,C222,C223)</f>
        <v>5533175</v>
      </c>
      <c r="D224" s="6">
        <f>SUM(D211,D221,D222,D223)</f>
        <v>600000</v>
      </c>
      <c r="E224" s="119">
        <f>SUM(E211,E221,E223)</f>
        <v>107210302</v>
      </c>
    </row>
    <row r="225" spans="1:5" x14ac:dyDescent="0.25">
      <c r="A225" s="65"/>
      <c r="B225" s="66"/>
      <c r="C225" s="97"/>
      <c r="D225" s="97"/>
      <c r="E225" s="24"/>
    </row>
    <row r="226" spans="1:5" x14ac:dyDescent="0.25">
      <c r="A226" s="65"/>
      <c r="B226"/>
      <c r="C226" s="97"/>
      <c r="D226" s="97"/>
      <c r="E226" s="24"/>
    </row>
    <row r="227" spans="1:5" x14ac:dyDescent="0.25">
      <c r="A227" s="75" t="s">
        <v>55</v>
      </c>
      <c r="B227" s="75"/>
      <c r="C227" s="75"/>
      <c r="D227" s="75"/>
      <c r="E227" s="75"/>
    </row>
    <row r="228" spans="1:5" ht="15.75" thickBot="1" x14ac:dyDescent="0.3">
      <c r="A228" s="120"/>
      <c r="B228" s="120"/>
      <c r="C228" s="97"/>
      <c r="D228" s="97"/>
      <c r="E228" s="24"/>
    </row>
    <row r="229" spans="1:5" ht="36.75" thickBot="1" x14ac:dyDescent="0.3">
      <c r="A229" s="36" t="s">
        <v>14</v>
      </c>
      <c r="B229" s="4" t="s">
        <v>5</v>
      </c>
      <c r="C229" s="19" t="s">
        <v>0</v>
      </c>
      <c r="D229" s="19" t="s">
        <v>1</v>
      </c>
      <c r="E229" s="128" t="s">
        <v>2</v>
      </c>
    </row>
    <row r="230" spans="1:5" x14ac:dyDescent="0.25">
      <c r="A230" s="121" t="s">
        <v>56</v>
      </c>
      <c r="B230" s="7">
        <v>68170851</v>
      </c>
      <c r="C230" s="7"/>
      <c r="D230" s="20"/>
      <c r="E230" s="14">
        <f t="shared" ref="E230:E233" si="15">SUM(B230:D230)</f>
        <v>68170851</v>
      </c>
    </row>
    <row r="231" spans="1:5" x14ac:dyDescent="0.25">
      <c r="A231" s="54" t="s">
        <v>57</v>
      </c>
      <c r="B231" s="9">
        <v>10263192</v>
      </c>
      <c r="C231" s="9"/>
      <c r="D231" s="16"/>
      <c r="E231" s="16">
        <f t="shared" si="15"/>
        <v>10263192</v>
      </c>
    </row>
    <row r="232" spans="1:5" x14ac:dyDescent="0.25">
      <c r="A232" s="45" t="s">
        <v>58</v>
      </c>
      <c r="B232" s="9">
        <v>22132284</v>
      </c>
      <c r="C232" s="9"/>
      <c r="D232" s="16"/>
      <c r="E232" s="16">
        <f t="shared" si="15"/>
        <v>22132284</v>
      </c>
    </row>
    <row r="233" spans="1:5" x14ac:dyDescent="0.25">
      <c r="A233" s="49" t="s">
        <v>59</v>
      </c>
      <c r="B233" s="79"/>
      <c r="C233" s="9"/>
      <c r="D233" s="16"/>
      <c r="E233" s="16">
        <f t="shared" si="15"/>
        <v>0</v>
      </c>
    </row>
    <row r="234" spans="1:5" x14ac:dyDescent="0.25">
      <c r="A234" s="49" t="s">
        <v>4</v>
      </c>
      <c r="B234" s="79"/>
      <c r="C234" s="9">
        <v>5533175</v>
      </c>
      <c r="D234" s="16"/>
      <c r="E234" s="16">
        <f t="shared" ref="E234" si="16">SUM(B234:D234)</f>
        <v>5533175</v>
      </c>
    </row>
    <row r="235" spans="1:5" x14ac:dyDescent="0.25">
      <c r="A235" s="49" t="s">
        <v>60</v>
      </c>
      <c r="B235" s="79"/>
      <c r="C235" s="9"/>
      <c r="D235" s="16"/>
      <c r="E235" s="16"/>
    </row>
    <row r="236" spans="1:5" x14ac:dyDescent="0.25">
      <c r="A236" s="45" t="s">
        <v>61</v>
      </c>
      <c r="B236" s="9"/>
      <c r="C236" s="9"/>
      <c r="D236" s="16"/>
      <c r="E236" s="16"/>
    </row>
    <row r="237" spans="1:5" x14ac:dyDescent="0.25">
      <c r="A237" s="49" t="s">
        <v>62</v>
      </c>
      <c r="B237" s="79"/>
      <c r="C237" s="9"/>
      <c r="D237" s="16"/>
      <c r="E237" s="16"/>
    </row>
    <row r="238" spans="1:5" x14ac:dyDescent="0.25">
      <c r="A238" s="49" t="s">
        <v>63</v>
      </c>
      <c r="B238" s="79"/>
      <c r="C238" s="9"/>
      <c r="D238" s="16"/>
      <c r="E238" s="16"/>
    </row>
    <row r="239" spans="1:5" x14ac:dyDescent="0.25">
      <c r="A239" s="49" t="s">
        <v>64</v>
      </c>
      <c r="B239" s="79"/>
      <c r="C239" s="9"/>
      <c r="D239" s="16"/>
      <c r="E239" s="16"/>
    </row>
    <row r="240" spans="1:5" x14ac:dyDescent="0.25">
      <c r="A240" s="49" t="s">
        <v>65</v>
      </c>
      <c r="B240" s="79">
        <v>510800</v>
      </c>
      <c r="C240" s="9"/>
      <c r="D240" s="16">
        <v>600000</v>
      </c>
      <c r="E240" s="16">
        <f>SUM(B240:D240)</f>
        <v>1110800</v>
      </c>
    </row>
    <row r="241" spans="1:5" x14ac:dyDescent="0.25">
      <c r="A241" s="49" t="s">
        <v>66</v>
      </c>
      <c r="B241" s="79"/>
      <c r="C241" s="9"/>
      <c r="D241" s="16"/>
      <c r="E241" s="16"/>
    </row>
    <row r="242" spans="1:5" x14ac:dyDescent="0.25">
      <c r="A242" s="49" t="s">
        <v>67</v>
      </c>
      <c r="B242" s="79"/>
      <c r="C242" s="9"/>
      <c r="D242" s="16"/>
      <c r="E242" s="16"/>
    </row>
    <row r="243" spans="1:5" x14ac:dyDescent="0.25">
      <c r="A243" s="49" t="s">
        <v>68</v>
      </c>
      <c r="B243" s="79"/>
      <c r="C243" s="9"/>
      <c r="D243" s="16"/>
      <c r="E243" s="16"/>
    </row>
    <row r="244" spans="1:5" x14ac:dyDescent="0.25">
      <c r="A244" s="49" t="s">
        <v>69</v>
      </c>
      <c r="B244" s="79"/>
      <c r="C244" s="9"/>
      <c r="D244" s="16"/>
      <c r="E244" s="16"/>
    </row>
    <row r="245" spans="1:5" x14ac:dyDescent="0.25">
      <c r="A245" s="49" t="s">
        <v>70</v>
      </c>
      <c r="B245" s="79"/>
      <c r="C245" s="9"/>
      <c r="D245" s="16"/>
      <c r="E245" s="16"/>
    </row>
    <row r="246" spans="1:5" x14ac:dyDescent="0.25">
      <c r="A246" s="49" t="s">
        <v>71</v>
      </c>
      <c r="B246" s="79"/>
      <c r="C246" s="9"/>
      <c r="D246" s="16"/>
      <c r="E246" s="16"/>
    </row>
    <row r="247" spans="1:5" x14ac:dyDescent="0.25">
      <c r="A247" s="55" t="s">
        <v>72</v>
      </c>
      <c r="B247" s="79"/>
      <c r="C247" s="9"/>
      <c r="D247" s="16"/>
      <c r="E247" s="16"/>
    </row>
    <row r="248" spans="1:5" x14ac:dyDescent="0.25">
      <c r="A248" s="50" t="s">
        <v>73</v>
      </c>
      <c r="B248" s="92">
        <f>SUM(B230:B247)</f>
        <v>101077127</v>
      </c>
      <c r="C248" s="92">
        <f t="shared" ref="C248:E248" si="17">SUM(C230:C247)</f>
        <v>5533175</v>
      </c>
      <c r="D248" s="92">
        <f t="shared" si="17"/>
        <v>600000</v>
      </c>
      <c r="E248" s="92">
        <f t="shared" si="17"/>
        <v>107210302</v>
      </c>
    </row>
    <row r="249" spans="1:5" x14ac:dyDescent="0.25">
      <c r="A249" s="49" t="s">
        <v>74</v>
      </c>
      <c r="B249" s="79"/>
      <c r="C249" s="9"/>
      <c r="D249" s="16"/>
      <c r="E249" s="16"/>
    </row>
    <row r="250" spans="1:5" x14ac:dyDescent="0.25">
      <c r="A250" s="55" t="s">
        <v>75</v>
      </c>
      <c r="B250" s="79"/>
      <c r="C250" s="9"/>
      <c r="D250" s="16"/>
      <c r="E250" s="16"/>
    </row>
    <row r="251" spans="1:5" x14ac:dyDescent="0.25">
      <c r="A251" s="49" t="s">
        <v>76</v>
      </c>
      <c r="B251" s="79"/>
      <c r="C251" s="9"/>
      <c r="D251" s="16"/>
      <c r="E251" s="16"/>
    </row>
    <row r="252" spans="1:5" x14ac:dyDescent="0.25">
      <c r="A252" s="49" t="s">
        <v>77</v>
      </c>
      <c r="B252" s="79"/>
      <c r="C252" s="9"/>
      <c r="D252" s="16"/>
      <c r="E252" s="16"/>
    </row>
    <row r="253" spans="1:5" x14ac:dyDescent="0.25">
      <c r="A253" s="49" t="s">
        <v>46</v>
      </c>
      <c r="B253" s="79"/>
      <c r="C253" s="9"/>
      <c r="D253" s="16"/>
      <c r="E253" s="16"/>
    </row>
    <row r="254" spans="1:5" x14ac:dyDescent="0.25">
      <c r="A254" s="49" t="s">
        <v>87</v>
      </c>
      <c r="B254" s="79"/>
      <c r="C254" s="9"/>
      <c r="D254" s="16"/>
      <c r="E254" s="16"/>
    </row>
    <row r="255" spans="1:5" x14ac:dyDescent="0.25">
      <c r="A255" s="50" t="s">
        <v>8</v>
      </c>
      <c r="B255" s="92">
        <f>SUM(B249:B254)</f>
        <v>0</v>
      </c>
      <c r="C255" s="92">
        <f t="shared" ref="C255:E255" si="18">SUM(C249:C254)</f>
        <v>0</v>
      </c>
      <c r="D255" s="92">
        <f t="shared" si="18"/>
        <v>0</v>
      </c>
      <c r="E255" s="92">
        <f t="shared" si="18"/>
        <v>0</v>
      </c>
    </row>
    <row r="256" spans="1:5" x14ac:dyDescent="0.25">
      <c r="A256" s="56" t="s">
        <v>78</v>
      </c>
      <c r="B256" s="122"/>
      <c r="C256" s="123"/>
      <c r="D256" s="124"/>
      <c r="E256" s="18"/>
    </row>
    <row r="257" spans="1:5" ht="15.75" thickBot="1" x14ac:dyDescent="0.3">
      <c r="A257" s="60" t="s">
        <v>79</v>
      </c>
      <c r="B257" s="125"/>
      <c r="C257" s="116"/>
      <c r="D257" s="126"/>
      <c r="E257" s="127"/>
    </row>
    <row r="258" spans="1:5" ht="15.75" thickBot="1" x14ac:dyDescent="0.3">
      <c r="A258" s="63" t="s">
        <v>80</v>
      </c>
      <c r="B258" s="29">
        <f>SUM(B255,B248,B257)</f>
        <v>101077127</v>
      </c>
      <c r="C258" s="29">
        <f t="shared" ref="C258:E258" si="19">SUM(C255,C248,C257)</f>
        <v>5533175</v>
      </c>
      <c r="D258" s="29">
        <f t="shared" si="19"/>
        <v>600000</v>
      </c>
      <c r="E258" s="29">
        <f t="shared" si="19"/>
        <v>107210302</v>
      </c>
    </row>
  </sheetData>
  <mergeCells count="17">
    <mergeCell ref="A56:B56"/>
    <mergeCell ref="A89:E89"/>
    <mergeCell ref="A90:E90"/>
    <mergeCell ref="A93:E93"/>
    <mergeCell ref="A141:E141"/>
    <mergeCell ref="A175:E175"/>
    <mergeCell ref="A5:E5"/>
    <mergeCell ref="A7:E7"/>
    <mergeCell ref="A55:E55"/>
    <mergeCell ref="A1:E1"/>
    <mergeCell ref="A2:E2"/>
    <mergeCell ref="A3:E3"/>
    <mergeCell ref="A4:E4"/>
    <mergeCell ref="A227:E227"/>
    <mergeCell ref="A228:B228"/>
    <mergeCell ref="A176:E176"/>
    <mergeCell ref="A179:E17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2021-06-25T07:12:00Z</dcterms:created>
  <dcterms:modified xsi:type="dcterms:W3CDTF">2021-06-25T08:10:40Z</dcterms:modified>
</cp:coreProperties>
</file>