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 activeTab="2"/>
  </bookViews>
  <sheets>
    <sheet name="Önkormányzat" sheetId="4" r:id="rId1"/>
    <sheet name="Hivatal" sheetId="5" r:id="rId2"/>
    <sheet name="Mindösszesen" sheetId="3" r:id="rId3"/>
    <sheet name="Munka5" sheetId="6" r:id="rId4"/>
  </sheets>
  <calcPr calcId="145621"/>
</workbook>
</file>

<file path=xl/calcChain.xml><?xml version="1.0" encoding="utf-8"?>
<calcChain xmlns="http://schemas.openxmlformats.org/spreadsheetml/2006/main">
  <c r="D69" i="5" l="1"/>
  <c r="E69" i="5"/>
  <c r="F69" i="5"/>
  <c r="G69" i="5"/>
  <c r="G69" i="3" s="1"/>
  <c r="D70" i="5"/>
  <c r="E70" i="5"/>
  <c r="F70" i="5"/>
  <c r="G70" i="5"/>
  <c r="D71" i="5"/>
  <c r="E71" i="5"/>
  <c r="G71" i="5"/>
  <c r="D63" i="5"/>
  <c r="E63" i="5"/>
  <c r="F63" i="5"/>
  <c r="G63" i="5"/>
  <c r="D60" i="5"/>
  <c r="E60" i="5"/>
  <c r="F60" i="5"/>
  <c r="G60" i="5"/>
  <c r="D57" i="5"/>
  <c r="E57" i="5"/>
  <c r="F57" i="5"/>
  <c r="G57" i="5"/>
  <c r="D54" i="5"/>
  <c r="E54" i="5"/>
  <c r="F54" i="5"/>
  <c r="G54" i="5"/>
  <c r="D50" i="5"/>
  <c r="E50" i="5"/>
  <c r="F50" i="5"/>
  <c r="G50" i="5"/>
  <c r="D12" i="5"/>
  <c r="D11" i="5" s="1"/>
  <c r="E12" i="5"/>
  <c r="E11" i="5" s="1"/>
  <c r="E36" i="5" s="1"/>
  <c r="E42" i="5" s="1"/>
  <c r="F12" i="5"/>
  <c r="F11" i="5" s="1"/>
  <c r="G12" i="5"/>
  <c r="G11" i="5" s="1"/>
  <c r="D16" i="5"/>
  <c r="E16" i="5"/>
  <c r="F16" i="5"/>
  <c r="G16" i="5"/>
  <c r="D27" i="5"/>
  <c r="E27" i="5"/>
  <c r="F27" i="5"/>
  <c r="G27" i="5"/>
  <c r="D40" i="5"/>
  <c r="E40" i="5"/>
  <c r="F40" i="5"/>
  <c r="G40" i="5"/>
  <c r="D41" i="5"/>
  <c r="E41" i="5"/>
  <c r="F41" i="5"/>
  <c r="G41" i="5"/>
  <c r="F30" i="5"/>
  <c r="C50" i="5"/>
  <c r="G69" i="4"/>
  <c r="G70" i="4" s="1"/>
  <c r="F69" i="4"/>
  <c r="F69" i="3" s="1"/>
  <c r="G63" i="4"/>
  <c r="G63" i="3" s="1"/>
  <c r="F63" i="4"/>
  <c r="G60" i="4"/>
  <c r="F60" i="4"/>
  <c r="F60" i="3" s="1"/>
  <c r="G57" i="4"/>
  <c r="F57" i="4"/>
  <c r="G54" i="4"/>
  <c r="G50" i="4" s="1"/>
  <c r="F54" i="4"/>
  <c r="F50" i="4" s="1"/>
  <c r="F50" i="3" s="1"/>
  <c r="G68" i="3"/>
  <c r="F68" i="3"/>
  <c r="G67" i="3"/>
  <c r="F67" i="3"/>
  <c r="G65" i="3"/>
  <c r="F65" i="3"/>
  <c r="G64" i="3"/>
  <c r="F64" i="3"/>
  <c r="F63" i="3"/>
  <c r="G62" i="3"/>
  <c r="F62" i="3"/>
  <c r="G61" i="3"/>
  <c r="F61" i="3"/>
  <c r="G59" i="3"/>
  <c r="F59" i="3"/>
  <c r="G58" i="3"/>
  <c r="F58" i="3"/>
  <c r="F57" i="3"/>
  <c r="G56" i="3"/>
  <c r="F56" i="3"/>
  <c r="G55" i="3"/>
  <c r="F55" i="3"/>
  <c r="G53" i="3"/>
  <c r="G52" i="3"/>
  <c r="F52" i="3"/>
  <c r="G51" i="3"/>
  <c r="F51" i="3"/>
  <c r="F41" i="4"/>
  <c r="G40" i="4"/>
  <c r="G40" i="3" s="1"/>
  <c r="F40" i="4"/>
  <c r="G33" i="4"/>
  <c r="F33" i="4"/>
  <c r="F33" i="3" s="1"/>
  <c r="G30" i="4"/>
  <c r="G30" i="3" s="1"/>
  <c r="F30" i="4"/>
  <c r="G28" i="4"/>
  <c r="F28" i="4"/>
  <c r="F27" i="4" s="1"/>
  <c r="F27" i="3" s="1"/>
  <c r="G27" i="4"/>
  <c r="G25" i="4"/>
  <c r="F25" i="4"/>
  <c r="F11" i="4" s="1"/>
  <c r="F36" i="4" s="1"/>
  <c r="G16" i="4"/>
  <c r="F16" i="4"/>
  <c r="G12" i="4"/>
  <c r="G12" i="3" s="1"/>
  <c r="F12" i="4"/>
  <c r="G11" i="4"/>
  <c r="G36" i="4" s="1"/>
  <c r="G33" i="5"/>
  <c r="G30" i="5"/>
  <c r="G28" i="5"/>
  <c r="F28" i="3"/>
  <c r="G25" i="5"/>
  <c r="F20" i="3"/>
  <c r="F18" i="3"/>
  <c r="G39" i="3"/>
  <c r="F39" i="3"/>
  <c r="G38" i="3"/>
  <c r="F38" i="3"/>
  <c r="G37" i="3"/>
  <c r="F37" i="3"/>
  <c r="G35" i="3"/>
  <c r="F35" i="3"/>
  <c r="G34" i="3"/>
  <c r="F34" i="3"/>
  <c r="G33" i="3"/>
  <c r="G32" i="3"/>
  <c r="G31" i="3"/>
  <c r="F31" i="3"/>
  <c r="G29" i="3"/>
  <c r="F29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G19" i="3"/>
  <c r="F19" i="3"/>
  <c r="G18" i="3"/>
  <c r="G17" i="3"/>
  <c r="F17" i="3"/>
  <c r="G15" i="3"/>
  <c r="F15" i="3"/>
  <c r="G14" i="3"/>
  <c r="F14" i="3"/>
  <c r="G13" i="3"/>
  <c r="F13" i="3"/>
  <c r="G11" i="3" l="1"/>
  <c r="G36" i="5"/>
  <c r="G42" i="5" s="1"/>
  <c r="F16" i="3"/>
  <c r="G41" i="4"/>
  <c r="G41" i="3" s="1"/>
  <c r="F12" i="3"/>
  <c r="F30" i="3"/>
  <c r="F53" i="3"/>
  <c r="F70" i="4"/>
  <c r="G16" i="3"/>
  <c r="G66" i="5"/>
  <c r="F66" i="5"/>
  <c r="F71" i="5" s="1"/>
  <c r="G50" i="3"/>
  <c r="G60" i="3"/>
  <c r="F66" i="4"/>
  <c r="G57" i="3"/>
  <c r="G66" i="4"/>
  <c r="F54" i="3"/>
  <c r="F70" i="3"/>
  <c r="G54" i="3"/>
  <c r="G70" i="3"/>
  <c r="F40" i="3"/>
  <c r="F42" i="4"/>
  <c r="G27" i="3"/>
  <c r="G42" i="4"/>
  <c r="F32" i="3"/>
  <c r="G28" i="3"/>
  <c r="I51" i="5"/>
  <c r="J51" i="5"/>
  <c r="K51" i="5"/>
  <c r="I52" i="5"/>
  <c r="J52" i="5"/>
  <c r="K52" i="5"/>
  <c r="I53" i="5"/>
  <c r="J53" i="5"/>
  <c r="K53" i="5"/>
  <c r="J61" i="5"/>
  <c r="K61" i="5"/>
  <c r="K61" i="3"/>
  <c r="I51" i="4"/>
  <c r="J51" i="4"/>
  <c r="K51" i="4"/>
  <c r="I52" i="4"/>
  <c r="J52" i="4"/>
  <c r="K52" i="4"/>
  <c r="I53" i="4"/>
  <c r="J53" i="4"/>
  <c r="K53" i="4"/>
  <c r="I55" i="4"/>
  <c r="J55" i="4"/>
  <c r="K55" i="4"/>
  <c r="I56" i="4"/>
  <c r="J56" i="4"/>
  <c r="K56" i="4"/>
  <c r="J58" i="4"/>
  <c r="K58" i="4"/>
  <c r="K59" i="4"/>
  <c r="I61" i="4"/>
  <c r="J61" i="4"/>
  <c r="K61" i="4"/>
  <c r="J65" i="4"/>
  <c r="K65" i="4"/>
  <c r="I67" i="4"/>
  <c r="J67" i="4"/>
  <c r="K67" i="4"/>
  <c r="I68" i="4"/>
  <c r="J68" i="4"/>
  <c r="K68" i="4"/>
  <c r="J15" i="5"/>
  <c r="K15" i="5"/>
  <c r="K19" i="5"/>
  <c r="K20" i="5"/>
  <c r="K21" i="5"/>
  <c r="K23" i="5"/>
  <c r="J29" i="5"/>
  <c r="K32" i="5"/>
  <c r="J37" i="5"/>
  <c r="K37" i="5"/>
  <c r="J39" i="5"/>
  <c r="K39" i="5"/>
  <c r="J13" i="4"/>
  <c r="K13" i="4"/>
  <c r="K14" i="4"/>
  <c r="J15" i="4"/>
  <c r="K15" i="4"/>
  <c r="J18" i="4"/>
  <c r="K18" i="4"/>
  <c r="J19" i="4"/>
  <c r="K19" i="4"/>
  <c r="J20" i="4"/>
  <c r="K20" i="4"/>
  <c r="K22" i="4"/>
  <c r="K23" i="4"/>
  <c r="K28" i="4"/>
  <c r="J29" i="4"/>
  <c r="K29" i="4"/>
  <c r="K32" i="4"/>
  <c r="K34" i="4"/>
  <c r="J37" i="4"/>
  <c r="K37" i="4"/>
  <c r="K38" i="4"/>
  <c r="I15" i="5"/>
  <c r="I19" i="5"/>
  <c r="I20" i="5"/>
  <c r="I23" i="5"/>
  <c r="I32" i="5"/>
  <c r="I37" i="5"/>
  <c r="I39" i="5"/>
  <c r="I13" i="4"/>
  <c r="I14" i="4"/>
  <c r="I15" i="4"/>
  <c r="I18" i="4"/>
  <c r="I19" i="4"/>
  <c r="I22" i="4"/>
  <c r="I24" i="4"/>
  <c r="I31" i="4"/>
  <c r="I34" i="4"/>
  <c r="I37" i="4"/>
  <c r="I38" i="4"/>
  <c r="D51" i="3"/>
  <c r="E51" i="3"/>
  <c r="H51" i="3"/>
  <c r="D52" i="3"/>
  <c r="E52" i="3"/>
  <c r="H52" i="3"/>
  <c r="D53" i="3"/>
  <c r="E53" i="3"/>
  <c r="H53" i="3"/>
  <c r="J53" i="3" s="1"/>
  <c r="D55" i="3"/>
  <c r="E55" i="3"/>
  <c r="H55" i="3"/>
  <c r="D56" i="3"/>
  <c r="E56" i="3"/>
  <c r="H56" i="3"/>
  <c r="D58" i="3"/>
  <c r="E58" i="3"/>
  <c r="H58" i="3"/>
  <c r="J58" i="3" s="1"/>
  <c r="D59" i="3"/>
  <c r="E59" i="3"/>
  <c r="H59" i="3"/>
  <c r="D61" i="3"/>
  <c r="E61" i="3"/>
  <c r="H61" i="3"/>
  <c r="D62" i="3"/>
  <c r="E62" i="3"/>
  <c r="H62" i="3"/>
  <c r="D64" i="3"/>
  <c r="E64" i="3"/>
  <c r="H64" i="3"/>
  <c r="D65" i="3"/>
  <c r="E65" i="3"/>
  <c r="H65" i="3"/>
  <c r="J65" i="3" s="1"/>
  <c r="D67" i="3"/>
  <c r="E67" i="3"/>
  <c r="H67" i="3"/>
  <c r="D68" i="3"/>
  <c r="J68" i="3" s="1"/>
  <c r="E68" i="3"/>
  <c r="H68" i="3"/>
  <c r="C51" i="3"/>
  <c r="I51" i="3" s="1"/>
  <c r="C52" i="3"/>
  <c r="C53" i="3"/>
  <c r="C55" i="3"/>
  <c r="C56" i="3"/>
  <c r="C58" i="3"/>
  <c r="C59" i="3"/>
  <c r="C61" i="3"/>
  <c r="C62" i="3"/>
  <c r="C64" i="3"/>
  <c r="C65" i="3"/>
  <c r="C67" i="3"/>
  <c r="I67" i="3" s="1"/>
  <c r="C68" i="3"/>
  <c r="E11" i="3"/>
  <c r="E12" i="3"/>
  <c r="D13" i="3"/>
  <c r="E13" i="3"/>
  <c r="H13" i="3"/>
  <c r="D14" i="3"/>
  <c r="E14" i="3"/>
  <c r="H14" i="3"/>
  <c r="D15" i="3"/>
  <c r="E15" i="3"/>
  <c r="H15" i="3"/>
  <c r="J15" i="3" s="1"/>
  <c r="D17" i="3"/>
  <c r="E17" i="3"/>
  <c r="H17" i="3"/>
  <c r="D18" i="3"/>
  <c r="E18" i="3"/>
  <c r="H18" i="3"/>
  <c r="D19" i="3"/>
  <c r="E19" i="3"/>
  <c r="H19" i="3"/>
  <c r="D20" i="3"/>
  <c r="E20" i="3"/>
  <c r="H20" i="3"/>
  <c r="D21" i="3"/>
  <c r="E21" i="3"/>
  <c r="H21" i="3"/>
  <c r="D22" i="3"/>
  <c r="E22" i="3"/>
  <c r="H22" i="3"/>
  <c r="D23" i="3"/>
  <c r="E23" i="3"/>
  <c r="H23" i="3"/>
  <c r="D24" i="3"/>
  <c r="E24" i="3"/>
  <c r="H24" i="3"/>
  <c r="E25" i="3"/>
  <c r="D26" i="3"/>
  <c r="E26" i="3"/>
  <c r="H26" i="3"/>
  <c r="E27" i="3"/>
  <c r="E28" i="3"/>
  <c r="D29" i="3"/>
  <c r="E29" i="3"/>
  <c r="H29" i="3"/>
  <c r="D31" i="3"/>
  <c r="E31" i="3"/>
  <c r="H31" i="3"/>
  <c r="D32" i="3"/>
  <c r="E32" i="3"/>
  <c r="H32" i="3"/>
  <c r="E33" i="3"/>
  <c r="D34" i="3"/>
  <c r="E34" i="3"/>
  <c r="H34" i="3"/>
  <c r="D35" i="3"/>
  <c r="E35" i="3"/>
  <c r="H35" i="3"/>
  <c r="E36" i="3"/>
  <c r="D37" i="3"/>
  <c r="E37" i="3"/>
  <c r="H37" i="3"/>
  <c r="D38" i="3"/>
  <c r="E38" i="3"/>
  <c r="H38" i="3"/>
  <c r="D39" i="3"/>
  <c r="E39" i="3"/>
  <c r="H39" i="3"/>
  <c r="I39" i="3" s="1"/>
  <c r="E40" i="3"/>
  <c r="E41" i="3"/>
  <c r="E42" i="3"/>
  <c r="C14" i="3"/>
  <c r="C15" i="3"/>
  <c r="C17" i="3"/>
  <c r="C18" i="3"/>
  <c r="C19" i="3"/>
  <c r="C20" i="3"/>
  <c r="C21" i="3"/>
  <c r="C22" i="3"/>
  <c r="C23" i="3"/>
  <c r="C24" i="3"/>
  <c r="C26" i="3"/>
  <c r="C29" i="3"/>
  <c r="C31" i="3"/>
  <c r="C32" i="3"/>
  <c r="C34" i="3"/>
  <c r="C35" i="3"/>
  <c r="C37" i="3"/>
  <c r="C38" i="3"/>
  <c r="C39" i="3"/>
  <c r="C13" i="3"/>
  <c r="I13" i="3" s="1"/>
  <c r="H69" i="5"/>
  <c r="H70" i="5" s="1"/>
  <c r="H63" i="5"/>
  <c r="H60" i="5" s="1"/>
  <c r="H57" i="5"/>
  <c r="H54" i="5" s="1"/>
  <c r="H50" i="5" s="1"/>
  <c r="H16" i="5"/>
  <c r="D16" i="4"/>
  <c r="E16" i="4"/>
  <c r="H16" i="4"/>
  <c r="C16" i="5"/>
  <c r="C16" i="4"/>
  <c r="C16" i="3" s="1"/>
  <c r="D30" i="5"/>
  <c r="E30" i="5"/>
  <c r="H30" i="5"/>
  <c r="D30" i="4"/>
  <c r="E30" i="4"/>
  <c r="H30" i="4"/>
  <c r="C30" i="5"/>
  <c r="C30" i="4"/>
  <c r="H69" i="4"/>
  <c r="K69" i="4" s="1"/>
  <c r="H63" i="4"/>
  <c r="H57" i="4"/>
  <c r="C69" i="5"/>
  <c r="C70" i="5" s="1"/>
  <c r="C63" i="5"/>
  <c r="C60" i="5" s="1"/>
  <c r="C57" i="5"/>
  <c r="C54" i="5" s="1"/>
  <c r="C69" i="4"/>
  <c r="C63" i="4"/>
  <c r="C60" i="4" s="1"/>
  <c r="C57" i="4"/>
  <c r="C40" i="5"/>
  <c r="C41" i="5" s="1"/>
  <c r="C33" i="5"/>
  <c r="C28" i="5"/>
  <c r="C25" i="5"/>
  <c r="C12" i="5"/>
  <c r="C12" i="3" s="1"/>
  <c r="C40" i="4"/>
  <c r="C41" i="4" s="1"/>
  <c r="C33" i="4"/>
  <c r="C33" i="3" s="1"/>
  <c r="C28" i="4"/>
  <c r="C28" i="3" s="1"/>
  <c r="C25" i="4"/>
  <c r="C11" i="4" s="1"/>
  <c r="C12" i="4"/>
  <c r="H40" i="5"/>
  <c r="H33" i="5"/>
  <c r="H28" i="5"/>
  <c r="H25" i="5"/>
  <c r="H12" i="5"/>
  <c r="K12" i="5" s="1"/>
  <c r="H40" i="4"/>
  <c r="I40" i="4" s="1"/>
  <c r="H33" i="4"/>
  <c r="H28" i="4"/>
  <c r="H25" i="4"/>
  <c r="H25" i="3" s="1"/>
  <c r="H12" i="4"/>
  <c r="D33" i="5"/>
  <c r="D33" i="3" s="1"/>
  <c r="D28" i="5"/>
  <c r="D25" i="5"/>
  <c r="J12" i="5"/>
  <c r="E69" i="4"/>
  <c r="D69" i="4"/>
  <c r="E63" i="4"/>
  <c r="E60" i="4" s="1"/>
  <c r="D63" i="4"/>
  <c r="D60" i="4" s="1"/>
  <c r="D60" i="3" s="1"/>
  <c r="E57" i="4"/>
  <c r="D57" i="4"/>
  <c r="D40" i="4"/>
  <c r="D41" i="4" s="1"/>
  <c r="D33" i="4"/>
  <c r="D28" i="4"/>
  <c r="D28" i="3" s="1"/>
  <c r="D25" i="4"/>
  <c r="D12" i="4"/>
  <c r="F66" i="3" l="1"/>
  <c r="G66" i="3"/>
  <c r="G36" i="3"/>
  <c r="I38" i="3"/>
  <c r="E30" i="3"/>
  <c r="E16" i="3"/>
  <c r="I12" i="5"/>
  <c r="D12" i="3"/>
  <c r="D41" i="3"/>
  <c r="E60" i="3"/>
  <c r="C60" i="3"/>
  <c r="D30" i="3"/>
  <c r="D16" i="3"/>
  <c r="H69" i="3"/>
  <c r="I55" i="3"/>
  <c r="D25" i="3"/>
  <c r="K30" i="5"/>
  <c r="J60" i="5"/>
  <c r="J37" i="3"/>
  <c r="I22" i="3"/>
  <c r="J20" i="3"/>
  <c r="K68" i="3"/>
  <c r="K56" i="3"/>
  <c r="J51" i="3"/>
  <c r="G71" i="4"/>
  <c r="G71" i="3" s="1"/>
  <c r="K23" i="3"/>
  <c r="K19" i="3"/>
  <c r="I14" i="3"/>
  <c r="C63" i="3"/>
  <c r="K52" i="3"/>
  <c r="F71" i="4"/>
  <c r="F71" i="3" s="1"/>
  <c r="F41" i="3"/>
  <c r="G42" i="3"/>
  <c r="I24" i="3"/>
  <c r="J16" i="4"/>
  <c r="I52" i="3"/>
  <c r="K32" i="3"/>
  <c r="I31" i="3"/>
  <c r="J13" i="3"/>
  <c r="I61" i="3"/>
  <c r="J52" i="3"/>
  <c r="I56" i="3"/>
  <c r="K34" i="3"/>
  <c r="J29" i="3"/>
  <c r="K21" i="3"/>
  <c r="K18" i="3"/>
  <c r="J67" i="3"/>
  <c r="K59" i="3"/>
  <c r="J56" i="3"/>
  <c r="I53" i="3"/>
  <c r="I68" i="3"/>
  <c r="I50" i="5"/>
  <c r="J50" i="5"/>
  <c r="K12" i="4"/>
  <c r="H12" i="3"/>
  <c r="J57" i="4"/>
  <c r="K57" i="4"/>
  <c r="I16" i="5"/>
  <c r="K16" i="5"/>
  <c r="E54" i="4"/>
  <c r="E57" i="3"/>
  <c r="E70" i="4"/>
  <c r="E69" i="3"/>
  <c r="H41" i="5"/>
  <c r="J40" i="5"/>
  <c r="K40" i="5"/>
  <c r="E63" i="3"/>
  <c r="K33" i="4"/>
  <c r="H33" i="3"/>
  <c r="J28" i="5"/>
  <c r="C25" i="3"/>
  <c r="H54" i="4"/>
  <c r="C30" i="3"/>
  <c r="I30" i="4"/>
  <c r="H16" i="3"/>
  <c r="D40" i="3"/>
  <c r="K15" i="3"/>
  <c r="I15" i="3"/>
  <c r="K58" i="3"/>
  <c r="H57" i="3"/>
  <c r="J55" i="3"/>
  <c r="I33" i="4"/>
  <c r="I18" i="3"/>
  <c r="I40" i="5"/>
  <c r="I30" i="5"/>
  <c r="K16" i="4"/>
  <c r="K38" i="3"/>
  <c r="K22" i="3"/>
  <c r="K65" i="3"/>
  <c r="K53" i="3"/>
  <c r="D54" i="4"/>
  <c r="D57" i="3"/>
  <c r="D70" i="4"/>
  <c r="D70" i="3" s="1"/>
  <c r="D69" i="3"/>
  <c r="J69" i="3" s="1"/>
  <c r="H41" i="4"/>
  <c r="K40" i="4"/>
  <c r="H40" i="3"/>
  <c r="C54" i="4"/>
  <c r="C57" i="3"/>
  <c r="H60" i="4"/>
  <c r="K63" i="4"/>
  <c r="H63" i="3"/>
  <c r="I32" i="3"/>
  <c r="I23" i="3"/>
  <c r="K14" i="3"/>
  <c r="K69" i="3"/>
  <c r="K60" i="5"/>
  <c r="H28" i="3"/>
  <c r="C41" i="3"/>
  <c r="C27" i="5"/>
  <c r="C36" i="5" s="1"/>
  <c r="C42" i="5" s="1"/>
  <c r="C70" i="4"/>
  <c r="C70" i="3" s="1"/>
  <c r="C69" i="3"/>
  <c r="I69" i="3" s="1"/>
  <c r="H70" i="4"/>
  <c r="I69" i="4"/>
  <c r="J69" i="4"/>
  <c r="C40" i="3"/>
  <c r="K39" i="3"/>
  <c r="H30" i="3"/>
  <c r="K20" i="3"/>
  <c r="I19" i="3"/>
  <c r="J19" i="3"/>
  <c r="D63" i="3"/>
  <c r="I16" i="4"/>
  <c r="I12" i="4"/>
  <c r="I34" i="3"/>
  <c r="J40" i="4"/>
  <c r="K30" i="4"/>
  <c r="J28" i="4"/>
  <c r="J12" i="4"/>
  <c r="J39" i="3"/>
  <c r="J18" i="3"/>
  <c r="K28" i="5"/>
  <c r="J63" i="4"/>
  <c r="J61" i="3"/>
  <c r="I20" i="3"/>
  <c r="K37" i="3"/>
  <c r="K29" i="3"/>
  <c r="K13" i="3"/>
  <c r="K67" i="3"/>
  <c r="K55" i="3"/>
  <c r="K51" i="3"/>
  <c r="I37" i="3"/>
  <c r="C11" i="5"/>
  <c r="C66" i="5"/>
  <c r="C71" i="5" s="1"/>
  <c r="H66" i="5"/>
  <c r="H27" i="5"/>
  <c r="H11" i="5"/>
  <c r="C27" i="4"/>
  <c r="H11" i="4"/>
  <c r="H27" i="4"/>
  <c r="D27" i="4"/>
  <c r="D27" i="3" s="1"/>
  <c r="E66" i="5"/>
  <c r="D11" i="4"/>
  <c r="D36" i="5"/>
  <c r="D42" i="5" s="1"/>
  <c r="D66" i="5"/>
  <c r="F11" i="3" l="1"/>
  <c r="F36" i="5"/>
  <c r="E70" i="3"/>
  <c r="H36" i="5"/>
  <c r="D11" i="3"/>
  <c r="I11" i="4"/>
  <c r="K11" i="4"/>
  <c r="J11" i="4"/>
  <c r="H11" i="3"/>
  <c r="H71" i="5"/>
  <c r="I66" i="5"/>
  <c r="J66" i="5"/>
  <c r="K66" i="5"/>
  <c r="J28" i="3"/>
  <c r="K28" i="3"/>
  <c r="J40" i="3"/>
  <c r="K40" i="3"/>
  <c r="I40" i="3"/>
  <c r="J16" i="3"/>
  <c r="I16" i="3"/>
  <c r="K16" i="3"/>
  <c r="H50" i="4"/>
  <c r="J54" i="4"/>
  <c r="K54" i="4"/>
  <c r="H54" i="3"/>
  <c r="I54" i="4"/>
  <c r="H42" i="5"/>
  <c r="I36" i="5"/>
  <c r="K36" i="5"/>
  <c r="J36" i="5"/>
  <c r="J11" i="5"/>
  <c r="K11" i="5"/>
  <c r="I11" i="5"/>
  <c r="K30" i="3"/>
  <c r="I30" i="3"/>
  <c r="I60" i="4"/>
  <c r="H60" i="3"/>
  <c r="K60" i="4"/>
  <c r="J60" i="4"/>
  <c r="J57" i="3"/>
  <c r="K57" i="3"/>
  <c r="I41" i="4"/>
  <c r="J41" i="4"/>
  <c r="H41" i="3"/>
  <c r="K41" i="4"/>
  <c r="D50" i="4"/>
  <c r="D54" i="3"/>
  <c r="I41" i="5"/>
  <c r="J41" i="5"/>
  <c r="K41" i="5"/>
  <c r="E50" i="4"/>
  <c r="E54" i="3"/>
  <c r="J27" i="4"/>
  <c r="K27" i="4"/>
  <c r="I27" i="4"/>
  <c r="H27" i="3"/>
  <c r="C27" i="3"/>
  <c r="K27" i="5"/>
  <c r="I27" i="5"/>
  <c r="J27" i="5"/>
  <c r="J70" i="4"/>
  <c r="K70" i="4"/>
  <c r="H70" i="3"/>
  <c r="I70" i="4"/>
  <c r="J63" i="3"/>
  <c r="K63" i="3"/>
  <c r="C50" i="4"/>
  <c r="C54" i="3"/>
  <c r="K33" i="3"/>
  <c r="I33" i="3"/>
  <c r="K12" i="3"/>
  <c r="I12" i="3"/>
  <c r="J12" i="3"/>
  <c r="K50" i="5"/>
  <c r="H36" i="4"/>
  <c r="D36" i="4"/>
  <c r="F42" i="5" l="1"/>
  <c r="F42" i="3" s="1"/>
  <c r="F36" i="3"/>
  <c r="D42" i="4"/>
  <c r="D42" i="3" s="1"/>
  <c r="D36" i="3"/>
  <c r="J27" i="3"/>
  <c r="K27" i="3"/>
  <c r="I27" i="3"/>
  <c r="K41" i="3"/>
  <c r="I41" i="3"/>
  <c r="J41" i="3"/>
  <c r="K60" i="3"/>
  <c r="I60" i="3"/>
  <c r="J60" i="3"/>
  <c r="H42" i="4"/>
  <c r="H36" i="3"/>
  <c r="K36" i="4"/>
  <c r="J36" i="4"/>
  <c r="C50" i="3"/>
  <c r="C66" i="4"/>
  <c r="I70" i="3"/>
  <c r="J70" i="3"/>
  <c r="K70" i="3"/>
  <c r="J50" i="4"/>
  <c r="I50" i="4"/>
  <c r="K50" i="4"/>
  <c r="H50" i="3"/>
  <c r="I71" i="5"/>
  <c r="J71" i="5"/>
  <c r="K71" i="5"/>
  <c r="D50" i="3"/>
  <c r="D66" i="4"/>
  <c r="J42" i="5"/>
  <c r="K42" i="5"/>
  <c r="I42" i="5"/>
  <c r="I54" i="3"/>
  <c r="J54" i="3"/>
  <c r="K54" i="3"/>
  <c r="J11" i="3"/>
  <c r="K11" i="3"/>
  <c r="E50" i="3"/>
  <c r="E66" i="4"/>
  <c r="H66" i="4"/>
  <c r="C11" i="3"/>
  <c r="I11" i="3" s="1"/>
  <c r="C36" i="4"/>
  <c r="C36" i="3" s="1"/>
  <c r="C42" i="4"/>
  <c r="C42" i="3" s="1"/>
  <c r="H71" i="4" l="1"/>
  <c r="J66" i="4"/>
  <c r="K66" i="4"/>
  <c r="H66" i="3"/>
  <c r="I66" i="4"/>
  <c r="D71" i="4"/>
  <c r="D71" i="3" s="1"/>
  <c r="D66" i="3"/>
  <c r="K42" i="4"/>
  <c r="I42" i="4"/>
  <c r="H42" i="3"/>
  <c r="J42" i="4"/>
  <c r="E71" i="4"/>
  <c r="E71" i="3" s="1"/>
  <c r="E66" i="3"/>
  <c r="K50" i="3"/>
  <c r="J50" i="3"/>
  <c r="I50" i="3"/>
  <c r="C71" i="4"/>
  <c r="C71" i="3" s="1"/>
  <c r="C66" i="3"/>
  <c r="J36" i="3"/>
  <c r="I36" i="3"/>
  <c r="K36" i="3"/>
  <c r="I36" i="4"/>
  <c r="I66" i="3" l="1"/>
  <c r="J66" i="3"/>
  <c r="K66" i="3"/>
  <c r="J42" i="3"/>
  <c r="I42" i="3"/>
  <c r="K42" i="3"/>
  <c r="K71" i="4"/>
  <c r="H71" i="3"/>
  <c r="I71" i="4"/>
  <c r="J71" i="4"/>
  <c r="J71" i="3" l="1"/>
  <c r="K71" i="3"/>
  <c r="I71" i="3"/>
</calcChain>
</file>

<file path=xl/sharedStrings.xml><?xml version="1.0" encoding="utf-8"?>
<sst xmlns="http://schemas.openxmlformats.org/spreadsheetml/2006/main" count="486" uniqueCount="126">
  <si>
    <t>KIMUTATÁS</t>
  </si>
  <si>
    <t>1. táblázat</t>
  </si>
  <si>
    <t>Bevételek</t>
  </si>
  <si>
    <t>Elő- irányzat száma</t>
  </si>
  <si>
    <t>Előirányzat megnevezése</t>
  </si>
  <si>
    <t>2. táblázat</t>
  </si>
  <si>
    <t>Kiadások</t>
  </si>
  <si>
    <t>Személyi juttatások</t>
  </si>
  <si>
    <t>Munkaadókat terhelő járulékok és szociális hozzájárulási adó</t>
  </si>
  <si>
    <t xml:space="preserve">Dologi kiadások </t>
  </si>
  <si>
    <t>1.</t>
  </si>
  <si>
    <t>Felújítások</t>
  </si>
  <si>
    <t>2.</t>
  </si>
  <si>
    <t>Általános tartalék</t>
  </si>
  <si>
    <t>3.</t>
  </si>
  <si>
    <t>4.</t>
  </si>
  <si>
    <t>5.</t>
  </si>
  <si>
    <t>6.</t>
  </si>
  <si>
    <t>Egyéb működési célú kiadások</t>
  </si>
  <si>
    <t>A</t>
  </si>
  <si>
    <t>B</t>
  </si>
  <si>
    <t>C</t>
  </si>
  <si>
    <t>D</t>
  </si>
  <si>
    <t>E</t>
  </si>
  <si>
    <t>1.1</t>
  </si>
  <si>
    <t>Helyi önkormányzatok működésének általános támogatása</t>
  </si>
  <si>
    <t>Egyéb működési célú támogatások bevételei államháztartáson belülről</t>
  </si>
  <si>
    <t>Egyéb felhalmozási célú támogatások bevételei államháztartáson belülről</t>
  </si>
  <si>
    <t>2.1</t>
  </si>
  <si>
    <t>Működési bevételek</t>
  </si>
  <si>
    <t>Közvetített szolgáltatások ellenértéke</t>
  </si>
  <si>
    <t>Kiszámlázott általános forgalmi adó</t>
  </si>
  <si>
    <t>Egyéb működési bevételek</t>
  </si>
  <si>
    <t>Felhalmozási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</si>
  <si>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</si>
  <si>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</si>
  <si>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</si>
  <si>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</si>
  <si>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</si>
  <si>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</si>
  <si>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</si>
  <si>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9.</t>
  </si>
  <si>
    <t>Központi, irányító szervi támogatás</t>
  </si>
  <si>
    <t>Maradvány igénybevétele</t>
  </si>
  <si>
    <t>Egyéb működési célú támogatások államháztartáson belülre</t>
  </si>
  <si>
    <t>Egyéb működési célú támogatások államháztartáson kívülre</t>
  </si>
  <si>
    <t>Beruházások</t>
  </si>
  <si>
    <t>Egyéb felhalmozási célú kiadások</t>
  </si>
  <si>
    <t>Egyéb felhalmozási célú támogatások államháztartáson belülre</t>
  </si>
  <si>
    <t>Egyéb felhalmozási célú támogatások államháztartáson kívülre</t>
  </si>
  <si>
    <t>1.2</t>
  </si>
  <si>
    <t>1.3</t>
  </si>
  <si>
    <t>1.4</t>
  </si>
  <si>
    <t>1.4.1</t>
  </si>
  <si>
    <t>1.4.2</t>
  </si>
  <si>
    <t>1.4.3</t>
  </si>
  <si>
    <t>2.2</t>
  </si>
  <si>
    <t>2.3</t>
  </si>
  <si>
    <t>2.3.1</t>
  </si>
  <si>
    <t>2.3.2</t>
  </si>
  <si>
    <t xml:space="preserve">1. </t>
  </si>
  <si>
    <t xml:space="preserve">2. </t>
  </si>
  <si>
    <t>Költségvetési kiadások összesen (1+2)</t>
  </si>
  <si>
    <t xml:space="preserve">Tartalékok </t>
  </si>
  <si>
    <t>Működési kiadások összesen (1.1+…+1.4)</t>
  </si>
  <si>
    <t>Felhalmozási kiadások összesen (2.1+…+2.3)</t>
  </si>
  <si>
    <t>F</t>
  </si>
  <si>
    <t>G</t>
  </si>
  <si>
    <t>H</t>
  </si>
  <si>
    <t>Államháztartáson belüli megelőlegezések</t>
  </si>
  <si>
    <t>Államháztartáson belüli megelőlegezések visszafizetése</t>
  </si>
  <si>
    <t>7.</t>
  </si>
  <si>
    <t>I</t>
  </si>
  <si>
    <t>J</t>
  </si>
  <si>
    <t>Működési célú költségvetési támogatások és kiegészítő támogatások</t>
  </si>
  <si>
    <t>Készletértékesítés ellenértéke</t>
  </si>
  <si>
    <t>Szolgáltatások ellenértéke</t>
  </si>
  <si>
    <t>Bevételek mindösszesen (3+8)</t>
  </si>
  <si>
    <t>1.1.1</t>
  </si>
  <si>
    <t>1.1.2</t>
  </si>
  <si>
    <t>1.2.1</t>
  </si>
  <si>
    <t>1.3.1</t>
  </si>
  <si>
    <t>2.1.1</t>
  </si>
  <si>
    <t>2.2.1</t>
  </si>
  <si>
    <t>Költségvetési bevételek összesen (1+2)</t>
  </si>
  <si>
    <t>adatok Ft-ban</t>
  </si>
  <si>
    <t>Felhalmozási bevételek összesen (2.1+..+2.4)</t>
  </si>
  <si>
    <t>Felhalmozási célú támogatások államháztartáson belülről</t>
  </si>
  <si>
    <t>2017. évi tény</t>
  </si>
  <si>
    <t>Biztosító által fizetett kártérítés</t>
  </si>
  <si>
    <t>2.2.2</t>
  </si>
  <si>
    <t>Részesedések megszűnéséhez kapcsolódó bevételek</t>
  </si>
  <si>
    <t>1.1.3</t>
  </si>
  <si>
    <t>1.2.2</t>
  </si>
  <si>
    <t>1.2.3</t>
  </si>
  <si>
    <t>1.2.4</t>
  </si>
  <si>
    <t>1.2.5</t>
  </si>
  <si>
    <t>1.2.6</t>
  </si>
  <si>
    <t>1.2.7</t>
  </si>
  <si>
    <t>1.2.8</t>
  </si>
  <si>
    <t>Belföldi finanszírozás bevételei (4+5+6)</t>
  </si>
  <si>
    <t>Finanszírozási bevételek (7)</t>
  </si>
  <si>
    <t>Működési bevételek összesen (1.1+…+1.3)</t>
  </si>
  <si>
    <t>1.4.3.1</t>
  </si>
  <si>
    <t>1.4.3.2</t>
  </si>
  <si>
    <t>Belföldi finanszírozás kiadásai (4+5)</t>
  </si>
  <si>
    <t>Finanszírozási kiadások (6)</t>
  </si>
  <si>
    <t>Kiadások mindösszesen (3+7)</t>
  </si>
  <si>
    <t>a Veszprém Megyei Önkormányzat 2018. évi költségvetési bevételeinek és kiadásainak alakulásáról előirányzat csoportonként és kiemelt előirányzatonként kötelező és önként vállalt feladatok szerinti bontásban</t>
  </si>
  <si>
    <t>2018. évi 
eredeti 
előirányzat</t>
  </si>
  <si>
    <t>2018. évi módosított előirányzat</t>
  </si>
  <si>
    <t xml:space="preserve">2018. évi kötelező feladatok </t>
  </si>
  <si>
    <t>2018. évi önként vállalt feladatok</t>
  </si>
  <si>
    <t>Működési célú támogatások államháztartáson belülről</t>
  </si>
  <si>
    <t>Álatlános forgalmi adó visszatérítése</t>
  </si>
  <si>
    <t>Kamatbevételek</t>
  </si>
  <si>
    <t>Céltartalék</t>
  </si>
  <si>
    <t>Központi, irányítószervi támogatás</t>
  </si>
  <si>
    <t>a Veszprém Megyei Önkormányzati Hivatal 2018. évi költségvetési bevételeinek és kiadásainak alakulásáról előirányzat csoportonként és kiemelt előirányzatonként kötelező és önként vállalt feladatok szerinti bontásban</t>
  </si>
  <si>
    <t>a Veszprém Megyei Önkormányzat és intézménye 2018. évi költségvetési bevételeinek és kiadásainak alakulásáról előirányzat csoportonként és kiemelt előirányzatonként kötelező és önként vállalt feladatok szerinti bontásban</t>
  </si>
  <si>
    <t>2018. évi tény</t>
  </si>
  <si>
    <t>2017. évi
 tény 
%-ában</t>
  </si>
  <si>
    <t>2018. évi
 eredeti 
előirányzat
 %-ában</t>
  </si>
  <si>
    <t>2018. évi módosított előirányzat 
%-ában</t>
  </si>
  <si>
    <t>K</t>
  </si>
  <si>
    <t>1.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</si>
</sst>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49" fontId="3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3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1" xfId="0" applyFont="1" applyBorder="1"/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/>
    </xf>
    <xf numFmtId="164" fontId="3" fillId="0" borderId="0" xfId="1" applyNumberFormat="1" applyFont="1"/>
    <xf numFmtId="164" fontId="4" fillId="0" borderId="0" xfId="1" applyNumberFormat="1" applyFont="1"/>
    <xf numFmtId="164" fontId="3" fillId="0" borderId="1" xfId="1" applyNumberFormat="1" applyFont="1" applyBorder="1"/>
    <xf numFmtId="164" fontId="3" fillId="0" borderId="3" xfId="1" applyNumberFormat="1" applyFont="1" applyBorder="1"/>
    <xf numFmtId="43" fontId="3" fillId="0" borderId="0" xfId="1" applyFont="1"/>
    <xf numFmtId="43" fontId="4" fillId="0" borderId="0" xfId="1" applyFont="1"/>
    <xf numFmtId="43" fontId="3" fillId="0" borderId="3" xfId="1" applyFont="1" applyBorder="1"/>
    <xf numFmtId="43" fontId="3" fillId="0" borderId="1" xfId="1" applyFont="1" applyBorder="1"/>
    <xf numFmtId="49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43" fontId="3" fillId="0" borderId="0" xfId="1" applyFont="1" applyAlignment="1">
      <alignment horizontal="right"/>
    </xf>
    <xf numFmtId="43" fontId="3" fillId="0" borderId="1" xfId="1" applyFont="1" applyBorder="1" applyAlignment="1">
      <alignment horizontal="right"/>
    </xf>
    <xf numFmtId="43" fontId="3" fillId="0" borderId="0" xfId="0" applyNumberFormat="1" applyFont="1"/>
    <xf numFmtId="43" fontId="3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Ezres 2" xfId="1"/>
    <cellStyle name="Normál" xfId="0" builtinId="0"/>
    <cellStyle name="Százalék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zoomScale="85" zoomScaleNormal="85" workbookViewId="0">
      <selection activeCell="K1" sqref="K1"/>
    </sheetView>
  </sheetViews>
  <sheetFormatPr defaultRowHeight="15.75" x14ac:dyDescent="0.25"/>
  <cols>
    <col min="1" max="1" width="8.140625" style="2" customWidth="1"/>
    <col min="2" max="2" width="71.140625" style="2" customWidth="1"/>
    <col min="3" max="11" width="17.28515625" style="2" customWidth="1"/>
    <col min="12" max="256" width="9.140625" style="2"/>
    <col min="257" max="257" width="8.140625" style="2" customWidth="1"/>
    <col min="258" max="258" width="71.140625" style="2" customWidth="1"/>
    <col min="259" max="259" width="18" style="2" bestFit="1" customWidth="1"/>
    <col min="260" max="262" width="18" style="2" customWidth="1"/>
    <col min="263" max="263" width="18.28515625" style="2" bestFit="1" customWidth="1"/>
    <col min="264" max="264" width="18" style="2" customWidth="1"/>
    <col min="265" max="512" width="9.140625" style="2"/>
    <col min="513" max="513" width="8.140625" style="2" customWidth="1"/>
    <col min="514" max="514" width="71.140625" style="2" customWidth="1"/>
    <col min="515" max="515" width="18" style="2" bestFit="1" customWidth="1"/>
    <col min="516" max="518" width="18" style="2" customWidth="1"/>
    <col min="519" max="519" width="18.28515625" style="2" bestFit="1" customWidth="1"/>
    <col min="520" max="520" width="18" style="2" customWidth="1"/>
    <col min="521" max="768" width="9.140625" style="2"/>
    <col min="769" max="769" width="8.140625" style="2" customWidth="1"/>
    <col min="770" max="770" width="71.140625" style="2" customWidth="1"/>
    <col min="771" max="771" width="18" style="2" bestFit="1" customWidth="1"/>
    <col min="772" max="774" width="18" style="2" customWidth="1"/>
    <col min="775" max="775" width="18.28515625" style="2" bestFit="1" customWidth="1"/>
    <col min="776" max="776" width="18" style="2" customWidth="1"/>
    <col min="777" max="1024" width="9.140625" style="2"/>
    <col min="1025" max="1025" width="8.140625" style="2" customWidth="1"/>
    <col min="1026" max="1026" width="71.140625" style="2" customWidth="1"/>
    <col min="1027" max="1027" width="18" style="2" bestFit="1" customWidth="1"/>
    <col min="1028" max="1030" width="18" style="2" customWidth="1"/>
    <col min="1031" max="1031" width="18.28515625" style="2" bestFit="1" customWidth="1"/>
    <col min="1032" max="1032" width="18" style="2" customWidth="1"/>
    <col min="1033" max="1280" width="9.140625" style="2"/>
    <col min="1281" max="1281" width="8.140625" style="2" customWidth="1"/>
    <col min="1282" max="1282" width="71.140625" style="2" customWidth="1"/>
    <col min="1283" max="1283" width="18" style="2" bestFit="1" customWidth="1"/>
    <col min="1284" max="1286" width="18" style="2" customWidth="1"/>
    <col min="1287" max="1287" width="18.28515625" style="2" bestFit="1" customWidth="1"/>
    <col min="1288" max="1288" width="18" style="2" customWidth="1"/>
    <col min="1289" max="1536" width="9.140625" style="2"/>
    <col min="1537" max="1537" width="8.140625" style="2" customWidth="1"/>
    <col min="1538" max="1538" width="71.140625" style="2" customWidth="1"/>
    <col min="1539" max="1539" width="18" style="2" bestFit="1" customWidth="1"/>
    <col min="1540" max="1542" width="18" style="2" customWidth="1"/>
    <col min="1543" max="1543" width="18.28515625" style="2" bestFit="1" customWidth="1"/>
    <col min="1544" max="1544" width="18" style="2" customWidth="1"/>
    <col min="1545" max="1792" width="9.140625" style="2"/>
    <col min="1793" max="1793" width="8.140625" style="2" customWidth="1"/>
    <col min="1794" max="1794" width="71.140625" style="2" customWidth="1"/>
    <col min="1795" max="1795" width="18" style="2" bestFit="1" customWidth="1"/>
    <col min="1796" max="1798" width="18" style="2" customWidth="1"/>
    <col min="1799" max="1799" width="18.28515625" style="2" bestFit="1" customWidth="1"/>
    <col min="1800" max="1800" width="18" style="2" customWidth="1"/>
    <col min="1801" max="2048" width="9.140625" style="2"/>
    <col min="2049" max="2049" width="8.140625" style="2" customWidth="1"/>
    <col min="2050" max="2050" width="71.140625" style="2" customWidth="1"/>
    <col min="2051" max="2051" width="18" style="2" bestFit="1" customWidth="1"/>
    <col min="2052" max="2054" width="18" style="2" customWidth="1"/>
    <col min="2055" max="2055" width="18.28515625" style="2" bestFit="1" customWidth="1"/>
    <col min="2056" max="2056" width="18" style="2" customWidth="1"/>
    <col min="2057" max="2304" width="9.140625" style="2"/>
    <col min="2305" max="2305" width="8.140625" style="2" customWidth="1"/>
    <col min="2306" max="2306" width="71.140625" style="2" customWidth="1"/>
    <col min="2307" max="2307" width="18" style="2" bestFit="1" customWidth="1"/>
    <col min="2308" max="2310" width="18" style="2" customWidth="1"/>
    <col min="2311" max="2311" width="18.28515625" style="2" bestFit="1" customWidth="1"/>
    <col min="2312" max="2312" width="18" style="2" customWidth="1"/>
    <col min="2313" max="2560" width="9.140625" style="2"/>
    <col min="2561" max="2561" width="8.140625" style="2" customWidth="1"/>
    <col min="2562" max="2562" width="71.140625" style="2" customWidth="1"/>
    <col min="2563" max="2563" width="18" style="2" bestFit="1" customWidth="1"/>
    <col min="2564" max="2566" width="18" style="2" customWidth="1"/>
    <col min="2567" max="2567" width="18.28515625" style="2" bestFit="1" customWidth="1"/>
    <col min="2568" max="2568" width="18" style="2" customWidth="1"/>
    <col min="2569" max="2816" width="9.140625" style="2"/>
    <col min="2817" max="2817" width="8.140625" style="2" customWidth="1"/>
    <col min="2818" max="2818" width="71.140625" style="2" customWidth="1"/>
    <col min="2819" max="2819" width="18" style="2" bestFit="1" customWidth="1"/>
    <col min="2820" max="2822" width="18" style="2" customWidth="1"/>
    <col min="2823" max="2823" width="18.28515625" style="2" bestFit="1" customWidth="1"/>
    <col min="2824" max="2824" width="18" style="2" customWidth="1"/>
    <col min="2825" max="3072" width="9.140625" style="2"/>
    <col min="3073" max="3073" width="8.140625" style="2" customWidth="1"/>
    <col min="3074" max="3074" width="71.140625" style="2" customWidth="1"/>
    <col min="3075" max="3075" width="18" style="2" bestFit="1" customWidth="1"/>
    <col min="3076" max="3078" width="18" style="2" customWidth="1"/>
    <col min="3079" max="3079" width="18.28515625" style="2" bestFit="1" customWidth="1"/>
    <col min="3080" max="3080" width="18" style="2" customWidth="1"/>
    <col min="3081" max="3328" width="9.140625" style="2"/>
    <col min="3329" max="3329" width="8.140625" style="2" customWidth="1"/>
    <col min="3330" max="3330" width="71.140625" style="2" customWidth="1"/>
    <col min="3331" max="3331" width="18" style="2" bestFit="1" customWidth="1"/>
    <col min="3332" max="3334" width="18" style="2" customWidth="1"/>
    <col min="3335" max="3335" width="18.28515625" style="2" bestFit="1" customWidth="1"/>
    <col min="3336" max="3336" width="18" style="2" customWidth="1"/>
    <col min="3337" max="3584" width="9.140625" style="2"/>
    <col min="3585" max="3585" width="8.140625" style="2" customWidth="1"/>
    <col min="3586" max="3586" width="71.140625" style="2" customWidth="1"/>
    <col min="3587" max="3587" width="18" style="2" bestFit="1" customWidth="1"/>
    <col min="3588" max="3590" width="18" style="2" customWidth="1"/>
    <col min="3591" max="3591" width="18.28515625" style="2" bestFit="1" customWidth="1"/>
    <col min="3592" max="3592" width="18" style="2" customWidth="1"/>
    <col min="3593" max="3840" width="9.140625" style="2"/>
    <col min="3841" max="3841" width="8.140625" style="2" customWidth="1"/>
    <col min="3842" max="3842" width="71.140625" style="2" customWidth="1"/>
    <col min="3843" max="3843" width="18" style="2" bestFit="1" customWidth="1"/>
    <col min="3844" max="3846" width="18" style="2" customWidth="1"/>
    <col min="3847" max="3847" width="18.28515625" style="2" bestFit="1" customWidth="1"/>
    <col min="3848" max="3848" width="18" style="2" customWidth="1"/>
    <col min="3849" max="4096" width="9.140625" style="2"/>
    <col min="4097" max="4097" width="8.140625" style="2" customWidth="1"/>
    <col min="4098" max="4098" width="71.140625" style="2" customWidth="1"/>
    <col min="4099" max="4099" width="18" style="2" bestFit="1" customWidth="1"/>
    <col min="4100" max="4102" width="18" style="2" customWidth="1"/>
    <col min="4103" max="4103" width="18.28515625" style="2" bestFit="1" customWidth="1"/>
    <col min="4104" max="4104" width="18" style="2" customWidth="1"/>
    <col min="4105" max="4352" width="9.140625" style="2"/>
    <col min="4353" max="4353" width="8.140625" style="2" customWidth="1"/>
    <col min="4354" max="4354" width="71.140625" style="2" customWidth="1"/>
    <col min="4355" max="4355" width="18" style="2" bestFit="1" customWidth="1"/>
    <col min="4356" max="4358" width="18" style="2" customWidth="1"/>
    <col min="4359" max="4359" width="18.28515625" style="2" bestFit="1" customWidth="1"/>
    <col min="4360" max="4360" width="18" style="2" customWidth="1"/>
    <col min="4361" max="4608" width="9.140625" style="2"/>
    <col min="4609" max="4609" width="8.140625" style="2" customWidth="1"/>
    <col min="4610" max="4610" width="71.140625" style="2" customWidth="1"/>
    <col min="4611" max="4611" width="18" style="2" bestFit="1" customWidth="1"/>
    <col min="4612" max="4614" width="18" style="2" customWidth="1"/>
    <col min="4615" max="4615" width="18.28515625" style="2" bestFit="1" customWidth="1"/>
    <col min="4616" max="4616" width="18" style="2" customWidth="1"/>
    <col min="4617" max="4864" width="9.140625" style="2"/>
    <col min="4865" max="4865" width="8.140625" style="2" customWidth="1"/>
    <col min="4866" max="4866" width="71.140625" style="2" customWidth="1"/>
    <col min="4867" max="4867" width="18" style="2" bestFit="1" customWidth="1"/>
    <col min="4868" max="4870" width="18" style="2" customWidth="1"/>
    <col min="4871" max="4871" width="18.28515625" style="2" bestFit="1" customWidth="1"/>
    <col min="4872" max="4872" width="18" style="2" customWidth="1"/>
    <col min="4873" max="5120" width="9.140625" style="2"/>
    <col min="5121" max="5121" width="8.140625" style="2" customWidth="1"/>
    <col min="5122" max="5122" width="71.140625" style="2" customWidth="1"/>
    <col min="5123" max="5123" width="18" style="2" bestFit="1" customWidth="1"/>
    <col min="5124" max="5126" width="18" style="2" customWidth="1"/>
    <col min="5127" max="5127" width="18.28515625" style="2" bestFit="1" customWidth="1"/>
    <col min="5128" max="5128" width="18" style="2" customWidth="1"/>
    <col min="5129" max="5376" width="9.140625" style="2"/>
    <col min="5377" max="5377" width="8.140625" style="2" customWidth="1"/>
    <col min="5378" max="5378" width="71.140625" style="2" customWidth="1"/>
    <col min="5379" max="5379" width="18" style="2" bestFit="1" customWidth="1"/>
    <col min="5380" max="5382" width="18" style="2" customWidth="1"/>
    <col min="5383" max="5383" width="18.28515625" style="2" bestFit="1" customWidth="1"/>
    <col min="5384" max="5384" width="18" style="2" customWidth="1"/>
    <col min="5385" max="5632" width="9.140625" style="2"/>
    <col min="5633" max="5633" width="8.140625" style="2" customWidth="1"/>
    <col min="5634" max="5634" width="71.140625" style="2" customWidth="1"/>
    <col min="5635" max="5635" width="18" style="2" bestFit="1" customWidth="1"/>
    <col min="5636" max="5638" width="18" style="2" customWidth="1"/>
    <col min="5639" max="5639" width="18.28515625" style="2" bestFit="1" customWidth="1"/>
    <col min="5640" max="5640" width="18" style="2" customWidth="1"/>
    <col min="5641" max="5888" width="9.140625" style="2"/>
    <col min="5889" max="5889" width="8.140625" style="2" customWidth="1"/>
    <col min="5890" max="5890" width="71.140625" style="2" customWidth="1"/>
    <col min="5891" max="5891" width="18" style="2" bestFit="1" customWidth="1"/>
    <col min="5892" max="5894" width="18" style="2" customWidth="1"/>
    <col min="5895" max="5895" width="18.28515625" style="2" bestFit="1" customWidth="1"/>
    <col min="5896" max="5896" width="18" style="2" customWidth="1"/>
    <col min="5897" max="6144" width="9.140625" style="2"/>
    <col min="6145" max="6145" width="8.140625" style="2" customWidth="1"/>
    <col min="6146" max="6146" width="71.140625" style="2" customWidth="1"/>
    <col min="6147" max="6147" width="18" style="2" bestFit="1" customWidth="1"/>
    <col min="6148" max="6150" width="18" style="2" customWidth="1"/>
    <col min="6151" max="6151" width="18.28515625" style="2" bestFit="1" customWidth="1"/>
    <col min="6152" max="6152" width="18" style="2" customWidth="1"/>
    <col min="6153" max="6400" width="9.140625" style="2"/>
    <col min="6401" max="6401" width="8.140625" style="2" customWidth="1"/>
    <col min="6402" max="6402" width="71.140625" style="2" customWidth="1"/>
    <col min="6403" max="6403" width="18" style="2" bestFit="1" customWidth="1"/>
    <col min="6404" max="6406" width="18" style="2" customWidth="1"/>
    <col min="6407" max="6407" width="18.28515625" style="2" bestFit="1" customWidth="1"/>
    <col min="6408" max="6408" width="18" style="2" customWidth="1"/>
    <col min="6409" max="6656" width="9.140625" style="2"/>
    <col min="6657" max="6657" width="8.140625" style="2" customWidth="1"/>
    <col min="6658" max="6658" width="71.140625" style="2" customWidth="1"/>
    <col min="6659" max="6659" width="18" style="2" bestFit="1" customWidth="1"/>
    <col min="6660" max="6662" width="18" style="2" customWidth="1"/>
    <col min="6663" max="6663" width="18.28515625" style="2" bestFit="1" customWidth="1"/>
    <col min="6664" max="6664" width="18" style="2" customWidth="1"/>
    <col min="6665" max="6912" width="9.140625" style="2"/>
    <col min="6913" max="6913" width="8.140625" style="2" customWidth="1"/>
    <col min="6914" max="6914" width="71.140625" style="2" customWidth="1"/>
    <col min="6915" max="6915" width="18" style="2" bestFit="1" customWidth="1"/>
    <col min="6916" max="6918" width="18" style="2" customWidth="1"/>
    <col min="6919" max="6919" width="18.28515625" style="2" bestFit="1" customWidth="1"/>
    <col min="6920" max="6920" width="18" style="2" customWidth="1"/>
    <col min="6921" max="7168" width="9.140625" style="2"/>
    <col min="7169" max="7169" width="8.140625" style="2" customWidth="1"/>
    <col min="7170" max="7170" width="71.140625" style="2" customWidth="1"/>
    <col min="7171" max="7171" width="18" style="2" bestFit="1" customWidth="1"/>
    <col min="7172" max="7174" width="18" style="2" customWidth="1"/>
    <col min="7175" max="7175" width="18.28515625" style="2" bestFit="1" customWidth="1"/>
    <col min="7176" max="7176" width="18" style="2" customWidth="1"/>
    <col min="7177" max="7424" width="9.140625" style="2"/>
    <col min="7425" max="7425" width="8.140625" style="2" customWidth="1"/>
    <col min="7426" max="7426" width="71.140625" style="2" customWidth="1"/>
    <col min="7427" max="7427" width="18" style="2" bestFit="1" customWidth="1"/>
    <col min="7428" max="7430" width="18" style="2" customWidth="1"/>
    <col min="7431" max="7431" width="18.28515625" style="2" bestFit="1" customWidth="1"/>
    <col min="7432" max="7432" width="18" style="2" customWidth="1"/>
    <col min="7433" max="7680" width="9.140625" style="2"/>
    <col min="7681" max="7681" width="8.140625" style="2" customWidth="1"/>
    <col min="7682" max="7682" width="71.140625" style="2" customWidth="1"/>
    <col min="7683" max="7683" width="18" style="2" bestFit="1" customWidth="1"/>
    <col min="7684" max="7686" width="18" style="2" customWidth="1"/>
    <col min="7687" max="7687" width="18.28515625" style="2" bestFit="1" customWidth="1"/>
    <col min="7688" max="7688" width="18" style="2" customWidth="1"/>
    <col min="7689" max="7936" width="9.140625" style="2"/>
    <col min="7937" max="7937" width="8.140625" style="2" customWidth="1"/>
    <col min="7938" max="7938" width="71.140625" style="2" customWidth="1"/>
    <col min="7939" max="7939" width="18" style="2" bestFit="1" customWidth="1"/>
    <col min="7940" max="7942" width="18" style="2" customWidth="1"/>
    <col min="7943" max="7943" width="18.28515625" style="2" bestFit="1" customWidth="1"/>
    <col min="7944" max="7944" width="18" style="2" customWidth="1"/>
    <col min="7945" max="8192" width="9.140625" style="2"/>
    <col min="8193" max="8193" width="8.140625" style="2" customWidth="1"/>
    <col min="8194" max="8194" width="71.140625" style="2" customWidth="1"/>
    <col min="8195" max="8195" width="18" style="2" bestFit="1" customWidth="1"/>
    <col min="8196" max="8198" width="18" style="2" customWidth="1"/>
    <col min="8199" max="8199" width="18.28515625" style="2" bestFit="1" customWidth="1"/>
    <col min="8200" max="8200" width="18" style="2" customWidth="1"/>
    <col min="8201" max="8448" width="9.140625" style="2"/>
    <col min="8449" max="8449" width="8.140625" style="2" customWidth="1"/>
    <col min="8450" max="8450" width="71.140625" style="2" customWidth="1"/>
    <col min="8451" max="8451" width="18" style="2" bestFit="1" customWidth="1"/>
    <col min="8452" max="8454" width="18" style="2" customWidth="1"/>
    <col min="8455" max="8455" width="18.28515625" style="2" bestFit="1" customWidth="1"/>
    <col min="8456" max="8456" width="18" style="2" customWidth="1"/>
    <col min="8457" max="8704" width="9.140625" style="2"/>
    <col min="8705" max="8705" width="8.140625" style="2" customWidth="1"/>
    <col min="8706" max="8706" width="71.140625" style="2" customWidth="1"/>
    <col min="8707" max="8707" width="18" style="2" bestFit="1" customWidth="1"/>
    <col min="8708" max="8710" width="18" style="2" customWidth="1"/>
    <col min="8711" max="8711" width="18.28515625" style="2" bestFit="1" customWidth="1"/>
    <col min="8712" max="8712" width="18" style="2" customWidth="1"/>
    <col min="8713" max="8960" width="9.140625" style="2"/>
    <col min="8961" max="8961" width="8.140625" style="2" customWidth="1"/>
    <col min="8962" max="8962" width="71.140625" style="2" customWidth="1"/>
    <col min="8963" max="8963" width="18" style="2" bestFit="1" customWidth="1"/>
    <col min="8964" max="8966" width="18" style="2" customWidth="1"/>
    <col min="8967" max="8967" width="18.28515625" style="2" bestFit="1" customWidth="1"/>
    <col min="8968" max="8968" width="18" style="2" customWidth="1"/>
    <col min="8969" max="9216" width="9.140625" style="2"/>
    <col min="9217" max="9217" width="8.140625" style="2" customWidth="1"/>
    <col min="9218" max="9218" width="71.140625" style="2" customWidth="1"/>
    <col min="9219" max="9219" width="18" style="2" bestFit="1" customWidth="1"/>
    <col min="9220" max="9222" width="18" style="2" customWidth="1"/>
    <col min="9223" max="9223" width="18.28515625" style="2" bestFit="1" customWidth="1"/>
    <col min="9224" max="9224" width="18" style="2" customWidth="1"/>
    <col min="9225" max="9472" width="9.140625" style="2"/>
    <col min="9473" max="9473" width="8.140625" style="2" customWidth="1"/>
    <col min="9474" max="9474" width="71.140625" style="2" customWidth="1"/>
    <col min="9475" max="9475" width="18" style="2" bestFit="1" customWidth="1"/>
    <col min="9476" max="9478" width="18" style="2" customWidth="1"/>
    <col min="9479" max="9479" width="18.28515625" style="2" bestFit="1" customWidth="1"/>
    <col min="9480" max="9480" width="18" style="2" customWidth="1"/>
    <col min="9481" max="9728" width="9.140625" style="2"/>
    <col min="9729" max="9729" width="8.140625" style="2" customWidth="1"/>
    <col min="9730" max="9730" width="71.140625" style="2" customWidth="1"/>
    <col min="9731" max="9731" width="18" style="2" bestFit="1" customWidth="1"/>
    <col min="9732" max="9734" width="18" style="2" customWidth="1"/>
    <col min="9735" max="9735" width="18.28515625" style="2" bestFit="1" customWidth="1"/>
    <col min="9736" max="9736" width="18" style="2" customWidth="1"/>
    <col min="9737" max="9984" width="9.140625" style="2"/>
    <col min="9985" max="9985" width="8.140625" style="2" customWidth="1"/>
    <col min="9986" max="9986" width="71.140625" style="2" customWidth="1"/>
    <col min="9987" max="9987" width="18" style="2" bestFit="1" customWidth="1"/>
    <col min="9988" max="9990" width="18" style="2" customWidth="1"/>
    <col min="9991" max="9991" width="18.28515625" style="2" bestFit="1" customWidth="1"/>
    <col min="9992" max="9992" width="18" style="2" customWidth="1"/>
    <col min="9993" max="10240" width="9.140625" style="2"/>
    <col min="10241" max="10241" width="8.140625" style="2" customWidth="1"/>
    <col min="10242" max="10242" width="71.140625" style="2" customWidth="1"/>
    <col min="10243" max="10243" width="18" style="2" bestFit="1" customWidth="1"/>
    <col min="10244" max="10246" width="18" style="2" customWidth="1"/>
    <col min="10247" max="10247" width="18.28515625" style="2" bestFit="1" customWidth="1"/>
    <col min="10248" max="10248" width="18" style="2" customWidth="1"/>
    <col min="10249" max="10496" width="9.140625" style="2"/>
    <col min="10497" max="10497" width="8.140625" style="2" customWidth="1"/>
    <col min="10498" max="10498" width="71.140625" style="2" customWidth="1"/>
    <col min="10499" max="10499" width="18" style="2" bestFit="1" customWidth="1"/>
    <col min="10500" max="10502" width="18" style="2" customWidth="1"/>
    <col min="10503" max="10503" width="18.28515625" style="2" bestFit="1" customWidth="1"/>
    <col min="10504" max="10504" width="18" style="2" customWidth="1"/>
    <col min="10505" max="10752" width="9.140625" style="2"/>
    <col min="10753" max="10753" width="8.140625" style="2" customWidth="1"/>
    <col min="10754" max="10754" width="71.140625" style="2" customWidth="1"/>
    <col min="10755" max="10755" width="18" style="2" bestFit="1" customWidth="1"/>
    <col min="10756" max="10758" width="18" style="2" customWidth="1"/>
    <col min="10759" max="10759" width="18.28515625" style="2" bestFit="1" customWidth="1"/>
    <col min="10760" max="10760" width="18" style="2" customWidth="1"/>
    <col min="10761" max="11008" width="9.140625" style="2"/>
    <col min="11009" max="11009" width="8.140625" style="2" customWidth="1"/>
    <col min="11010" max="11010" width="71.140625" style="2" customWidth="1"/>
    <col min="11011" max="11011" width="18" style="2" bestFit="1" customWidth="1"/>
    <col min="11012" max="11014" width="18" style="2" customWidth="1"/>
    <col min="11015" max="11015" width="18.28515625" style="2" bestFit="1" customWidth="1"/>
    <col min="11016" max="11016" width="18" style="2" customWidth="1"/>
    <col min="11017" max="11264" width="9.140625" style="2"/>
    <col min="11265" max="11265" width="8.140625" style="2" customWidth="1"/>
    <col min="11266" max="11266" width="71.140625" style="2" customWidth="1"/>
    <col min="11267" max="11267" width="18" style="2" bestFit="1" customWidth="1"/>
    <col min="11268" max="11270" width="18" style="2" customWidth="1"/>
    <col min="11271" max="11271" width="18.28515625" style="2" bestFit="1" customWidth="1"/>
    <col min="11272" max="11272" width="18" style="2" customWidth="1"/>
    <col min="11273" max="11520" width="9.140625" style="2"/>
    <col min="11521" max="11521" width="8.140625" style="2" customWidth="1"/>
    <col min="11522" max="11522" width="71.140625" style="2" customWidth="1"/>
    <col min="11523" max="11523" width="18" style="2" bestFit="1" customWidth="1"/>
    <col min="11524" max="11526" width="18" style="2" customWidth="1"/>
    <col min="11527" max="11527" width="18.28515625" style="2" bestFit="1" customWidth="1"/>
    <col min="11528" max="11528" width="18" style="2" customWidth="1"/>
    <col min="11529" max="11776" width="9.140625" style="2"/>
    <col min="11777" max="11777" width="8.140625" style="2" customWidth="1"/>
    <col min="11778" max="11778" width="71.140625" style="2" customWidth="1"/>
    <col min="11779" max="11779" width="18" style="2" bestFit="1" customWidth="1"/>
    <col min="11780" max="11782" width="18" style="2" customWidth="1"/>
    <col min="11783" max="11783" width="18.28515625" style="2" bestFit="1" customWidth="1"/>
    <col min="11784" max="11784" width="18" style="2" customWidth="1"/>
    <col min="11785" max="12032" width="9.140625" style="2"/>
    <col min="12033" max="12033" width="8.140625" style="2" customWidth="1"/>
    <col min="12034" max="12034" width="71.140625" style="2" customWidth="1"/>
    <col min="12035" max="12035" width="18" style="2" bestFit="1" customWidth="1"/>
    <col min="12036" max="12038" width="18" style="2" customWidth="1"/>
    <col min="12039" max="12039" width="18.28515625" style="2" bestFit="1" customWidth="1"/>
    <col min="12040" max="12040" width="18" style="2" customWidth="1"/>
    <col min="12041" max="12288" width="9.140625" style="2"/>
    <col min="12289" max="12289" width="8.140625" style="2" customWidth="1"/>
    <col min="12290" max="12290" width="71.140625" style="2" customWidth="1"/>
    <col min="12291" max="12291" width="18" style="2" bestFit="1" customWidth="1"/>
    <col min="12292" max="12294" width="18" style="2" customWidth="1"/>
    <col min="12295" max="12295" width="18.28515625" style="2" bestFit="1" customWidth="1"/>
    <col min="12296" max="12296" width="18" style="2" customWidth="1"/>
    <col min="12297" max="12544" width="9.140625" style="2"/>
    <col min="12545" max="12545" width="8.140625" style="2" customWidth="1"/>
    <col min="12546" max="12546" width="71.140625" style="2" customWidth="1"/>
    <col min="12547" max="12547" width="18" style="2" bestFit="1" customWidth="1"/>
    <col min="12548" max="12550" width="18" style="2" customWidth="1"/>
    <col min="12551" max="12551" width="18.28515625" style="2" bestFit="1" customWidth="1"/>
    <col min="12552" max="12552" width="18" style="2" customWidth="1"/>
    <col min="12553" max="12800" width="9.140625" style="2"/>
    <col min="12801" max="12801" width="8.140625" style="2" customWidth="1"/>
    <col min="12802" max="12802" width="71.140625" style="2" customWidth="1"/>
    <col min="12803" max="12803" width="18" style="2" bestFit="1" customWidth="1"/>
    <col min="12804" max="12806" width="18" style="2" customWidth="1"/>
    <col min="12807" max="12807" width="18.28515625" style="2" bestFit="1" customWidth="1"/>
    <col min="12808" max="12808" width="18" style="2" customWidth="1"/>
    <col min="12809" max="13056" width="9.140625" style="2"/>
    <col min="13057" max="13057" width="8.140625" style="2" customWidth="1"/>
    <col min="13058" max="13058" width="71.140625" style="2" customWidth="1"/>
    <col min="13059" max="13059" width="18" style="2" bestFit="1" customWidth="1"/>
    <col min="13060" max="13062" width="18" style="2" customWidth="1"/>
    <col min="13063" max="13063" width="18.28515625" style="2" bestFit="1" customWidth="1"/>
    <col min="13064" max="13064" width="18" style="2" customWidth="1"/>
    <col min="13065" max="13312" width="9.140625" style="2"/>
    <col min="13313" max="13313" width="8.140625" style="2" customWidth="1"/>
    <col min="13314" max="13314" width="71.140625" style="2" customWidth="1"/>
    <col min="13315" max="13315" width="18" style="2" bestFit="1" customWidth="1"/>
    <col min="13316" max="13318" width="18" style="2" customWidth="1"/>
    <col min="13319" max="13319" width="18.28515625" style="2" bestFit="1" customWidth="1"/>
    <col min="13320" max="13320" width="18" style="2" customWidth="1"/>
    <col min="13321" max="13568" width="9.140625" style="2"/>
    <col min="13569" max="13569" width="8.140625" style="2" customWidth="1"/>
    <col min="13570" max="13570" width="71.140625" style="2" customWidth="1"/>
    <col min="13571" max="13571" width="18" style="2" bestFit="1" customWidth="1"/>
    <col min="13572" max="13574" width="18" style="2" customWidth="1"/>
    <col min="13575" max="13575" width="18.28515625" style="2" bestFit="1" customWidth="1"/>
    <col min="13576" max="13576" width="18" style="2" customWidth="1"/>
    <col min="13577" max="13824" width="9.140625" style="2"/>
    <col min="13825" max="13825" width="8.140625" style="2" customWidth="1"/>
    <col min="13826" max="13826" width="71.140625" style="2" customWidth="1"/>
    <col min="13827" max="13827" width="18" style="2" bestFit="1" customWidth="1"/>
    <col min="13828" max="13830" width="18" style="2" customWidth="1"/>
    <col min="13831" max="13831" width="18.28515625" style="2" bestFit="1" customWidth="1"/>
    <col min="13832" max="13832" width="18" style="2" customWidth="1"/>
    <col min="13833" max="14080" width="9.140625" style="2"/>
    <col min="14081" max="14081" width="8.140625" style="2" customWidth="1"/>
    <col min="14082" max="14082" width="71.140625" style="2" customWidth="1"/>
    <col min="14083" max="14083" width="18" style="2" bestFit="1" customWidth="1"/>
    <col min="14084" max="14086" width="18" style="2" customWidth="1"/>
    <col min="14087" max="14087" width="18.28515625" style="2" bestFit="1" customWidth="1"/>
    <col min="14088" max="14088" width="18" style="2" customWidth="1"/>
    <col min="14089" max="14336" width="9.140625" style="2"/>
    <col min="14337" max="14337" width="8.140625" style="2" customWidth="1"/>
    <col min="14338" max="14338" width="71.140625" style="2" customWidth="1"/>
    <col min="14339" max="14339" width="18" style="2" bestFit="1" customWidth="1"/>
    <col min="14340" max="14342" width="18" style="2" customWidth="1"/>
    <col min="14343" max="14343" width="18.28515625" style="2" bestFit="1" customWidth="1"/>
    <col min="14344" max="14344" width="18" style="2" customWidth="1"/>
    <col min="14345" max="14592" width="9.140625" style="2"/>
    <col min="14593" max="14593" width="8.140625" style="2" customWidth="1"/>
    <col min="14594" max="14594" width="71.140625" style="2" customWidth="1"/>
    <col min="14595" max="14595" width="18" style="2" bestFit="1" customWidth="1"/>
    <col min="14596" max="14598" width="18" style="2" customWidth="1"/>
    <col min="14599" max="14599" width="18.28515625" style="2" bestFit="1" customWidth="1"/>
    <col min="14600" max="14600" width="18" style="2" customWidth="1"/>
    <col min="14601" max="14848" width="9.140625" style="2"/>
    <col min="14849" max="14849" width="8.140625" style="2" customWidth="1"/>
    <col min="14850" max="14850" width="71.140625" style="2" customWidth="1"/>
    <col min="14851" max="14851" width="18" style="2" bestFit="1" customWidth="1"/>
    <col min="14852" max="14854" width="18" style="2" customWidth="1"/>
    <col min="14855" max="14855" width="18.28515625" style="2" bestFit="1" customWidth="1"/>
    <col min="14856" max="14856" width="18" style="2" customWidth="1"/>
    <col min="14857" max="15104" width="9.140625" style="2"/>
    <col min="15105" max="15105" width="8.140625" style="2" customWidth="1"/>
    <col min="15106" max="15106" width="71.140625" style="2" customWidth="1"/>
    <col min="15107" max="15107" width="18" style="2" bestFit="1" customWidth="1"/>
    <col min="15108" max="15110" width="18" style="2" customWidth="1"/>
    <col min="15111" max="15111" width="18.28515625" style="2" bestFit="1" customWidth="1"/>
    <col min="15112" max="15112" width="18" style="2" customWidth="1"/>
    <col min="15113" max="15360" width="9.140625" style="2"/>
    <col min="15361" max="15361" width="8.140625" style="2" customWidth="1"/>
    <col min="15362" max="15362" width="71.140625" style="2" customWidth="1"/>
    <col min="15363" max="15363" width="18" style="2" bestFit="1" customWidth="1"/>
    <col min="15364" max="15366" width="18" style="2" customWidth="1"/>
    <col min="15367" max="15367" width="18.28515625" style="2" bestFit="1" customWidth="1"/>
    <col min="15368" max="15368" width="18" style="2" customWidth="1"/>
    <col min="15369" max="15616" width="9.140625" style="2"/>
    <col min="15617" max="15617" width="8.140625" style="2" customWidth="1"/>
    <col min="15618" max="15618" width="71.140625" style="2" customWidth="1"/>
    <col min="15619" max="15619" width="18" style="2" bestFit="1" customWidth="1"/>
    <col min="15620" max="15622" width="18" style="2" customWidth="1"/>
    <col min="15623" max="15623" width="18.28515625" style="2" bestFit="1" customWidth="1"/>
    <col min="15624" max="15624" width="18" style="2" customWidth="1"/>
    <col min="15625" max="15872" width="9.140625" style="2"/>
    <col min="15873" max="15873" width="8.140625" style="2" customWidth="1"/>
    <col min="15874" max="15874" width="71.140625" style="2" customWidth="1"/>
    <col min="15875" max="15875" width="18" style="2" bestFit="1" customWidth="1"/>
    <col min="15876" max="15878" width="18" style="2" customWidth="1"/>
    <col min="15879" max="15879" width="18.28515625" style="2" bestFit="1" customWidth="1"/>
    <col min="15880" max="15880" width="18" style="2" customWidth="1"/>
    <col min="15881" max="16128" width="9.140625" style="2"/>
    <col min="16129" max="16129" width="8.140625" style="2" customWidth="1"/>
    <col min="16130" max="16130" width="71.140625" style="2" customWidth="1"/>
    <col min="16131" max="16131" width="18" style="2" bestFit="1" customWidth="1"/>
    <col min="16132" max="16134" width="18" style="2" customWidth="1"/>
    <col min="16135" max="16135" width="18.28515625" style="2" bestFit="1" customWidth="1"/>
    <col min="16136" max="16136" width="18" style="2" customWidth="1"/>
    <col min="16137" max="16384" width="9.140625" style="2"/>
  </cols>
  <sheetData>
    <row r="1" spans="1:11" x14ac:dyDescent="0.25">
      <c r="I1" s="4"/>
      <c r="J1" s="4"/>
      <c r="K1" s="3" t="s">
        <v>125</v>
      </c>
    </row>
    <row r="2" spans="1:11" x14ac:dyDescent="0.25">
      <c r="D2" s="3"/>
      <c r="E2" s="3"/>
      <c r="F2" s="3"/>
      <c r="G2" s="3"/>
      <c r="H2" s="3"/>
    </row>
    <row r="3" spans="1:11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1.5" customHeight="1" x14ac:dyDescent="0.25">
      <c r="A4" s="49" t="s">
        <v>108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33"/>
      <c r="B5" s="33"/>
      <c r="C5" s="33"/>
      <c r="D5" s="33"/>
      <c r="E5" s="33"/>
      <c r="F5" s="46"/>
      <c r="G5" s="46"/>
      <c r="H5" s="33"/>
    </row>
    <row r="6" spans="1:11" x14ac:dyDescent="0.25">
      <c r="A6" s="5" t="s">
        <v>1</v>
      </c>
      <c r="B6" s="33"/>
      <c r="C6" s="33"/>
      <c r="D6" s="33"/>
      <c r="E6" s="33"/>
      <c r="F6" s="46"/>
      <c r="G6" s="46"/>
      <c r="H6" s="33"/>
    </row>
    <row r="7" spans="1:11" ht="18" customHeight="1" x14ac:dyDescent="0.25">
      <c r="A7" s="6" t="s">
        <v>2</v>
      </c>
      <c r="B7" s="7"/>
      <c r="C7" s="7"/>
      <c r="K7" s="3" t="s">
        <v>85</v>
      </c>
    </row>
    <row r="8" spans="1:11" ht="18" customHeight="1" x14ac:dyDescent="0.25">
      <c r="A8" s="51" t="s">
        <v>3</v>
      </c>
      <c r="B8" s="52" t="s">
        <v>4</v>
      </c>
      <c r="C8" s="52" t="s">
        <v>88</v>
      </c>
      <c r="D8" s="50" t="s">
        <v>109</v>
      </c>
      <c r="E8" s="50" t="s">
        <v>110</v>
      </c>
      <c r="F8" s="50" t="s">
        <v>111</v>
      </c>
      <c r="G8" s="50" t="s">
        <v>112</v>
      </c>
      <c r="H8" s="50" t="s">
        <v>120</v>
      </c>
      <c r="I8" s="53" t="s">
        <v>120</v>
      </c>
      <c r="J8" s="53"/>
      <c r="K8" s="53"/>
    </row>
    <row r="9" spans="1:11" ht="70.5" customHeight="1" x14ac:dyDescent="0.25">
      <c r="A9" s="51"/>
      <c r="B9" s="52"/>
      <c r="C9" s="52"/>
      <c r="D9" s="50"/>
      <c r="E9" s="50"/>
      <c r="F9" s="50"/>
      <c r="G9" s="50"/>
      <c r="H9" s="50"/>
      <c r="I9" s="38" t="s">
        <v>121</v>
      </c>
      <c r="J9" s="38" t="s">
        <v>122</v>
      </c>
      <c r="K9" s="38" t="s">
        <v>123</v>
      </c>
    </row>
    <row r="10" spans="1:11" x14ac:dyDescent="0.25">
      <c r="A10" s="37" t="s">
        <v>19</v>
      </c>
      <c r="B10" s="36" t="s">
        <v>20</v>
      </c>
      <c r="C10" s="37" t="s">
        <v>21</v>
      </c>
      <c r="D10" s="37" t="s">
        <v>22</v>
      </c>
      <c r="E10" s="36" t="s">
        <v>23</v>
      </c>
      <c r="F10" s="47" t="s">
        <v>66</v>
      </c>
      <c r="G10" s="47" t="s">
        <v>67</v>
      </c>
      <c r="H10" s="36" t="s">
        <v>68</v>
      </c>
      <c r="I10" s="36" t="s">
        <v>72</v>
      </c>
      <c r="J10" s="36" t="s">
        <v>73</v>
      </c>
      <c r="K10" s="36" t="s">
        <v>124</v>
      </c>
    </row>
    <row r="11" spans="1:11" x14ac:dyDescent="0.25">
      <c r="A11" s="21" t="s">
        <v>10</v>
      </c>
      <c r="B11" s="11" t="s">
        <v>102</v>
      </c>
      <c r="C11" s="24">
        <f>SUM(C12,C16,C25)</f>
        <v>278379882</v>
      </c>
      <c r="D11" s="24">
        <f t="shared" ref="D11" si="0">SUM(D25,D16,D12)</f>
        <v>333034669</v>
      </c>
      <c r="E11" s="24">
        <v>430640150</v>
      </c>
      <c r="F11" s="24">
        <f t="shared" ref="F11:G11" si="1">SUM(F25,F16,F12)</f>
        <v>427501543</v>
      </c>
      <c r="G11" s="24">
        <f t="shared" si="1"/>
        <v>3138607</v>
      </c>
      <c r="H11" s="24">
        <f t="shared" ref="H11" si="2">SUM(H25,H16,H12)</f>
        <v>400680508</v>
      </c>
      <c r="I11" s="28">
        <f t="shared" ref="I11:I16" si="3">ROUND(H11/C11*100,2)</f>
        <v>143.93</v>
      </c>
      <c r="J11" s="28">
        <f>ROUND(H11/D11*100,2)</f>
        <v>120.31</v>
      </c>
      <c r="K11" s="28">
        <f t="shared" ref="K11:K16" si="4">ROUND(H11/E11*100,2)</f>
        <v>93.04</v>
      </c>
    </row>
    <row r="12" spans="1:11" s="8" customFormat="1" x14ac:dyDescent="0.25">
      <c r="A12" s="1" t="s">
        <v>24</v>
      </c>
      <c r="B12" s="5" t="s">
        <v>113</v>
      </c>
      <c r="C12" s="24">
        <f t="shared" ref="C12" si="5">SUM(C13:C15)</f>
        <v>269203714</v>
      </c>
      <c r="D12" s="24">
        <f t="shared" ref="D12" si="6">SUM(D13:D15)</f>
        <v>327234233</v>
      </c>
      <c r="E12" s="24">
        <v>421343525</v>
      </c>
      <c r="F12" s="24">
        <f t="shared" ref="F12:G12" si="7">SUM(F13:F15)</f>
        <v>418343525</v>
      </c>
      <c r="G12" s="24">
        <f t="shared" si="7"/>
        <v>3000000</v>
      </c>
      <c r="H12" s="24">
        <f t="shared" ref="H12" si="8">SUM(H13:H15)</f>
        <v>391438078</v>
      </c>
      <c r="I12" s="28">
        <f t="shared" si="3"/>
        <v>145.41</v>
      </c>
      <c r="J12" s="28">
        <f>ROUND(H12/D12*100,2)</f>
        <v>119.62</v>
      </c>
      <c r="K12" s="28">
        <f t="shared" si="4"/>
        <v>92.9</v>
      </c>
    </row>
    <row r="13" spans="1:11" x14ac:dyDescent="0.25">
      <c r="A13" s="18" t="s">
        <v>78</v>
      </c>
      <c r="B13" s="9" t="s">
        <v>25</v>
      </c>
      <c r="C13" s="25">
        <v>238600000</v>
      </c>
      <c r="D13" s="25">
        <v>238600000</v>
      </c>
      <c r="E13" s="25">
        <v>238600000</v>
      </c>
      <c r="F13" s="25">
        <v>238600000</v>
      </c>
      <c r="G13" s="25"/>
      <c r="H13" s="25">
        <v>238600000</v>
      </c>
      <c r="I13" s="29">
        <f t="shared" si="3"/>
        <v>100</v>
      </c>
      <c r="J13" s="29">
        <f>ROUND(H13/D13*100,2)</f>
        <v>100</v>
      </c>
      <c r="K13" s="29">
        <f t="shared" si="4"/>
        <v>100</v>
      </c>
    </row>
    <row r="14" spans="1:11" x14ac:dyDescent="0.25">
      <c r="A14" s="18" t="s">
        <v>79</v>
      </c>
      <c r="B14" s="9" t="s">
        <v>74</v>
      </c>
      <c r="C14" s="25">
        <v>14623000</v>
      </c>
      <c r="D14" s="25"/>
      <c r="E14" s="25">
        <v>14623000</v>
      </c>
      <c r="F14" s="25">
        <v>14623000</v>
      </c>
      <c r="G14" s="25"/>
      <c r="H14" s="25">
        <v>14623000</v>
      </c>
      <c r="I14" s="29">
        <f t="shared" si="3"/>
        <v>100</v>
      </c>
      <c r="J14" s="29">
        <v>0</v>
      </c>
      <c r="K14" s="29">
        <f t="shared" si="4"/>
        <v>100</v>
      </c>
    </row>
    <row r="15" spans="1:11" x14ac:dyDescent="0.25">
      <c r="A15" s="18" t="s">
        <v>92</v>
      </c>
      <c r="B15" s="9" t="s">
        <v>26</v>
      </c>
      <c r="C15" s="25">
        <v>15980714</v>
      </c>
      <c r="D15" s="25">
        <v>88634233</v>
      </c>
      <c r="E15" s="25">
        <v>168120525</v>
      </c>
      <c r="F15" s="25">
        <v>165120525</v>
      </c>
      <c r="G15" s="25">
        <v>3000000</v>
      </c>
      <c r="H15" s="25">
        <v>138215078</v>
      </c>
      <c r="I15" s="29">
        <f t="shared" si="3"/>
        <v>864.89</v>
      </c>
      <c r="J15" s="29">
        <f>ROUND(H15/D15*100,2)</f>
        <v>155.94</v>
      </c>
      <c r="K15" s="29">
        <f t="shared" si="4"/>
        <v>82.21</v>
      </c>
    </row>
    <row r="16" spans="1:11" x14ac:dyDescent="0.25">
      <c r="A16" s="1" t="s">
        <v>50</v>
      </c>
      <c r="B16" s="6" t="s">
        <v>29</v>
      </c>
      <c r="C16" s="24">
        <f>SUM(C17:C24)</f>
        <v>9176168</v>
      </c>
      <c r="D16" s="24">
        <f t="shared" ref="D16:H16" si="9">SUM(D17:D24)</f>
        <v>5800436</v>
      </c>
      <c r="E16" s="24">
        <f t="shared" si="9"/>
        <v>9296625</v>
      </c>
      <c r="F16" s="24">
        <f t="shared" ref="F16:G16" si="10">SUM(F17:F24)</f>
        <v>9158018</v>
      </c>
      <c r="G16" s="24">
        <f t="shared" si="10"/>
        <v>138607</v>
      </c>
      <c r="H16" s="24">
        <f t="shared" si="9"/>
        <v>9242430</v>
      </c>
      <c r="I16" s="28">
        <f t="shared" si="3"/>
        <v>100.72</v>
      </c>
      <c r="J16" s="28">
        <f>ROUND(H16/D16*100,2)</f>
        <v>159.34</v>
      </c>
      <c r="K16" s="28">
        <f t="shared" si="4"/>
        <v>99.42</v>
      </c>
    </row>
    <row r="17" spans="1:11" x14ac:dyDescent="0.25">
      <c r="A17" s="18" t="s">
        <v>80</v>
      </c>
      <c r="B17" s="4" t="s">
        <v>75</v>
      </c>
      <c r="C17" s="25"/>
      <c r="D17" s="25"/>
      <c r="E17" s="25"/>
      <c r="F17" s="25"/>
      <c r="G17" s="25"/>
      <c r="H17" s="25"/>
      <c r="I17" s="29">
        <v>0</v>
      </c>
      <c r="J17" s="29">
        <v>0</v>
      </c>
      <c r="K17" s="29">
        <v>0</v>
      </c>
    </row>
    <row r="18" spans="1:11" x14ac:dyDescent="0.25">
      <c r="A18" s="18" t="s">
        <v>93</v>
      </c>
      <c r="B18" s="9" t="s">
        <v>76</v>
      </c>
      <c r="C18" s="25">
        <v>7973666</v>
      </c>
      <c r="D18" s="25">
        <v>3802523</v>
      </c>
      <c r="E18" s="25">
        <v>6248121</v>
      </c>
      <c r="F18" s="25">
        <v>6248121</v>
      </c>
      <c r="G18" s="25"/>
      <c r="H18" s="25">
        <v>6248121</v>
      </c>
      <c r="I18" s="29">
        <f>ROUND(H18/C18*100,2)</f>
        <v>78.36</v>
      </c>
      <c r="J18" s="29">
        <f>ROUND(H18/D18*100,2)</f>
        <v>164.32</v>
      </c>
      <c r="K18" s="29">
        <f>ROUND(H18/E18*100,2)</f>
        <v>100</v>
      </c>
    </row>
    <row r="19" spans="1:11" x14ac:dyDescent="0.25">
      <c r="A19" s="18" t="s">
        <v>94</v>
      </c>
      <c r="B19" s="10" t="s">
        <v>30</v>
      </c>
      <c r="C19" s="25">
        <v>110356</v>
      </c>
      <c r="D19" s="25">
        <v>1500000</v>
      </c>
      <c r="E19" s="25">
        <v>1705796</v>
      </c>
      <c r="F19" s="25">
        <v>1705796</v>
      </c>
      <c r="G19" s="25"/>
      <c r="H19" s="25">
        <v>1651631</v>
      </c>
      <c r="I19" s="29">
        <f>ROUND(H19/C19*100,2)</f>
        <v>1496.64</v>
      </c>
      <c r="J19" s="29">
        <f>ROUND(H19/D19*100,2)</f>
        <v>110.11</v>
      </c>
      <c r="K19" s="29">
        <f>ROUND(H19/E19*100,2)</f>
        <v>96.82</v>
      </c>
    </row>
    <row r="20" spans="1:11" x14ac:dyDescent="0.25">
      <c r="A20" s="18" t="s">
        <v>95</v>
      </c>
      <c r="B20" s="9" t="s">
        <v>31</v>
      </c>
      <c r="C20" s="25"/>
      <c r="D20" s="25">
        <v>497913</v>
      </c>
      <c r="E20" s="25">
        <v>1204101</v>
      </c>
      <c r="F20" s="25">
        <v>1204101</v>
      </c>
      <c r="G20" s="25"/>
      <c r="H20" s="25">
        <v>1204101</v>
      </c>
      <c r="I20" s="29">
        <v>0</v>
      </c>
      <c r="J20" s="29">
        <f>ROUND(H20/D20*100,2)</f>
        <v>241.83</v>
      </c>
      <c r="K20" s="29">
        <f>ROUND(H20/E20*100,2)</f>
        <v>100</v>
      </c>
    </row>
    <row r="21" spans="1:11" x14ac:dyDescent="0.25">
      <c r="A21" s="18" t="s">
        <v>96</v>
      </c>
      <c r="B21" s="9" t="s">
        <v>114</v>
      </c>
      <c r="C21" s="25"/>
      <c r="D21" s="25"/>
      <c r="E21" s="25"/>
      <c r="F21" s="25"/>
      <c r="G21" s="25"/>
      <c r="H21" s="25"/>
      <c r="I21" s="29">
        <v>0</v>
      </c>
      <c r="J21" s="29">
        <v>0</v>
      </c>
      <c r="K21" s="29">
        <v>0</v>
      </c>
    </row>
    <row r="22" spans="1:11" x14ac:dyDescent="0.25">
      <c r="A22" s="18" t="s">
        <v>97</v>
      </c>
      <c r="B22" s="10" t="s">
        <v>115</v>
      </c>
      <c r="C22" s="25">
        <v>12146</v>
      </c>
      <c r="D22" s="25"/>
      <c r="E22" s="25">
        <v>1000</v>
      </c>
      <c r="F22" s="25"/>
      <c r="G22" s="25">
        <v>1000</v>
      </c>
      <c r="H22" s="25">
        <v>970</v>
      </c>
      <c r="I22" s="29">
        <f>ROUND(H22/C22*100,2)</f>
        <v>7.99</v>
      </c>
      <c r="J22" s="29">
        <v>0</v>
      </c>
      <c r="K22" s="29">
        <f>ROUND(H22/E22*100,2)</f>
        <v>97</v>
      </c>
    </row>
    <row r="23" spans="1:11" x14ac:dyDescent="0.25">
      <c r="A23" s="18" t="s">
        <v>98</v>
      </c>
      <c r="B23" s="10" t="s">
        <v>32</v>
      </c>
      <c r="C23" s="25"/>
      <c r="D23" s="25"/>
      <c r="E23" s="25">
        <v>137607</v>
      </c>
      <c r="F23" s="25"/>
      <c r="G23" s="25">
        <v>137607</v>
      </c>
      <c r="H23" s="25">
        <v>137607</v>
      </c>
      <c r="I23" s="29">
        <v>0</v>
      </c>
      <c r="J23" s="29">
        <v>0</v>
      </c>
      <c r="K23" s="29">
        <f>ROUND(H23/E23*100,2)</f>
        <v>100</v>
      </c>
    </row>
    <row r="24" spans="1:11" x14ac:dyDescent="0.25">
      <c r="A24" s="18" t="s">
        <v>99</v>
      </c>
      <c r="B24" s="10" t="s">
        <v>89</v>
      </c>
      <c r="C24" s="25">
        <v>1080000</v>
      </c>
      <c r="D24" s="25"/>
      <c r="E24" s="25"/>
      <c r="F24" s="25"/>
      <c r="G24" s="25"/>
      <c r="H24" s="25"/>
      <c r="I24" s="29">
        <f>ROUND(H24/C24*100,2)</f>
        <v>0</v>
      </c>
      <c r="J24" s="29">
        <v>0</v>
      </c>
      <c r="K24" s="29">
        <v>0</v>
      </c>
    </row>
    <row r="25" spans="1:11" x14ac:dyDescent="0.25">
      <c r="A25" s="21" t="s">
        <v>51</v>
      </c>
      <c r="B25" s="11" t="s">
        <v>35</v>
      </c>
      <c r="C25" s="24">
        <f t="shared" ref="C25:H25" si="11">SUM(C26)</f>
        <v>0</v>
      </c>
      <c r="D25" s="24">
        <f t="shared" si="11"/>
        <v>0</v>
      </c>
      <c r="E25" s="24">
        <v>0</v>
      </c>
      <c r="F25" s="24">
        <f t="shared" si="11"/>
        <v>0</v>
      </c>
      <c r="G25" s="24">
        <f t="shared" si="11"/>
        <v>0</v>
      </c>
      <c r="H25" s="24">
        <f t="shared" si="11"/>
        <v>0</v>
      </c>
      <c r="I25" s="28">
        <v>0</v>
      </c>
      <c r="J25" s="28">
        <v>0</v>
      </c>
      <c r="K25" s="28">
        <v>0</v>
      </c>
    </row>
    <row r="26" spans="1:11" x14ac:dyDescent="0.25">
      <c r="A26" s="18" t="s">
        <v>81</v>
      </c>
      <c r="B26" s="9" t="s">
        <v>36</v>
      </c>
      <c r="C26" s="25"/>
      <c r="D26" s="25"/>
      <c r="E26" s="25"/>
      <c r="F26" s="25"/>
      <c r="G26" s="25"/>
      <c r="H26" s="25"/>
      <c r="I26" s="29">
        <v>0</v>
      </c>
      <c r="J26" s="29">
        <v>0</v>
      </c>
      <c r="K26" s="29">
        <v>0</v>
      </c>
    </row>
    <row r="27" spans="1:11" s="8" customFormat="1" x14ac:dyDescent="0.25">
      <c r="A27" s="1" t="s">
        <v>12</v>
      </c>
      <c r="B27" s="5" t="s">
        <v>86</v>
      </c>
      <c r="C27" s="24">
        <f t="shared" ref="C27" si="12">SUM(C28,C33,C30)</f>
        <v>1770992</v>
      </c>
      <c r="D27" s="24">
        <f t="shared" ref="D27" si="13">SUM(D28,D33,D30)</f>
        <v>1499267</v>
      </c>
      <c r="E27" s="24">
        <v>4802213</v>
      </c>
      <c r="F27" s="24">
        <f t="shared" ref="F27:G27" si="14">SUM(F28,F33,F30)</f>
        <v>4348055</v>
      </c>
      <c r="G27" s="24">
        <f t="shared" si="14"/>
        <v>454158</v>
      </c>
      <c r="H27" s="24">
        <f t="shared" ref="H27" si="15">SUM(H28,H33,H30)</f>
        <v>4802213</v>
      </c>
      <c r="I27" s="28">
        <f>ROUND(H27/C27*100,2)</f>
        <v>271.16000000000003</v>
      </c>
      <c r="J27" s="28">
        <f>ROUND(H27/D27*100,2)</f>
        <v>320.3</v>
      </c>
      <c r="K27" s="28">
        <f>ROUND(H27/E27*100,2)</f>
        <v>100</v>
      </c>
    </row>
    <row r="28" spans="1:11" x14ac:dyDescent="0.25">
      <c r="A28" s="1" t="s">
        <v>28</v>
      </c>
      <c r="B28" s="5" t="s">
        <v>87</v>
      </c>
      <c r="C28" s="24">
        <f t="shared" ref="C28:H28" si="16">SUM(C29)</f>
        <v>0</v>
      </c>
      <c r="D28" s="24">
        <f t="shared" si="16"/>
        <v>1499267</v>
      </c>
      <c r="E28" s="24">
        <v>1499267</v>
      </c>
      <c r="F28" s="24">
        <f t="shared" si="16"/>
        <v>1499267</v>
      </c>
      <c r="G28" s="24">
        <f t="shared" si="16"/>
        <v>0</v>
      </c>
      <c r="H28" s="24">
        <f t="shared" si="16"/>
        <v>1499267</v>
      </c>
      <c r="I28" s="28">
        <v>0</v>
      </c>
      <c r="J28" s="28">
        <f>ROUND(H28/D28*100,2)</f>
        <v>100</v>
      </c>
      <c r="K28" s="28">
        <f>ROUND(H28/E28*100,2)</f>
        <v>100</v>
      </c>
    </row>
    <row r="29" spans="1:11" x14ac:dyDescent="0.25">
      <c r="A29" s="18" t="s">
        <v>82</v>
      </c>
      <c r="B29" s="9" t="s">
        <v>27</v>
      </c>
      <c r="C29" s="25"/>
      <c r="D29" s="25">
        <v>1499267</v>
      </c>
      <c r="E29" s="25">
        <v>1499267</v>
      </c>
      <c r="F29" s="25">
        <v>1499267</v>
      </c>
      <c r="G29" s="25"/>
      <c r="H29" s="25">
        <v>1499267</v>
      </c>
      <c r="I29" s="29">
        <v>0</v>
      </c>
      <c r="J29" s="29">
        <f>ROUND(H29/D29*100,2)</f>
        <v>100</v>
      </c>
      <c r="K29" s="29">
        <f>ROUND(H29/E29*100,2)</f>
        <v>100</v>
      </c>
    </row>
    <row r="30" spans="1:11" s="8" customFormat="1" x14ac:dyDescent="0.25">
      <c r="A30" s="1" t="s">
        <v>56</v>
      </c>
      <c r="B30" s="5" t="s">
        <v>33</v>
      </c>
      <c r="C30" s="24">
        <f>SUM(C31:C32)</f>
        <v>1000000</v>
      </c>
      <c r="D30" s="24">
        <f t="shared" ref="D30:H30" si="17">SUM(D31:D32)</f>
        <v>0</v>
      </c>
      <c r="E30" s="24">
        <f t="shared" si="17"/>
        <v>2848788</v>
      </c>
      <c r="F30" s="24">
        <f t="shared" ref="F30:G30" si="18">SUM(F31:F32)</f>
        <v>2848788</v>
      </c>
      <c r="G30" s="24">
        <f t="shared" si="18"/>
        <v>0</v>
      </c>
      <c r="H30" s="24">
        <f t="shared" si="17"/>
        <v>2848788</v>
      </c>
      <c r="I30" s="28">
        <f>ROUND(H30/C30*100,2)</f>
        <v>284.88</v>
      </c>
      <c r="J30" s="28">
        <v>0</v>
      </c>
      <c r="K30" s="28">
        <f>ROUND(H30/E30*100,2)</f>
        <v>100</v>
      </c>
    </row>
    <row r="31" spans="1:11" x14ac:dyDescent="0.25">
      <c r="A31" s="18" t="s">
        <v>83</v>
      </c>
      <c r="B31" s="9" t="s">
        <v>91</v>
      </c>
      <c r="C31" s="25">
        <v>1000000</v>
      </c>
      <c r="D31" s="25"/>
      <c r="E31" s="25"/>
      <c r="F31" s="25"/>
      <c r="G31" s="25"/>
      <c r="H31" s="25"/>
      <c r="I31" s="29">
        <f>ROUND(H31/C31*100,2)</f>
        <v>0</v>
      </c>
      <c r="J31" s="29">
        <v>0</v>
      </c>
      <c r="K31" s="29">
        <v>0</v>
      </c>
    </row>
    <row r="32" spans="1:11" x14ac:dyDescent="0.25">
      <c r="A32" s="18" t="s">
        <v>90</v>
      </c>
      <c r="B32" s="10" t="s">
        <v>34</v>
      </c>
      <c r="C32" s="25"/>
      <c r="D32" s="25"/>
      <c r="E32" s="25">
        <v>2848788</v>
      </c>
      <c r="F32" s="25">
        <v>2848788</v>
      </c>
      <c r="G32" s="25"/>
      <c r="H32" s="25">
        <v>2848788</v>
      </c>
      <c r="I32" s="29">
        <v>0</v>
      </c>
      <c r="J32" s="29">
        <v>0</v>
      </c>
      <c r="K32" s="29">
        <f>ROUND(H32/E32*100,2)</f>
        <v>100</v>
      </c>
    </row>
    <row r="33" spans="1:11" s="8" customFormat="1" x14ac:dyDescent="0.25">
      <c r="A33" s="1" t="s">
        <v>57</v>
      </c>
      <c r="B33" s="5" t="s">
        <v>37</v>
      </c>
      <c r="C33" s="24">
        <f t="shared" ref="C33" si="19">SUM(C34:C35)</f>
        <v>770992</v>
      </c>
      <c r="D33" s="24">
        <f t="shared" ref="D33" si="20">SUM(D34:D35)</f>
        <v>0</v>
      </c>
      <c r="E33" s="24">
        <v>454158</v>
      </c>
      <c r="F33" s="24">
        <f t="shared" ref="F33:G33" si="21">SUM(F34:F35)</f>
        <v>0</v>
      </c>
      <c r="G33" s="24">
        <f t="shared" si="21"/>
        <v>454158</v>
      </c>
      <c r="H33" s="24">
        <f t="shared" ref="H33" si="22">SUM(H34:H35)</f>
        <v>454158</v>
      </c>
      <c r="I33" s="28">
        <f>ROUND(H33/C33*100,2)</f>
        <v>58.91</v>
      </c>
      <c r="J33" s="28">
        <v>0</v>
      </c>
      <c r="K33" s="28">
        <f>ROUND(H33/E33*100,2)</f>
        <v>100</v>
      </c>
    </row>
    <row r="34" spans="1:11" ht="31.5" x14ac:dyDescent="0.25">
      <c r="A34" s="32" t="s">
        <v>58</v>
      </c>
      <c r="B34" s="10" t="s">
        <v>38</v>
      </c>
      <c r="C34" s="25">
        <v>770992</v>
      </c>
      <c r="D34" s="25"/>
      <c r="E34" s="25">
        <v>454158</v>
      </c>
      <c r="F34" s="25"/>
      <c r="G34" s="25">
        <v>454158</v>
      </c>
      <c r="H34" s="25">
        <v>454158</v>
      </c>
      <c r="I34" s="29">
        <f>ROUND(H34/C34*100,2)</f>
        <v>58.91</v>
      </c>
      <c r="J34" s="29">
        <v>0</v>
      </c>
      <c r="K34" s="29">
        <f>ROUND(H34/E34*100,2)</f>
        <v>100</v>
      </c>
    </row>
    <row r="35" spans="1:11" x14ac:dyDescent="0.25">
      <c r="A35" s="18" t="s">
        <v>59</v>
      </c>
      <c r="B35" s="9" t="s">
        <v>39</v>
      </c>
      <c r="C35" s="25"/>
      <c r="D35" s="25"/>
      <c r="E35" s="25"/>
      <c r="F35" s="25"/>
      <c r="G35" s="25"/>
      <c r="H35" s="25"/>
      <c r="I35" s="29">
        <v>0</v>
      </c>
      <c r="J35" s="29">
        <v>0</v>
      </c>
      <c r="K35" s="29">
        <v>0</v>
      </c>
    </row>
    <row r="36" spans="1:11" s="8" customFormat="1" x14ac:dyDescent="0.25">
      <c r="A36" s="1" t="s">
        <v>14</v>
      </c>
      <c r="B36" s="5" t="s">
        <v>84</v>
      </c>
      <c r="C36" s="34">
        <f t="shared" ref="C36" si="23">SUM(C11,C27)</f>
        <v>280150874</v>
      </c>
      <c r="D36" s="34">
        <f t="shared" ref="D36" si="24">SUM(D11,D27)</f>
        <v>334533936</v>
      </c>
      <c r="E36" s="34">
        <v>435442363</v>
      </c>
      <c r="F36" s="34">
        <f t="shared" ref="F36:G36" si="25">SUM(F11,F27)</f>
        <v>431849598</v>
      </c>
      <c r="G36" s="34">
        <f t="shared" si="25"/>
        <v>3592765</v>
      </c>
      <c r="H36" s="34">
        <f t="shared" ref="H36" si="26">SUM(H11,H27)</f>
        <v>405482721</v>
      </c>
      <c r="I36" s="41">
        <f>ROUND(H36/C36*100,2)</f>
        <v>144.74</v>
      </c>
      <c r="J36" s="41">
        <f>ROUND(H36/D36*100,2)</f>
        <v>121.21</v>
      </c>
      <c r="K36" s="41">
        <f>ROUND(H36/E36*100,2)</f>
        <v>93.12</v>
      </c>
    </row>
    <row r="37" spans="1:11" s="8" customFormat="1" x14ac:dyDescent="0.25">
      <c r="A37" s="22">
        <v>4</v>
      </c>
      <c r="B37" s="11" t="s">
        <v>43</v>
      </c>
      <c r="C37" s="24">
        <v>187898446</v>
      </c>
      <c r="D37" s="24">
        <v>138992725</v>
      </c>
      <c r="E37" s="24">
        <v>142759078</v>
      </c>
      <c r="F37" s="24">
        <v>139510082</v>
      </c>
      <c r="G37" s="24">
        <v>3248996</v>
      </c>
      <c r="H37" s="24">
        <v>142759078</v>
      </c>
      <c r="I37" s="28">
        <f>ROUND(H37/C37*100,2)</f>
        <v>75.98</v>
      </c>
      <c r="J37" s="28">
        <f>ROUND(H37/D37*100,2)</f>
        <v>102.71</v>
      </c>
      <c r="K37" s="28">
        <f>ROUND(H37/E37*100,2)</f>
        <v>100</v>
      </c>
    </row>
    <row r="38" spans="1:11" s="8" customFormat="1" x14ac:dyDescent="0.25">
      <c r="A38" s="22" t="s">
        <v>16</v>
      </c>
      <c r="B38" s="11" t="s">
        <v>69</v>
      </c>
      <c r="C38" s="24">
        <v>9544000</v>
      </c>
      <c r="D38" s="24"/>
      <c r="E38" s="24">
        <v>9544000</v>
      </c>
      <c r="F38" s="24">
        <v>9544000</v>
      </c>
      <c r="G38" s="24"/>
      <c r="H38" s="24">
        <v>9544000</v>
      </c>
      <c r="I38" s="28">
        <f>ROUND(H38/C38*100,2)</f>
        <v>100</v>
      </c>
      <c r="J38" s="28">
        <v>0</v>
      </c>
      <c r="K38" s="28">
        <f>ROUND(H38/E38*100,2)</f>
        <v>100</v>
      </c>
    </row>
    <row r="39" spans="1:11" s="8" customFormat="1" ht="15" customHeight="1" x14ac:dyDescent="0.25">
      <c r="A39" s="1" t="s">
        <v>17</v>
      </c>
      <c r="B39" s="11" t="s">
        <v>42</v>
      </c>
      <c r="C39" s="24"/>
      <c r="D39" s="24"/>
      <c r="E39" s="24"/>
      <c r="F39" s="24"/>
      <c r="G39" s="24"/>
      <c r="H39" s="24"/>
      <c r="I39" s="28">
        <v>0</v>
      </c>
      <c r="J39" s="28">
        <v>0</v>
      </c>
      <c r="K39" s="28">
        <v>0</v>
      </c>
    </row>
    <row r="40" spans="1:11" s="8" customFormat="1" x14ac:dyDescent="0.25">
      <c r="A40" s="22" t="s">
        <v>71</v>
      </c>
      <c r="B40" s="11" t="s">
        <v>100</v>
      </c>
      <c r="C40" s="34">
        <f t="shared" ref="C40" si="27">SUM(C37:C39)</f>
        <v>197442446</v>
      </c>
      <c r="D40" s="34">
        <f t="shared" ref="D40" si="28">SUM(D37:D39)</f>
        <v>138992725</v>
      </c>
      <c r="E40" s="34">
        <v>152303078</v>
      </c>
      <c r="F40" s="34">
        <f t="shared" ref="F40:G40" si="29">SUM(F37:F39)</f>
        <v>149054082</v>
      </c>
      <c r="G40" s="34">
        <f t="shared" si="29"/>
        <v>3248996</v>
      </c>
      <c r="H40" s="34">
        <f t="shared" ref="H40" si="30">SUM(H37:H39)</f>
        <v>152303078</v>
      </c>
      <c r="I40" s="41">
        <f>ROUND(H40/C40*100,2)</f>
        <v>77.14</v>
      </c>
      <c r="J40" s="41">
        <f>ROUND(H40/D40*100,2)</f>
        <v>109.58</v>
      </c>
      <c r="K40" s="41">
        <f>ROUND(H40/E40*100,2)</f>
        <v>100</v>
      </c>
    </row>
    <row r="41" spans="1:11" s="8" customFormat="1" x14ac:dyDescent="0.25">
      <c r="A41" s="5" t="s">
        <v>40</v>
      </c>
      <c r="B41" s="5" t="s">
        <v>101</v>
      </c>
      <c r="C41" s="24">
        <f t="shared" ref="C41" si="31">SUM(C40)</f>
        <v>197442446</v>
      </c>
      <c r="D41" s="24">
        <f t="shared" ref="D41" si="32">SUM(D40)</f>
        <v>138992725</v>
      </c>
      <c r="E41" s="24">
        <v>152303078</v>
      </c>
      <c r="F41" s="24">
        <f t="shared" ref="F41:G41" si="33">SUM(F40)</f>
        <v>149054082</v>
      </c>
      <c r="G41" s="24">
        <f t="shared" si="33"/>
        <v>3248996</v>
      </c>
      <c r="H41" s="24">
        <f t="shared" ref="H41" si="34">SUM(H40)</f>
        <v>152303078</v>
      </c>
      <c r="I41" s="28">
        <f>ROUND(H41/C41*100,2)</f>
        <v>77.14</v>
      </c>
      <c r="J41" s="28">
        <f>ROUND(H41/D41*100,2)</f>
        <v>109.58</v>
      </c>
      <c r="K41" s="28">
        <f>ROUND(H41/E41*100,2)</f>
        <v>100</v>
      </c>
    </row>
    <row r="42" spans="1:11" s="8" customFormat="1" x14ac:dyDescent="0.25">
      <c r="A42" s="23" t="s">
        <v>41</v>
      </c>
      <c r="B42" s="12" t="s">
        <v>77</v>
      </c>
      <c r="C42" s="35">
        <f t="shared" ref="C42" si="35">SUM(C41,C36)</f>
        <v>477593320</v>
      </c>
      <c r="D42" s="35">
        <f t="shared" ref="D42" si="36">SUM(D41,D36)</f>
        <v>473526661</v>
      </c>
      <c r="E42" s="35">
        <v>587745441</v>
      </c>
      <c r="F42" s="35">
        <f t="shared" ref="F42:G42" si="37">SUM(F41,F36)</f>
        <v>580903680</v>
      </c>
      <c r="G42" s="35">
        <f t="shared" si="37"/>
        <v>6841761</v>
      </c>
      <c r="H42" s="35">
        <f t="shared" ref="H42" si="38">SUM(H41,H36)</f>
        <v>557785799</v>
      </c>
      <c r="I42" s="42">
        <f>ROUND(H42/C42*100,2)</f>
        <v>116.79</v>
      </c>
      <c r="J42" s="42">
        <f>ROUND(H42/D42*100,2)</f>
        <v>117.79</v>
      </c>
      <c r="K42" s="42">
        <f>ROUND(H42/E42*100,2)</f>
        <v>94.9</v>
      </c>
    </row>
    <row r="43" spans="1:11" x14ac:dyDescent="0.25">
      <c r="A43" s="33"/>
      <c r="B43" s="5"/>
      <c r="C43" s="5"/>
      <c r="D43" s="13"/>
      <c r="E43" s="13"/>
      <c r="F43" s="13"/>
      <c r="G43" s="13"/>
      <c r="H43" s="13"/>
    </row>
    <row r="44" spans="1:11" hidden="1" x14ac:dyDescent="0.25">
      <c r="A44" s="33"/>
      <c r="B44" s="5"/>
      <c r="C44" s="5"/>
      <c r="D44" s="13"/>
      <c r="E44" s="13"/>
      <c r="F44" s="13"/>
      <c r="G44" s="13"/>
      <c r="H44" s="13"/>
    </row>
    <row r="45" spans="1:11" x14ac:dyDescent="0.25">
      <c r="A45" s="5" t="s">
        <v>5</v>
      </c>
      <c r="B45" s="33"/>
      <c r="C45" s="33"/>
      <c r="D45" s="33"/>
      <c r="E45" s="33"/>
      <c r="F45" s="46"/>
      <c r="G45" s="46"/>
      <c r="H45" s="33"/>
    </row>
    <row r="46" spans="1:11" ht="22.5" customHeight="1" x14ac:dyDescent="0.25">
      <c r="A46" s="6" t="s">
        <v>6</v>
      </c>
      <c r="B46" s="7"/>
      <c r="C46" s="7"/>
      <c r="D46" s="3"/>
      <c r="E46" s="3"/>
      <c r="F46" s="3"/>
      <c r="G46" s="3"/>
      <c r="H46" s="3"/>
      <c r="K46" s="3" t="s">
        <v>85</v>
      </c>
    </row>
    <row r="47" spans="1:11" ht="22.5" customHeight="1" x14ac:dyDescent="0.25">
      <c r="A47" s="51" t="s">
        <v>3</v>
      </c>
      <c r="B47" s="52" t="s">
        <v>4</v>
      </c>
      <c r="C47" s="52" t="s">
        <v>88</v>
      </c>
      <c r="D47" s="50" t="s">
        <v>109</v>
      </c>
      <c r="E47" s="50" t="s">
        <v>110</v>
      </c>
      <c r="F47" s="50" t="s">
        <v>111</v>
      </c>
      <c r="G47" s="50" t="s">
        <v>112</v>
      </c>
      <c r="H47" s="50" t="s">
        <v>120</v>
      </c>
      <c r="I47" s="53" t="s">
        <v>120</v>
      </c>
      <c r="J47" s="53"/>
      <c r="K47" s="53"/>
    </row>
    <row r="48" spans="1:11" ht="68.25" customHeight="1" x14ac:dyDescent="0.25">
      <c r="A48" s="51"/>
      <c r="B48" s="52"/>
      <c r="C48" s="52"/>
      <c r="D48" s="50"/>
      <c r="E48" s="50"/>
      <c r="F48" s="50"/>
      <c r="G48" s="50"/>
      <c r="H48" s="50"/>
      <c r="I48" s="38" t="s">
        <v>121</v>
      </c>
      <c r="J48" s="38" t="s">
        <v>122</v>
      </c>
      <c r="K48" s="38" t="s">
        <v>123</v>
      </c>
    </row>
    <row r="49" spans="1:11" x14ac:dyDescent="0.25">
      <c r="A49" s="45" t="s">
        <v>19</v>
      </c>
      <c r="B49" s="47" t="s">
        <v>20</v>
      </c>
      <c r="C49" s="45" t="s">
        <v>21</v>
      </c>
      <c r="D49" s="45" t="s">
        <v>22</v>
      </c>
      <c r="E49" s="47" t="s">
        <v>23</v>
      </c>
      <c r="F49" s="47" t="s">
        <v>66</v>
      </c>
      <c r="G49" s="47" t="s">
        <v>67</v>
      </c>
      <c r="H49" s="47" t="s">
        <v>68</v>
      </c>
      <c r="I49" s="47" t="s">
        <v>72</v>
      </c>
      <c r="J49" s="47" t="s">
        <v>73</v>
      </c>
      <c r="K49" s="47" t="s">
        <v>124</v>
      </c>
    </row>
    <row r="50" spans="1:11" x14ac:dyDescent="0.25">
      <c r="A50" s="1" t="s">
        <v>60</v>
      </c>
      <c r="B50" s="19" t="s">
        <v>64</v>
      </c>
      <c r="C50" s="24">
        <f t="shared" ref="C50" si="39">SUM(C51:C54)</f>
        <v>141987183</v>
      </c>
      <c r="D50" s="24">
        <f t="shared" ref="D50:E50" si="40">SUM(D51:D54)</f>
        <v>208439330</v>
      </c>
      <c r="E50" s="24">
        <f t="shared" si="40"/>
        <v>291770123</v>
      </c>
      <c r="F50" s="24">
        <f t="shared" ref="F50:G50" si="41">SUM(F51:F54)</f>
        <v>285969607</v>
      </c>
      <c r="G50" s="24">
        <f t="shared" si="41"/>
        <v>5800516</v>
      </c>
      <c r="H50" s="24">
        <f t="shared" ref="H50" si="42">SUM(H51:H54)</f>
        <v>128121355</v>
      </c>
      <c r="I50" s="28">
        <f t="shared" ref="I50:I56" si="43">ROUND(H50/C50*100,2)</f>
        <v>90.23</v>
      </c>
      <c r="J50" s="28">
        <f t="shared" ref="J50:J58" si="44">ROUND(H50/D50*100,2)</f>
        <v>61.47</v>
      </c>
      <c r="K50" s="28">
        <f t="shared" ref="K50:K61" si="45">ROUND(H50/E50*100,2)</f>
        <v>43.91</v>
      </c>
    </row>
    <row r="51" spans="1:11" s="8" customFormat="1" x14ac:dyDescent="0.25">
      <c r="A51" s="1" t="s">
        <v>24</v>
      </c>
      <c r="B51" s="6" t="s">
        <v>7</v>
      </c>
      <c r="C51" s="24">
        <v>45288989</v>
      </c>
      <c r="D51" s="24">
        <v>62864041</v>
      </c>
      <c r="E51" s="24">
        <v>68971264</v>
      </c>
      <c r="F51" s="24">
        <v>68230716</v>
      </c>
      <c r="G51" s="24">
        <v>740548</v>
      </c>
      <c r="H51" s="24">
        <v>57807087</v>
      </c>
      <c r="I51" s="28">
        <f t="shared" si="43"/>
        <v>127.64</v>
      </c>
      <c r="J51" s="28">
        <f t="shared" si="44"/>
        <v>91.96</v>
      </c>
      <c r="K51" s="28">
        <f t="shared" si="45"/>
        <v>83.81</v>
      </c>
    </row>
    <row r="52" spans="1:11" s="8" customFormat="1" x14ac:dyDescent="0.25">
      <c r="A52" s="1" t="s">
        <v>50</v>
      </c>
      <c r="B52" s="14" t="s">
        <v>8</v>
      </c>
      <c r="C52" s="24">
        <v>10818502</v>
      </c>
      <c r="D52" s="24">
        <v>13745227</v>
      </c>
      <c r="E52" s="24">
        <v>14766373</v>
      </c>
      <c r="F52" s="24">
        <v>14417206</v>
      </c>
      <c r="G52" s="24">
        <v>349167</v>
      </c>
      <c r="H52" s="24">
        <v>11642268</v>
      </c>
      <c r="I52" s="28">
        <f t="shared" si="43"/>
        <v>107.61</v>
      </c>
      <c r="J52" s="28">
        <f t="shared" si="44"/>
        <v>84.7</v>
      </c>
      <c r="K52" s="28">
        <f t="shared" si="45"/>
        <v>78.84</v>
      </c>
    </row>
    <row r="53" spans="1:11" s="8" customFormat="1" x14ac:dyDescent="0.25">
      <c r="A53" s="1" t="s">
        <v>51</v>
      </c>
      <c r="B53" s="14" t="s">
        <v>9</v>
      </c>
      <c r="C53" s="24">
        <v>63844692</v>
      </c>
      <c r="D53" s="24">
        <v>123001483</v>
      </c>
      <c r="E53" s="24">
        <v>170281242</v>
      </c>
      <c r="F53" s="24">
        <v>167414702</v>
      </c>
      <c r="G53" s="24">
        <v>2866540</v>
      </c>
      <c r="H53" s="24">
        <v>56772000</v>
      </c>
      <c r="I53" s="28">
        <f t="shared" si="43"/>
        <v>88.92</v>
      </c>
      <c r="J53" s="28">
        <f t="shared" si="44"/>
        <v>46.16</v>
      </c>
      <c r="K53" s="28">
        <f t="shared" si="45"/>
        <v>33.340000000000003</v>
      </c>
    </row>
    <row r="54" spans="1:11" s="8" customFormat="1" x14ac:dyDescent="0.25">
      <c r="A54" s="1" t="s">
        <v>52</v>
      </c>
      <c r="B54" s="14" t="s">
        <v>18</v>
      </c>
      <c r="C54" s="24">
        <f t="shared" ref="C54" si="46">SUM(C55:C57)</f>
        <v>22035000</v>
      </c>
      <c r="D54" s="24">
        <f t="shared" ref="D54:E54" si="47">SUM(D55:D57)</f>
        <v>8828579</v>
      </c>
      <c r="E54" s="24">
        <f t="shared" si="47"/>
        <v>37751244</v>
      </c>
      <c r="F54" s="24">
        <f t="shared" ref="F54:G54" si="48">SUM(F55:F57)</f>
        <v>35906983</v>
      </c>
      <c r="G54" s="24">
        <f t="shared" si="48"/>
        <v>1844261</v>
      </c>
      <c r="H54" s="24">
        <f t="shared" ref="H54" si="49">SUM(H55:H57)</f>
        <v>1900000</v>
      </c>
      <c r="I54" s="28">
        <f t="shared" si="43"/>
        <v>8.6199999999999992</v>
      </c>
      <c r="J54" s="28">
        <f t="shared" si="44"/>
        <v>21.52</v>
      </c>
      <c r="K54" s="28">
        <f t="shared" si="45"/>
        <v>5.03</v>
      </c>
    </row>
    <row r="55" spans="1:11" x14ac:dyDescent="0.25">
      <c r="A55" s="18" t="s">
        <v>53</v>
      </c>
      <c r="B55" s="16" t="s">
        <v>44</v>
      </c>
      <c r="C55" s="25">
        <v>20935000</v>
      </c>
      <c r="D55" s="25">
        <v>600000</v>
      </c>
      <c r="E55" s="25">
        <v>700000</v>
      </c>
      <c r="F55" s="25">
        <v>100000</v>
      </c>
      <c r="G55" s="25">
        <v>600000</v>
      </c>
      <c r="H55" s="25">
        <v>400000</v>
      </c>
      <c r="I55" s="29">
        <f t="shared" si="43"/>
        <v>1.91</v>
      </c>
      <c r="J55" s="29">
        <f t="shared" si="44"/>
        <v>66.67</v>
      </c>
      <c r="K55" s="29">
        <f t="shared" si="45"/>
        <v>57.14</v>
      </c>
    </row>
    <row r="56" spans="1:11" x14ac:dyDescent="0.25">
      <c r="A56" s="18" t="s">
        <v>54</v>
      </c>
      <c r="B56" s="16" t="s">
        <v>45</v>
      </c>
      <c r="C56" s="25">
        <v>1100000</v>
      </c>
      <c r="D56" s="25">
        <v>1590000</v>
      </c>
      <c r="E56" s="25">
        <v>1590000</v>
      </c>
      <c r="F56" s="25">
        <v>1590000</v>
      </c>
      <c r="G56" s="25"/>
      <c r="H56" s="25">
        <v>1500000</v>
      </c>
      <c r="I56" s="29">
        <f t="shared" si="43"/>
        <v>136.36000000000001</v>
      </c>
      <c r="J56" s="29">
        <f t="shared" si="44"/>
        <v>94.34</v>
      </c>
      <c r="K56" s="29">
        <f t="shared" si="45"/>
        <v>94.34</v>
      </c>
    </row>
    <row r="57" spans="1:11" x14ac:dyDescent="0.25">
      <c r="A57" s="18" t="s">
        <v>55</v>
      </c>
      <c r="B57" s="4" t="s">
        <v>63</v>
      </c>
      <c r="C57" s="25">
        <f t="shared" ref="C57" si="50">SUM(C58:C59)</f>
        <v>0</v>
      </c>
      <c r="D57" s="25">
        <f t="shared" ref="D57:E57" si="51">SUM(D58:D59)</f>
        <v>6638579</v>
      </c>
      <c r="E57" s="25">
        <f t="shared" si="51"/>
        <v>35461244</v>
      </c>
      <c r="F57" s="25">
        <f t="shared" ref="F57:G57" si="52">SUM(F58:F59)</f>
        <v>34216983</v>
      </c>
      <c r="G57" s="25">
        <f t="shared" si="52"/>
        <v>1244261</v>
      </c>
      <c r="H57" s="25">
        <f t="shared" ref="H57" si="53">SUM(H58:H59)</f>
        <v>0</v>
      </c>
      <c r="I57" s="29">
        <v>0</v>
      </c>
      <c r="J57" s="29">
        <f t="shared" si="44"/>
        <v>0</v>
      </c>
      <c r="K57" s="29">
        <f t="shared" si="45"/>
        <v>0</v>
      </c>
    </row>
    <row r="58" spans="1:11" x14ac:dyDescent="0.25">
      <c r="A58" s="18" t="s">
        <v>103</v>
      </c>
      <c r="B58" s="4" t="s">
        <v>13</v>
      </c>
      <c r="C58" s="25"/>
      <c r="D58" s="25">
        <v>6638579</v>
      </c>
      <c r="E58" s="25">
        <v>34216983</v>
      </c>
      <c r="F58" s="25">
        <v>34216983</v>
      </c>
      <c r="G58" s="25"/>
      <c r="H58" s="25"/>
      <c r="I58" s="29">
        <v>0</v>
      </c>
      <c r="J58" s="29">
        <f t="shared" si="44"/>
        <v>0</v>
      </c>
      <c r="K58" s="29">
        <f t="shared" si="45"/>
        <v>0</v>
      </c>
    </row>
    <row r="59" spans="1:11" x14ac:dyDescent="0.25">
      <c r="A59" s="18" t="s">
        <v>104</v>
      </c>
      <c r="B59" s="4" t="s">
        <v>116</v>
      </c>
      <c r="C59" s="25"/>
      <c r="D59" s="25"/>
      <c r="E59" s="25">
        <v>1244261</v>
      </c>
      <c r="F59" s="25"/>
      <c r="G59" s="25">
        <v>1244261</v>
      </c>
      <c r="H59" s="25"/>
      <c r="I59" s="29">
        <v>0</v>
      </c>
      <c r="J59" s="29">
        <v>0</v>
      </c>
      <c r="K59" s="29">
        <f t="shared" si="45"/>
        <v>0</v>
      </c>
    </row>
    <row r="60" spans="1:11" s="8" customFormat="1" x14ac:dyDescent="0.25">
      <c r="A60" s="1" t="s">
        <v>61</v>
      </c>
      <c r="B60" s="20" t="s">
        <v>65</v>
      </c>
      <c r="C60" s="24">
        <f t="shared" ref="C60" si="54">SUM(C61:C63)</f>
        <v>2476645</v>
      </c>
      <c r="D60" s="24">
        <f t="shared" ref="D60:E60" si="55">SUM(D61:D63)</f>
        <v>6762280</v>
      </c>
      <c r="E60" s="24">
        <f t="shared" si="55"/>
        <v>31541198</v>
      </c>
      <c r="F60" s="24">
        <f t="shared" ref="F60:G60" si="56">SUM(F61:F63)</f>
        <v>31177698</v>
      </c>
      <c r="G60" s="24">
        <f t="shared" si="56"/>
        <v>363500</v>
      </c>
      <c r="H60" s="24">
        <f t="shared" ref="H60" si="57">SUM(H61:H63)</f>
        <v>27356953</v>
      </c>
      <c r="I60" s="28">
        <f>ROUND(H60/C60*100,2)</f>
        <v>1104.5999999999999</v>
      </c>
      <c r="J60" s="28">
        <f>ROUND(H60/D60*100,2)</f>
        <v>404.55</v>
      </c>
      <c r="K60" s="28">
        <f t="shared" si="45"/>
        <v>86.73</v>
      </c>
    </row>
    <row r="61" spans="1:11" s="8" customFormat="1" x14ac:dyDescent="0.25">
      <c r="A61" s="1" t="s">
        <v>28</v>
      </c>
      <c r="B61" s="14" t="s">
        <v>46</v>
      </c>
      <c r="C61" s="24">
        <v>2476645</v>
      </c>
      <c r="D61" s="24">
        <v>6612280</v>
      </c>
      <c r="E61" s="24">
        <v>31177698</v>
      </c>
      <c r="F61" s="24">
        <v>31177698</v>
      </c>
      <c r="G61" s="24"/>
      <c r="H61" s="24">
        <v>26993453</v>
      </c>
      <c r="I61" s="28">
        <f>ROUND(H61/C61*100,2)</f>
        <v>1089.92</v>
      </c>
      <c r="J61" s="28">
        <f>ROUND(H61/D61*100,2)</f>
        <v>408.23</v>
      </c>
      <c r="K61" s="28">
        <f t="shared" si="45"/>
        <v>86.58</v>
      </c>
    </row>
    <row r="62" spans="1:11" s="8" customFormat="1" x14ac:dyDescent="0.25">
      <c r="A62" s="1" t="s">
        <v>56</v>
      </c>
      <c r="B62" s="14" t="s">
        <v>11</v>
      </c>
      <c r="C62" s="24"/>
      <c r="D62" s="24"/>
      <c r="E62" s="24"/>
      <c r="F62" s="24"/>
      <c r="G62" s="24"/>
      <c r="H62" s="24"/>
      <c r="I62" s="28">
        <v>0</v>
      </c>
      <c r="J62" s="28">
        <v>0</v>
      </c>
      <c r="K62" s="28">
        <v>0</v>
      </c>
    </row>
    <row r="63" spans="1:11" s="8" customFormat="1" x14ac:dyDescent="0.25">
      <c r="A63" s="1" t="s">
        <v>57</v>
      </c>
      <c r="B63" s="14" t="s">
        <v>47</v>
      </c>
      <c r="C63" s="24">
        <f t="shared" ref="C63" si="58">SUM(C64:C65)</f>
        <v>0</v>
      </c>
      <c r="D63" s="24">
        <f t="shared" ref="D63:E63" si="59">SUM(D64:D65)</f>
        <v>150000</v>
      </c>
      <c r="E63" s="24">
        <f t="shared" si="59"/>
        <v>363500</v>
      </c>
      <c r="F63" s="24">
        <f t="shared" ref="F63:G63" si="60">SUM(F64:F65)</f>
        <v>0</v>
      </c>
      <c r="G63" s="24">
        <f t="shared" si="60"/>
        <v>363500</v>
      </c>
      <c r="H63" s="24">
        <f t="shared" ref="H63" si="61">SUM(H64:H65)</f>
        <v>363500</v>
      </c>
      <c r="I63" s="28">
        <v>0</v>
      </c>
      <c r="J63" s="28">
        <f>ROUND(H63/D63*100,2)</f>
        <v>242.33</v>
      </c>
      <c r="K63" s="28">
        <f>ROUND(H63/E63*100,2)</f>
        <v>100</v>
      </c>
    </row>
    <row r="64" spans="1:11" x14ac:dyDescent="0.25">
      <c r="A64" s="18" t="s">
        <v>58</v>
      </c>
      <c r="B64" s="16" t="s">
        <v>48</v>
      </c>
      <c r="C64" s="25"/>
      <c r="D64" s="25"/>
      <c r="E64" s="25"/>
      <c r="F64" s="25"/>
      <c r="G64" s="25"/>
      <c r="H64" s="25"/>
      <c r="I64" s="29">
        <v>0</v>
      </c>
      <c r="J64" s="29">
        <v>0</v>
      </c>
      <c r="K64" s="29">
        <v>0</v>
      </c>
    </row>
    <row r="65" spans="1:11" x14ac:dyDescent="0.25">
      <c r="A65" s="18" t="s">
        <v>59</v>
      </c>
      <c r="B65" s="16" t="s">
        <v>49</v>
      </c>
      <c r="C65" s="25"/>
      <c r="D65" s="25">
        <v>150000</v>
      </c>
      <c r="E65" s="25">
        <v>363500</v>
      </c>
      <c r="F65" s="25"/>
      <c r="G65" s="25">
        <v>363500</v>
      </c>
      <c r="H65" s="25">
        <v>363500</v>
      </c>
      <c r="I65" s="29">
        <v>0</v>
      </c>
      <c r="J65" s="29">
        <f t="shared" ref="J65:J71" si="62">ROUND(H65/D65*100,2)</f>
        <v>242.33</v>
      </c>
      <c r="K65" s="29">
        <f t="shared" ref="K65:K71" si="63">ROUND(H65/E65*100,2)</f>
        <v>100</v>
      </c>
    </row>
    <row r="66" spans="1:11" s="8" customFormat="1" x14ac:dyDescent="0.25">
      <c r="A66" s="1" t="s">
        <v>14</v>
      </c>
      <c r="B66" s="1" t="s">
        <v>62</v>
      </c>
      <c r="C66" s="24">
        <f t="shared" ref="C66" si="64">SUM(C60,C50)</f>
        <v>144463828</v>
      </c>
      <c r="D66" s="24">
        <f t="shared" ref="D66:E66" si="65">SUM(D60,D50)</f>
        <v>215201610</v>
      </c>
      <c r="E66" s="24">
        <f t="shared" si="65"/>
        <v>323311321</v>
      </c>
      <c r="F66" s="24">
        <f t="shared" ref="F66:G66" si="66">SUM(F60,F50)</f>
        <v>317147305</v>
      </c>
      <c r="G66" s="24">
        <f t="shared" si="66"/>
        <v>6164016</v>
      </c>
      <c r="H66" s="24">
        <f t="shared" ref="H66" si="67">SUM(H60,H50)</f>
        <v>155478308</v>
      </c>
      <c r="I66" s="28">
        <f t="shared" ref="I66:I71" si="68">ROUND(H66/C66*100,2)</f>
        <v>107.62</v>
      </c>
      <c r="J66" s="28">
        <f t="shared" si="62"/>
        <v>72.25</v>
      </c>
      <c r="K66" s="28">
        <f t="shared" si="63"/>
        <v>48.09</v>
      </c>
    </row>
    <row r="67" spans="1:11" s="8" customFormat="1" x14ac:dyDescent="0.25">
      <c r="A67" s="1" t="s">
        <v>15</v>
      </c>
      <c r="B67" s="5" t="s">
        <v>70</v>
      </c>
      <c r="C67" s="24">
        <v>9544000</v>
      </c>
      <c r="D67" s="24">
        <v>9544000</v>
      </c>
      <c r="E67" s="24">
        <v>19088000</v>
      </c>
      <c r="F67" s="24">
        <v>19088000</v>
      </c>
      <c r="G67" s="24">
        <v>0</v>
      </c>
      <c r="H67" s="24">
        <v>9544000</v>
      </c>
      <c r="I67" s="28">
        <f t="shared" si="68"/>
        <v>100</v>
      </c>
      <c r="J67" s="28">
        <f t="shared" si="62"/>
        <v>100</v>
      </c>
      <c r="K67" s="28">
        <f t="shared" si="63"/>
        <v>50</v>
      </c>
    </row>
    <row r="68" spans="1:11" s="8" customFormat="1" x14ac:dyDescent="0.25">
      <c r="A68" s="1" t="s">
        <v>16</v>
      </c>
      <c r="B68" s="11" t="s">
        <v>117</v>
      </c>
      <c r="C68" s="24">
        <v>180826414</v>
      </c>
      <c r="D68" s="24">
        <v>248781051</v>
      </c>
      <c r="E68" s="24">
        <v>245346120</v>
      </c>
      <c r="F68" s="24">
        <v>244668375</v>
      </c>
      <c r="G68" s="24">
        <v>677745</v>
      </c>
      <c r="H68" s="24">
        <v>176749010</v>
      </c>
      <c r="I68" s="28">
        <f t="shared" si="68"/>
        <v>97.75</v>
      </c>
      <c r="J68" s="28">
        <f t="shared" si="62"/>
        <v>71.05</v>
      </c>
      <c r="K68" s="28">
        <f t="shared" si="63"/>
        <v>72.040000000000006</v>
      </c>
    </row>
    <row r="69" spans="1:11" s="8" customFormat="1" x14ac:dyDescent="0.25">
      <c r="A69" s="1" t="s">
        <v>17</v>
      </c>
      <c r="B69" s="5" t="s">
        <v>105</v>
      </c>
      <c r="C69" s="24">
        <f t="shared" ref="C69" si="69">SUM(C67:C68)</f>
        <v>190370414</v>
      </c>
      <c r="D69" s="24">
        <f t="shared" ref="D69:E69" si="70">SUM(D67:D68)</f>
        <v>258325051</v>
      </c>
      <c r="E69" s="24">
        <f t="shared" si="70"/>
        <v>264434120</v>
      </c>
      <c r="F69" s="24">
        <f t="shared" ref="F69:G69" si="71">SUM(F67:F68)</f>
        <v>263756375</v>
      </c>
      <c r="G69" s="24">
        <f t="shared" si="71"/>
        <v>677745</v>
      </c>
      <c r="H69" s="24">
        <f t="shared" ref="H69" si="72">SUM(H67:H68)</f>
        <v>186293010</v>
      </c>
      <c r="I69" s="28">
        <f t="shared" si="68"/>
        <v>97.86</v>
      </c>
      <c r="J69" s="28">
        <f t="shared" si="62"/>
        <v>72.12</v>
      </c>
      <c r="K69" s="28">
        <f t="shared" si="63"/>
        <v>70.45</v>
      </c>
    </row>
    <row r="70" spans="1:11" s="8" customFormat="1" x14ac:dyDescent="0.25">
      <c r="A70" s="1" t="s">
        <v>71</v>
      </c>
      <c r="B70" s="6" t="s">
        <v>106</v>
      </c>
      <c r="C70" s="24">
        <f t="shared" ref="C70" si="73">SUM(C69)</f>
        <v>190370414</v>
      </c>
      <c r="D70" s="24">
        <f t="shared" ref="D70:E70" si="74">SUM(D69)</f>
        <v>258325051</v>
      </c>
      <c r="E70" s="24">
        <f t="shared" si="74"/>
        <v>264434120</v>
      </c>
      <c r="F70" s="24">
        <f t="shared" ref="F70:G70" si="75">SUM(F69)</f>
        <v>263756375</v>
      </c>
      <c r="G70" s="24">
        <f t="shared" si="75"/>
        <v>677745</v>
      </c>
      <c r="H70" s="24">
        <f t="shared" ref="H70" si="76">SUM(H69)</f>
        <v>186293010</v>
      </c>
      <c r="I70" s="28">
        <f t="shared" si="68"/>
        <v>97.86</v>
      </c>
      <c r="J70" s="28">
        <f t="shared" si="62"/>
        <v>72.12</v>
      </c>
      <c r="K70" s="28">
        <f t="shared" si="63"/>
        <v>70.45</v>
      </c>
    </row>
    <row r="71" spans="1:11" s="8" customFormat="1" x14ac:dyDescent="0.25">
      <c r="A71" s="12" t="s">
        <v>40</v>
      </c>
      <c r="B71" s="17" t="s">
        <v>107</v>
      </c>
      <c r="C71" s="26">
        <f t="shared" ref="C71" si="77">SUM(C70,C66)</f>
        <v>334834242</v>
      </c>
      <c r="D71" s="26">
        <f t="shared" ref="D71:E71" si="78">SUM(D70,D66)</f>
        <v>473526661</v>
      </c>
      <c r="E71" s="26">
        <f t="shared" si="78"/>
        <v>587745441</v>
      </c>
      <c r="F71" s="26">
        <f t="shared" ref="F71:G71" si="79">SUM(F70,F66)</f>
        <v>580903680</v>
      </c>
      <c r="G71" s="26">
        <f t="shared" si="79"/>
        <v>6841761</v>
      </c>
      <c r="H71" s="26">
        <f t="shared" ref="H71" si="80">SUM(H70,H66)</f>
        <v>341771318</v>
      </c>
      <c r="I71" s="31">
        <f t="shared" si="68"/>
        <v>102.07</v>
      </c>
      <c r="J71" s="31">
        <f t="shared" si="62"/>
        <v>72.180000000000007</v>
      </c>
      <c r="K71" s="31">
        <f t="shared" si="63"/>
        <v>58.15</v>
      </c>
    </row>
    <row r="72" spans="1:11" x14ac:dyDescent="0.25">
      <c r="A72" s="4"/>
      <c r="B72" s="4"/>
      <c r="C72" s="4"/>
    </row>
    <row r="73" spans="1:11" x14ac:dyDescent="0.25">
      <c r="A73" s="4"/>
      <c r="B73" s="4"/>
      <c r="C73" s="4"/>
    </row>
    <row r="74" spans="1:11" x14ac:dyDescent="0.25">
      <c r="A74" s="4"/>
      <c r="B74" s="4"/>
      <c r="C74" s="4"/>
    </row>
    <row r="75" spans="1:11" x14ac:dyDescent="0.25">
      <c r="A75" s="4"/>
      <c r="B75" s="4"/>
      <c r="C75" s="4"/>
    </row>
    <row r="76" spans="1:11" x14ac:dyDescent="0.25">
      <c r="A76" s="4"/>
      <c r="B76" s="4"/>
      <c r="C76" s="4"/>
    </row>
    <row r="77" spans="1:11" x14ac:dyDescent="0.25">
      <c r="A77" s="4"/>
      <c r="B77" s="4"/>
      <c r="C77" s="4"/>
    </row>
    <row r="78" spans="1:11" x14ac:dyDescent="0.25">
      <c r="A78" s="4"/>
      <c r="B78" s="4"/>
      <c r="C78" s="4"/>
    </row>
    <row r="79" spans="1:11" x14ac:dyDescent="0.25">
      <c r="A79" s="4"/>
      <c r="B79" s="4"/>
      <c r="C79" s="4"/>
    </row>
    <row r="80" spans="1:11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</sheetData>
  <mergeCells count="20">
    <mergeCell ref="F47:F48"/>
    <mergeCell ref="G47:G48"/>
    <mergeCell ref="I47:K47"/>
    <mergeCell ref="I8:K8"/>
    <mergeCell ref="A3:K3"/>
    <mergeCell ref="A4:K4"/>
    <mergeCell ref="H8:H9"/>
    <mergeCell ref="A47:A48"/>
    <mergeCell ref="B47:B48"/>
    <mergeCell ref="C47:C48"/>
    <mergeCell ref="D47:D48"/>
    <mergeCell ref="E47:E48"/>
    <mergeCell ref="H47:H48"/>
    <mergeCell ref="A8:A9"/>
    <mergeCell ref="B8:B9"/>
    <mergeCell ref="C8:C9"/>
    <mergeCell ref="F8:F9"/>
    <mergeCell ref="G8:G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zoomScale="70" zoomScaleNormal="70" workbookViewId="0">
      <selection activeCell="K1" sqref="K1"/>
    </sheetView>
  </sheetViews>
  <sheetFormatPr defaultRowHeight="15.75" x14ac:dyDescent="0.25"/>
  <cols>
    <col min="1" max="1" width="8.140625" style="2" customWidth="1"/>
    <col min="2" max="2" width="71.140625" style="2" customWidth="1"/>
    <col min="3" max="11" width="17.28515625" style="2" customWidth="1"/>
    <col min="12" max="256" width="9.140625" style="2"/>
    <col min="257" max="257" width="8.140625" style="2" customWidth="1"/>
    <col min="258" max="258" width="71.140625" style="2" customWidth="1"/>
    <col min="259" max="259" width="18" style="2" bestFit="1" customWidth="1"/>
    <col min="260" max="262" width="18" style="2" customWidth="1"/>
    <col min="263" max="263" width="18.28515625" style="2" bestFit="1" customWidth="1"/>
    <col min="264" max="264" width="18" style="2" customWidth="1"/>
    <col min="265" max="512" width="9.140625" style="2"/>
    <col min="513" max="513" width="8.140625" style="2" customWidth="1"/>
    <col min="514" max="514" width="71.140625" style="2" customWidth="1"/>
    <col min="515" max="515" width="18" style="2" bestFit="1" customWidth="1"/>
    <col min="516" max="518" width="18" style="2" customWidth="1"/>
    <col min="519" max="519" width="18.28515625" style="2" bestFit="1" customWidth="1"/>
    <col min="520" max="520" width="18" style="2" customWidth="1"/>
    <col min="521" max="768" width="9.140625" style="2"/>
    <col min="769" max="769" width="8.140625" style="2" customWidth="1"/>
    <col min="770" max="770" width="71.140625" style="2" customWidth="1"/>
    <col min="771" max="771" width="18" style="2" bestFit="1" customWidth="1"/>
    <col min="772" max="774" width="18" style="2" customWidth="1"/>
    <col min="775" max="775" width="18.28515625" style="2" bestFit="1" customWidth="1"/>
    <col min="776" max="776" width="18" style="2" customWidth="1"/>
    <col min="777" max="1024" width="9.140625" style="2"/>
    <col min="1025" max="1025" width="8.140625" style="2" customWidth="1"/>
    <col min="1026" max="1026" width="71.140625" style="2" customWidth="1"/>
    <col min="1027" max="1027" width="18" style="2" bestFit="1" customWidth="1"/>
    <col min="1028" max="1030" width="18" style="2" customWidth="1"/>
    <col min="1031" max="1031" width="18.28515625" style="2" bestFit="1" customWidth="1"/>
    <col min="1032" max="1032" width="18" style="2" customWidth="1"/>
    <col min="1033" max="1280" width="9.140625" style="2"/>
    <col min="1281" max="1281" width="8.140625" style="2" customWidth="1"/>
    <col min="1282" max="1282" width="71.140625" style="2" customWidth="1"/>
    <col min="1283" max="1283" width="18" style="2" bestFit="1" customWidth="1"/>
    <col min="1284" max="1286" width="18" style="2" customWidth="1"/>
    <col min="1287" max="1287" width="18.28515625" style="2" bestFit="1" customWidth="1"/>
    <col min="1288" max="1288" width="18" style="2" customWidth="1"/>
    <col min="1289" max="1536" width="9.140625" style="2"/>
    <col min="1537" max="1537" width="8.140625" style="2" customWidth="1"/>
    <col min="1538" max="1538" width="71.140625" style="2" customWidth="1"/>
    <col min="1539" max="1539" width="18" style="2" bestFit="1" customWidth="1"/>
    <col min="1540" max="1542" width="18" style="2" customWidth="1"/>
    <col min="1543" max="1543" width="18.28515625" style="2" bestFit="1" customWidth="1"/>
    <col min="1544" max="1544" width="18" style="2" customWidth="1"/>
    <col min="1545" max="1792" width="9.140625" style="2"/>
    <col min="1793" max="1793" width="8.140625" style="2" customWidth="1"/>
    <col min="1794" max="1794" width="71.140625" style="2" customWidth="1"/>
    <col min="1795" max="1795" width="18" style="2" bestFit="1" customWidth="1"/>
    <col min="1796" max="1798" width="18" style="2" customWidth="1"/>
    <col min="1799" max="1799" width="18.28515625" style="2" bestFit="1" customWidth="1"/>
    <col min="1800" max="1800" width="18" style="2" customWidth="1"/>
    <col min="1801" max="2048" width="9.140625" style="2"/>
    <col min="2049" max="2049" width="8.140625" style="2" customWidth="1"/>
    <col min="2050" max="2050" width="71.140625" style="2" customWidth="1"/>
    <col min="2051" max="2051" width="18" style="2" bestFit="1" customWidth="1"/>
    <col min="2052" max="2054" width="18" style="2" customWidth="1"/>
    <col min="2055" max="2055" width="18.28515625" style="2" bestFit="1" customWidth="1"/>
    <col min="2056" max="2056" width="18" style="2" customWidth="1"/>
    <col min="2057" max="2304" width="9.140625" style="2"/>
    <col min="2305" max="2305" width="8.140625" style="2" customWidth="1"/>
    <col min="2306" max="2306" width="71.140625" style="2" customWidth="1"/>
    <col min="2307" max="2307" width="18" style="2" bestFit="1" customWidth="1"/>
    <col min="2308" max="2310" width="18" style="2" customWidth="1"/>
    <col min="2311" max="2311" width="18.28515625" style="2" bestFit="1" customWidth="1"/>
    <col min="2312" max="2312" width="18" style="2" customWidth="1"/>
    <col min="2313" max="2560" width="9.140625" style="2"/>
    <col min="2561" max="2561" width="8.140625" style="2" customWidth="1"/>
    <col min="2562" max="2562" width="71.140625" style="2" customWidth="1"/>
    <col min="2563" max="2563" width="18" style="2" bestFit="1" customWidth="1"/>
    <col min="2564" max="2566" width="18" style="2" customWidth="1"/>
    <col min="2567" max="2567" width="18.28515625" style="2" bestFit="1" customWidth="1"/>
    <col min="2568" max="2568" width="18" style="2" customWidth="1"/>
    <col min="2569" max="2816" width="9.140625" style="2"/>
    <col min="2817" max="2817" width="8.140625" style="2" customWidth="1"/>
    <col min="2818" max="2818" width="71.140625" style="2" customWidth="1"/>
    <col min="2819" max="2819" width="18" style="2" bestFit="1" customWidth="1"/>
    <col min="2820" max="2822" width="18" style="2" customWidth="1"/>
    <col min="2823" max="2823" width="18.28515625" style="2" bestFit="1" customWidth="1"/>
    <col min="2824" max="2824" width="18" style="2" customWidth="1"/>
    <col min="2825" max="3072" width="9.140625" style="2"/>
    <col min="3073" max="3073" width="8.140625" style="2" customWidth="1"/>
    <col min="3074" max="3074" width="71.140625" style="2" customWidth="1"/>
    <col min="3075" max="3075" width="18" style="2" bestFit="1" customWidth="1"/>
    <col min="3076" max="3078" width="18" style="2" customWidth="1"/>
    <col min="3079" max="3079" width="18.28515625" style="2" bestFit="1" customWidth="1"/>
    <col min="3080" max="3080" width="18" style="2" customWidth="1"/>
    <col min="3081" max="3328" width="9.140625" style="2"/>
    <col min="3329" max="3329" width="8.140625" style="2" customWidth="1"/>
    <col min="3330" max="3330" width="71.140625" style="2" customWidth="1"/>
    <col min="3331" max="3331" width="18" style="2" bestFit="1" customWidth="1"/>
    <col min="3332" max="3334" width="18" style="2" customWidth="1"/>
    <col min="3335" max="3335" width="18.28515625" style="2" bestFit="1" customWidth="1"/>
    <col min="3336" max="3336" width="18" style="2" customWidth="1"/>
    <col min="3337" max="3584" width="9.140625" style="2"/>
    <col min="3585" max="3585" width="8.140625" style="2" customWidth="1"/>
    <col min="3586" max="3586" width="71.140625" style="2" customWidth="1"/>
    <col min="3587" max="3587" width="18" style="2" bestFit="1" customWidth="1"/>
    <col min="3588" max="3590" width="18" style="2" customWidth="1"/>
    <col min="3591" max="3591" width="18.28515625" style="2" bestFit="1" customWidth="1"/>
    <col min="3592" max="3592" width="18" style="2" customWidth="1"/>
    <col min="3593" max="3840" width="9.140625" style="2"/>
    <col min="3841" max="3841" width="8.140625" style="2" customWidth="1"/>
    <col min="3842" max="3842" width="71.140625" style="2" customWidth="1"/>
    <col min="3843" max="3843" width="18" style="2" bestFit="1" customWidth="1"/>
    <col min="3844" max="3846" width="18" style="2" customWidth="1"/>
    <col min="3847" max="3847" width="18.28515625" style="2" bestFit="1" customWidth="1"/>
    <col min="3848" max="3848" width="18" style="2" customWidth="1"/>
    <col min="3849" max="4096" width="9.140625" style="2"/>
    <col min="4097" max="4097" width="8.140625" style="2" customWidth="1"/>
    <col min="4098" max="4098" width="71.140625" style="2" customWidth="1"/>
    <col min="4099" max="4099" width="18" style="2" bestFit="1" customWidth="1"/>
    <col min="4100" max="4102" width="18" style="2" customWidth="1"/>
    <col min="4103" max="4103" width="18.28515625" style="2" bestFit="1" customWidth="1"/>
    <col min="4104" max="4104" width="18" style="2" customWidth="1"/>
    <col min="4105" max="4352" width="9.140625" style="2"/>
    <col min="4353" max="4353" width="8.140625" style="2" customWidth="1"/>
    <col min="4354" max="4354" width="71.140625" style="2" customWidth="1"/>
    <col min="4355" max="4355" width="18" style="2" bestFit="1" customWidth="1"/>
    <col min="4356" max="4358" width="18" style="2" customWidth="1"/>
    <col min="4359" max="4359" width="18.28515625" style="2" bestFit="1" customWidth="1"/>
    <col min="4360" max="4360" width="18" style="2" customWidth="1"/>
    <col min="4361" max="4608" width="9.140625" style="2"/>
    <col min="4609" max="4609" width="8.140625" style="2" customWidth="1"/>
    <col min="4610" max="4610" width="71.140625" style="2" customWidth="1"/>
    <col min="4611" max="4611" width="18" style="2" bestFit="1" customWidth="1"/>
    <col min="4612" max="4614" width="18" style="2" customWidth="1"/>
    <col min="4615" max="4615" width="18.28515625" style="2" bestFit="1" customWidth="1"/>
    <col min="4616" max="4616" width="18" style="2" customWidth="1"/>
    <col min="4617" max="4864" width="9.140625" style="2"/>
    <col min="4865" max="4865" width="8.140625" style="2" customWidth="1"/>
    <col min="4866" max="4866" width="71.140625" style="2" customWidth="1"/>
    <col min="4867" max="4867" width="18" style="2" bestFit="1" customWidth="1"/>
    <col min="4868" max="4870" width="18" style="2" customWidth="1"/>
    <col min="4871" max="4871" width="18.28515625" style="2" bestFit="1" customWidth="1"/>
    <col min="4872" max="4872" width="18" style="2" customWidth="1"/>
    <col min="4873" max="5120" width="9.140625" style="2"/>
    <col min="5121" max="5121" width="8.140625" style="2" customWidth="1"/>
    <col min="5122" max="5122" width="71.140625" style="2" customWidth="1"/>
    <col min="5123" max="5123" width="18" style="2" bestFit="1" customWidth="1"/>
    <col min="5124" max="5126" width="18" style="2" customWidth="1"/>
    <col min="5127" max="5127" width="18.28515625" style="2" bestFit="1" customWidth="1"/>
    <col min="5128" max="5128" width="18" style="2" customWidth="1"/>
    <col min="5129" max="5376" width="9.140625" style="2"/>
    <col min="5377" max="5377" width="8.140625" style="2" customWidth="1"/>
    <col min="5378" max="5378" width="71.140625" style="2" customWidth="1"/>
    <col min="5379" max="5379" width="18" style="2" bestFit="1" customWidth="1"/>
    <col min="5380" max="5382" width="18" style="2" customWidth="1"/>
    <col min="5383" max="5383" width="18.28515625" style="2" bestFit="1" customWidth="1"/>
    <col min="5384" max="5384" width="18" style="2" customWidth="1"/>
    <col min="5385" max="5632" width="9.140625" style="2"/>
    <col min="5633" max="5633" width="8.140625" style="2" customWidth="1"/>
    <col min="5634" max="5634" width="71.140625" style="2" customWidth="1"/>
    <col min="5635" max="5635" width="18" style="2" bestFit="1" customWidth="1"/>
    <col min="5636" max="5638" width="18" style="2" customWidth="1"/>
    <col min="5639" max="5639" width="18.28515625" style="2" bestFit="1" customWidth="1"/>
    <col min="5640" max="5640" width="18" style="2" customWidth="1"/>
    <col min="5641" max="5888" width="9.140625" style="2"/>
    <col min="5889" max="5889" width="8.140625" style="2" customWidth="1"/>
    <col min="5890" max="5890" width="71.140625" style="2" customWidth="1"/>
    <col min="5891" max="5891" width="18" style="2" bestFit="1" customWidth="1"/>
    <col min="5892" max="5894" width="18" style="2" customWidth="1"/>
    <col min="5895" max="5895" width="18.28515625" style="2" bestFit="1" customWidth="1"/>
    <col min="5896" max="5896" width="18" style="2" customWidth="1"/>
    <col min="5897" max="6144" width="9.140625" style="2"/>
    <col min="6145" max="6145" width="8.140625" style="2" customWidth="1"/>
    <col min="6146" max="6146" width="71.140625" style="2" customWidth="1"/>
    <col min="6147" max="6147" width="18" style="2" bestFit="1" customWidth="1"/>
    <col min="6148" max="6150" width="18" style="2" customWidth="1"/>
    <col min="6151" max="6151" width="18.28515625" style="2" bestFit="1" customWidth="1"/>
    <col min="6152" max="6152" width="18" style="2" customWidth="1"/>
    <col min="6153" max="6400" width="9.140625" style="2"/>
    <col min="6401" max="6401" width="8.140625" style="2" customWidth="1"/>
    <col min="6402" max="6402" width="71.140625" style="2" customWidth="1"/>
    <col min="6403" max="6403" width="18" style="2" bestFit="1" customWidth="1"/>
    <col min="6404" max="6406" width="18" style="2" customWidth="1"/>
    <col min="6407" max="6407" width="18.28515625" style="2" bestFit="1" customWidth="1"/>
    <col min="6408" max="6408" width="18" style="2" customWidth="1"/>
    <col min="6409" max="6656" width="9.140625" style="2"/>
    <col min="6657" max="6657" width="8.140625" style="2" customWidth="1"/>
    <col min="6658" max="6658" width="71.140625" style="2" customWidth="1"/>
    <col min="6659" max="6659" width="18" style="2" bestFit="1" customWidth="1"/>
    <col min="6660" max="6662" width="18" style="2" customWidth="1"/>
    <col min="6663" max="6663" width="18.28515625" style="2" bestFit="1" customWidth="1"/>
    <col min="6664" max="6664" width="18" style="2" customWidth="1"/>
    <col min="6665" max="6912" width="9.140625" style="2"/>
    <col min="6913" max="6913" width="8.140625" style="2" customWidth="1"/>
    <col min="6914" max="6914" width="71.140625" style="2" customWidth="1"/>
    <col min="6915" max="6915" width="18" style="2" bestFit="1" customWidth="1"/>
    <col min="6916" max="6918" width="18" style="2" customWidth="1"/>
    <col min="6919" max="6919" width="18.28515625" style="2" bestFit="1" customWidth="1"/>
    <col min="6920" max="6920" width="18" style="2" customWidth="1"/>
    <col min="6921" max="7168" width="9.140625" style="2"/>
    <col min="7169" max="7169" width="8.140625" style="2" customWidth="1"/>
    <col min="7170" max="7170" width="71.140625" style="2" customWidth="1"/>
    <col min="7171" max="7171" width="18" style="2" bestFit="1" customWidth="1"/>
    <col min="7172" max="7174" width="18" style="2" customWidth="1"/>
    <col min="7175" max="7175" width="18.28515625" style="2" bestFit="1" customWidth="1"/>
    <col min="7176" max="7176" width="18" style="2" customWidth="1"/>
    <col min="7177" max="7424" width="9.140625" style="2"/>
    <col min="7425" max="7425" width="8.140625" style="2" customWidth="1"/>
    <col min="7426" max="7426" width="71.140625" style="2" customWidth="1"/>
    <col min="7427" max="7427" width="18" style="2" bestFit="1" customWidth="1"/>
    <col min="7428" max="7430" width="18" style="2" customWidth="1"/>
    <col min="7431" max="7431" width="18.28515625" style="2" bestFit="1" customWidth="1"/>
    <col min="7432" max="7432" width="18" style="2" customWidth="1"/>
    <col min="7433" max="7680" width="9.140625" style="2"/>
    <col min="7681" max="7681" width="8.140625" style="2" customWidth="1"/>
    <col min="7682" max="7682" width="71.140625" style="2" customWidth="1"/>
    <col min="7683" max="7683" width="18" style="2" bestFit="1" customWidth="1"/>
    <col min="7684" max="7686" width="18" style="2" customWidth="1"/>
    <col min="7687" max="7687" width="18.28515625" style="2" bestFit="1" customWidth="1"/>
    <col min="7688" max="7688" width="18" style="2" customWidth="1"/>
    <col min="7689" max="7936" width="9.140625" style="2"/>
    <col min="7937" max="7937" width="8.140625" style="2" customWidth="1"/>
    <col min="7938" max="7938" width="71.140625" style="2" customWidth="1"/>
    <col min="7939" max="7939" width="18" style="2" bestFit="1" customWidth="1"/>
    <col min="7940" max="7942" width="18" style="2" customWidth="1"/>
    <col min="7943" max="7943" width="18.28515625" style="2" bestFit="1" customWidth="1"/>
    <col min="7944" max="7944" width="18" style="2" customWidth="1"/>
    <col min="7945" max="8192" width="9.140625" style="2"/>
    <col min="8193" max="8193" width="8.140625" style="2" customWidth="1"/>
    <col min="8194" max="8194" width="71.140625" style="2" customWidth="1"/>
    <col min="8195" max="8195" width="18" style="2" bestFit="1" customWidth="1"/>
    <col min="8196" max="8198" width="18" style="2" customWidth="1"/>
    <col min="8199" max="8199" width="18.28515625" style="2" bestFit="1" customWidth="1"/>
    <col min="8200" max="8200" width="18" style="2" customWidth="1"/>
    <col min="8201" max="8448" width="9.140625" style="2"/>
    <col min="8449" max="8449" width="8.140625" style="2" customWidth="1"/>
    <col min="8450" max="8450" width="71.140625" style="2" customWidth="1"/>
    <col min="8451" max="8451" width="18" style="2" bestFit="1" customWidth="1"/>
    <col min="8452" max="8454" width="18" style="2" customWidth="1"/>
    <col min="8455" max="8455" width="18.28515625" style="2" bestFit="1" customWidth="1"/>
    <col min="8456" max="8456" width="18" style="2" customWidth="1"/>
    <col min="8457" max="8704" width="9.140625" style="2"/>
    <col min="8705" max="8705" width="8.140625" style="2" customWidth="1"/>
    <col min="8706" max="8706" width="71.140625" style="2" customWidth="1"/>
    <col min="8707" max="8707" width="18" style="2" bestFit="1" customWidth="1"/>
    <col min="8708" max="8710" width="18" style="2" customWidth="1"/>
    <col min="8711" max="8711" width="18.28515625" style="2" bestFit="1" customWidth="1"/>
    <col min="8712" max="8712" width="18" style="2" customWidth="1"/>
    <col min="8713" max="8960" width="9.140625" style="2"/>
    <col min="8961" max="8961" width="8.140625" style="2" customWidth="1"/>
    <col min="8962" max="8962" width="71.140625" style="2" customWidth="1"/>
    <col min="8963" max="8963" width="18" style="2" bestFit="1" customWidth="1"/>
    <col min="8964" max="8966" width="18" style="2" customWidth="1"/>
    <col min="8967" max="8967" width="18.28515625" style="2" bestFit="1" customWidth="1"/>
    <col min="8968" max="8968" width="18" style="2" customWidth="1"/>
    <col min="8969" max="9216" width="9.140625" style="2"/>
    <col min="9217" max="9217" width="8.140625" style="2" customWidth="1"/>
    <col min="9218" max="9218" width="71.140625" style="2" customWidth="1"/>
    <col min="9219" max="9219" width="18" style="2" bestFit="1" customWidth="1"/>
    <col min="9220" max="9222" width="18" style="2" customWidth="1"/>
    <col min="9223" max="9223" width="18.28515625" style="2" bestFit="1" customWidth="1"/>
    <col min="9224" max="9224" width="18" style="2" customWidth="1"/>
    <col min="9225" max="9472" width="9.140625" style="2"/>
    <col min="9473" max="9473" width="8.140625" style="2" customWidth="1"/>
    <col min="9474" max="9474" width="71.140625" style="2" customWidth="1"/>
    <col min="9475" max="9475" width="18" style="2" bestFit="1" customWidth="1"/>
    <col min="9476" max="9478" width="18" style="2" customWidth="1"/>
    <col min="9479" max="9479" width="18.28515625" style="2" bestFit="1" customWidth="1"/>
    <col min="9480" max="9480" width="18" style="2" customWidth="1"/>
    <col min="9481" max="9728" width="9.140625" style="2"/>
    <col min="9729" max="9729" width="8.140625" style="2" customWidth="1"/>
    <col min="9730" max="9730" width="71.140625" style="2" customWidth="1"/>
    <col min="9731" max="9731" width="18" style="2" bestFit="1" customWidth="1"/>
    <col min="9732" max="9734" width="18" style="2" customWidth="1"/>
    <col min="9735" max="9735" width="18.28515625" style="2" bestFit="1" customWidth="1"/>
    <col min="9736" max="9736" width="18" style="2" customWidth="1"/>
    <col min="9737" max="9984" width="9.140625" style="2"/>
    <col min="9985" max="9985" width="8.140625" style="2" customWidth="1"/>
    <col min="9986" max="9986" width="71.140625" style="2" customWidth="1"/>
    <col min="9987" max="9987" width="18" style="2" bestFit="1" customWidth="1"/>
    <col min="9988" max="9990" width="18" style="2" customWidth="1"/>
    <col min="9991" max="9991" width="18.28515625" style="2" bestFit="1" customWidth="1"/>
    <col min="9992" max="9992" width="18" style="2" customWidth="1"/>
    <col min="9993" max="10240" width="9.140625" style="2"/>
    <col min="10241" max="10241" width="8.140625" style="2" customWidth="1"/>
    <col min="10242" max="10242" width="71.140625" style="2" customWidth="1"/>
    <col min="10243" max="10243" width="18" style="2" bestFit="1" customWidth="1"/>
    <col min="10244" max="10246" width="18" style="2" customWidth="1"/>
    <col min="10247" max="10247" width="18.28515625" style="2" bestFit="1" customWidth="1"/>
    <col min="10248" max="10248" width="18" style="2" customWidth="1"/>
    <col min="10249" max="10496" width="9.140625" style="2"/>
    <col min="10497" max="10497" width="8.140625" style="2" customWidth="1"/>
    <col min="10498" max="10498" width="71.140625" style="2" customWidth="1"/>
    <col min="10499" max="10499" width="18" style="2" bestFit="1" customWidth="1"/>
    <col min="10500" max="10502" width="18" style="2" customWidth="1"/>
    <col min="10503" max="10503" width="18.28515625" style="2" bestFit="1" customWidth="1"/>
    <col min="10504" max="10504" width="18" style="2" customWidth="1"/>
    <col min="10505" max="10752" width="9.140625" style="2"/>
    <col min="10753" max="10753" width="8.140625" style="2" customWidth="1"/>
    <col min="10754" max="10754" width="71.140625" style="2" customWidth="1"/>
    <col min="10755" max="10755" width="18" style="2" bestFit="1" customWidth="1"/>
    <col min="10756" max="10758" width="18" style="2" customWidth="1"/>
    <col min="10759" max="10759" width="18.28515625" style="2" bestFit="1" customWidth="1"/>
    <col min="10760" max="10760" width="18" style="2" customWidth="1"/>
    <col min="10761" max="11008" width="9.140625" style="2"/>
    <col min="11009" max="11009" width="8.140625" style="2" customWidth="1"/>
    <col min="11010" max="11010" width="71.140625" style="2" customWidth="1"/>
    <col min="11011" max="11011" width="18" style="2" bestFit="1" customWidth="1"/>
    <col min="11012" max="11014" width="18" style="2" customWidth="1"/>
    <col min="11015" max="11015" width="18.28515625" style="2" bestFit="1" customWidth="1"/>
    <col min="11016" max="11016" width="18" style="2" customWidth="1"/>
    <col min="11017" max="11264" width="9.140625" style="2"/>
    <col min="11265" max="11265" width="8.140625" style="2" customWidth="1"/>
    <col min="11266" max="11266" width="71.140625" style="2" customWidth="1"/>
    <col min="11267" max="11267" width="18" style="2" bestFit="1" customWidth="1"/>
    <col min="11268" max="11270" width="18" style="2" customWidth="1"/>
    <col min="11271" max="11271" width="18.28515625" style="2" bestFit="1" customWidth="1"/>
    <col min="11272" max="11272" width="18" style="2" customWidth="1"/>
    <col min="11273" max="11520" width="9.140625" style="2"/>
    <col min="11521" max="11521" width="8.140625" style="2" customWidth="1"/>
    <col min="11522" max="11522" width="71.140625" style="2" customWidth="1"/>
    <col min="11523" max="11523" width="18" style="2" bestFit="1" customWidth="1"/>
    <col min="11524" max="11526" width="18" style="2" customWidth="1"/>
    <col min="11527" max="11527" width="18.28515625" style="2" bestFit="1" customWidth="1"/>
    <col min="11528" max="11528" width="18" style="2" customWidth="1"/>
    <col min="11529" max="11776" width="9.140625" style="2"/>
    <col min="11777" max="11777" width="8.140625" style="2" customWidth="1"/>
    <col min="11778" max="11778" width="71.140625" style="2" customWidth="1"/>
    <col min="11779" max="11779" width="18" style="2" bestFit="1" customWidth="1"/>
    <col min="11780" max="11782" width="18" style="2" customWidth="1"/>
    <col min="11783" max="11783" width="18.28515625" style="2" bestFit="1" customWidth="1"/>
    <col min="11784" max="11784" width="18" style="2" customWidth="1"/>
    <col min="11785" max="12032" width="9.140625" style="2"/>
    <col min="12033" max="12033" width="8.140625" style="2" customWidth="1"/>
    <col min="12034" max="12034" width="71.140625" style="2" customWidth="1"/>
    <col min="12035" max="12035" width="18" style="2" bestFit="1" customWidth="1"/>
    <col min="12036" max="12038" width="18" style="2" customWidth="1"/>
    <col min="12039" max="12039" width="18.28515625" style="2" bestFit="1" customWidth="1"/>
    <col min="12040" max="12040" width="18" style="2" customWidth="1"/>
    <col min="12041" max="12288" width="9.140625" style="2"/>
    <col min="12289" max="12289" width="8.140625" style="2" customWidth="1"/>
    <col min="12290" max="12290" width="71.140625" style="2" customWidth="1"/>
    <col min="12291" max="12291" width="18" style="2" bestFit="1" customWidth="1"/>
    <col min="12292" max="12294" width="18" style="2" customWidth="1"/>
    <col min="12295" max="12295" width="18.28515625" style="2" bestFit="1" customWidth="1"/>
    <col min="12296" max="12296" width="18" style="2" customWidth="1"/>
    <col min="12297" max="12544" width="9.140625" style="2"/>
    <col min="12545" max="12545" width="8.140625" style="2" customWidth="1"/>
    <col min="12546" max="12546" width="71.140625" style="2" customWidth="1"/>
    <col min="12547" max="12547" width="18" style="2" bestFit="1" customWidth="1"/>
    <col min="12548" max="12550" width="18" style="2" customWidth="1"/>
    <col min="12551" max="12551" width="18.28515625" style="2" bestFit="1" customWidth="1"/>
    <col min="12552" max="12552" width="18" style="2" customWidth="1"/>
    <col min="12553" max="12800" width="9.140625" style="2"/>
    <col min="12801" max="12801" width="8.140625" style="2" customWidth="1"/>
    <col min="12802" max="12802" width="71.140625" style="2" customWidth="1"/>
    <col min="12803" max="12803" width="18" style="2" bestFit="1" customWidth="1"/>
    <col min="12804" max="12806" width="18" style="2" customWidth="1"/>
    <col min="12807" max="12807" width="18.28515625" style="2" bestFit="1" customWidth="1"/>
    <col min="12808" max="12808" width="18" style="2" customWidth="1"/>
    <col min="12809" max="13056" width="9.140625" style="2"/>
    <col min="13057" max="13057" width="8.140625" style="2" customWidth="1"/>
    <col min="13058" max="13058" width="71.140625" style="2" customWidth="1"/>
    <col min="13059" max="13059" width="18" style="2" bestFit="1" customWidth="1"/>
    <col min="13060" max="13062" width="18" style="2" customWidth="1"/>
    <col min="13063" max="13063" width="18.28515625" style="2" bestFit="1" customWidth="1"/>
    <col min="13064" max="13064" width="18" style="2" customWidth="1"/>
    <col min="13065" max="13312" width="9.140625" style="2"/>
    <col min="13313" max="13313" width="8.140625" style="2" customWidth="1"/>
    <col min="13314" max="13314" width="71.140625" style="2" customWidth="1"/>
    <col min="13315" max="13315" width="18" style="2" bestFit="1" customWidth="1"/>
    <col min="13316" max="13318" width="18" style="2" customWidth="1"/>
    <col min="13319" max="13319" width="18.28515625" style="2" bestFit="1" customWidth="1"/>
    <col min="13320" max="13320" width="18" style="2" customWidth="1"/>
    <col min="13321" max="13568" width="9.140625" style="2"/>
    <col min="13569" max="13569" width="8.140625" style="2" customWidth="1"/>
    <col min="13570" max="13570" width="71.140625" style="2" customWidth="1"/>
    <col min="13571" max="13571" width="18" style="2" bestFit="1" customWidth="1"/>
    <col min="13572" max="13574" width="18" style="2" customWidth="1"/>
    <col min="13575" max="13575" width="18.28515625" style="2" bestFit="1" customWidth="1"/>
    <col min="13576" max="13576" width="18" style="2" customWidth="1"/>
    <col min="13577" max="13824" width="9.140625" style="2"/>
    <col min="13825" max="13825" width="8.140625" style="2" customWidth="1"/>
    <col min="13826" max="13826" width="71.140625" style="2" customWidth="1"/>
    <col min="13827" max="13827" width="18" style="2" bestFit="1" customWidth="1"/>
    <col min="13828" max="13830" width="18" style="2" customWidth="1"/>
    <col min="13831" max="13831" width="18.28515625" style="2" bestFit="1" customWidth="1"/>
    <col min="13832" max="13832" width="18" style="2" customWidth="1"/>
    <col min="13833" max="14080" width="9.140625" style="2"/>
    <col min="14081" max="14081" width="8.140625" style="2" customWidth="1"/>
    <col min="14082" max="14082" width="71.140625" style="2" customWidth="1"/>
    <col min="14083" max="14083" width="18" style="2" bestFit="1" customWidth="1"/>
    <col min="14084" max="14086" width="18" style="2" customWidth="1"/>
    <col min="14087" max="14087" width="18.28515625" style="2" bestFit="1" customWidth="1"/>
    <col min="14088" max="14088" width="18" style="2" customWidth="1"/>
    <col min="14089" max="14336" width="9.140625" style="2"/>
    <col min="14337" max="14337" width="8.140625" style="2" customWidth="1"/>
    <col min="14338" max="14338" width="71.140625" style="2" customWidth="1"/>
    <col min="14339" max="14339" width="18" style="2" bestFit="1" customWidth="1"/>
    <col min="14340" max="14342" width="18" style="2" customWidth="1"/>
    <col min="14343" max="14343" width="18.28515625" style="2" bestFit="1" customWidth="1"/>
    <col min="14344" max="14344" width="18" style="2" customWidth="1"/>
    <col min="14345" max="14592" width="9.140625" style="2"/>
    <col min="14593" max="14593" width="8.140625" style="2" customWidth="1"/>
    <col min="14594" max="14594" width="71.140625" style="2" customWidth="1"/>
    <col min="14595" max="14595" width="18" style="2" bestFit="1" customWidth="1"/>
    <col min="14596" max="14598" width="18" style="2" customWidth="1"/>
    <col min="14599" max="14599" width="18.28515625" style="2" bestFit="1" customWidth="1"/>
    <col min="14600" max="14600" width="18" style="2" customWidth="1"/>
    <col min="14601" max="14848" width="9.140625" style="2"/>
    <col min="14849" max="14849" width="8.140625" style="2" customWidth="1"/>
    <col min="14850" max="14850" width="71.140625" style="2" customWidth="1"/>
    <col min="14851" max="14851" width="18" style="2" bestFit="1" customWidth="1"/>
    <col min="14852" max="14854" width="18" style="2" customWidth="1"/>
    <col min="14855" max="14855" width="18.28515625" style="2" bestFit="1" customWidth="1"/>
    <col min="14856" max="14856" width="18" style="2" customWidth="1"/>
    <col min="14857" max="15104" width="9.140625" style="2"/>
    <col min="15105" max="15105" width="8.140625" style="2" customWidth="1"/>
    <col min="15106" max="15106" width="71.140625" style="2" customWidth="1"/>
    <col min="15107" max="15107" width="18" style="2" bestFit="1" customWidth="1"/>
    <col min="15108" max="15110" width="18" style="2" customWidth="1"/>
    <col min="15111" max="15111" width="18.28515625" style="2" bestFit="1" customWidth="1"/>
    <col min="15112" max="15112" width="18" style="2" customWidth="1"/>
    <col min="15113" max="15360" width="9.140625" style="2"/>
    <col min="15361" max="15361" width="8.140625" style="2" customWidth="1"/>
    <col min="15362" max="15362" width="71.140625" style="2" customWidth="1"/>
    <col min="15363" max="15363" width="18" style="2" bestFit="1" customWidth="1"/>
    <col min="15364" max="15366" width="18" style="2" customWidth="1"/>
    <col min="15367" max="15367" width="18.28515625" style="2" bestFit="1" customWidth="1"/>
    <col min="15368" max="15368" width="18" style="2" customWidth="1"/>
    <col min="15369" max="15616" width="9.140625" style="2"/>
    <col min="15617" max="15617" width="8.140625" style="2" customWidth="1"/>
    <col min="15618" max="15618" width="71.140625" style="2" customWidth="1"/>
    <col min="15619" max="15619" width="18" style="2" bestFit="1" customWidth="1"/>
    <col min="15620" max="15622" width="18" style="2" customWidth="1"/>
    <col min="15623" max="15623" width="18.28515625" style="2" bestFit="1" customWidth="1"/>
    <col min="15624" max="15624" width="18" style="2" customWidth="1"/>
    <col min="15625" max="15872" width="9.140625" style="2"/>
    <col min="15873" max="15873" width="8.140625" style="2" customWidth="1"/>
    <col min="15874" max="15874" width="71.140625" style="2" customWidth="1"/>
    <col min="15875" max="15875" width="18" style="2" bestFit="1" customWidth="1"/>
    <col min="15876" max="15878" width="18" style="2" customWidth="1"/>
    <col min="15879" max="15879" width="18.28515625" style="2" bestFit="1" customWidth="1"/>
    <col min="15880" max="15880" width="18" style="2" customWidth="1"/>
    <col min="15881" max="16128" width="9.140625" style="2"/>
    <col min="16129" max="16129" width="8.140625" style="2" customWidth="1"/>
    <col min="16130" max="16130" width="71.140625" style="2" customWidth="1"/>
    <col min="16131" max="16131" width="18" style="2" bestFit="1" customWidth="1"/>
    <col min="16132" max="16134" width="18" style="2" customWidth="1"/>
    <col min="16135" max="16135" width="18.28515625" style="2" bestFit="1" customWidth="1"/>
    <col min="16136" max="16136" width="18" style="2" customWidth="1"/>
    <col min="16137" max="16384" width="9.140625" style="2"/>
  </cols>
  <sheetData>
    <row r="1" spans="1:12" x14ac:dyDescent="0.25">
      <c r="I1" s="4"/>
      <c r="J1" s="4"/>
      <c r="K1" s="3" t="s">
        <v>125</v>
      </c>
      <c r="L1" s="4"/>
    </row>
    <row r="2" spans="1:12" x14ac:dyDescent="0.25">
      <c r="D2" s="3"/>
      <c r="E2" s="3"/>
      <c r="F2" s="3"/>
      <c r="G2" s="3"/>
      <c r="H2" s="3"/>
    </row>
    <row r="3" spans="1:12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ht="31.5" customHeight="1" x14ac:dyDescent="0.25">
      <c r="A4" s="49" t="s">
        <v>118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x14ac:dyDescent="0.25">
      <c r="A5" s="33"/>
      <c r="B5" s="33"/>
      <c r="C5" s="33"/>
      <c r="D5" s="33"/>
      <c r="E5" s="33"/>
      <c r="F5" s="46"/>
      <c r="G5" s="46"/>
      <c r="H5" s="33"/>
    </row>
    <row r="6" spans="1:12" x14ac:dyDescent="0.25">
      <c r="A6" s="5" t="s">
        <v>1</v>
      </c>
      <c r="B6" s="33"/>
      <c r="C6" s="33"/>
      <c r="D6" s="33"/>
      <c r="E6" s="33"/>
      <c r="F6" s="46"/>
      <c r="G6" s="46"/>
      <c r="H6" s="33"/>
    </row>
    <row r="7" spans="1:12" ht="18" customHeight="1" x14ac:dyDescent="0.25">
      <c r="A7" s="6" t="s">
        <v>2</v>
      </c>
      <c r="B7" s="7"/>
      <c r="C7" s="7"/>
      <c r="K7" s="3" t="s">
        <v>85</v>
      </c>
    </row>
    <row r="8" spans="1:12" ht="18" customHeight="1" x14ac:dyDescent="0.25">
      <c r="A8" s="51" t="s">
        <v>3</v>
      </c>
      <c r="B8" s="52" t="s">
        <v>4</v>
      </c>
      <c r="C8" s="52" t="s">
        <v>88</v>
      </c>
      <c r="D8" s="50" t="s">
        <v>109</v>
      </c>
      <c r="E8" s="50" t="s">
        <v>110</v>
      </c>
      <c r="F8" s="50" t="s">
        <v>111</v>
      </c>
      <c r="G8" s="50" t="s">
        <v>112</v>
      </c>
      <c r="H8" s="50" t="s">
        <v>120</v>
      </c>
      <c r="I8" s="53" t="s">
        <v>120</v>
      </c>
      <c r="J8" s="53"/>
      <c r="K8" s="53"/>
    </row>
    <row r="9" spans="1:12" ht="70.5" customHeight="1" x14ac:dyDescent="0.25">
      <c r="A9" s="51"/>
      <c r="B9" s="52"/>
      <c r="C9" s="52"/>
      <c r="D9" s="50"/>
      <c r="E9" s="50"/>
      <c r="F9" s="50"/>
      <c r="G9" s="50"/>
      <c r="H9" s="50"/>
      <c r="I9" s="38" t="s">
        <v>121</v>
      </c>
      <c r="J9" s="38" t="s">
        <v>122</v>
      </c>
      <c r="K9" s="38" t="s">
        <v>123</v>
      </c>
    </row>
    <row r="10" spans="1:12" x14ac:dyDescent="0.25">
      <c r="A10" s="37" t="s">
        <v>19</v>
      </c>
      <c r="B10" s="36" t="s">
        <v>20</v>
      </c>
      <c r="C10" s="37" t="s">
        <v>21</v>
      </c>
      <c r="D10" s="37" t="s">
        <v>22</v>
      </c>
      <c r="E10" s="36" t="s">
        <v>23</v>
      </c>
      <c r="F10" s="47" t="s">
        <v>66</v>
      </c>
      <c r="G10" s="47" t="s">
        <v>67</v>
      </c>
      <c r="H10" s="36" t="s">
        <v>68</v>
      </c>
      <c r="I10" s="36" t="s">
        <v>72</v>
      </c>
      <c r="J10" s="36" t="s">
        <v>73</v>
      </c>
      <c r="K10" s="36" t="s">
        <v>124</v>
      </c>
    </row>
    <row r="11" spans="1:12" x14ac:dyDescent="0.25">
      <c r="A11" s="21" t="s">
        <v>10</v>
      </c>
      <c r="B11" s="11" t="s">
        <v>102</v>
      </c>
      <c r="C11" s="24">
        <f t="shared" ref="C11:G11" si="0">SUM(C25,C16,C12)</f>
        <v>290379</v>
      </c>
      <c r="D11" s="24">
        <f t="shared" si="0"/>
        <v>21451283</v>
      </c>
      <c r="E11" s="24">
        <f t="shared" si="0"/>
        <v>22020003</v>
      </c>
      <c r="F11" s="24">
        <f t="shared" si="0"/>
        <v>22020003</v>
      </c>
      <c r="G11" s="24">
        <f t="shared" si="0"/>
        <v>0</v>
      </c>
      <c r="H11" s="24">
        <f t="shared" ref="H11" si="1">SUM(H25,H16,H12)</f>
        <v>15562323</v>
      </c>
      <c r="I11" s="28">
        <f>ROUND(H11/C11*100,2)</f>
        <v>5359.31</v>
      </c>
      <c r="J11" s="28">
        <f>ROUND(H11/D11*100,2)</f>
        <v>72.55</v>
      </c>
      <c r="K11" s="28">
        <f>ROUND(H11/E11*100,2)</f>
        <v>70.67</v>
      </c>
    </row>
    <row r="12" spans="1:12" s="8" customFormat="1" x14ac:dyDescent="0.25">
      <c r="A12" s="1" t="s">
        <v>24</v>
      </c>
      <c r="B12" s="5" t="s">
        <v>113</v>
      </c>
      <c r="C12" s="24">
        <f t="shared" ref="C12:G12" si="2">SUM(C13:C15)</f>
        <v>274500</v>
      </c>
      <c r="D12" s="24">
        <f t="shared" si="2"/>
        <v>21451283</v>
      </c>
      <c r="E12" s="24">
        <f t="shared" si="2"/>
        <v>21970523</v>
      </c>
      <c r="F12" s="24">
        <f t="shared" si="2"/>
        <v>21970523</v>
      </c>
      <c r="G12" s="24">
        <f t="shared" si="2"/>
        <v>0</v>
      </c>
      <c r="H12" s="24">
        <f t="shared" ref="H12" si="3">SUM(H13:H15)</f>
        <v>15512843</v>
      </c>
      <c r="I12" s="28">
        <f>ROUND(H12/C12*100,2)</f>
        <v>5651.31</v>
      </c>
      <c r="J12" s="28">
        <f>ROUND(H12/D12*100,2)</f>
        <v>72.319999999999993</v>
      </c>
      <c r="K12" s="28">
        <f>ROUND(H12/E12*100,2)</f>
        <v>70.61</v>
      </c>
    </row>
    <row r="13" spans="1:12" x14ac:dyDescent="0.25">
      <c r="A13" s="18" t="s">
        <v>78</v>
      </c>
      <c r="B13" s="9" t="s">
        <v>25</v>
      </c>
      <c r="C13" s="25"/>
      <c r="D13" s="25"/>
      <c r="E13" s="25"/>
      <c r="F13" s="25"/>
      <c r="G13" s="25"/>
      <c r="H13" s="25"/>
      <c r="I13" s="29">
        <v>0</v>
      </c>
      <c r="J13" s="29">
        <v>0</v>
      </c>
      <c r="K13" s="29">
        <v>0</v>
      </c>
    </row>
    <row r="14" spans="1:12" x14ac:dyDescent="0.25">
      <c r="A14" s="18" t="s">
        <v>79</v>
      </c>
      <c r="B14" s="9" t="s">
        <v>74</v>
      </c>
      <c r="C14" s="25"/>
      <c r="D14" s="25"/>
      <c r="E14" s="25"/>
      <c r="F14" s="25"/>
      <c r="G14" s="25"/>
      <c r="H14" s="25"/>
      <c r="I14" s="29">
        <v>0</v>
      </c>
      <c r="J14" s="29">
        <v>0</v>
      </c>
      <c r="K14" s="29">
        <v>0</v>
      </c>
    </row>
    <row r="15" spans="1:12" x14ac:dyDescent="0.25">
      <c r="A15" s="18" t="s">
        <v>92</v>
      </c>
      <c r="B15" s="9" t="s">
        <v>26</v>
      </c>
      <c r="C15" s="25">
        <v>274500</v>
      </c>
      <c r="D15" s="25">
        <v>21451283</v>
      </c>
      <c r="E15" s="25">
        <v>21970523</v>
      </c>
      <c r="F15" s="25">
        <v>21970523</v>
      </c>
      <c r="G15" s="25"/>
      <c r="H15" s="25">
        <v>15512843</v>
      </c>
      <c r="I15" s="29">
        <f>ROUND(H15/C15*100,2)</f>
        <v>5651.31</v>
      </c>
      <c r="J15" s="29">
        <f>ROUND(H15/D15*100,2)</f>
        <v>72.319999999999993</v>
      </c>
      <c r="K15" s="29">
        <f>ROUND(H15/E15*100,2)</f>
        <v>70.61</v>
      </c>
    </row>
    <row r="16" spans="1:12" x14ac:dyDescent="0.25">
      <c r="A16" s="1" t="s">
        <v>50</v>
      </c>
      <c r="B16" s="6" t="s">
        <v>29</v>
      </c>
      <c r="C16" s="39">
        <f>SUM(C17:C24)</f>
        <v>15879</v>
      </c>
      <c r="D16" s="39">
        <f t="shared" ref="D16:G16" si="4">SUM(D17:D24)</f>
        <v>0</v>
      </c>
      <c r="E16" s="39">
        <f t="shared" si="4"/>
        <v>49480</v>
      </c>
      <c r="F16" s="39">
        <f t="shared" si="4"/>
        <v>49480</v>
      </c>
      <c r="G16" s="39">
        <f t="shared" si="4"/>
        <v>0</v>
      </c>
      <c r="H16" s="39">
        <f t="shared" ref="H16" si="5">SUM(H17:H24)</f>
        <v>49480</v>
      </c>
      <c r="I16" s="43">
        <f>ROUND(H16/C16*100,2)</f>
        <v>311.61</v>
      </c>
      <c r="J16" s="43">
        <v>0</v>
      </c>
      <c r="K16" s="43">
        <f>ROUND(H16/E16*100,2)</f>
        <v>100</v>
      </c>
    </row>
    <row r="17" spans="1:11" x14ac:dyDescent="0.25">
      <c r="A17" s="18" t="s">
        <v>80</v>
      </c>
      <c r="B17" s="4" t="s">
        <v>75</v>
      </c>
      <c r="C17" s="25"/>
      <c r="D17" s="25"/>
      <c r="E17" s="25"/>
      <c r="F17" s="25"/>
      <c r="G17" s="25"/>
      <c r="H17" s="25"/>
      <c r="I17" s="29">
        <v>0</v>
      </c>
      <c r="J17" s="29">
        <v>0</v>
      </c>
      <c r="K17" s="29">
        <v>0</v>
      </c>
    </row>
    <row r="18" spans="1:11" x14ac:dyDescent="0.25">
      <c r="A18" s="18" t="s">
        <v>93</v>
      </c>
      <c r="B18" s="9" t="s">
        <v>76</v>
      </c>
      <c r="C18" s="25"/>
      <c r="D18" s="25"/>
      <c r="E18" s="25"/>
      <c r="F18" s="25"/>
      <c r="G18" s="25"/>
      <c r="H18" s="25"/>
      <c r="I18" s="29">
        <v>0</v>
      </c>
      <c r="J18" s="29">
        <v>0</v>
      </c>
      <c r="K18" s="29">
        <v>0</v>
      </c>
    </row>
    <row r="19" spans="1:11" x14ac:dyDescent="0.25">
      <c r="A19" s="18" t="s">
        <v>94</v>
      </c>
      <c r="B19" s="10" t="s">
        <v>30</v>
      </c>
      <c r="C19" s="25">
        <v>2289</v>
      </c>
      <c r="D19" s="25"/>
      <c r="E19" s="25">
        <v>1698</v>
      </c>
      <c r="F19" s="25">
        <v>1698</v>
      </c>
      <c r="G19" s="25"/>
      <c r="H19" s="25">
        <v>1698</v>
      </c>
      <c r="I19" s="29">
        <f>ROUND(H19/C19*100,2)</f>
        <v>74.180000000000007</v>
      </c>
      <c r="J19" s="29">
        <v>0</v>
      </c>
      <c r="K19" s="29">
        <f>ROUND(H19/E19*100,2)</f>
        <v>100</v>
      </c>
    </row>
    <row r="20" spans="1:11" x14ac:dyDescent="0.25">
      <c r="A20" s="18" t="s">
        <v>95</v>
      </c>
      <c r="B20" s="9" t="s">
        <v>31</v>
      </c>
      <c r="C20" s="25">
        <v>2744</v>
      </c>
      <c r="D20" s="25"/>
      <c r="E20" s="25">
        <v>8959</v>
      </c>
      <c r="F20" s="25">
        <v>8959</v>
      </c>
      <c r="G20" s="25"/>
      <c r="H20" s="25">
        <v>8959</v>
      </c>
      <c r="I20" s="29">
        <f>ROUND(H20/C20*100,2)</f>
        <v>326.49</v>
      </c>
      <c r="J20" s="29">
        <v>0</v>
      </c>
      <c r="K20" s="29">
        <f>ROUND(H20/E20*100,2)</f>
        <v>100</v>
      </c>
    </row>
    <row r="21" spans="1:11" x14ac:dyDescent="0.25">
      <c r="A21" s="18" t="s">
        <v>96</v>
      </c>
      <c r="B21" s="9" t="s">
        <v>114</v>
      </c>
      <c r="C21" s="25"/>
      <c r="D21" s="25"/>
      <c r="E21" s="25">
        <v>1459</v>
      </c>
      <c r="F21" s="25">
        <v>1459</v>
      </c>
      <c r="G21" s="25"/>
      <c r="H21" s="25">
        <v>1459</v>
      </c>
      <c r="I21" s="29">
        <v>0</v>
      </c>
      <c r="J21" s="29">
        <v>0</v>
      </c>
      <c r="K21" s="29">
        <f>ROUND(H21/E21*100,2)</f>
        <v>100</v>
      </c>
    </row>
    <row r="22" spans="1:11" x14ac:dyDescent="0.25">
      <c r="A22" s="18" t="s">
        <v>97</v>
      </c>
      <c r="B22" s="10" t="s">
        <v>115</v>
      </c>
      <c r="C22" s="25"/>
      <c r="D22" s="25"/>
      <c r="E22" s="25"/>
      <c r="F22" s="25"/>
      <c r="G22" s="25"/>
      <c r="H22" s="25"/>
      <c r="I22" s="29">
        <v>0</v>
      </c>
      <c r="J22" s="29">
        <v>0</v>
      </c>
      <c r="K22" s="29">
        <v>0</v>
      </c>
    </row>
    <row r="23" spans="1:11" x14ac:dyDescent="0.25">
      <c r="A23" s="18" t="s">
        <v>98</v>
      </c>
      <c r="B23" s="10" t="s">
        <v>32</v>
      </c>
      <c r="C23" s="25">
        <v>10846</v>
      </c>
      <c r="D23" s="25"/>
      <c r="E23" s="25">
        <v>37364</v>
      </c>
      <c r="F23" s="25">
        <v>37364</v>
      </c>
      <c r="G23" s="25"/>
      <c r="H23" s="25">
        <v>37364</v>
      </c>
      <c r="I23" s="29">
        <f>ROUND(H23/C23*100,2)</f>
        <v>344.5</v>
      </c>
      <c r="J23" s="29">
        <v>0</v>
      </c>
      <c r="K23" s="29">
        <f>ROUND(H23/E23*100,2)</f>
        <v>100</v>
      </c>
    </row>
    <row r="24" spans="1:11" x14ac:dyDescent="0.25">
      <c r="A24" s="18" t="s">
        <v>99</v>
      </c>
      <c r="B24" s="10" t="s">
        <v>89</v>
      </c>
      <c r="C24" s="25"/>
      <c r="D24" s="25"/>
      <c r="E24" s="25"/>
      <c r="F24" s="25"/>
      <c r="G24" s="25"/>
      <c r="H24" s="25"/>
      <c r="I24" s="29">
        <v>0</v>
      </c>
      <c r="J24" s="29">
        <v>0</v>
      </c>
      <c r="K24" s="29">
        <v>0</v>
      </c>
    </row>
    <row r="25" spans="1:11" x14ac:dyDescent="0.25">
      <c r="A25" s="21" t="s">
        <v>51</v>
      </c>
      <c r="B25" s="11" t="s">
        <v>35</v>
      </c>
      <c r="C25" s="24">
        <f>SUM(C26)</f>
        <v>0</v>
      </c>
      <c r="D25" s="24">
        <f>SUM(D26)</f>
        <v>0</v>
      </c>
      <c r="E25" s="24">
        <v>0</v>
      </c>
      <c r="F25" s="24">
        <v>0</v>
      </c>
      <c r="G25" s="24">
        <f>SUM(G26)</f>
        <v>0</v>
      </c>
      <c r="H25" s="24">
        <f>SUM(H26)</f>
        <v>0</v>
      </c>
      <c r="I25" s="28">
        <v>0</v>
      </c>
      <c r="J25" s="28">
        <v>0</v>
      </c>
      <c r="K25" s="28">
        <v>0</v>
      </c>
    </row>
    <row r="26" spans="1:11" x14ac:dyDescent="0.25">
      <c r="A26" s="18" t="s">
        <v>81</v>
      </c>
      <c r="B26" s="9" t="s">
        <v>36</v>
      </c>
      <c r="C26" s="25"/>
      <c r="D26" s="25"/>
      <c r="E26" s="25"/>
      <c r="F26" s="25"/>
      <c r="G26" s="25"/>
      <c r="H26" s="25"/>
      <c r="I26" s="29">
        <v>0</v>
      </c>
      <c r="J26" s="29">
        <v>0</v>
      </c>
      <c r="K26" s="29">
        <v>0</v>
      </c>
    </row>
    <row r="27" spans="1:11" s="8" customFormat="1" x14ac:dyDescent="0.25">
      <c r="A27" s="1" t="s">
        <v>12</v>
      </c>
      <c r="B27" s="5" t="s">
        <v>86</v>
      </c>
      <c r="C27" s="24">
        <f>SUM(C28,C33,C30)</f>
        <v>7874</v>
      </c>
      <c r="D27" s="24">
        <f t="shared" ref="D27:G27" si="6">SUM(D28,D33,D30)</f>
        <v>1872920</v>
      </c>
      <c r="E27" s="24">
        <f t="shared" si="6"/>
        <v>3190420</v>
      </c>
      <c r="F27" s="24">
        <f t="shared" si="6"/>
        <v>3190420</v>
      </c>
      <c r="G27" s="24">
        <f t="shared" si="6"/>
        <v>0</v>
      </c>
      <c r="H27" s="24">
        <f>SUM(H28,H33,H30)</f>
        <v>1317500</v>
      </c>
      <c r="I27" s="28">
        <f>ROUND(H27/C27*100,2)</f>
        <v>16732.28</v>
      </c>
      <c r="J27" s="28">
        <f>ROUND(H27/D27*100,2)</f>
        <v>70.34</v>
      </c>
      <c r="K27" s="28">
        <f>ROUND(H27/E27*100,2)</f>
        <v>41.3</v>
      </c>
    </row>
    <row r="28" spans="1:11" x14ac:dyDescent="0.25">
      <c r="A28" s="1" t="s">
        <v>28</v>
      </c>
      <c r="B28" s="5" t="s">
        <v>87</v>
      </c>
      <c r="C28" s="24">
        <f>SUM(C29)</f>
        <v>0</v>
      </c>
      <c r="D28" s="24">
        <f>SUM(D29)</f>
        <v>1872920</v>
      </c>
      <c r="E28" s="24">
        <v>1872920</v>
      </c>
      <c r="F28" s="24">
        <v>1872920</v>
      </c>
      <c r="G28" s="24">
        <f>SUM(G29)</f>
        <v>0</v>
      </c>
      <c r="H28" s="24">
        <f>SUM(H29)</f>
        <v>0</v>
      </c>
      <c r="I28" s="28">
        <v>0</v>
      </c>
      <c r="J28" s="28">
        <f>ROUND(H28/D28*100,2)</f>
        <v>0</v>
      </c>
      <c r="K28" s="28">
        <f>ROUND(H28/E28*100,2)</f>
        <v>0</v>
      </c>
    </row>
    <row r="29" spans="1:11" x14ac:dyDescent="0.25">
      <c r="A29" s="18" t="s">
        <v>82</v>
      </c>
      <c r="B29" s="9" t="s">
        <v>27</v>
      </c>
      <c r="C29" s="25"/>
      <c r="D29" s="25">
        <v>1872920</v>
      </c>
      <c r="E29" s="25"/>
      <c r="F29" s="25"/>
      <c r="G29" s="25"/>
      <c r="H29" s="25"/>
      <c r="I29" s="29">
        <v>0</v>
      </c>
      <c r="J29" s="29">
        <f>ROUND(H29/D29*100,2)</f>
        <v>0</v>
      </c>
      <c r="K29" s="29">
        <v>0</v>
      </c>
    </row>
    <row r="30" spans="1:11" s="8" customFormat="1" x14ac:dyDescent="0.25">
      <c r="A30" s="1" t="s">
        <v>56</v>
      </c>
      <c r="B30" s="5" t="s">
        <v>33</v>
      </c>
      <c r="C30" s="40">
        <f>SUM(C31:C32)</f>
        <v>7874</v>
      </c>
      <c r="D30" s="40">
        <f t="shared" ref="D30:H30" si="7">SUM(D31:D32)</f>
        <v>0</v>
      </c>
      <c r="E30" s="40">
        <f t="shared" si="7"/>
        <v>1317500</v>
      </c>
      <c r="F30" s="40">
        <f t="shared" ref="F30" si="8">SUM(F31:F32)</f>
        <v>1317500</v>
      </c>
      <c r="G30" s="40">
        <f t="shared" ref="G30" si="9">SUM(G31:G32)</f>
        <v>0</v>
      </c>
      <c r="H30" s="40">
        <f t="shared" si="7"/>
        <v>1317500</v>
      </c>
      <c r="I30" s="44">
        <f>ROUND(H30/C30*100,2)</f>
        <v>16732.28</v>
      </c>
      <c r="J30" s="44">
        <v>0</v>
      </c>
      <c r="K30" s="44">
        <f>ROUND(H30/E30*100,2)</f>
        <v>100</v>
      </c>
    </row>
    <row r="31" spans="1:11" x14ac:dyDescent="0.25">
      <c r="A31" s="18" t="s">
        <v>83</v>
      </c>
      <c r="B31" s="9" t="s">
        <v>91</v>
      </c>
      <c r="C31" s="25"/>
      <c r="D31" s="25"/>
      <c r="E31" s="25"/>
      <c r="F31" s="25"/>
      <c r="G31" s="25"/>
      <c r="H31" s="25"/>
      <c r="I31" s="29">
        <v>0</v>
      </c>
      <c r="J31" s="29">
        <v>0</v>
      </c>
      <c r="K31" s="29">
        <v>0</v>
      </c>
    </row>
    <row r="32" spans="1:11" x14ac:dyDescent="0.25">
      <c r="A32" s="18" t="s">
        <v>90</v>
      </c>
      <c r="B32" s="10" t="s">
        <v>34</v>
      </c>
      <c r="C32" s="25">
        <v>7874</v>
      </c>
      <c r="D32" s="25"/>
      <c r="E32" s="25">
        <v>1317500</v>
      </c>
      <c r="F32" s="25">
        <v>1317500</v>
      </c>
      <c r="G32" s="25"/>
      <c r="H32" s="25">
        <v>1317500</v>
      </c>
      <c r="I32" s="29">
        <f>ROUND(H32/C32*100,2)</f>
        <v>16732.28</v>
      </c>
      <c r="J32" s="29">
        <v>0</v>
      </c>
      <c r="K32" s="29">
        <f>ROUND(H32/E32*100,2)</f>
        <v>100</v>
      </c>
    </row>
    <row r="33" spans="1:11" s="8" customFormat="1" x14ac:dyDescent="0.25">
      <c r="A33" s="1" t="s">
        <v>57</v>
      </c>
      <c r="B33" s="5" t="s">
        <v>37</v>
      </c>
      <c r="C33" s="24">
        <f>SUM(C34:C35)</f>
        <v>0</v>
      </c>
      <c r="D33" s="24">
        <f>SUM(D34:D35)</f>
        <v>0</v>
      </c>
      <c r="E33" s="24">
        <v>0</v>
      </c>
      <c r="F33" s="24">
        <v>0</v>
      </c>
      <c r="G33" s="24">
        <f>SUM(G34:G35)</f>
        <v>0</v>
      </c>
      <c r="H33" s="24">
        <f>SUM(H34:H35)</f>
        <v>0</v>
      </c>
      <c r="I33" s="28">
        <v>0</v>
      </c>
      <c r="J33" s="28">
        <v>0</v>
      </c>
      <c r="K33" s="28">
        <v>0</v>
      </c>
    </row>
    <row r="34" spans="1:11" ht="31.5" x14ac:dyDescent="0.25">
      <c r="A34" s="32" t="s">
        <v>58</v>
      </c>
      <c r="B34" s="10" t="s">
        <v>38</v>
      </c>
      <c r="C34" s="25"/>
      <c r="D34" s="25"/>
      <c r="E34" s="25"/>
      <c r="F34" s="25"/>
      <c r="G34" s="25"/>
      <c r="H34" s="25"/>
      <c r="I34" s="29">
        <v>0</v>
      </c>
      <c r="J34" s="29">
        <v>0</v>
      </c>
      <c r="K34" s="29">
        <v>0</v>
      </c>
    </row>
    <row r="35" spans="1:11" x14ac:dyDescent="0.25">
      <c r="A35" s="18" t="s">
        <v>59</v>
      </c>
      <c r="B35" s="9" t="s">
        <v>39</v>
      </c>
      <c r="C35" s="25"/>
      <c r="D35" s="25"/>
      <c r="E35" s="25"/>
      <c r="F35" s="25"/>
      <c r="G35" s="25"/>
      <c r="H35" s="25"/>
      <c r="I35" s="29">
        <v>0</v>
      </c>
      <c r="J35" s="29">
        <v>0</v>
      </c>
      <c r="K35" s="29">
        <v>0</v>
      </c>
    </row>
    <row r="36" spans="1:11" s="8" customFormat="1" x14ac:dyDescent="0.25">
      <c r="A36" s="1" t="s">
        <v>14</v>
      </c>
      <c r="B36" s="5" t="s">
        <v>84</v>
      </c>
      <c r="C36" s="34">
        <f>SUM(C11,C27)</f>
        <v>298253</v>
      </c>
      <c r="D36" s="34">
        <f t="shared" ref="D36:G36" si="10">SUM(D11,D27)</f>
        <v>23324203</v>
      </c>
      <c r="E36" s="34">
        <f t="shared" si="10"/>
        <v>25210423</v>
      </c>
      <c r="F36" s="34">
        <f t="shared" si="10"/>
        <v>25210423</v>
      </c>
      <c r="G36" s="34">
        <f t="shared" si="10"/>
        <v>0</v>
      </c>
      <c r="H36" s="34">
        <f>SUM(H11,H27)</f>
        <v>16879823</v>
      </c>
      <c r="I36" s="41">
        <f>ROUND(H36/C36*100,2)</f>
        <v>5659.57</v>
      </c>
      <c r="J36" s="41">
        <f>ROUND(H36/D36*100,2)</f>
        <v>72.37</v>
      </c>
      <c r="K36" s="41">
        <f>ROUND(H36/E36*100,2)</f>
        <v>66.959999999999994</v>
      </c>
    </row>
    <row r="37" spans="1:11" s="8" customFormat="1" x14ac:dyDescent="0.25">
      <c r="A37" s="22">
        <v>4</v>
      </c>
      <c r="B37" s="11" t="s">
        <v>43</v>
      </c>
      <c r="C37" s="24">
        <v>105742452</v>
      </c>
      <c r="D37" s="24">
        <v>75933517</v>
      </c>
      <c r="E37" s="24">
        <v>84257534</v>
      </c>
      <c r="F37" s="24">
        <v>84257534</v>
      </c>
      <c r="G37" s="24"/>
      <c r="H37" s="24">
        <v>84257534</v>
      </c>
      <c r="I37" s="28">
        <f>ROUND(H37/C37*100,2)</f>
        <v>79.680000000000007</v>
      </c>
      <c r="J37" s="28">
        <f>ROUND(H37/D37*100,2)</f>
        <v>110.96</v>
      </c>
      <c r="K37" s="28">
        <f>ROUND(H37/E37*100,2)</f>
        <v>100</v>
      </c>
    </row>
    <row r="38" spans="1:11" s="8" customFormat="1" x14ac:dyDescent="0.25">
      <c r="A38" s="22" t="s">
        <v>16</v>
      </c>
      <c r="B38" s="11" t="s">
        <v>69</v>
      </c>
      <c r="C38" s="24"/>
      <c r="D38" s="24"/>
      <c r="E38" s="24"/>
      <c r="F38" s="24"/>
      <c r="G38" s="24"/>
      <c r="H38" s="24"/>
      <c r="I38" s="28">
        <v>0</v>
      </c>
      <c r="J38" s="28">
        <v>0</v>
      </c>
      <c r="K38" s="28">
        <v>0</v>
      </c>
    </row>
    <row r="39" spans="1:11" s="8" customFormat="1" ht="15" customHeight="1" x14ac:dyDescent="0.25">
      <c r="A39" s="1" t="s">
        <v>17</v>
      </c>
      <c r="B39" s="11" t="s">
        <v>42</v>
      </c>
      <c r="C39" s="24">
        <v>180826414</v>
      </c>
      <c r="D39" s="24">
        <v>248781051</v>
      </c>
      <c r="E39" s="24">
        <v>245346120</v>
      </c>
      <c r="F39" s="24">
        <v>244668375</v>
      </c>
      <c r="G39" s="24">
        <v>677745</v>
      </c>
      <c r="H39" s="24">
        <v>176749010</v>
      </c>
      <c r="I39" s="28">
        <f>ROUND(H39/C39*100,2)</f>
        <v>97.75</v>
      </c>
      <c r="J39" s="28">
        <f>ROUND(H39/D39*100,2)</f>
        <v>71.05</v>
      </c>
      <c r="K39" s="28">
        <f>ROUND(H39/E39*100,2)</f>
        <v>72.040000000000006</v>
      </c>
    </row>
    <row r="40" spans="1:11" s="8" customFormat="1" x14ac:dyDescent="0.25">
      <c r="A40" s="22" t="s">
        <v>71</v>
      </c>
      <c r="B40" s="11" t="s">
        <v>100</v>
      </c>
      <c r="C40" s="34">
        <f t="shared" ref="C40:G40" si="11">SUM(C37:C39)</f>
        <v>286568866</v>
      </c>
      <c r="D40" s="34">
        <f t="shared" si="11"/>
        <v>324714568</v>
      </c>
      <c r="E40" s="34">
        <f t="shared" si="11"/>
        <v>329603654</v>
      </c>
      <c r="F40" s="34">
        <f t="shared" si="11"/>
        <v>328925909</v>
      </c>
      <c r="G40" s="34">
        <f t="shared" si="11"/>
        <v>677745</v>
      </c>
      <c r="H40" s="34">
        <f t="shared" ref="H40" si="12">SUM(H37:H39)</f>
        <v>261006544</v>
      </c>
      <c r="I40" s="41">
        <f>ROUND(H40/C40*100,2)</f>
        <v>91.08</v>
      </c>
      <c r="J40" s="41">
        <f>ROUND(H40/D40*100,2)</f>
        <v>80.38</v>
      </c>
      <c r="K40" s="41">
        <f>ROUND(H40/E40*100,2)</f>
        <v>79.19</v>
      </c>
    </row>
    <row r="41" spans="1:11" s="8" customFormat="1" x14ac:dyDescent="0.25">
      <c r="A41" s="5" t="s">
        <v>40</v>
      </c>
      <c r="B41" s="5" t="s">
        <v>101</v>
      </c>
      <c r="C41" s="24">
        <f t="shared" ref="C41:G41" si="13">SUM(C40)</f>
        <v>286568866</v>
      </c>
      <c r="D41" s="24">
        <f t="shared" si="13"/>
        <v>324714568</v>
      </c>
      <c r="E41" s="24">
        <f t="shared" si="13"/>
        <v>329603654</v>
      </c>
      <c r="F41" s="24">
        <f t="shared" si="13"/>
        <v>328925909</v>
      </c>
      <c r="G41" s="24">
        <f t="shared" si="13"/>
        <v>677745</v>
      </c>
      <c r="H41" s="24">
        <f t="shared" ref="H41" si="14">SUM(H40)</f>
        <v>261006544</v>
      </c>
      <c r="I41" s="28">
        <f>ROUND(H41/C41*100,2)</f>
        <v>91.08</v>
      </c>
      <c r="J41" s="28">
        <f>ROUND(H41/D41*100,2)</f>
        <v>80.38</v>
      </c>
      <c r="K41" s="28">
        <f>ROUND(H41/E41*100,2)</f>
        <v>79.19</v>
      </c>
    </row>
    <row r="42" spans="1:11" s="8" customFormat="1" x14ac:dyDescent="0.25">
      <c r="A42" s="23" t="s">
        <v>41</v>
      </c>
      <c r="B42" s="12" t="s">
        <v>77</v>
      </c>
      <c r="C42" s="35">
        <f t="shared" ref="C42" si="15">SUM(C41,C36)</f>
        <v>286867119</v>
      </c>
      <c r="D42" s="35">
        <f t="shared" ref="D42:G42" si="16">SUM(D41,D36)</f>
        <v>348038771</v>
      </c>
      <c r="E42" s="35">
        <f t="shared" si="16"/>
        <v>354814077</v>
      </c>
      <c r="F42" s="35">
        <f t="shared" si="16"/>
        <v>354136332</v>
      </c>
      <c r="G42" s="35">
        <f t="shared" si="16"/>
        <v>677745</v>
      </c>
      <c r="H42" s="35">
        <f t="shared" ref="H42" si="17">SUM(H41,H36)</f>
        <v>277886367</v>
      </c>
      <c r="I42" s="42">
        <f>ROUND(H42/C42*100,2)</f>
        <v>96.87</v>
      </c>
      <c r="J42" s="42">
        <f>ROUND(H42/D42*100,2)</f>
        <v>79.84</v>
      </c>
      <c r="K42" s="42">
        <f>ROUND(H42/E42*100,2)</f>
        <v>78.319999999999993</v>
      </c>
    </row>
    <row r="43" spans="1:11" x14ac:dyDescent="0.25">
      <c r="A43" s="33"/>
      <c r="B43" s="5"/>
      <c r="C43" s="5"/>
      <c r="D43" s="13"/>
      <c r="E43" s="13"/>
      <c r="F43" s="13"/>
      <c r="G43" s="13"/>
      <c r="H43" s="13"/>
    </row>
    <row r="44" spans="1:11" hidden="1" x14ac:dyDescent="0.25">
      <c r="A44" s="33"/>
      <c r="B44" s="5"/>
      <c r="C44" s="5"/>
      <c r="D44" s="13"/>
      <c r="E44" s="13"/>
      <c r="F44" s="13"/>
      <c r="G44" s="13"/>
      <c r="H44" s="13"/>
    </row>
    <row r="45" spans="1:11" x14ac:dyDescent="0.25">
      <c r="A45" s="5" t="s">
        <v>5</v>
      </c>
      <c r="B45" s="33"/>
      <c r="C45" s="33"/>
      <c r="D45" s="33"/>
      <c r="E45" s="33"/>
      <c r="F45" s="46"/>
      <c r="G45" s="46"/>
      <c r="H45" s="33"/>
    </row>
    <row r="46" spans="1:11" ht="22.5" customHeight="1" x14ac:dyDescent="0.25">
      <c r="A46" s="6" t="s">
        <v>6</v>
      </c>
      <c r="B46" s="7"/>
      <c r="C46" s="7"/>
      <c r="D46" s="3"/>
      <c r="E46" s="3"/>
      <c r="F46" s="3"/>
      <c r="G46" s="3"/>
      <c r="H46" s="3"/>
      <c r="K46" s="3" t="s">
        <v>85</v>
      </c>
    </row>
    <row r="47" spans="1:11" ht="22.5" customHeight="1" x14ac:dyDescent="0.25">
      <c r="A47" s="51" t="s">
        <v>3</v>
      </c>
      <c r="B47" s="52" t="s">
        <v>4</v>
      </c>
      <c r="C47" s="52" t="s">
        <v>88</v>
      </c>
      <c r="D47" s="50" t="s">
        <v>109</v>
      </c>
      <c r="E47" s="50" t="s">
        <v>110</v>
      </c>
      <c r="F47" s="50" t="s">
        <v>111</v>
      </c>
      <c r="G47" s="50" t="s">
        <v>112</v>
      </c>
      <c r="H47" s="50" t="s">
        <v>120</v>
      </c>
      <c r="I47" s="53" t="s">
        <v>120</v>
      </c>
      <c r="J47" s="53"/>
      <c r="K47" s="53"/>
    </row>
    <row r="48" spans="1:11" ht="68.25" customHeight="1" x14ac:dyDescent="0.25">
      <c r="A48" s="51"/>
      <c r="B48" s="52"/>
      <c r="C48" s="52"/>
      <c r="D48" s="50"/>
      <c r="E48" s="50"/>
      <c r="F48" s="50"/>
      <c r="G48" s="50"/>
      <c r="H48" s="50"/>
      <c r="I48" s="38" t="s">
        <v>121</v>
      </c>
      <c r="J48" s="38" t="s">
        <v>122</v>
      </c>
      <c r="K48" s="38" t="s">
        <v>123</v>
      </c>
    </row>
    <row r="49" spans="1:12" x14ac:dyDescent="0.25">
      <c r="A49" s="45" t="s">
        <v>19</v>
      </c>
      <c r="B49" s="47" t="s">
        <v>20</v>
      </c>
      <c r="C49" s="45" t="s">
        <v>21</v>
      </c>
      <c r="D49" s="45" t="s">
        <v>22</v>
      </c>
      <c r="E49" s="47" t="s">
        <v>23</v>
      </c>
      <c r="F49" s="47" t="s">
        <v>66</v>
      </c>
      <c r="G49" s="47" t="s">
        <v>67</v>
      </c>
      <c r="H49" s="47" t="s">
        <v>68</v>
      </c>
      <c r="I49" s="47" t="s">
        <v>72</v>
      </c>
      <c r="J49" s="47" t="s">
        <v>73</v>
      </c>
      <c r="K49" s="47" t="s">
        <v>124</v>
      </c>
    </row>
    <row r="50" spans="1:12" x14ac:dyDescent="0.25">
      <c r="A50" s="1" t="s">
        <v>60</v>
      </c>
      <c r="B50" s="19" t="s">
        <v>64</v>
      </c>
      <c r="C50" s="24">
        <f t="shared" ref="C50:G50" si="18">SUM(C51:C54)</f>
        <v>202609585</v>
      </c>
      <c r="D50" s="24">
        <f t="shared" si="18"/>
        <v>339888191</v>
      </c>
      <c r="E50" s="24">
        <f t="shared" si="18"/>
        <v>346663497</v>
      </c>
      <c r="F50" s="24">
        <f t="shared" si="18"/>
        <v>345985752</v>
      </c>
      <c r="G50" s="24">
        <f t="shared" si="18"/>
        <v>677745</v>
      </c>
      <c r="H50" s="24">
        <f t="shared" ref="H50" si="19">SUM(H51:H54)</f>
        <v>210713624</v>
      </c>
      <c r="I50" s="28">
        <f>ROUND(H50/C50*100,2)</f>
        <v>104</v>
      </c>
      <c r="J50" s="28">
        <f>ROUND(H50/D50*100,2)</f>
        <v>61.99</v>
      </c>
      <c r="K50" s="28">
        <f>ROUND(H50/E50*100,2)</f>
        <v>60.78</v>
      </c>
    </row>
    <row r="51" spans="1:12" s="8" customFormat="1" x14ac:dyDescent="0.25">
      <c r="A51" s="1" t="s">
        <v>24</v>
      </c>
      <c r="B51" s="6" t="s">
        <v>7</v>
      </c>
      <c r="C51" s="24">
        <v>132806864</v>
      </c>
      <c r="D51" s="24">
        <v>238616871</v>
      </c>
      <c r="E51" s="24">
        <v>231346173</v>
      </c>
      <c r="F51" s="24">
        <v>230773542</v>
      </c>
      <c r="G51" s="24">
        <v>572631</v>
      </c>
      <c r="H51" s="24">
        <v>140946510</v>
      </c>
      <c r="I51" s="28">
        <f>ROUND(H51/C51*100,2)</f>
        <v>106.13</v>
      </c>
      <c r="J51" s="28">
        <f>ROUND(H51/D51*100,2)</f>
        <v>59.07</v>
      </c>
      <c r="K51" s="28">
        <f>ROUND(H51/E51*100,2)</f>
        <v>60.92</v>
      </c>
    </row>
    <row r="52" spans="1:12" s="8" customFormat="1" x14ac:dyDescent="0.25">
      <c r="A52" s="1" t="s">
        <v>50</v>
      </c>
      <c r="B52" s="14" t="s">
        <v>8</v>
      </c>
      <c r="C52" s="24">
        <v>31595399</v>
      </c>
      <c r="D52" s="24">
        <v>49538383</v>
      </c>
      <c r="E52" s="24">
        <v>48659305</v>
      </c>
      <c r="F52" s="24">
        <v>48554191</v>
      </c>
      <c r="G52" s="24">
        <v>105114</v>
      </c>
      <c r="H52" s="24">
        <v>29449209</v>
      </c>
      <c r="I52" s="28">
        <f>ROUND(H52/C52*100,2)</f>
        <v>93.21</v>
      </c>
      <c r="J52" s="28">
        <f>ROUND(H52/D52*100,2)</f>
        <v>59.45</v>
      </c>
      <c r="K52" s="28">
        <f>ROUND(H52/E52*100,2)</f>
        <v>60.52</v>
      </c>
    </row>
    <row r="53" spans="1:12" s="8" customFormat="1" x14ac:dyDescent="0.25">
      <c r="A53" s="1" t="s">
        <v>51</v>
      </c>
      <c r="B53" s="14" t="s">
        <v>9</v>
      </c>
      <c r="C53" s="24">
        <v>38207322</v>
      </c>
      <c r="D53" s="24">
        <v>51732937</v>
      </c>
      <c r="E53" s="24">
        <v>66658019</v>
      </c>
      <c r="F53" s="24">
        <v>66658019</v>
      </c>
      <c r="G53" s="24"/>
      <c r="H53" s="24">
        <v>40317905</v>
      </c>
      <c r="I53" s="28">
        <f>ROUND(H53/C53*100,2)</f>
        <v>105.52</v>
      </c>
      <c r="J53" s="28">
        <f>ROUND(H53/D53*100,2)</f>
        <v>77.930000000000007</v>
      </c>
      <c r="K53" s="28">
        <f>ROUND(H53/E53*100,2)</f>
        <v>60.48</v>
      </c>
    </row>
    <row r="54" spans="1:12" s="8" customFormat="1" x14ac:dyDescent="0.25">
      <c r="A54" s="1" t="s">
        <v>52</v>
      </c>
      <c r="B54" s="14" t="s">
        <v>18</v>
      </c>
      <c r="C54" s="24">
        <f>SUM(C55:C57)</f>
        <v>0</v>
      </c>
      <c r="D54" s="24">
        <f t="shared" ref="D54:G54" si="20">SUM(D55:D57)</f>
        <v>0</v>
      </c>
      <c r="E54" s="24">
        <f t="shared" si="20"/>
        <v>0</v>
      </c>
      <c r="F54" s="24">
        <f t="shared" si="20"/>
        <v>0</v>
      </c>
      <c r="G54" s="24">
        <f t="shared" si="20"/>
        <v>0</v>
      </c>
      <c r="H54" s="24">
        <f>SUM(H55:H57)</f>
        <v>0</v>
      </c>
      <c r="I54" s="28">
        <v>0</v>
      </c>
      <c r="J54" s="28">
        <v>0</v>
      </c>
      <c r="K54" s="28">
        <v>0</v>
      </c>
    </row>
    <row r="55" spans="1:12" x14ac:dyDescent="0.25">
      <c r="A55" s="18" t="s">
        <v>53</v>
      </c>
      <c r="B55" s="16" t="s">
        <v>44</v>
      </c>
      <c r="C55" s="25"/>
      <c r="D55" s="25"/>
      <c r="E55" s="25"/>
      <c r="F55" s="25"/>
      <c r="G55" s="25"/>
      <c r="H55" s="25"/>
      <c r="I55" s="29">
        <v>0</v>
      </c>
      <c r="J55" s="29">
        <v>0</v>
      </c>
      <c r="K55" s="29">
        <v>0</v>
      </c>
      <c r="L55" s="15"/>
    </row>
    <row r="56" spans="1:12" x14ac:dyDescent="0.25">
      <c r="A56" s="18" t="s">
        <v>54</v>
      </c>
      <c r="B56" s="16" t="s">
        <v>45</v>
      </c>
      <c r="C56" s="25"/>
      <c r="D56" s="25"/>
      <c r="E56" s="25"/>
      <c r="F56" s="25"/>
      <c r="G56" s="25"/>
      <c r="H56" s="25"/>
      <c r="I56" s="29">
        <v>0</v>
      </c>
      <c r="J56" s="29">
        <v>0</v>
      </c>
      <c r="K56" s="29">
        <v>0</v>
      </c>
      <c r="L56" s="15"/>
    </row>
    <row r="57" spans="1:12" x14ac:dyDescent="0.25">
      <c r="A57" s="18" t="s">
        <v>55</v>
      </c>
      <c r="B57" s="4" t="s">
        <v>63</v>
      </c>
      <c r="C57" s="25">
        <f>SUM(C58:C59)</f>
        <v>0</v>
      </c>
      <c r="D57" s="25">
        <f t="shared" ref="D57:G57" si="21">SUM(D58:D59)</f>
        <v>0</v>
      </c>
      <c r="E57" s="25">
        <f t="shared" si="21"/>
        <v>0</v>
      </c>
      <c r="F57" s="25">
        <f t="shared" si="21"/>
        <v>0</v>
      </c>
      <c r="G57" s="25">
        <f t="shared" si="21"/>
        <v>0</v>
      </c>
      <c r="H57" s="25">
        <f>SUM(H58:H59)</f>
        <v>0</v>
      </c>
      <c r="I57" s="29">
        <v>0</v>
      </c>
      <c r="J57" s="29">
        <v>0</v>
      </c>
      <c r="K57" s="29">
        <v>0</v>
      </c>
      <c r="L57" s="4"/>
    </row>
    <row r="58" spans="1:12" x14ac:dyDescent="0.25">
      <c r="A58" s="18" t="s">
        <v>103</v>
      </c>
      <c r="B58" s="4" t="s">
        <v>13</v>
      </c>
      <c r="C58" s="25"/>
      <c r="D58" s="25"/>
      <c r="E58" s="25"/>
      <c r="F58" s="25"/>
      <c r="G58" s="25"/>
      <c r="H58" s="25"/>
      <c r="I58" s="29">
        <v>0</v>
      </c>
      <c r="J58" s="29">
        <v>0</v>
      </c>
      <c r="K58" s="29">
        <v>0</v>
      </c>
      <c r="L58" s="4"/>
    </row>
    <row r="59" spans="1:12" x14ac:dyDescent="0.25">
      <c r="A59" s="18" t="s">
        <v>104</v>
      </c>
      <c r="B59" s="4" t="s">
        <v>116</v>
      </c>
      <c r="C59" s="25"/>
      <c r="D59" s="25"/>
      <c r="E59" s="25"/>
      <c r="F59" s="25"/>
      <c r="G59" s="25"/>
      <c r="H59" s="25"/>
      <c r="I59" s="29">
        <v>0</v>
      </c>
      <c r="J59" s="29">
        <v>0</v>
      </c>
      <c r="K59" s="29">
        <v>0</v>
      </c>
      <c r="L59" s="4"/>
    </row>
    <row r="60" spans="1:12" s="8" customFormat="1" x14ac:dyDescent="0.25">
      <c r="A60" s="1" t="s">
        <v>61</v>
      </c>
      <c r="B60" s="20" t="s">
        <v>65</v>
      </c>
      <c r="C60" s="24">
        <f>SUM(C61:C63)</f>
        <v>0</v>
      </c>
      <c r="D60" s="24">
        <f t="shared" ref="D60:G60" si="22">SUM(D61:D63)</f>
        <v>8150580</v>
      </c>
      <c r="E60" s="24">
        <f t="shared" si="22"/>
        <v>8150580</v>
      </c>
      <c r="F60" s="24">
        <f t="shared" si="22"/>
        <v>8150580</v>
      </c>
      <c r="G60" s="24">
        <f t="shared" si="22"/>
        <v>0</v>
      </c>
      <c r="H60" s="24">
        <f>SUM(H61:H63)</f>
        <v>8087526</v>
      </c>
      <c r="I60" s="28">
        <v>0</v>
      </c>
      <c r="J60" s="28">
        <f>ROUND(H60/D60*100,2)</f>
        <v>99.23</v>
      </c>
      <c r="K60" s="28">
        <f>ROUND(H60/E60*100,2)</f>
        <v>99.23</v>
      </c>
      <c r="L60" s="6"/>
    </row>
    <row r="61" spans="1:12" s="8" customFormat="1" x14ac:dyDescent="0.25">
      <c r="A61" s="1" t="s">
        <v>28</v>
      </c>
      <c r="B61" s="14" t="s">
        <v>46</v>
      </c>
      <c r="C61" s="24"/>
      <c r="D61" s="24">
        <v>8150580</v>
      </c>
      <c r="E61" s="24">
        <v>8150580</v>
      </c>
      <c r="F61" s="24">
        <v>8150580</v>
      </c>
      <c r="G61" s="24"/>
      <c r="H61" s="24">
        <v>8087526</v>
      </c>
      <c r="I61" s="28">
        <v>0</v>
      </c>
      <c r="J61" s="28">
        <f>ROUND(H61/D61*100,2)</f>
        <v>99.23</v>
      </c>
      <c r="K61" s="28">
        <f>ROUND(H61/E61*100,2)</f>
        <v>99.23</v>
      </c>
      <c r="L61" s="14"/>
    </row>
    <row r="62" spans="1:12" s="8" customFormat="1" x14ac:dyDescent="0.25">
      <c r="A62" s="1" t="s">
        <v>56</v>
      </c>
      <c r="B62" s="14" t="s">
        <v>11</v>
      </c>
      <c r="C62" s="24"/>
      <c r="D62" s="24"/>
      <c r="E62" s="24"/>
      <c r="F62" s="24"/>
      <c r="G62" s="24"/>
      <c r="H62" s="24"/>
      <c r="I62" s="28">
        <v>0</v>
      </c>
      <c r="J62" s="28">
        <v>0</v>
      </c>
      <c r="K62" s="28">
        <v>0</v>
      </c>
      <c r="L62" s="14"/>
    </row>
    <row r="63" spans="1:12" s="8" customFormat="1" x14ac:dyDescent="0.25">
      <c r="A63" s="1" t="s">
        <v>57</v>
      </c>
      <c r="B63" s="14" t="s">
        <v>47</v>
      </c>
      <c r="C63" s="24">
        <f>SUM(C64:C65)</f>
        <v>0</v>
      </c>
      <c r="D63" s="24">
        <f t="shared" ref="D63:G63" si="23">SUM(D64:D65)</f>
        <v>0</v>
      </c>
      <c r="E63" s="24">
        <f t="shared" si="23"/>
        <v>0</v>
      </c>
      <c r="F63" s="24">
        <f t="shared" si="23"/>
        <v>0</v>
      </c>
      <c r="G63" s="24">
        <f t="shared" si="23"/>
        <v>0</v>
      </c>
      <c r="H63" s="24">
        <f>SUM(H64:H65)</f>
        <v>0</v>
      </c>
      <c r="I63" s="28">
        <v>0</v>
      </c>
      <c r="J63" s="28">
        <v>0</v>
      </c>
      <c r="K63" s="28">
        <v>0</v>
      </c>
      <c r="L63" s="14"/>
    </row>
    <row r="64" spans="1:12" x14ac:dyDescent="0.25">
      <c r="A64" s="18" t="s">
        <v>58</v>
      </c>
      <c r="B64" s="16" t="s">
        <v>48</v>
      </c>
      <c r="C64" s="25"/>
      <c r="D64" s="25"/>
      <c r="E64" s="25"/>
      <c r="F64" s="25"/>
      <c r="G64" s="25"/>
      <c r="H64" s="25"/>
      <c r="I64" s="29">
        <v>0</v>
      </c>
      <c r="J64" s="29">
        <v>0</v>
      </c>
      <c r="K64" s="29">
        <v>0</v>
      </c>
      <c r="L64" s="15"/>
    </row>
    <row r="65" spans="1:12" x14ac:dyDescent="0.25">
      <c r="A65" s="18" t="s">
        <v>59</v>
      </c>
      <c r="B65" s="16" t="s">
        <v>49</v>
      </c>
      <c r="C65" s="25"/>
      <c r="D65" s="25"/>
      <c r="E65" s="25"/>
      <c r="F65" s="25"/>
      <c r="G65" s="25"/>
      <c r="H65" s="25"/>
      <c r="I65" s="29">
        <v>0</v>
      </c>
      <c r="J65" s="29">
        <v>0</v>
      </c>
      <c r="K65" s="29">
        <v>0</v>
      </c>
      <c r="L65" s="14"/>
    </row>
    <row r="66" spans="1:12" s="8" customFormat="1" x14ac:dyDescent="0.25">
      <c r="A66" s="1" t="s">
        <v>14</v>
      </c>
      <c r="B66" s="1" t="s">
        <v>62</v>
      </c>
      <c r="C66" s="24">
        <f t="shared" ref="C66" si="24">SUM(C60,C50)</f>
        <v>202609585</v>
      </c>
      <c r="D66" s="24">
        <f t="shared" ref="D66:E66" si="25">SUM(D60,D50)</f>
        <v>348038771</v>
      </c>
      <c r="E66" s="24">
        <f t="shared" si="25"/>
        <v>354814077</v>
      </c>
      <c r="F66" s="24">
        <f t="shared" ref="F66:G66" si="26">SUM(F60,F50)</f>
        <v>354136332</v>
      </c>
      <c r="G66" s="24">
        <f t="shared" si="26"/>
        <v>677745</v>
      </c>
      <c r="H66" s="24">
        <f t="shared" ref="H66" si="27">SUM(H60,H50)</f>
        <v>218801150</v>
      </c>
      <c r="I66" s="28">
        <f>ROUND(H66/C66*100,2)</f>
        <v>107.99</v>
      </c>
      <c r="J66" s="28">
        <f>ROUND(H66/D66*100,2)</f>
        <v>62.87</v>
      </c>
      <c r="K66" s="28">
        <f>ROUND(H66/E66*100,2)</f>
        <v>61.67</v>
      </c>
      <c r="L66" s="14"/>
    </row>
    <row r="67" spans="1:12" s="8" customFormat="1" x14ac:dyDescent="0.25">
      <c r="A67" s="1" t="s">
        <v>15</v>
      </c>
      <c r="B67" s="5" t="s">
        <v>70</v>
      </c>
      <c r="C67" s="24"/>
      <c r="D67" s="24"/>
      <c r="E67" s="24"/>
      <c r="F67" s="24"/>
      <c r="G67" s="24">
        <v>0</v>
      </c>
      <c r="H67" s="24"/>
      <c r="I67" s="28">
        <v>0</v>
      </c>
      <c r="J67" s="28">
        <v>0</v>
      </c>
      <c r="K67" s="28">
        <v>0</v>
      </c>
      <c r="L67" s="14"/>
    </row>
    <row r="68" spans="1:12" s="8" customFormat="1" x14ac:dyDescent="0.25">
      <c r="A68" s="1" t="s">
        <v>16</v>
      </c>
      <c r="B68" s="11" t="s">
        <v>117</v>
      </c>
      <c r="C68" s="24"/>
      <c r="D68" s="24"/>
      <c r="E68" s="24"/>
      <c r="F68" s="24"/>
      <c r="G68" s="24">
        <v>0</v>
      </c>
      <c r="H68" s="24"/>
      <c r="I68" s="28">
        <v>0</v>
      </c>
      <c r="J68" s="28">
        <v>0</v>
      </c>
      <c r="K68" s="28">
        <v>0</v>
      </c>
      <c r="L68" s="14"/>
    </row>
    <row r="69" spans="1:12" s="8" customFormat="1" x14ac:dyDescent="0.25">
      <c r="A69" s="1" t="s">
        <v>17</v>
      </c>
      <c r="B69" s="5" t="s">
        <v>105</v>
      </c>
      <c r="C69" s="24">
        <f>SUM(C67:C68)</f>
        <v>0</v>
      </c>
      <c r="D69" s="24">
        <f t="shared" ref="D69:G69" si="28">SUM(D67:D68)</f>
        <v>0</v>
      </c>
      <c r="E69" s="24">
        <f t="shared" si="28"/>
        <v>0</v>
      </c>
      <c r="F69" s="24">
        <f t="shared" si="28"/>
        <v>0</v>
      </c>
      <c r="G69" s="24">
        <f t="shared" si="28"/>
        <v>0</v>
      </c>
      <c r="H69" s="24">
        <f>SUM(H67:H68)</f>
        <v>0</v>
      </c>
      <c r="I69" s="28">
        <v>0</v>
      </c>
      <c r="J69" s="28">
        <v>0</v>
      </c>
      <c r="K69" s="28">
        <v>0</v>
      </c>
      <c r="L69" s="14"/>
    </row>
    <row r="70" spans="1:12" s="8" customFormat="1" x14ac:dyDescent="0.25">
      <c r="A70" s="1" t="s">
        <v>71</v>
      </c>
      <c r="B70" s="6" t="s">
        <v>106</v>
      </c>
      <c r="C70" s="24">
        <f>SUM(C69)</f>
        <v>0</v>
      </c>
      <c r="D70" s="24">
        <f t="shared" ref="D70:G70" si="29">SUM(D69)</f>
        <v>0</v>
      </c>
      <c r="E70" s="24">
        <f t="shared" si="29"/>
        <v>0</v>
      </c>
      <c r="F70" s="24">
        <f t="shared" si="29"/>
        <v>0</v>
      </c>
      <c r="G70" s="24">
        <f t="shared" si="29"/>
        <v>0</v>
      </c>
      <c r="H70" s="24">
        <f>SUM(H69)</f>
        <v>0</v>
      </c>
      <c r="I70" s="28">
        <v>0</v>
      </c>
      <c r="J70" s="28">
        <v>0</v>
      </c>
      <c r="K70" s="28">
        <v>0</v>
      </c>
      <c r="L70" s="14"/>
    </row>
    <row r="71" spans="1:12" s="8" customFormat="1" x14ac:dyDescent="0.25">
      <c r="A71" s="12" t="s">
        <v>40</v>
      </c>
      <c r="B71" s="17" t="s">
        <v>107</v>
      </c>
      <c r="C71" s="26">
        <f t="shared" ref="C71:G71" si="30">SUM(C70,C66)</f>
        <v>202609585</v>
      </c>
      <c r="D71" s="26">
        <f t="shared" si="30"/>
        <v>348038771</v>
      </c>
      <c r="E71" s="26">
        <f t="shared" si="30"/>
        <v>354814077</v>
      </c>
      <c r="F71" s="26">
        <f t="shared" si="30"/>
        <v>354136332</v>
      </c>
      <c r="G71" s="26">
        <f t="shared" si="30"/>
        <v>677745</v>
      </c>
      <c r="H71" s="26">
        <f t="shared" ref="H71" si="31">SUM(H70,H66)</f>
        <v>218801150</v>
      </c>
      <c r="I71" s="31">
        <f>ROUND(H71/C71*100,2)</f>
        <v>107.99</v>
      </c>
      <c r="J71" s="31">
        <f>ROUND(H71/D71*100,2)</f>
        <v>62.87</v>
      </c>
      <c r="K71" s="31">
        <f>ROUND(H71/E71*100,2)</f>
        <v>61.67</v>
      </c>
      <c r="L71" s="6"/>
    </row>
    <row r="72" spans="1:12" x14ac:dyDescent="0.25">
      <c r="A72" s="4"/>
      <c r="B72" s="4"/>
      <c r="C72" s="4"/>
    </row>
    <row r="73" spans="1:12" x14ac:dyDescent="0.25">
      <c r="A73" s="4"/>
      <c r="B73" s="4"/>
      <c r="C73" s="4"/>
    </row>
    <row r="74" spans="1:12" x14ac:dyDescent="0.25">
      <c r="A74" s="4"/>
      <c r="B74" s="4"/>
      <c r="C74" s="4"/>
    </row>
    <row r="75" spans="1:12" x14ac:dyDescent="0.25">
      <c r="A75" s="4"/>
      <c r="B75" s="4"/>
      <c r="C75" s="4"/>
    </row>
    <row r="76" spans="1:12" x14ac:dyDescent="0.25">
      <c r="A76" s="4"/>
      <c r="B76" s="4"/>
      <c r="C76" s="4"/>
    </row>
    <row r="77" spans="1:12" x14ac:dyDescent="0.25">
      <c r="A77" s="4"/>
      <c r="B77" s="4"/>
      <c r="C77" s="4"/>
    </row>
    <row r="78" spans="1:12" x14ac:dyDescent="0.25">
      <c r="A78" s="4"/>
      <c r="B78" s="4"/>
      <c r="C78" s="4"/>
    </row>
    <row r="79" spans="1:12" x14ac:dyDescent="0.25">
      <c r="A79" s="4"/>
      <c r="B79" s="4"/>
      <c r="C79" s="4"/>
    </row>
    <row r="80" spans="1:12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</sheetData>
  <mergeCells count="20">
    <mergeCell ref="F47:F48"/>
    <mergeCell ref="G47:G48"/>
    <mergeCell ref="I47:K47"/>
    <mergeCell ref="I8:K8"/>
    <mergeCell ref="A3:K3"/>
    <mergeCell ref="A4:K4"/>
    <mergeCell ref="H8:H9"/>
    <mergeCell ref="A47:A48"/>
    <mergeCell ref="B47:B48"/>
    <mergeCell ref="C47:C48"/>
    <mergeCell ref="D47:D48"/>
    <mergeCell ref="E47:E48"/>
    <mergeCell ref="H47:H48"/>
    <mergeCell ref="A8:A9"/>
    <mergeCell ref="B8:B9"/>
    <mergeCell ref="C8:C9"/>
    <mergeCell ref="F8:F9"/>
    <mergeCell ref="G8:G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zoomScale="85" zoomScaleNormal="85" workbookViewId="0">
      <selection activeCell="K1" sqref="K1"/>
    </sheetView>
  </sheetViews>
  <sheetFormatPr defaultRowHeight="15.75" x14ac:dyDescent="0.25"/>
  <cols>
    <col min="1" max="1" width="8.140625" style="2" customWidth="1"/>
    <col min="2" max="2" width="71.140625" style="2" customWidth="1"/>
    <col min="3" max="11" width="17.28515625" style="2" customWidth="1"/>
    <col min="12" max="256" width="9.140625" style="2"/>
    <col min="257" max="257" width="8.140625" style="2" customWidth="1"/>
    <col min="258" max="258" width="71.140625" style="2" customWidth="1"/>
    <col min="259" max="259" width="19.85546875" style="2" bestFit="1" customWidth="1"/>
    <col min="260" max="262" width="18" style="2" customWidth="1"/>
    <col min="263" max="263" width="18.28515625" style="2" bestFit="1" customWidth="1"/>
    <col min="264" max="264" width="18" style="2" customWidth="1"/>
    <col min="265" max="512" width="9.140625" style="2"/>
    <col min="513" max="513" width="8.140625" style="2" customWidth="1"/>
    <col min="514" max="514" width="71.140625" style="2" customWidth="1"/>
    <col min="515" max="515" width="19.85546875" style="2" bestFit="1" customWidth="1"/>
    <col min="516" max="518" width="18" style="2" customWidth="1"/>
    <col min="519" max="519" width="18.28515625" style="2" bestFit="1" customWidth="1"/>
    <col min="520" max="520" width="18" style="2" customWidth="1"/>
    <col min="521" max="768" width="9.140625" style="2"/>
    <col min="769" max="769" width="8.140625" style="2" customWidth="1"/>
    <col min="770" max="770" width="71.140625" style="2" customWidth="1"/>
    <col min="771" max="771" width="19.85546875" style="2" bestFit="1" customWidth="1"/>
    <col min="772" max="774" width="18" style="2" customWidth="1"/>
    <col min="775" max="775" width="18.28515625" style="2" bestFit="1" customWidth="1"/>
    <col min="776" max="776" width="18" style="2" customWidth="1"/>
    <col min="777" max="1024" width="9.140625" style="2"/>
    <col min="1025" max="1025" width="8.140625" style="2" customWidth="1"/>
    <col min="1026" max="1026" width="71.140625" style="2" customWidth="1"/>
    <col min="1027" max="1027" width="19.85546875" style="2" bestFit="1" customWidth="1"/>
    <col min="1028" max="1030" width="18" style="2" customWidth="1"/>
    <col min="1031" max="1031" width="18.28515625" style="2" bestFit="1" customWidth="1"/>
    <col min="1032" max="1032" width="18" style="2" customWidth="1"/>
    <col min="1033" max="1280" width="9.140625" style="2"/>
    <col min="1281" max="1281" width="8.140625" style="2" customWidth="1"/>
    <col min="1282" max="1282" width="71.140625" style="2" customWidth="1"/>
    <col min="1283" max="1283" width="19.85546875" style="2" bestFit="1" customWidth="1"/>
    <col min="1284" max="1286" width="18" style="2" customWidth="1"/>
    <col min="1287" max="1287" width="18.28515625" style="2" bestFit="1" customWidth="1"/>
    <col min="1288" max="1288" width="18" style="2" customWidth="1"/>
    <col min="1289" max="1536" width="9.140625" style="2"/>
    <col min="1537" max="1537" width="8.140625" style="2" customWidth="1"/>
    <col min="1538" max="1538" width="71.140625" style="2" customWidth="1"/>
    <col min="1539" max="1539" width="19.85546875" style="2" bestFit="1" customWidth="1"/>
    <col min="1540" max="1542" width="18" style="2" customWidth="1"/>
    <col min="1543" max="1543" width="18.28515625" style="2" bestFit="1" customWidth="1"/>
    <col min="1544" max="1544" width="18" style="2" customWidth="1"/>
    <col min="1545" max="1792" width="9.140625" style="2"/>
    <col min="1793" max="1793" width="8.140625" style="2" customWidth="1"/>
    <col min="1794" max="1794" width="71.140625" style="2" customWidth="1"/>
    <col min="1795" max="1795" width="19.85546875" style="2" bestFit="1" customWidth="1"/>
    <col min="1796" max="1798" width="18" style="2" customWidth="1"/>
    <col min="1799" max="1799" width="18.28515625" style="2" bestFit="1" customWidth="1"/>
    <col min="1800" max="1800" width="18" style="2" customWidth="1"/>
    <col min="1801" max="2048" width="9.140625" style="2"/>
    <col min="2049" max="2049" width="8.140625" style="2" customWidth="1"/>
    <col min="2050" max="2050" width="71.140625" style="2" customWidth="1"/>
    <col min="2051" max="2051" width="19.85546875" style="2" bestFit="1" customWidth="1"/>
    <col min="2052" max="2054" width="18" style="2" customWidth="1"/>
    <col min="2055" max="2055" width="18.28515625" style="2" bestFit="1" customWidth="1"/>
    <col min="2056" max="2056" width="18" style="2" customWidth="1"/>
    <col min="2057" max="2304" width="9.140625" style="2"/>
    <col min="2305" max="2305" width="8.140625" style="2" customWidth="1"/>
    <col min="2306" max="2306" width="71.140625" style="2" customWidth="1"/>
    <col min="2307" max="2307" width="19.85546875" style="2" bestFit="1" customWidth="1"/>
    <col min="2308" max="2310" width="18" style="2" customWidth="1"/>
    <col min="2311" max="2311" width="18.28515625" style="2" bestFit="1" customWidth="1"/>
    <col min="2312" max="2312" width="18" style="2" customWidth="1"/>
    <col min="2313" max="2560" width="9.140625" style="2"/>
    <col min="2561" max="2561" width="8.140625" style="2" customWidth="1"/>
    <col min="2562" max="2562" width="71.140625" style="2" customWidth="1"/>
    <col min="2563" max="2563" width="19.85546875" style="2" bestFit="1" customWidth="1"/>
    <col min="2564" max="2566" width="18" style="2" customWidth="1"/>
    <col min="2567" max="2567" width="18.28515625" style="2" bestFit="1" customWidth="1"/>
    <col min="2568" max="2568" width="18" style="2" customWidth="1"/>
    <col min="2569" max="2816" width="9.140625" style="2"/>
    <col min="2817" max="2817" width="8.140625" style="2" customWidth="1"/>
    <col min="2818" max="2818" width="71.140625" style="2" customWidth="1"/>
    <col min="2819" max="2819" width="19.85546875" style="2" bestFit="1" customWidth="1"/>
    <col min="2820" max="2822" width="18" style="2" customWidth="1"/>
    <col min="2823" max="2823" width="18.28515625" style="2" bestFit="1" customWidth="1"/>
    <col min="2824" max="2824" width="18" style="2" customWidth="1"/>
    <col min="2825" max="3072" width="9.140625" style="2"/>
    <col min="3073" max="3073" width="8.140625" style="2" customWidth="1"/>
    <col min="3074" max="3074" width="71.140625" style="2" customWidth="1"/>
    <col min="3075" max="3075" width="19.85546875" style="2" bestFit="1" customWidth="1"/>
    <col min="3076" max="3078" width="18" style="2" customWidth="1"/>
    <col min="3079" max="3079" width="18.28515625" style="2" bestFit="1" customWidth="1"/>
    <col min="3080" max="3080" width="18" style="2" customWidth="1"/>
    <col min="3081" max="3328" width="9.140625" style="2"/>
    <col min="3329" max="3329" width="8.140625" style="2" customWidth="1"/>
    <col min="3330" max="3330" width="71.140625" style="2" customWidth="1"/>
    <col min="3331" max="3331" width="19.85546875" style="2" bestFit="1" customWidth="1"/>
    <col min="3332" max="3334" width="18" style="2" customWidth="1"/>
    <col min="3335" max="3335" width="18.28515625" style="2" bestFit="1" customWidth="1"/>
    <col min="3336" max="3336" width="18" style="2" customWidth="1"/>
    <col min="3337" max="3584" width="9.140625" style="2"/>
    <col min="3585" max="3585" width="8.140625" style="2" customWidth="1"/>
    <col min="3586" max="3586" width="71.140625" style="2" customWidth="1"/>
    <col min="3587" max="3587" width="19.85546875" style="2" bestFit="1" customWidth="1"/>
    <col min="3588" max="3590" width="18" style="2" customWidth="1"/>
    <col min="3591" max="3591" width="18.28515625" style="2" bestFit="1" customWidth="1"/>
    <col min="3592" max="3592" width="18" style="2" customWidth="1"/>
    <col min="3593" max="3840" width="9.140625" style="2"/>
    <col min="3841" max="3841" width="8.140625" style="2" customWidth="1"/>
    <col min="3842" max="3842" width="71.140625" style="2" customWidth="1"/>
    <col min="3843" max="3843" width="19.85546875" style="2" bestFit="1" customWidth="1"/>
    <col min="3844" max="3846" width="18" style="2" customWidth="1"/>
    <col min="3847" max="3847" width="18.28515625" style="2" bestFit="1" customWidth="1"/>
    <col min="3848" max="3848" width="18" style="2" customWidth="1"/>
    <col min="3849" max="4096" width="9.140625" style="2"/>
    <col min="4097" max="4097" width="8.140625" style="2" customWidth="1"/>
    <col min="4098" max="4098" width="71.140625" style="2" customWidth="1"/>
    <col min="4099" max="4099" width="19.85546875" style="2" bestFit="1" customWidth="1"/>
    <col min="4100" max="4102" width="18" style="2" customWidth="1"/>
    <col min="4103" max="4103" width="18.28515625" style="2" bestFit="1" customWidth="1"/>
    <col min="4104" max="4104" width="18" style="2" customWidth="1"/>
    <col min="4105" max="4352" width="9.140625" style="2"/>
    <col min="4353" max="4353" width="8.140625" style="2" customWidth="1"/>
    <col min="4354" max="4354" width="71.140625" style="2" customWidth="1"/>
    <col min="4355" max="4355" width="19.85546875" style="2" bestFit="1" customWidth="1"/>
    <col min="4356" max="4358" width="18" style="2" customWidth="1"/>
    <col min="4359" max="4359" width="18.28515625" style="2" bestFit="1" customWidth="1"/>
    <col min="4360" max="4360" width="18" style="2" customWidth="1"/>
    <col min="4361" max="4608" width="9.140625" style="2"/>
    <col min="4609" max="4609" width="8.140625" style="2" customWidth="1"/>
    <col min="4610" max="4610" width="71.140625" style="2" customWidth="1"/>
    <col min="4611" max="4611" width="19.85546875" style="2" bestFit="1" customWidth="1"/>
    <col min="4612" max="4614" width="18" style="2" customWidth="1"/>
    <col min="4615" max="4615" width="18.28515625" style="2" bestFit="1" customWidth="1"/>
    <col min="4616" max="4616" width="18" style="2" customWidth="1"/>
    <col min="4617" max="4864" width="9.140625" style="2"/>
    <col min="4865" max="4865" width="8.140625" style="2" customWidth="1"/>
    <col min="4866" max="4866" width="71.140625" style="2" customWidth="1"/>
    <col min="4867" max="4867" width="19.85546875" style="2" bestFit="1" customWidth="1"/>
    <col min="4868" max="4870" width="18" style="2" customWidth="1"/>
    <col min="4871" max="4871" width="18.28515625" style="2" bestFit="1" customWidth="1"/>
    <col min="4872" max="4872" width="18" style="2" customWidth="1"/>
    <col min="4873" max="5120" width="9.140625" style="2"/>
    <col min="5121" max="5121" width="8.140625" style="2" customWidth="1"/>
    <col min="5122" max="5122" width="71.140625" style="2" customWidth="1"/>
    <col min="5123" max="5123" width="19.85546875" style="2" bestFit="1" customWidth="1"/>
    <col min="5124" max="5126" width="18" style="2" customWidth="1"/>
    <col min="5127" max="5127" width="18.28515625" style="2" bestFit="1" customWidth="1"/>
    <col min="5128" max="5128" width="18" style="2" customWidth="1"/>
    <col min="5129" max="5376" width="9.140625" style="2"/>
    <col min="5377" max="5377" width="8.140625" style="2" customWidth="1"/>
    <col min="5378" max="5378" width="71.140625" style="2" customWidth="1"/>
    <col min="5379" max="5379" width="19.85546875" style="2" bestFit="1" customWidth="1"/>
    <col min="5380" max="5382" width="18" style="2" customWidth="1"/>
    <col min="5383" max="5383" width="18.28515625" style="2" bestFit="1" customWidth="1"/>
    <col min="5384" max="5384" width="18" style="2" customWidth="1"/>
    <col min="5385" max="5632" width="9.140625" style="2"/>
    <col min="5633" max="5633" width="8.140625" style="2" customWidth="1"/>
    <col min="5634" max="5634" width="71.140625" style="2" customWidth="1"/>
    <col min="5635" max="5635" width="19.85546875" style="2" bestFit="1" customWidth="1"/>
    <col min="5636" max="5638" width="18" style="2" customWidth="1"/>
    <col min="5639" max="5639" width="18.28515625" style="2" bestFit="1" customWidth="1"/>
    <col min="5640" max="5640" width="18" style="2" customWidth="1"/>
    <col min="5641" max="5888" width="9.140625" style="2"/>
    <col min="5889" max="5889" width="8.140625" style="2" customWidth="1"/>
    <col min="5890" max="5890" width="71.140625" style="2" customWidth="1"/>
    <col min="5891" max="5891" width="19.85546875" style="2" bestFit="1" customWidth="1"/>
    <col min="5892" max="5894" width="18" style="2" customWidth="1"/>
    <col min="5895" max="5895" width="18.28515625" style="2" bestFit="1" customWidth="1"/>
    <col min="5896" max="5896" width="18" style="2" customWidth="1"/>
    <col min="5897" max="6144" width="9.140625" style="2"/>
    <col min="6145" max="6145" width="8.140625" style="2" customWidth="1"/>
    <col min="6146" max="6146" width="71.140625" style="2" customWidth="1"/>
    <col min="6147" max="6147" width="19.85546875" style="2" bestFit="1" customWidth="1"/>
    <col min="6148" max="6150" width="18" style="2" customWidth="1"/>
    <col min="6151" max="6151" width="18.28515625" style="2" bestFit="1" customWidth="1"/>
    <col min="6152" max="6152" width="18" style="2" customWidth="1"/>
    <col min="6153" max="6400" width="9.140625" style="2"/>
    <col min="6401" max="6401" width="8.140625" style="2" customWidth="1"/>
    <col min="6402" max="6402" width="71.140625" style="2" customWidth="1"/>
    <col min="6403" max="6403" width="19.85546875" style="2" bestFit="1" customWidth="1"/>
    <col min="6404" max="6406" width="18" style="2" customWidth="1"/>
    <col min="6407" max="6407" width="18.28515625" style="2" bestFit="1" customWidth="1"/>
    <col min="6408" max="6408" width="18" style="2" customWidth="1"/>
    <col min="6409" max="6656" width="9.140625" style="2"/>
    <col min="6657" max="6657" width="8.140625" style="2" customWidth="1"/>
    <col min="6658" max="6658" width="71.140625" style="2" customWidth="1"/>
    <col min="6659" max="6659" width="19.85546875" style="2" bestFit="1" customWidth="1"/>
    <col min="6660" max="6662" width="18" style="2" customWidth="1"/>
    <col min="6663" max="6663" width="18.28515625" style="2" bestFit="1" customWidth="1"/>
    <col min="6664" max="6664" width="18" style="2" customWidth="1"/>
    <col min="6665" max="6912" width="9.140625" style="2"/>
    <col min="6913" max="6913" width="8.140625" style="2" customWidth="1"/>
    <col min="6914" max="6914" width="71.140625" style="2" customWidth="1"/>
    <col min="6915" max="6915" width="19.85546875" style="2" bestFit="1" customWidth="1"/>
    <col min="6916" max="6918" width="18" style="2" customWidth="1"/>
    <col min="6919" max="6919" width="18.28515625" style="2" bestFit="1" customWidth="1"/>
    <col min="6920" max="6920" width="18" style="2" customWidth="1"/>
    <col min="6921" max="7168" width="9.140625" style="2"/>
    <col min="7169" max="7169" width="8.140625" style="2" customWidth="1"/>
    <col min="7170" max="7170" width="71.140625" style="2" customWidth="1"/>
    <col min="7171" max="7171" width="19.85546875" style="2" bestFit="1" customWidth="1"/>
    <col min="7172" max="7174" width="18" style="2" customWidth="1"/>
    <col min="7175" max="7175" width="18.28515625" style="2" bestFit="1" customWidth="1"/>
    <col min="7176" max="7176" width="18" style="2" customWidth="1"/>
    <col min="7177" max="7424" width="9.140625" style="2"/>
    <col min="7425" max="7425" width="8.140625" style="2" customWidth="1"/>
    <col min="7426" max="7426" width="71.140625" style="2" customWidth="1"/>
    <col min="7427" max="7427" width="19.85546875" style="2" bestFit="1" customWidth="1"/>
    <col min="7428" max="7430" width="18" style="2" customWidth="1"/>
    <col min="7431" max="7431" width="18.28515625" style="2" bestFit="1" customWidth="1"/>
    <col min="7432" max="7432" width="18" style="2" customWidth="1"/>
    <col min="7433" max="7680" width="9.140625" style="2"/>
    <col min="7681" max="7681" width="8.140625" style="2" customWidth="1"/>
    <col min="7682" max="7682" width="71.140625" style="2" customWidth="1"/>
    <col min="7683" max="7683" width="19.85546875" style="2" bestFit="1" customWidth="1"/>
    <col min="7684" max="7686" width="18" style="2" customWidth="1"/>
    <col min="7687" max="7687" width="18.28515625" style="2" bestFit="1" customWidth="1"/>
    <col min="7688" max="7688" width="18" style="2" customWidth="1"/>
    <col min="7689" max="7936" width="9.140625" style="2"/>
    <col min="7937" max="7937" width="8.140625" style="2" customWidth="1"/>
    <col min="7938" max="7938" width="71.140625" style="2" customWidth="1"/>
    <col min="7939" max="7939" width="19.85546875" style="2" bestFit="1" customWidth="1"/>
    <col min="7940" max="7942" width="18" style="2" customWidth="1"/>
    <col min="7943" max="7943" width="18.28515625" style="2" bestFit="1" customWidth="1"/>
    <col min="7944" max="7944" width="18" style="2" customWidth="1"/>
    <col min="7945" max="8192" width="9.140625" style="2"/>
    <col min="8193" max="8193" width="8.140625" style="2" customWidth="1"/>
    <col min="8194" max="8194" width="71.140625" style="2" customWidth="1"/>
    <col min="8195" max="8195" width="19.85546875" style="2" bestFit="1" customWidth="1"/>
    <col min="8196" max="8198" width="18" style="2" customWidth="1"/>
    <col min="8199" max="8199" width="18.28515625" style="2" bestFit="1" customWidth="1"/>
    <col min="8200" max="8200" width="18" style="2" customWidth="1"/>
    <col min="8201" max="8448" width="9.140625" style="2"/>
    <col min="8449" max="8449" width="8.140625" style="2" customWidth="1"/>
    <col min="8450" max="8450" width="71.140625" style="2" customWidth="1"/>
    <col min="8451" max="8451" width="19.85546875" style="2" bestFit="1" customWidth="1"/>
    <col min="8452" max="8454" width="18" style="2" customWidth="1"/>
    <col min="8455" max="8455" width="18.28515625" style="2" bestFit="1" customWidth="1"/>
    <col min="8456" max="8456" width="18" style="2" customWidth="1"/>
    <col min="8457" max="8704" width="9.140625" style="2"/>
    <col min="8705" max="8705" width="8.140625" style="2" customWidth="1"/>
    <col min="8706" max="8706" width="71.140625" style="2" customWidth="1"/>
    <col min="8707" max="8707" width="19.85546875" style="2" bestFit="1" customWidth="1"/>
    <col min="8708" max="8710" width="18" style="2" customWidth="1"/>
    <col min="8711" max="8711" width="18.28515625" style="2" bestFit="1" customWidth="1"/>
    <col min="8712" max="8712" width="18" style="2" customWidth="1"/>
    <col min="8713" max="8960" width="9.140625" style="2"/>
    <col min="8961" max="8961" width="8.140625" style="2" customWidth="1"/>
    <col min="8962" max="8962" width="71.140625" style="2" customWidth="1"/>
    <col min="8963" max="8963" width="19.85546875" style="2" bestFit="1" customWidth="1"/>
    <col min="8964" max="8966" width="18" style="2" customWidth="1"/>
    <col min="8967" max="8967" width="18.28515625" style="2" bestFit="1" customWidth="1"/>
    <col min="8968" max="8968" width="18" style="2" customWidth="1"/>
    <col min="8969" max="9216" width="9.140625" style="2"/>
    <col min="9217" max="9217" width="8.140625" style="2" customWidth="1"/>
    <col min="9218" max="9218" width="71.140625" style="2" customWidth="1"/>
    <col min="9219" max="9219" width="19.85546875" style="2" bestFit="1" customWidth="1"/>
    <col min="9220" max="9222" width="18" style="2" customWidth="1"/>
    <col min="9223" max="9223" width="18.28515625" style="2" bestFit="1" customWidth="1"/>
    <col min="9224" max="9224" width="18" style="2" customWidth="1"/>
    <col min="9225" max="9472" width="9.140625" style="2"/>
    <col min="9473" max="9473" width="8.140625" style="2" customWidth="1"/>
    <col min="9474" max="9474" width="71.140625" style="2" customWidth="1"/>
    <col min="9475" max="9475" width="19.85546875" style="2" bestFit="1" customWidth="1"/>
    <col min="9476" max="9478" width="18" style="2" customWidth="1"/>
    <col min="9479" max="9479" width="18.28515625" style="2" bestFit="1" customWidth="1"/>
    <col min="9480" max="9480" width="18" style="2" customWidth="1"/>
    <col min="9481" max="9728" width="9.140625" style="2"/>
    <col min="9729" max="9729" width="8.140625" style="2" customWidth="1"/>
    <col min="9730" max="9730" width="71.140625" style="2" customWidth="1"/>
    <col min="9731" max="9731" width="19.85546875" style="2" bestFit="1" customWidth="1"/>
    <col min="9732" max="9734" width="18" style="2" customWidth="1"/>
    <col min="9735" max="9735" width="18.28515625" style="2" bestFit="1" customWidth="1"/>
    <col min="9736" max="9736" width="18" style="2" customWidth="1"/>
    <col min="9737" max="9984" width="9.140625" style="2"/>
    <col min="9985" max="9985" width="8.140625" style="2" customWidth="1"/>
    <col min="9986" max="9986" width="71.140625" style="2" customWidth="1"/>
    <col min="9987" max="9987" width="19.85546875" style="2" bestFit="1" customWidth="1"/>
    <col min="9988" max="9990" width="18" style="2" customWidth="1"/>
    <col min="9991" max="9991" width="18.28515625" style="2" bestFit="1" customWidth="1"/>
    <col min="9992" max="9992" width="18" style="2" customWidth="1"/>
    <col min="9993" max="10240" width="9.140625" style="2"/>
    <col min="10241" max="10241" width="8.140625" style="2" customWidth="1"/>
    <col min="10242" max="10242" width="71.140625" style="2" customWidth="1"/>
    <col min="10243" max="10243" width="19.85546875" style="2" bestFit="1" customWidth="1"/>
    <col min="10244" max="10246" width="18" style="2" customWidth="1"/>
    <col min="10247" max="10247" width="18.28515625" style="2" bestFit="1" customWidth="1"/>
    <col min="10248" max="10248" width="18" style="2" customWidth="1"/>
    <col min="10249" max="10496" width="9.140625" style="2"/>
    <col min="10497" max="10497" width="8.140625" style="2" customWidth="1"/>
    <col min="10498" max="10498" width="71.140625" style="2" customWidth="1"/>
    <col min="10499" max="10499" width="19.85546875" style="2" bestFit="1" customWidth="1"/>
    <col min="10500" max="10502" width="18" style="2" customWidth="1"/>
    <col min="10503" max="10503" width="18.28515625" style="2" bestFit="1" customWidth="1"/>
    <col min="10504" max="10504" width="18" style="2" customWidth="1"/>
    <col min="10505" max="10752" width="9.140625" style="2"/>
    <col min="10753" max="10753" width="8.140625" style="2" customWidth="1"/>
    <col min="10754" max="10754" width="71.140625" style="2" customWidth="1"/>
    <col min="10755" max="10755" width="19.85546875" style="2" bestFit="1" customWidth="1"/>
    <col min="10756" max="10758" width="18" style="2" customWidth="1"/>
    <col min="10759" max="10759" width="18.28515625" style="2" bestFit="1" customWidth="1"/>
    <col min="10760" max="10760" width="18" style="2" customWidth="1"/>
    <col min="10761" max="11008" width="9.140625" style="2"/>
    <col min="11009" max="11009" width="8.140625" style="2" customWidth="1"/>
    <col min="11010" max="11010" width="71.140625" style="2" customWidth="1"/>
    <col min="11011" max="11011" width="19.85546875" style="2" bestFit="1" customWidth="1"/>
    <col min="11012" max="11014" width="18" style="2" customWidth="1"/>
    <col min="11015" max="11015" width="18.28515625" style="2" bestFit="1" customWidth="1"/>
    <col min="11016" max="11016" width="18" style="2" customWidth="1"/>
    <col min="11017" max="11264" width="9.140625" style="2"/>
    <col min="11265" max="11265" width="8.140625" style="2" customWidth="1"/>
    <col min="11266" max="11266" width="71.140625" style="2" customWidth="1"/>
    <col min="11267" max="11267" width="19.85546875" style="2" bestFit="1" customWidth="1"/>
    <col min="11268" max="11270" width="18" style="2" customWidth="1"/>
    <col min="11271" max="11271" width="18.28515625" style="2" bestFit="1" customWidth="1"/>
    <col min="11272" max="11272" width="18" style="2" customWidth="1"/>
    <col min="11273" max="11520" width="9.140625" style="2"/>
    <col min="11521" max="11521" width="8.140625" style="2" customWidth="1"/>
    <col min="11522" max="11522" width="71.140625" style="2" customWidth="1"/>
    <col min="11523" max="11523" width="19.85546875" style="2" bestFit="1" customWidth="1"/>
    <col min="11524" max="11526" width="18" style="2" customWidth="1"/>
    <col min="11527" max="11527" width="18.28515625" style="2" bestFit="1" customWidth="1"/>
    <col min="11528" max="11528" width="18" style="2" customWidth="1"/>
    <col min="11529" max="11776" width="9.140625" style="2"/>
    <col min="11777" max="11777" width="8.140625" style="2" customWidth="1"/>
    <col min="11778" max="11778" width="71.140625" style="2" customWidth="1"/>
    <col min="11779" max="11779" width="19.85546875" style="2" bestFit="1" customWidth="1"/>
    <col min="11780" max="11782" width="18" style="2" customWidth="1"/>
    <col min="11783" max="11783" width="18.28515625" style="2" bestFit="1" customWidth="1"/>
    <col min="11784" max="11784" width="18" style="2" customWidth="1"/>
    <col min="11785" max="12032" width="9.140625" style="2"/>
    <col min="12033" max="12033" width="8.140625" style="2" customWidth="1"/>
    <col min="12034" max="12034" width="71.140625" style="2" customWidth="1"/>
    <col min="12035" max="12035" width="19.85546875" style="2" bestFit="1" customWidth="1"/>
    <col min="12036" max="12038" width="18" style="2" customWidth="1"/>
    <col min="12039" max="12039" width="18.28515625" style="2" bestFit="1" customWidth="1"/>
    <col min="12040" max="12040" width="18" style="2" customWidth="1"/>
    <col min="12041" max="12288" width="9.140625" style="2"/>
    <col min="12289" max="12289" width="8.140625" style="2" customWidth="1"/>
    <col min="12290" max="12290" width="71.140625" style="2" customWidth="1"/>
    <col min="12291" max="12291" width="19.85546875" style="2" bestFit="1" customWidth="1"/>
    <col min="12292" max="12294" width="18" style="2" customWidth="1"/>
    <col min="12295" max="12295" width="18.28515625" style="2" bestFit="1" customWidth="1"/>
    <col min="12296" max="12296" width="18" style="2" customWidth="1"/>
    <col min="12297" max="12544" width="9.140625" style="2"/>
    <col min="12545" max="12545" width="8.140625" style="2" customWidth="1"/>
    <col min="12546" max="12546" width="71.140625" style="2" customWidth="1"/>
    <col min="12547" max="12547" width="19.85546875" style="2" bestFit="1" customWidth="1"/>
    <col min="12548" max="12550" width="18" style="2" customWidth="1"/>
    <col min="12551" max="12551" width="18.28515625" style="2" bestFit="1" customWidth="1"/>
    <col min="12552" max="12552" width="18" style="2" customWidth="1"/>
    <col min="12553" max="12800" width="9.140625" style="2"/>
    <col min="12801" max="12801" width="8.140625" style="2" customWidth="1"/>
    <col min="12802" max="12802" width="71.140625" style="2" customWidth="1"/>
    <col min="12803" max="12803" width="19.85546875" style="2" bestFit="1" customWidth="1"/>
    <col min="12804" max="12806" width="18" style="2" customWidth="1"/>
    <col min="12807" max="12807" width="18.28515625" style="2" bestFit="1" customWidth="1"/>
    <col min="12808" max="12808" width="18" style="2" customWidth="1"/>
    <col min="12809" max="13056" width="9.140625" style="2"/>
    <col min="13057" max="13057" width="8.140625" style="2" customWidth="1"/>
    <col min="13058" max="13058" width="71.140625" style="2" customWidth="1"/>
    <col min="13059" max="13059" width="19.85546875" style="2" bestFit="1" customWidth="1"/>
    <col min="13060" max="13062" width="18" style="2" customWidth="1"/>
    <col min="13063" max="13063" width="18.28515625" style="2" bestFit="1" customWidth="1"/>
    <col min="13064" max="13064" width="18" style="2" customWidth="1"/>
    <col min="13065" max="13312" width="9.140625" style="2"/>
    <col min="13313" max="13313" width="8.140625" style="2" customWidth="1"/>
    <col min="13314" max="13314" width="71.140625" style="2" customWidth="1"/>
    <col min="13315" max="13315" width="19.85546875" style="2" bestFit="1" customWidth="1"/>
    <col min="13316" max="13318" width="18" style="2" customWidth="1"/>
    <col min="13319" max="13319" width="18.28515625" style="2" bestFit="1" customWidth="1"/>
    <col min="13320" max="13320" width="18" style="2" customWidth="1"/>
    <col min="13321" max="13568" width="9.140625" style="2"/>
    <col min="13569" max="13569" width="8.140625" style="2" customWidth="1"/>
    <col min="13570" max="13570" width="71.140625" style="2" customWidth="1"/>
    <col min="13571" max="13571" width="19.85546875" style="2" bestFit="1" customWidth="1"/>
    <col min="13572" max="13574" width="18" style="2" customWidth="1"/>
    <col min="13575" max="13575" width="18.28515625" style="2" bestFit="1" customWidth="1"/>
    <col min="13576" max="13576" width="18" style="2" customWidth="1"/>
    <col min="13577" max="13824" width="9.140625" style="2"/>
    <col min="13825" max="13825" width="8.140625" style="2" customWidth="1"/>
    <col min="13826" max="13826" width="71.140625" style="2" customWidth="1"/>
    <col min="13827" max="13827" width="19.85546875" style="2" bestFit="1" customWidth="1"/>
    <col min="13828" max="13830" width="18" style="2" customWidth="1"/>
    <col min="13831" max="13831" width="18.28515625" style="2" bestFit="1" customWidth="1"/>
    <col min="13832" max="13832" width="18" style="2" customWidth="1"/>
    <col min="13833" max="14080" width="9.140625" style="2"/>
    <col min="14081" max="14081" width="8.140625" style="2" customWidth="1"/>
    <col min="14082" max="14082" width="71.140625" style="2" customWidth="1"/>
    <col min="14083" max="14083" width="19.85546875" style="2" bestFit="1" customWidth="1"/>
    <col min="14084" max="14086" width="18" style="2" customWidth="1"/>
    <col min="14087" max="14087" width="18.28515625" style="2" bestFit="1" customWidth="1"/>
    <col min="14088" max="14088" width="18" style="2" customWidth="1"/>
    <col min="14089" max="14336" width="9.140625" style="2"/>
    <col min="14337" max="14337" width="8.140625" style="2" customWidth="1"/>
    <col min="14338" max="14338" width="71.140625" style="2" customWidth="1"/>
    <col min="14339" max="14339" width="19.85546875" style="2" bestFit="1" customWidth="1"/>
    <col min="14340" max="14342" width="18" style="2" customWidth="1"/>
    <col min="14343" max="14343" width="18.28515625" style="2" bestFit="1" customWidth="1"/>
    <col min="14344" max="14344" width="18" style="2" customWidth="1"/>
    <col min="14345" max="14592" width="9.140625" style="2"/>
    <col min="14593" max="14593" width="8.140625" style="2" customWidth="1"/>
    <col min="14594" max="14594" width="71.140625" style="2" customWidth="1"/>
    <col min="14595" max="14595" width="19.85546875" style="2" bestFit="1" customWidth="1"/>
    <col min="14596" max="14598" width="18" style="2" customWidth="1"/>
    <col min="14599" max="14599" width="18.28515625" style="2" bestFit="1" customWidth="1"/>
    <col min="14600" max="14600" width="18" style="2" customWidth="1"/>
    <col min="14601" max="14848" width="9.140625" style="2"/>
    <col min="14849" max="14849" width="8.140625" style="2" customWidth="1"/>
    <col min="14850" max="14850" width="71.140625" style="2" customWidth="1"/>
    <col min="14851" max="14851" width="19.85546875" style="2" bestFit="1" customWidth="1"/>
    <col min="14852" max="14854" width="18" style="2" customWidth="1"/>
    <col min="14855" max="14855" width="18.28515625" style="2" bestFit="1" customWidth="1"/>
    <col min="14856" max="14856" width="18" style="2" customWidth="1"/>
    <col min="14857" max="15104" width="9.140625" style="2"/>
    <col min="15105" max="15105" width="8.140625" style="2" customWidth="1"/>
    <col min="15106" max="15106" width="71.140625" style="2" customWidth="1"/>
    <col min="15107" max="15107" width="19.85546875" style="2" bestFit="1" customWidth="1"/>
    <col min="15108" max="15110" width="18" style="2" customWidth="1"/>
    <col min="15111" max="15111" width="18.28515625" style="2" bestFit="1" customWidth="1"/>
    <col min="15112" max="15112" width="18" style="2" customWidth="1"/>
    <col min="15113" max="15360" width="9.140625" style="2"/>
    <col min="15361" max="15361" width="8.140625" style="2" customWidth="1"/>
    <col min="15362" max="15362" width="71.140625" style="2" customWidth="1"/>
    <col min="15363" max="15363" width="19.85546875" style="2" bestFit="1" customWidth="1"/>
    <col min="15364" max="15366" width="18" style="2" customWidth="1"/>
    <col min="15367" max="15367" width="18.28515625" style="2" bestFit="1" customWidth="1"/>
    <col min="15368" max="15368" width="18" style="2" customWidth="1"/>
    <col min="15369" max="15616" width="9.140625" style="2"/>
    <col min="15617" max="15617" width="8.140625" style="2" customWidth="1"/>
    <col min="15618" max="15618" width="71.140625" style="2" customWidth="1"/>
    <col min="15619" max="15619" width="19.85546875" style="2" bestFit="1" customWidth="1"/>
    <col min="15620" max="15622" width="18" style="2" customWidth="1"/>
    <col min="15623" max="15623" width="18.28515625" style="2" bestFit="1" customWidth="1"/>
    <col min="15624" max="15624" width="18" style="2" customWidth="1"/>
    <col min="15625" max="15872" width="9.140625" style="2"/>
    <col min="15873" max="15873" width="8.140625" style="2" customWidth="1"/>
    <col min="15874" max="15874" width="71.140625" style="2" customWidth="1"/>
    <col min="15875" max="15875" width="19.85546875" style="2" bestFit="1" customWidth="1"/>
    <col min="15876" max="15878" width="18" style="2" customWidth="1"/>
    <col min="15879" max="15879" width="18.28515625" style="2" bestFit="1" customWidth="1"/>
    <col min="15880" max="15880" width="18" style="2" customWidth="1"/>
    <col min="15881" max="16128" width="9.140625" style="2"/>
    <col min="16129" max="16129" width="8.140625" style="2" customWidth="1"/>
    <col min="16130" max="16130" width="71.140625" style="2" customWidth="1"/>
    <col min="16131" max="16131" width="19.85546875" style="2" bestFit="1" customWidth="1"/>
    <col min="16132" max="16134" width="18" style="2" customWidth="1"/>
    <col min="16135" max="16135" width="18.28515625" style="2" bestFit="1" customWidth="1"/>
    <col min="16136" max="16136" width="18" style="2" customWidth="1"/>
    <col min="16137" max="16384" width="9.140625" style="2"/>
  </cols>
  <sheetData>
    <row r="1" spans="1:12" x14ac:dyDescent="0.25">
      <c r="I1" s="4"/>
      <c r="J1" s="4"/>
      <c r="K1" s="3" t="s">
        <v>125</v>
      </c>
      <c r="L1" s="4"/>
    </row>
    <row r="2" spans="1:12" x14ac:dyDescent="0.25">
      <c r="D2" s="3"/>
      <c r="E2" s="3"/>
      <c r="F2" s="3"/>
      <c r="G2" s="3"/>
      <c r="H2" s="3"/>
    </row>
    <row r="3" spans="1:12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ht="31.5" customHeight="1" x14ac:dyDescent="0.25">
      <c r="A4" s="49" t="s">
        <v>119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x14ac:dyDescent="0.25">
      <c r="A5" s="33"/>
      <c r="B5" s="33"/>
      <c r="C5" s="33"/>
      <c r="D5" s="33"/>
      <c r="E5" s="33"/>
      <c r="F5" s="46"/>
      <c r="G5" s="46"/>
      <c r="H5" s="33"/>
    </row>
    <row r="6" spans="1:12" x14ac:dyDescent="0.25">
      <c r="A6" s="5" t="s">
        <v>1</v>
      </c>
      <c r="B6" s="33"/>
      <c r="C6" s="33"/>
      <c r="D6" s="33"/>
      <c r="E6" s="33"/>
      <c r="F6" s="46"/>
      <c r="G6" s="46"/>
      <c r="H6" s="33"/>
    </row>
    <row r="7" spans="1:12" ht="18" customHeight="1" x14ac:dyDescent="0.25">
      <c r="A7" s="6" t="s">
        <v>2</v>
      </c>
      <c r="B7" s="7"/>
      <c r="C7" s="7"/>
      <c r="K7" s="3" t="s">
        <v>85</v>
      </c>
    </row>
    <row r="8" spans="1:12" ht="18" customHeight="1" x14ac:dyDescent="0.25">
      <c r="A8" s="51" t="s">
        <v>3</v>
      </c>
      <c r="B8" s="52" t="s">
        <v>4</v>
      </c>
      <c r="C8" s="52" t="s">
        <v>88</v>
      </c>
      <c r="D8" s="50" t="s">
        <v>109</v>
      </c>
      <c r="E8" s="50" t="s">
        <v>110</v>
      </c>
      <c r="F8" s="50" t="s">
        <v>111</v>
      </c>
      <c r="G8" s="50" t="s">
        <v>112</v>
      </c>
      <c r="H8" s="50" t="s">
        <v>120</v>
      </c>
      <c r="I8" s="53" t="s">
        <v>120</v>
      </c>
      <c r="J8" s="53"/>
      <c r="K8" s="53"/>
    </row>
    <row r="9" spans="1:12" ht="70.5" customHeight="1" x14ac:dyDescent="0.25">
      <c r="A9" s="51"/>
      <c r="B9" s="52"/>
      <c r="C9" s="52"/>
      <c r="D9" s="50"/>
      <c r="E9" s="50"/>
      <c r="F9" s="50"/>
      <c r="G9" s="50"/>
      <c r="H9" s="50"/>
      <c r="I9" s="38" t="s">
        <v>121</v>
      </c>
      <c r="J9" s="38" t="s">
        <v>122</v>
      </c>
      <c r="K9" s="38" t="s">
        <v>123</v>
      </c>
    </row>
    <row r="10" spans="1:12" x14ac:dyDescent="0.25">
      <c r="A10" s="37" t="s">
        <v>19</v>
      </c>
      <c r="B10" s="36" t="s">
        <v>20</v>
      </c>
      <c r="C10" s="37" t="s">
        <v>21</v>
      </c>
      <c r="D10" s="37" t="s">
        <v>22</v>
      </c>
      <c r="E10" s="36" t="s">
        <v>23</v>
      </c>
      <c r="F10" s="47" t="s">
        <v>66</v>
      </c>
      <c r="G10" s="47" t="s">
        <v>67</v>
      </c>
      <c r="H10" s="36" t="s">
        <v>68</v>
      </c>
      <c r="I10" s="36" t="s">
        <v>72</v>
      </c>
      <c r="J10" s="36" t="s">
        <v>73</v>
      </c>
      <c r="K10" s="36" t="s">
        <v>124</v>
      </c>
    </row>
    <row r="11" spans="1:12" x14ac:dyDescent="0.25">
      <c r="A11" s="21" t="s">
        <v>10</v>
      </c>
      <c r="B11" s="11" t="s">
        <v>102</v>
      </c>
      <c r="C11" s="24">
        <f>SUM(Önkormányzat!C11,Hivatal!C11)</f>
        <v>278670261</v>
      </c>
      <c r="D11" s="24">
        <f>SUM(Önkormányzat!D11,Hivatal!D11)</f>
        <v>354485952</v>
      </c>
      <c r="E11" s="24">
        <f>SUM(Önkormányzat!E11,Hivatal!E11)</f>
        <v>452660153</v>
      </c>
      <c r="F11" s="24">
        <f>SUM(Önkormányzat!F11,Hivatal!F11)</f>
        <v>449521546</v>
      </c>
      <c r="G11" s="24">
        <f>SUM(Önkormányzat!G11,Hivatal!G11)</f>
        <v>3138607</v>
      </c>
      <c r="H11" s="24">
        <f>SUM(Önkormányzat!H11,Hivatal!H11)</f>
        <v>416242831</v>
      </c>
      <c r="I11" s="28">
        <f>ROUND(H11/C11*100,2)</f>
        <v>149.37</v>
      </c>
      <c r="J11" s="28">
        <f>ROUND(H11/D11*100,2)</f>
        <v>117.42</v>
      </c>
      <c r="K11" s="28">
        <f>ROUND(H11/E11*100,2)</f>
        <v>91.95</v>
      </c>
    </row>
    <row r="12" spans="1:12" s="8" customFormat="1" x14ac:dyDescent="0.25">
      <c r="A12" s="1" t="s">
        <v>24</v>
      </c>
      <c r="B12" s="5" t="s">
        <v>113</v>
      </c>
      <c r="C12" s="24">
        <f>SUM(Önkormányzat!C12,Hivatal!C12)</f>
        <v>269478214</v>
      </c>
      <c r="D12" s="24">
        <f>SUM(Önkormányzat!D12,Hivatal!D12)</f>
        <v>348685516</v>
      </c>
      <c r="E12" s="24">
        <f>SUM(Önkormányzat!E12,Hivatal!E12)</f>
        <v>443314048</v>
      </c>
      <c r="F12" s="24">
        <f>SUM(Önkormányzat!F12,Hivatal!F12)</f>
        <v>440314048</v>
      </c>
      <c r="G12" s="24">
        <f>SUM(Önkormányzat!G12,Hivatal!G12)</f>
        <v>3000000</v>
      </c>
      <c r="H12" s="24">
        <f>SUM(Önkormányzat!H12,Hivatal!H12)</f>
        <v>406950921</v>
      </c>
      <c r="I12" s="28">
        <f t="shared" ref="I12:I42" si="0">ROUND(H12/C12*100,2)</f>
        <v>151.01</v>
      </c>
      <c r="J12" s="28">
        <f t="shared" ref="J12:J42" si="1">ROUND(H12/D12*100,2)</f>
        <v>116.71</v>
      </c>
      <c r="K12" s="28">
        <f t="shared" ref="K12:K42" si="2">ROUND(H12/E12*100,2)</f>
        <v>91.8</v>
      </c>
    </row>
    <row r="13" spans="1:12" x14ac:dyDescent="0.25">
      <c r="A13" s="18" t="s">
        <v>78</v>
      </c>
      <c r="B13" s="9" t="s">
        <v>25</v>
      </c>
      <c r="C13" s="24">
        <f>SUM(Önkormányzat!C13,Hivatal!C13)</f>
        <v>238600000</v>
      </c>
      <c r="D13" s="24">
        <f>SUM(Önkormányzat!D13,Hivatal!D13)</f>
        <v>238600000</v>
      </c>
      <c r="E13" s="24">
        <f>SUM(Önkormányzat!E13,Hivatal!E13)</f>
        <v>238600000</v>
      </c>
      <c r="F13" s="24">
        <f>SUM(Önkormányzat!F13,Hivatal!F13)</f>
        <v>238600000</v>
      </c>
      <c r="G13" s="24">
        <f>SUM(Önkormányzat!G13,Hivatal!G13)</f>
        <v>0</v>
      </c>
      <c r="H13" s="24">
        <f>SUM(Önkormányzat!H13,Hivatal!H13)</f>
        <v>238600000</v>
      </c>
      <c r="I13" s="28">
        <f t="shared" si="0"/>
        <v>100</v>
      </c>
      <c r="J13" s="28">
        <f t="shared" si="1"/>
        <v>100</v>
      </c>
      <c r="K13" s="28">
        <f t="shared" si="2"/>
        <v>100</v>
      </c>
    </row>
    <row r="14" spans="1:12" x14ac:dyDescent="0.25">
      <c r="A14" s="18" t="s">
        <v>79</v>
      </c>
      <c r="B14" s="9" t="s">
        <v>74</v>
      </c>
      <c r="C14" s="24">
        <f>SUM(Önkormányzat!C14,Hivatal!C14)</f>
        <v>14623000</v>
      </c>
      <c r="D14" s="24">
        <f>SUM(Önkormányzat!D14,Hivatal!D14)</f>
        <v>0</v>
      </c>
      <c r="E14" s="24">
        <f>SUM(Önkormányzat!E14,Hivatal!E14)</f>
        <v>14623000</v>
      </c>
      <c r="F14" s="24">
        <f>SUM(Önkormányzat!F14,Hivatal!F14)</f>
        <v>14623000</v>
      </c>
      <c r="G14" s="24">
        <f>SUM(Önkormányzat!G14,Hivatal!G14)</f>
        <v>0</v>
      </c>
      <c r="H14" s="24">
        <f>SUM(Önkormányzat!H14,Hivatal!H14)</f>
        <v>14623000</v>
      </c>
      <c r="I14" s="28">
        <f t="shared" si="0"/>
        <v>100</v>
      </c>
      <c r="J14" s="28">
        <v>0</v>
      </c>
      <c r="K14" s="28">
        <f t="shared" si="2"/>
        <v>100</v>
      </c>
    </row>
    <row r="15" spans="1:12" x14ac:dyDescent="0.25">
      <c r="A15" s="18" t="s">
        <v>92</v>
      </c>
      <c r="B15" s="9" t="s">
        <v>26</v>
      </c>
      <c r="C15" s="24">
        <f>SUM(Önkormányzat!C15,Hivatal!C15)</f>
        <v>16255214</v>
      </c>
      <c r="D15" s="24">
        <f>SUM(Önkormányzat!D15,Hivatal!D15)</f>
        <v>110085516</v>
      </c>
      <c r="E15" s="24">
        <f>SUM(Önkormányzat!E15,Hivatal!E15)</f>
        <v>190091048</v>
      </c>
      <c r="F15" s="24">
        <f>SUM(Önkormányzat!F15,Hivatal!F15)</f>
        <v>187091048</v>
      </c>
      <c r="G15" s="24">
        <f>SUM(Önkormányzat!G15,Hivatal!G15)</f>
        <v>3000000</v>
      </c>
      <c r="H15" s="24">
        <f>SUM(Önkormányzat!H15,Hivatal!H15)</f>
        <v>153727921</v>
      </c>
      <c r="I15" s="28">
        <f t="shared" si="0"/>
        <v>945.71</v>
      </c>
      <c r="J15" s="28">
        <f t="shared" si="1"/>
        <v>139.63999999999999</v>
      </c>
      <c r="K15" s="28">
        <f t="shared" si="2"/>
        <v>80.87</v>
      </c>
    </row>
    <row r="16" spans="1:12" x14ac:dyDescent="0.25">
      <c r="A16" s="1" t="s">
        <v>50</v>
      </c>
      <c r="B16" s="6" t="s">
        <v>29</v>
      </c>
      <c r="C16" s="24">
        <f>SUM(Önkormányzat!C16,Hivatal!C16)</f>
        <v>9192047</v>
      </c>
      <c r="D16" s="24">
        <f>SUM(Önkormányzat!D16,Hivatal!D16)</f>
        <v>5800436</v>
      </c>
      <c r="E16" s="24">
        <f>SUM(Önkormányzat!E16,Hivatal!E16)</f>
        <v>9346105</v>
      </c>
      <c r="F16" s="24">
        <f>SUM(Önkormányzat!F16,Hivatal!F16)</f>
        <v>9207498</v>
      </c>
      <c r="G16" s="24">
        <f>SUM(Önkormányzat!G16,Hivatal!G16)</f>
        <v>138607</v>
      </c>
      <c r="H16" s="24">
        <f>SUM(Önkormányzat!H16,Hivatal!H16)</f>
        <v>9291910</v>
      </c>
      <c r="I16" s="28">
        <f t="shared" si="0"/>
        <v>101.09</v>
      </c>
      <c r="J16" s="28">
        <f t="shared" si="1"/>
        <v>160.19</v>
      </c>
      <c r="K16" s="28">
        <f t="shared" si="2"/>
        <v>99.42</v>
      </c>
    </row>
    <row r="17" spans="1:11" x14ac:dyDescent="0.25">
      <c r="A17" s="18" t="s">
        <v>80</v>
      </c>
      <c r="B17" s="4" t="s">
        <v>75</v>
      </c>
      <c r="C17" s="24">
        <f>SUM(Önkormányzat!C17,Hivatal!C17)</f>
        <v>0</v>
      </c>
      <c r="D17" s="24">
        <f>SUM(Önkormányzat!D17,Hivatal!D17)</f>
        <v>0</v>
      </c>
      <c r="E17" s="24">
        <f>SUM(Önkormányzat!E17,Hivatal!E17)</f>
        <v>0</v>
      </c>
      <c r="F17" s="24">
        <f>SUM(Önkormányzat!F17,Hivatal!F17)</f>
        <v>0</v>
      </c>
      <c r="G17" s="24">
        <f>SUM(Önkormányzat!G17,Hivatal!G17)</f>
        <v>0</v>
      </c>
      <c r="H17" s="24">
        <f>SUM(Önkormányzat!H17,Hivatal!H17)</f>
        <v>0</v>
      </c>
      <c r="I17" s="28">
        <v>0</v>
      </c>
      <c r="J17" s="28">
        <v>0</v>
      </c>
      <c r="K17" s="28">
        <v>0</v>
      </c>
    </row>
    <row r="18" spans="1:11" x14ac:dyDescent="0.25">
      <c r="A18" s="18" t="s">
        <v>93</v>
      </c>
      <c r="B18" s="9" t="s">
        <v>76</v>
      </c>
      <c r="C18" s="24">
        <f>SUM(Önkormányzat!C18,Hivatal!C18)</f>
        <v>7973666</v>
      </c>
      <c r="D18" s="24">
        <f>SUM(Önkormányzat!D18,Hivatal!D18)</f>
        <v>3802523</v>
      </c>
      <c r="E18" s="24">
        <f>SUM(Önkormányzat!E18,Hivatal!E18)</f>
        <v>6248121</v>
      </c>
      <c r="F18" s="24">
        <f>SUM(Önkormányzat!F18,Hivatal!F18)</f>
        <v>6248121</v>
      </c>
      <c r="G18" s="24">
        <f>SUM(Önkormányzat!G18,Hivatal!G18)</f>
        <v>0</v>
      </c>
      <c r="H18" s="24">
        <f>SUM(Önkormányzat!H18,Hivatal!H18)</f>
        <v>6248121</v>
      </c>
      <c r="I18" s="28">
        <f t="shared" si="0"/>
        <v>78.36</v>
      </c>
      <c r="J18" s="28">
        <f t="shared" si="1"/>
        <v>164.32</v>
      </c>
      <c r="K18" s="28">
        <f t="shared" si="2"/>
        <v>100</v>
      </c>
    </row>
    <row r="19" spans="1:11" x14ac:dyDescent="0.25">
      <c r="A19" s="18" t="s">
        <v>94</v>
      </c>
      <c r="B19" s="10" t="s">
        <v>30</v>
      </c>
      <c r="C19" s="24">
        <f>SUM(Önkormányzat!C19,Hivatal!C19)</f>
        <v>112645</v>
      </c>
      <c r="D19" s="24">
        <f>SUM(Önkormányzat!D19,Hivatal!D19)</f>
        <v>1500000</v>
      </c>
      <c r="E19" s="24">
        <f>SUM(Önkormányzat!E19,Hivatal!E19)</f>
        <v>1707494</v>
      </c>
      <c r="F19" s="24">
        <f>SUM(Önkormányzat!F19,Hivatal!F19)</f>
        <v>1707494</v>
      </c>
      <c r="G19" s="24">
        <f>SUM(Önkormányzat!G19,Hivatal!G19)</f>
        <v>0</v>
      </c>
      <c r="H19" s="24">
        <f>SUM(Önkormányzat!H19,Hivatal!H19)</f>
        <v>1653329</v>
      </c>
      <c r="I19" s="28">
        <f t="shared" si="0"/>
        <v>1467.73</v>
      </c>
      <c r="J19" s="28">
        <f t="shared" si="1"/>
        <v>110.22</v>
      </c>
      <c r="K19" s="28">
        <f t="shared" si="2"/>
        <v>96.83</v>
      </c>
    </row>
    <row r="20" spans="1:11" x14ac:dyDescent="0.25">
      <c r="A20" s="18" t="s">
        <v>95</v>
      </c>
      <c r="B20" s="9" t="s">
        <v>31</v>
      </c>
      <c r="C20" s="24">
        <f>SUM(Önkormányzat!C20,Hivatal!C20)</f>
        <v>2744</v>
      </c>
      <c r="D20" s="24">
        <f>SUM(Önkormányzat!D20,Hivatal!D20)</f>
        <v>497913</v>
      </c>
      <c r="E20" s="24">
        <f>SUM(Önkormányzat!E20,Hivatal!E20)</f>
        <v>1213060</v>
      </c>
      <c r="F20" s="24">
        <f>SUM(Önkormányzat!F20,Hivatal!F20)</f>
        <v>1213060</v>
      </c>
      <c r="G20" s="24">
        <f>SUM(Önkormányzat!G20,Hivatal!G20)</f>
        <v>0</v>
      </c>
      <c r="H20" s="24">
        <f>SUM(Önkormányzat!H20,Hivatal!H20)</f>
        <v>1213060</v>
      </c>
      <c r="I20" s="28">
        <f t="shared" si="0"/>
        <v>44207.73</v>
      </c>
      <c r="J20" s="28">
        <f t="shared" si="1"/>
        <v>243.63</v>
      </c>
      <c r="K20" s="28">
        <f t="shared" si="2"/>
        <v>100</v>
      </c>
    </row>
    <row r="21" spans="1:11" x14ac:dyDescent="0.25">
      <c r="A21" s="18" t="s">
        <v>96</v>
      </c>
      <c r="B21" s="9" t="s">
        <v>114</v>
      </c>
      <c r="C21" s="24">
        <f>SUM(Önkormányzat!C21,Hivatal!C21)</f>
        <v>0</v>
      </c>
      <c r="D21" s="24">
        <f>SUM(Önkormányzat!D21,Hivatal!D21)</f>
        <v>0</v>
      </c>
      <c r="E21" s="24">
        <f>SUM(Önkormányzat!E21,Hivatal!E21)</f>
        <v>1459</v>
      </c>
      <c r="F21" s="24">
        <f>SUM(Önkormányzat!F21,Hivatal!F21)</f>
        <v>1459</v>
      </c>
      <c r="G21" s="24">
        <f>SUM(Önkormányzat!G21,Hivatal!G21)</f>
        <v>0</v>
      </c>
      <c r="H21" s="24">
        <f>SUM(Önkormányzat!H21,Hivatal!H21)</f>
        <v>1459</v>
      </c>
      <c r="I21" s="28">
        <v>0</v>
      </c>
      <c r="J21" s="28">
        <v>0</v>
      </c>
      <c r="K21" s="28">
        <f t="shared" si="2"/>
        <v>100</v>
      </c>
    </row>
    <row r="22" spans="1:11" x14ac:dyDescent="0.25">
      <c r="A22" s="18" t="s">
        <v>97</v>
      </c>
      <c r="B22" s="10" t="s">
        <v>115</v>
      </c>
      <c r="C22" s="24">
        <f>SUM(Önkormányzat!C22,Hivatal!C22)</f>
        <v>12146</v>
      </c>
      <c r="D22" s="24">
        <f>SUM(Önkormányzat!D22,Hivatal!D22)</f>
        <v>0</v>
      </c>
      <c r="E22" s="24">
        <f>SUM(Önkormányzat!E22,Hivatal!E22)</f>
        <v>1000</v>
      </c>
      <c r="F22" s="24">
        <f>SUM(Önkormányzat!F22,Hivatal!F22)</f>
        <v>0</v>
      </c>
      <c r="G22" s="24">
        <f>SUM(Önkormányzat!G22,Hivatal!G22)</f>
        <v>1000</v>
      </c>
      <c r="H22" s="24">
        <f>SUM(Önkormányzat!H22,Hivatal!H22)</f>
        <v>970</v>
      </c>
      <c r="I22" s="28">
        <f t="shared" si="0"/>
        <v>7.99</v>
      </c>
      <c r="J22" s="28">
        <v>0</v>
      </c>
      <c r="K22" s="28">
        <f t="shared" si="2"/>
        <v>97</v>
      </c>
    </row>
    <row r="23" spans="1:11" x14ac:dyDescent="0.25">
      <c r="A23" s="18" t="s">
        <v>98</v>
      </c>
      <c r="B23" s="10" t="s">
        <v>32</v>
      </c>
      <c r="C23" s="24">
        <f>SUM(Önkormányzat!C23,Hivatal!C23)</f>
        <v>10846</v>
      </c>
      <c r="D23" s="24">
        <f>SUM(Önkormányzat!D23,Hivatal!D23)</f>
        <v>0</v>
      </c>
      <c r="E23" s="24">
        <f>SUM(Önkormányzat!E23,Hivatal!E23)</f>
        <v>174971</v>
      </c>
      <c r="F23" s="24">
        <f>SUM(Önkormányzat!F23,Hivatal!F23)</f>
        <v>37364</v>
      </c>
      <c r="G23" s="24">
        <f>SUM(Önkormányzat!G23,Hivatal!G23)</f>
        <v>137607</v>
      </c>
      <c r="H23" s="24">
        <f>SUM(Önkormányzat!H23,Hivatal!H23)</f>
        <v>174971</v>
      </c>
      <c r="I23" s="28">
        <f t="shared" si="0"/>
        <v>1613.23</v>
      </c>
      <c r="J23" s="28">
        <v>0</v>
      </c>
      <c r="K23" s="28">
        <f t="shared" si="2"/>
        <v>100</v>
      </c>
    </row>
    <row r="24" spans="1:11" x14ac:dyDescent="0.25">
      <c r="A24" s="18" t="s">
        <v>99</v>
      </c>
      <c r="B24" s="10" t="s">
        <v>89</v>
      </c>
      <c r="C24" s="24">
        <f>SUM(Önkormányzat!C24,Hivatal!C24)</f>
        <v>1080000</v>
      </c>
      <c r="D24" s="24">
        <f>SUM(Önkormányzat!D24,Hivatal!D24)</f>
        <v>0</v>
      </c>
      <c r="E24" s="24">
        <f>SUM(Önkormányzat!E24,Hivatal!E24)</f>
        <v>0</v>
      </c>
      <c r="F24" s="24">
        <f>SUM(Önkormányzat!F24,Hivatal!F24)</f>
        <v>0</v>
      </c>
      <c r="G24" s="24">
        <f>SUM(Önkormányzat!G24,Hivatal!G24)</f>
        <v>0</v>
      </c>
      <c r="H24" s="24">
        <f>SUM(Önkormányzat!H24,Hivatal!H24)</f>
        <v>0</v>
      </c>
      <c r="I24" s="28">
        <f t="shared" si="0"/>
        <v>0</v>
      </c>
      <c r="J24" s="28">
        <v>0</v>
      </c>
      <c r="K24" s="28">
        <v>0</v>
      </c>
    </row>
    <row r="25" spans="1:11" x14ac:dyDescent="0.25">
      <c r="A25" s="21" t="s">
        <v>51</v>
      </c>
      <c r="B25" s="11" t="s">
        <v>35</v>
      </c>
      <c r="C25" s="24">
        <f>SUM(Önkormányzat!C25,Hivatal!C25)</f>
        <v>0</v>
      </c>
      <c r="D25" s="24">
        <f>SUM(Önkormányzat!D25,Hivatal!D25)</f>
        <v>0</v>
      </c>
      <c r="E25" s="24">
        <f>SUM(Önkormányzat!E25,Hivatal!E25)</f>
        <v>0</v>
      </c>
      <c r="F25" s="24">
        <f>SUM(Önkormányzat!F25,Hivatal!F25)</f>
        <v>0</v>
      </c>
      <c r="G25" s="24">
        <f>SUM(Önkormányzat!G25,Hivatal!G25)</f>
        <v>0</v>
      </c>
      <c r="H25" s="24">
        <f>SUM(Önkormányzat!H25,Hivatal!H25)</f>
        <v>0</v>
      </c>
      <c r="I25" s="28">
        <v>0</v>
      </c>
      <c r="J25" s="28">
        <v>0</v>
      </c>
      <c r="K25" s="28">
        <v>0</v>
      </c>
    </row>
    <row r="26" spans="1:11" x14ac:dyDescent="0.25">
      <c r="A26" s="18" t="s">
        <v>81</v>
      </c>
      <c r="B26" s="9" t="s">
        <v>36</v>
      </c>
      <c r="C26" s="24">
        <f>SUM(Önkormányzat!C26,Hivatal!C26)</f>
        <v>0</v>
      </c>
      <c r="D26" s="24">
        <f>SUM(Önkormányzat!D26,Hivatal!D26)</f>
        <v>0</v>
      </c>
      <c r="E26" s="24">
        <f>SUM(Önkormányzat!E26,Hivatal!E26)</f>
        <v>0</v>
      </c>
      <c r="F26" s="24">
        <f>SUM(Önkormányzat!F26,Hivatal!F26)</f>
        <v>0</v>
      </c>
      <c r="G26" s="24">
        <f>SUM(Önkormányzat!G26,Hivatal!G26)</f>
        <v>0</v>
      </c>
      <c r="H26" s="24">
        <f>SUM(Önkormányzat!H26,Hivatal!H26)</f>
        <v>0</v>
      </c>
      <c r="I26" s="28">
        <v>0</v>
      </c>
      <c r="J26" s="28">
        <v>0</v>
      </c>
      <c r="K26" s="28">
        <v>0</v>
      </c>
    </row>
    <row r="27" spans="1:11" s="8" customFormat="1" x14ac:dyDescent="0.25">
      <c r="A27" s="1" t="s">
        <v>12</v>
      </c>
      <c r="B27" s="5" t="s">
        <v>86</v>
      </c>
      <c r="C27" s="24">
        <f>SUM(Önkormányzat!C27,Hivatal!C27)</f>
        <v>1778866</v>
      </c>
      <c r="D27" s="24">
        <f>SUM(Önkormányzat!D27,Hivatal!D27)</f>
        <v>3372187</v>
      </c>
      <c r="E27" s="24">
        <f>SUM(Önkormányzat!E27,Hivatal!E27)</f>
        <v>7992633</v>
      </c>
      <c r="F27" s="24">
        <f>SUM(Önkormányzat!F27,Hivatal!F27)</f>
        <v>7538475</v>
      </c>
      <c r="G27" s="24">
        <f>SUM(Önkormányzat!G27,Hivatal!G27)</f>
        <v>454158</v>
      </c>
      <c r="H27" s="24">
        <f>SUM(Önkormányzat!H27,Hivatal!H27)</f>
        <v>6119713</v>
      </c>
      <c r="I27" s="28">
        <f t="shared" si="0"/>
        <v>344.02</v>
      </c>
      <c r="J27" s="28">
        <f t="shared" si="1"/>
        <v>181.48</v>
      </c>
      <c r="K27" s="28">
        <f t="shared" si="2"/>
        <v>76.569999999999993</v>
      </c>
    </row>
    <row r="28" spans="1:11" x14ac:dyDescent="0.25">
      <c r="A28" s="1" t="s">
        <v>28</v>
      </c>
      <c r="B28" s="5" t="s">
        <v>87</v>
      </c>
      <c r="C28" s="24">
        <f>SUM(Önkormányzat!C28,Hivatal!C28)</f>
        <v>0</v>
      </c>
      <c r="D28" s="24">
        <f>SUM(Önkormányzat!D28,Hivatal!D28)</f>
        <v>3372187</v>
      </c>
      <c r="E28" s="24">
        <f>SUM(Önkormányzat!E28,Hivatal!E28)</f>
        <v>3372187</v>
      </c>
      <c r="F28" s="24">
        <f>SUM(Önkormányzat!F28,Hivatal!F28)</f>
        <v>3372187</v>
      </c>
      <c r="G28" s="24">
        <f>SUM(Önkormányzat!G28,Hivatal!G28)</f>
        <v>0</v>
      </c>
      <c r="H28" s="24">
        <f>SUM(Önkormányzat!H28,Hivatal!H28)</f>
        <v>1499267</v>
      </c>
      <c r="I28" s="28">
        <v>0</v>
      </c>
      <c r="J28" s="28">
        <f t="shared" si="1"/>
        <v>44.46</v>
      </c>
      <c r="K28" s="28">
        <f t="shared" si="2"/>
        <v>44.46</v>
      </c>
    </row>
    <row r="29" spans="1:11" x14ac:dyDescent="0.25">
      <c r="A29" s="18" t="s">
        <v>82</v>
      </c>
      <c r="B29" s="9" t="s">
        <v>27</v>
      </c>
      <c r="C29" s="24">
        <f>SUM(Önkormányzat!C29,Hivatal!C29)</f>
        <v>0</v>
      </c>
      <c r="D29" s="24">
        <f>SUM(Önkormányzat!D29,Hivatal!D29)</f>
        <v>3372187</v>
      </c>
      <c r="E29" s="24">
        <f>SUM(Önkormányzat!E29,Hivatal!E29)</f>
        <v>1499267</v>
      </c>
      <c r="F29" s="24">
        <f>SUM(Önkormányzat!F29,Hivatal!F29)</f>
        <v>1499267</v>
      </c>
      <c r="G29" s="24">
        <f>SUM(Önkormányzat!G29,Hivatal!G29)</f>
        <v>0</v>
      </c>
      <c r="H29" s="24">
        <f>SUM(Önkormányzat!H29,Hivatal!H29)</f>
        <v>1499267</v>
      </c>
      <c r="I29" s="28">
        <v>0</v>
      </c>
      <c r="J29" s="28">
        <f t="shared" si="1"/>
        <v>44.46</v>
      </c>
      <c r="K29" s="28">
        <f t="shared" si="2"/>
        <v>100</v>
      </c>
    </row>
    <row r="30" spans="1:11" s="8" customFormat="1" x14ac:dyDescent="0.25">
      <c r="A30" s="1" t="s">
        <v>56</v>
      </c>
      <c r="B30" s="5" t="s">
        <v>33</v>
      </c>
      <c r="C30" s="24">
        <f>SUM(Önkormányzat!C30,Hivatal!C30)</f>
        <v>1007874</v>
      </c>
      <c r="D30" s="24">
        <f>SUM(Önkormányzat!D30,Hivatal!D30)</f>
        <v>0</v>
      </c>
      <c r="E30" s="24">
        <f>SUM(Önkormányzat!E30,Hivatal!E30)</f>
        <v>4166288</v>
      </c>
      <c r="F30" s="24">
        <f>SUM(Önkormányzat!F30,Hivatal!F30)</f>
        <v>4166288</v>
      </c>
      <c r="G30" s="24">
        <f>SUM(Önkormányzat!G30,Hivatal!G30)</f>
        <v>0</v>
      </c>
      <c r="H30" s="24">
        <f>SUM(Önkormányzat!H30,Hivatal!H30)</f>
        <v>4166288</v>
      </c>
      <c r="I30" s="28">
        <f t="shared" si="0"/>
        <v>413.37</v>
      </c>
      <c r="J30" s="28">
        <v>0</v>
      </c>
      <c r="K30" s="28">
        <f t="shared" si="2"/>
        <v>100</v>
      </c>
    </row>
    <row r="31" spans="1:11" x14ac:dyDescent="0.25">
      <c r="A31" s="18" t="s">
        <v>83</v>
      </c>
      <c r="B31" s="9" t="s">
        <v>91</v>
      </c>
      <c r="C31" s="24">
        <f>SUM(Önkormányzat!C31,Hivatal!C31)</f>
        <v>1000000</v>
      </c>
      <c r="D31" s="24">
        <f>SUM(Önkormányzat!D31,Hivatal!D31)</f>
        <v>0</v>
      </c>
      <c r="E31" s="24">
        <f>SUM(Önkormányzat!E31,Hivatal!E31)</f>
        <v>0</v>
      </c>
      <c r="F31" s="24">
        <f>SUM(Önkormányzat!F31,Hivatal!F31)</f>
        <v>0</v>
      </c>
      <c r="G31" s="24">
        <f>SUM(Önkormányzat!G31,Hivatal!G31)</f>
        <v>0</v>
      </c>
      <c r="H31" s="24">
        <f>SUM(Önkormányzat!H31,Hivatal!H31)</f>
        <v>0</v>
      </c>
      <c r="I31" s="28">
        <f t="shared" si="0"/>
        <v>0</v>
      </c>
      <c r="J31" s="28">
        <v>0</v>
      </c>
      <c r="K31" s="28">
        <v>0</v>
      </c>
    </row>
    <row r="32" spans="1:11" x14ac:dyDescent="0.25">
      <c r="A32" s="18" t="s">
        <v>90</v>
      </c>
      <c r="B32" s="10" t="s">
        <v>34</v>
      </c>
      <c r="C32" s="24">
        <f>SUM(Önkormányzat!C32,Hivatal!C32)</f>
        <v>7874</v>
      </c>
      <c r="D32" s="24">
        <f>SUM(Önkormányzat!D32,Hivatal!D32)</f>
        <v>0</v>
      </c>
      <c r="E32" s="24">
        <f>SUM(Önkormányzat!E32,Hivatal!E32)</f>
        <v>4166288</v>
      </c>
      <c r="F32" s="24">
        <f>SUM(Önkormányzat!F32,Hivatal!F32)</f>
        <v>4166288</v>
      </c>
      <c r="G32" s="24">
        <f>SUM(Önkormányzat!G32,Hivatal!G32)</f>
        <v>0</v>
      </c>
      <c r="H32" s="24">
        <f>SUM(Önkormányzat!H32,Hivatal!H32)</f>
        <v>4166288</v>
      </c>
      <c r="I32" s="28">
        <f t="shared" si="0"/>
        <v>52911.96</v>
      </c>
      <c r="J32" s="28">
        <v>0</v>
      </c>
      <c r="K32" s="28">
        <f t="shared" si="2"/>
        <v>100</v>
      </c>
    </row>
    <row r="33" spans="1:11" s="8" customFormat="1" x14ac:dyDescent="0.25">
      <c r="A33" s="1" t="s">
        <v>57</v>
      </c>
      <c r="B33" s="5" t="s">
        <v>37</v>
      </c>
      <c r="C33" s="24">
        <f>SUM(Önkormányzat!C33,Hivatal!C33)</f>
        <v>770992</v>
      </c>
      <c r="D33" s="24">
        <f>SUM(Önkormányzat!D33,Hivatal!D33)</f>
        <v>0</v>
      </c>
      <c r="E33" s="24">
        <f>SUM(Önkormányzat!E33,Hivatal!E33)</f>
        <v>454158</v>
      </c>
      <c r="F33" s="24">
        <f>SUM(Önkormányzat!F33,Hivatal!F33)</f>
        <v>0</v>
      </c>
      <c r="G33" s="24">
        <f>SUM(Önkormányzat!G33,Hivatal!G33)</f>
        <v>454158</v>
      </c>
      <c r="H33" s="24">
        <f>SUM(Önkormányzat!H33,Hivatal!H33)</f>
        <v>454158</v>
      </c>
      <c r="I33" s="28">
        <f t="shared" si="0"/>
        <v>58.91</v>
      </c>
      <c r="J33" s="28">
        <v>0</v>
      </c>
      <c r="K33" s="28">
        <f t="shared" si="2"/>
        <v>100</v>
      </c>
    </row>
    <row r="34" spans="1:11" ht="31.5" x14ac:dyDescent="0.25">
      <c r="A34" s="32" t="s">
        <v>58</v>
      </c>
      <c r="B34" s="10" t="s">
        <v>38</v>
      </c>
      <c r="C34" s="24">
        <f>SUM(Önkormányzat!C34,Hivatal!C34)</f>
        <v>770992</v>
      </c>
      <c r="D34" s="24">
        <f>SUM(Önkormányzat!D34,Hivatal!D34)</f>
        <v>0</v>
      </c>
      <c r="E34" s="24">
        <f>SUM(Önkormányzat!E34,Hivatal!E34)</f>
        <v>454158</v>
      </c>
      <c r="F34" s="24">
        <f>SUM(Önkormányzat!F34,Hivatal!F34)</f>
        <v>0</v>
      </c>
      <c r="G34" s="24">
        <f>SUM(Önkormányzat!G34,Hivatal!G34)</f>
        <v>454158</v>
      </c>
      <c r="H34" s="24">
        <f>SUM(Önkormányzat!H34,Hivatal!H34)</f>
        <v>454158</v>
      </c>
      <c r="I34" s="28">
        <f t="shared" si="0"/>
        <v>58.91</v>
      </c>
      <c r="J34" s="28">
        <v>0</v>
      </c>
      <c r="K34" s="28">
        <f t="shared" si="2"/>
        <v>100</v>
      </c>
    </row>
    <row r="35" spans="1:11" x14ac:dyDescent="0.25">
      <c r="A35" s="18" t="s">
        <v>59</v>
      </c>
      <c r="B35" s="9" t="s">
        <v>39</v>
      </c>
      <c r="C35" s="24">
        <f>SUM(Önkormányzat!C35,Hivatal!C35)</f>
        <v>0</v>
      </c>
      <c r="D35" s="24">
        <f>SUM(Önkormányzat!D35,Hivatal!D35)</f>
        <v>0</v>
      </c>
      <c r="E35" s="24">
        <f>SUM(Önkormányzat!E35,Hivatal!E35)</f>
        <v>0</v>
      </c>
      <c r="F35" s="24">
        <f>SUM(Önkormányzat!F35,Hivatal!F35)</f>
        <v>0</v>
      </c>
      <c r="G35" s="24">
        <f>SUM(Önkormányzat!G35,Hivatal!G35)</f>
        <v>0</v>
      </c>
      <c r="H35" s="24">
        <f>SUM(Önkormányzat!H35,Hivatal!H35)</f>
        <v>0</v>
      </c>
      <c r="I35" s="28">
        <v>0</v>
      </c>
      <c r="J35" s="28">
        <v>0</v>
      </c>
      <c r="K35" s="28">
        <v>0</v>
      </c>
    </row>
    <row r="36" spans="1:11" s="8" customFormat="1" x14ac:dyDescent="0.25">
      <c r="A36" s="1" t="s">
        <v>14</v>
      </c>
      <c r="B36" s="5" t="s">
        <v>84</v>
      </c>
      <c r="C36" s="24">
        <f>SUM(Önkormányzat!C36,Hivatal!C36)</f>
        <v>280449127</v>
      </c>
      <c r="D36" s="24">
        <f>SUM(Önkormányzat!D36,Hivatal!D36)</f>
        <v>357858139</v>
      </c>
      <c r="E36" s="24">
        <f>SUM(Önkormányzat!E36,Hivatal!E36)</f>
        <v>460652786</v>
      </c>
      <c r="F36" s="24">
        <f>SUM(Önkormányzat!F36,Hivatal!F36)</f>
        <v>457060021</v>
      </c>
      <c r="G36" s="24">
        <f>SUM(Önkormányzat!G36,Hivatal!G36)</f>
        <v>3592765</v>
      </c>
      <c r="H36" s="24">
        <f>SUM(Önkormányzat!H36,Hivatal!H36)</f>
        <v>422362544</v>
      </c>
      <c r="I36" s="28">
        <f t="shared" si="0"/>
        <v>150.6</v>
      </c>
      <c r="J36" s="28">
        <f t="shared" si="1"/>
        <v>118.03</v>
      </c>
      <c r="K36" s="28">
        <f t="shared" si="2"/>
        <v>91.69</v>
      </c>
    </row>
    <row r="37" spans="1:11" s="8" customFormat="1" x14ac:dyDescent="0.25">
      <c r="A37" s="22">
        <v>4</v>
      </c>
      <c r="B37" s="11" t="s">
        <v>43</v>
      </c>
      <c r="C37" s="24">
        <f>SUM(Önkormányzat!C37,Hivatal!C37)</f>
        <v>293640898</v>
      </c>
      <c r="D37" s="24">
        <f>SUM(Önkormányzat!D37,Hivatal!D37)</f>
        <v>214926242</v>
      </c>
      <c r="E37" s="24">
        <f>SUM(Önkormányzat!E37,Hivatal!E37)</f>
        <v>227016612</v>
      </c>
      <c r="F37" s="24">
        <f>SUM(Önkormányzat!F37,Hivatal!F37)</f>
        <v>223767616</v>
      </c>
      <c r="G37" s="24">
        <f>SUM(Önkormányzat!G37,Hivatal!G37)</f>
        <v>3248996</v>
      </c>
      <c r="H37" s="24">
        <f>SUM(Önkormányzat!H37,Hivatal!H37)</f>
        <v>227016612</v>
      </c>
      <c r="I37" s="28">
        <f t="shared" si="0"/>
        <v>77.31</v>
      </c>
      <c r="J37" s="28">
        <f t="shared" si="1"/>
        <v>105.63</v>
      </c>
      <c r="K37" s="28">
        <f t="shared" si="2"/>
        <v>100</v>
      </c>
    </row>
    <row r="38" spans="1:11" s="8" customFormat="1" x14ac:dyDescent="0.25">
      <c r="A38" s="22" t="s">
        <v>16</v>
      </c>
      <c r="B38" s="11" t="s">
        <v>69</v>
      </c>
      <c r="C38" s="24">
        <f>SUM(Önkormányzat!C38,Hivatal!C38)</f>
        <v>9544000</v>
      </c>
      <c r="D38" s="24">
        <f>SUM(Önkormányzat!D38,Hivatal!D38)</f>
        <v>0</v>
      </c>
      <c r="E38" s="24">
        <f>SUM(Önkormányzat!E38,Hivatal!E38)</f>
        <v>9544000</v>
      </c>
      <c r="F38" s="24">
        <f>SUM(Önkormányzat!F38,Hivatal!F38)</f>
        <v>9544000</v>
      </c>
      <c r="G38" s="24">
        <f>SUM(Önkormányzat!G38,Hivatal!G38)</f>
        <v>0</v>
      </c>
      <c r="H38" s="24">
        <f>SUM(Önkormányzat!H38,Hivatal!H38)</f>
        <v>9544000</v>
      </c>
      <c r="I38" s="28">
        <f t="shared" si="0"/>
        <v>100</v>
      </c>
      <c r="J38" s="28">
        <v>0</v>
      </c>
      <c r="K38" s="28">
        <f t="shared" si="2"/>
        <v>100</v>
      </c>
    </row>
    <row r="39" spans="1:11" s="8" customFormat="1" ht="15" customHeight="1" x14ac:dyDescent="0.25">
      <c r="A39" s="1" t="s">
        <v>17</v>
      </c>
      <c r="B39" s="11" t="s">
        <v>42</v>
      </c>
      <c r="C39" s="24">
        <f>SUM(Önkormányzat!C39,Hivatal!C39)</f>
        <v>180826414</v>
      </c>
      <c r="D39" s="24">
        <f>SUM(Önkormányzat!D39,Hivatal!D39)</f>
        <v>248781051</v>
      </c>
      <c r="E39" s="24">
        <f>SUM(Önkormányzat!E39,Hivatal!E39)</f>
        <v>245346120</v>
      </c>
      <c r="F39" s="24">
        <f>SUM(Önkormányzat!F39,Hivatal!F39)</f>
        <v>244668375</v>
      </c>
      <c r="G39" s="24">
        <f>SUM(Önkormányzat!G39,Hivatal!G39)</f>
        <v>677745</v>
      </c>
      <c r="H39" s="24">
        <f>SUM(Önkormányzat!H39,Hivatal!H39)</f>
        <v>176749010</v>
      </c>
      <c r="I39" s="28">
        <f t="shared" si="0"/>
        <v>97.75</v>
      </c>
      <c r="J39" s="28">
        <f t="shared" si="1"/>
        <v>71.05</v>
      </c>
      <c r="K39" s="28">
        <f t="shared" si="2"/>
        <v>72.040000000000006</v>
      </c>
    </row>
    <row r="40" spans="1:11" s="8" customFormat="1" x14ac:dyDescent="0.25">
      <c r="A40" s="22" t="s">
        <v>71</v>
      </c>
      <c r="B40" s="11" t="s">
        <v>100</v>
      </c>
      <c r="C40" s="24">
        <f>SUM(Önkormányzat!C40,Hivatal!C40)</f>
        <v>484011312</v>
      </c>
      <c r="D40" s="24">
        <f>SUM(Önkormányzat!D40,Hivatal!D40)</f>
        <v>463707293</v>
      </c>
      <c r="E40" s="24">
        <f>SUM(Önkormányzat!E40,Hivatal!E40)</f>
        <v>481906732</v>
      </c>
      <c r="F40" s="24">
        <f>SUM(Önkormányzat!F40,Hivatal!F40)</f>
        <v>477979991</v>
      </c>
      <c r="G40" s="24">
        <f>SUM(Önkormányzat!G40,Hivatal!G40)</f>
        <v>3926741</v>
      </c>
      <c r="H40" s="24">
        <f>SUM(Önkormányzat!H40,Hivatal!H40)</f>
        <v>413309622</v>
      </c>
      <c r="I40" s="28">
        <f t="shared" si="0"/>
        <v>85.39</v>
      </c>
      <c r="J40" s="28">
        <f t="shared" si="1"/>
        <v>89.13</v>
      </c>
      <c r="K40" s="28">
        <f t="shared" si="2"/>
        <v>85.77</v>
      </c>
    </row>
    <row r="41" spans="1:11" s="8" customFormat="1" x14ac:dyDescent="0.25">
      <c r="A41" s="5" t="s">
        <v>40</v>
      </c>
      <c r="B41" s="5" t="s">
        <v>101</v>
      </c>
      <c r="C41" s="24">
        <f>SUM(Önkormányzat!C41,Hivatal!C41)</f>
        <v>484011312</v>
      </c>
      <c r="D41" s="24">
        <f>SUM(Önkormányzat!D41,Hivatal!D41)</f>
        <v>463707293</v>
      </c>
      <c r="E41" s="24">
        <f>SUM(Önkormányzat!E41,Hivatal!E41)</f>
        <v>481906732</v>
      </c>
      <c r="F41" s="24">
        <f>SUM(Önkormányzat!F41,Hivatal!F41)</f>
        <v>477979991</v>
      </c>
      <c r="G41" s="24">
        <f>SUM(Önkormányzat!G41,Hivatal!G41)</f>
        <v>3926741</v>
      </c>
      <c r="H41" s="24">
        <f>SUM(Önkormányzat!H41,Hivatal!H41)</f>
        <v>413309622</v>
      </c>
      <c r="I41" s="28">
        <f t="shared" si="0"/>
        <v>85.39</v>
      </c>
      <c r="J41" s="28">
        <f t="shared" si="1"/>
        <v>89.13</v>
      </c>
      <c r="K41" s="28">
        <f t="shared" si="2"/>
        <v>85.77</v>
      </c>
    </row>
    <row r="42" spans="1:11" s="8" customFormat="1" x14ac:dyDescent="0.25">
      <c r="A42" s="23" t="s">
        <v>41</v>
      </c>
      <c r="B42" s="12" t="s">
        <v>77</v>
      </c>
      <c r="C42" s="27">
        <f>SUM(Önkormányzat!C42,Hivatal!C42)</f>
        <v>764460439</v>
      </c>
      <c r="D42" s="27">
        <f>SUM(Önkormányzat!D42,Hivatal!D42)</f>
        <v>821565432</v>
      </c>
      <c r="E42" s="27">
        <f>SUM(Önkormányzat!E42,Hivatal!E42)</f>
        <v>942559518</v>
      </c>
      <c r="F42" s="27">
        <f>SUM(Önkormányzat!F42,Hivatal!F42)</f>
        <v>935040012</v>
      </c>
      <c r="G42" s="27">
        <f>SUM(Önkormányzat!G42,Hivatal!G42)</f>
        <v>7519506</v>
      </c>
      <c r="H42" s="27">
        <f>SUM(Önkormányzat!H42,Hivatal!H42)</f>
        <v>835672166</v>
      </c>
      <c r="I42" s="30">
        <f t="shared" si="0"/>
        <v>109.32</v>
      </c>
      <c r="J42" s="30">
        <f t="shared" si="1"/>
        <v>101.72</v>
      </c>
      <c r="K42" s="30">
        <f t="shared" si="2"/>
        <v>88.66</v>
      </c>
    </row>
    <row r="43" spans="1:11" x14ac:dyDescent="0.25">
      <c r="A43" s="33"/>
      <c r="B43" s="5"/>
      <c r="C43" s="5"/>
      <c r="D43" s="13"/>
      <c r="E43" s="13"/>
      <c r="F43" s="13"/>
      <c r="G43" s="13"/>
      <c r="H43" s="13"/>
    </row>
    <row r="44" spans="1:11" hidden="1" x14ac:dyDescent="0.25">
      <c r="A44" s="33"/>
      <c r="B44" s="5"/>
      <c r="C44" s="5"/>
      <c r="D44" s="13"/>
      <c r="E44" s="13"/>
      <c r="F44" s="13"/>
      <c r="G44" s="13"/>
      <c r="H44" s="13"/>
    </row>
    <row r="45" spans="1:11" x14ac:dyDescent="0.25">
      <c r="A45" s="5" t="s">
        <v>5</v>
      </c>
      <c r="B45" s="33"/>
      <c r="C45" s="33"/>
      <c r="D45" s="33"/>
      <c r="E45" s="33"/>
      <c r="F45" s="46"/>
      <c r="G45" s="46"/>
      <c r="H45" s="33"/>
    </row>
    <row r="46" spans="1:11" ht="22.5" customHeight="1" x14ac:dyDescent="0.25">
      <c r="A46" s="6" t="s">
        <v>6</v>
      </c>
      <c r="B46" s="7"/>
      <c r="C46" s="7"/>
      <c r="D46" s="3"/>
      <c r="E46" s="3"/>
      <c r="F46" s="3"/>
      <c r="G46" s="3"/>
      <c r="H46" s="3"/>
      <c r="K46" s="3" t="s">
        <v>85</v>
      </c>
    </row>
    <row r="47" spans="1:11" ht="22.5" customHeight="1" x14ac:dyDescent="0.25">
      <c r="A47" s="51" t="s">
        <v>3</v>
      </c>
      <c r="B47" s="52" t="s">
        <v>4</v>
      </c>
      <c r="C47" s="52" t="s">
        <v>88</v>
      </c>
      <c r="D47" s="50" t="s">
        <v>109</v>
      </c>
      <c r="E47" s="50" t="s">
        <v>110</v>
      </c>
      <c r="F47" s="50" t="s">
        <v>111</v>
      </c>
      <c r="G47" s="50" t="s">
        <v>112</v>
      </c>
      <c r="H47" s="50" t="s">
        <v>120</v>
      </c>
      <c r="I47" s="53" t="s">
        <v>120</v>
      </c>
      <c r="J47" s="53"/>
      <c r="K47" s="53"/>
    </row>
    <row r="48" spans="1:11" ht="68.25" customHeight="1" x14ac:dyDescent="0.25">
      <c r="A48" s="51"/>
      <c r="B48" s="52"/>
      <c r="C48" s="52"/>
      <c r="D48" s="50"/>
      <c r="E48" s="50"/>
      <c r="F48" s="50"/>
      <c r="G48" s="50"/>
      <c r="H48" s="50"/>
      <c r="I48" s="38" t="s">
        <v>121</v>
      </c>
      <c r="J48" s="38" t="s">
        <v>122</v>
      </c>
      <c r="K48" s="38" t="s">
        <v>123</v>
      </c>
    </row>
    <row r="49" spans="1:12" x14ac:dyDescent="0.25">
      <c r="A49" s="45" t="s">
        <v>19</v>
      </c>
      <c r="B49" s="47" t="s">
        <v>20</v>
      </c>
      <c r="C49" s="45" t="s">
        <v>21</v>
      </c>
      <c r="D49" s="45" t="s">
        <v>22</v>
      </c>
      <c r="E49" s="47" t="s">
        <v>23</v>
      </c>
      <c r="F49" s="47" t="s">
        <v>66</v>
      </c>
      <c r="G49" s="47" t="s">
        <v>67</v>
      </c>
      <c r="H49" s="47" t="s">
        <v>68</v>
      </c>
      <c r="I49" s="47" t="s">
        <v>72</v>
      </c>
      <c r="J49" s="47" t="s">
        <v>73</v>
      </c>
      <c r="K49" s="47" t="s">
        <v>124</v>
      </c>
    </row>
    <row r="50" spans="1:12" x14ac:dyDescent="0.25">
      <c r="A50" s="1" t="s">
        <v>60</v>
      </c>
      <c r="B50" s="19" t="s">
        <v>64</v>
      </c>
      <c r="C50" s="39">
        <f>SUM(Önkormányzat!C50,Hivatal!C50)</f>
        <v>344596768</v>
      </c>
      <c r="D50" s="39">
        <f>SUM(Önkormányzat!D50,Hivatal!D50)</f>
        <v>548327521</v>
      </c>
      <c r="E50" s="39">
        <f>SUM(Önkormányzat!E50,Hivatal!E50)</f>
        <v>638433620</v>
      </c>
      <c r="F50" s="39">
        <f>SUM(Önkormányzat!F50,Hivatal!F50)</f>
        <v>631955359</v>
      </c>
      <c r="G50" s="39">
        <f>SUM(Önkormányzat!G50,Hivatal!G50)</f>
        <v>6478261</v>
      </c>
      <c r="H50" s="39">
        <f>SUM(Önkormányzat!H50,Hivatal!H50)</f>
        <v>338834979</v>
      </c>
      <c r="I50" s="43">
        <f>ROUND(H50/C50*100,2)</f>
        <v>98.33</v>
      </c>
      <c r="J50" s="43">
        <f>ROUND(H50/D50*100,2)</f>
        <v>61.79</v>
      </c>
      <c r="K50" s="43">
        <f>ROUND(H50/E50*100,2)</f>
        <v>53.07</v>
      </c>
    </row>
    <row r="51" spans="1:12" s="8" customFormat="1" x14ac:dyDescent="0.25">
      <c r="A51" s="1" t="s">
        <v>24</v>
      </c>
      <c r="B51" s="6" t="s">
        <v>7</v>
      </c>
      <c r="C51" s="39">
        <f>SUM(Önkormányzat!C51,Hivatal!C51)</f>
        <v>178095853</v>
      </c>
      <c r="D51" s="39">
        <f>SUM(Önkormányzat!D51,Hivatal!D51)</f>
        <v>301480912</v>
      </c>
      <c r="E51" s="39">
        <f>SUM(Önkormányzat!E51,Hivatal!E51)</f>
        <v>300317437</v>
      </c>
      <c r="F51" s="39">
        <f>SUM(Önkormányzat!F51,Hivatal!F51)</f>
        <v>299004258</v>
      </c>
      <c r="G51" s="39">
        <f>SUM(Önkormányzat!G51,Hivatal!G51)</f>
        <v>1313179</v>
      </c>
      <c r="H51" s="39">
        <f>SUM(Önkormányzat!H51,Hivatal!H51)</f>
        <v>198753597</v>
      </c>
      <c r="I51" s="43">
        <f t="shared" ref="I51:I71" si="3">ROUND(H51/C51*100,2)</f>
        <v>111.6</v>
      </c>
      <c r="J51" s="43">
        <f t="shared" ref="J51:J71" si="4">ROUND(H51/D51*100,2)</f>
        <v>65.930000000000007</v>
      </c>
      <c r="K51" s="43">
        <f t="shared" ref="K51:K71" si="5">ROUND(H51/E51*100,2)</f>
        <v>66.180000000000007</v>
      </c>
    </row>
    <row r="52" spans="1:12" s="8" customFormat="1" x14ac:dyDescent="0.25">
      <c r="A52" s="1" t="s">
        <v>50</v>
      </c>
      <c r="B52" s="14" t="s">
        <v>8</v>
      </c>
      <c r="C52" s="39">
        <f>SUM(Önkormányzat!C52,Hivatal!C52)</f>
        <v>42413901</v>
      </c>
      <c r="D52" s="39">
        <f>SUM(Önkormányzat!D52,Hivatal!D52)</f>
        <v>63283610</v>
      </c>
      <c r="E52" s="39">
        <f>SUM(Önkormányzat!E52,Hivatal!E52)</f>
        <v>63425678</v>
      </c>
      <c r="F52" s="39">
        <f>SUM(Önkormányzat!F52,Hivatal!F52)</f>
        <v>62971397</v>
      </c>
      <c r="G52" s="39">
        <f>SUM(Önkormányzat!G52,Hivatal!G52)</f>
        <v>454281</v>
      </c>
      <c r="H52" s="39">
        <f>SUM(Önkormányzat!H52,Hivatal!H52)</f>
        <v>41091477</v>
      </c>
      <c r="I52" s="43">
        <f t="shared" si="3"/>
        <v>96.88</v>
      </c>
      <c r="J52" s="43">
        <f t="shared" si="4"/>
        <v>64.930000000000007</v>
      </c>
      <c r="K52" s="43">
        <f t="shared" si="5"/>
        <v>64.790000000000006</v>
      </c>
    </row>
    <row r="53" spans="1:12" s="8" customFormat="1" x14ac:dyDescent="0.25">
      <c r="A53" s="1" t="s">
        <v>51</v>
      </c>
      <c r="B53" s="14" t="s">
        <v>9</v>
      </c>
      <c r="C53" s="39">
        <f>SUM(Önkormányzat!C53,Hivatal!C53)</f>
        <v>102052014</v>
      </c>
      <c r="D53" s="39">
        <f>SUM(Önkormányzat!D53,Hivatal!D53)</f>
        <v>174734420</v>
      </c>
      <c r="E53" s="39">
        <f>SUM(Önkormányzat!E53,Hivatal!E53)</f>
        <v>236939261</v>
      </c>
      <c r="F53" s="39">
        <f>SUM(Önkormányzat!F53,Hivatal!F53)</f>
        <v>234072721</v>
      </c>
      <c r="G53" s="39">
        <f>SUM(Önkormányzat!G53,Hivatal!G53)</f>
        <v>2866540</v>
      </c>
      <c r="H53" s="39">
        <f>SUM(Önkormányzat!H53,Hivatal!H53)</f>
        <v>97089905</v>
      </c>
      <c r="I53" s="43">
        <f t="shared" si="3"/>
        <v>95.14</v>
      </c>
      <c r="J53" s="43">
        <f t="shared" si="4"/>
        <v>55.56</v>
      </c>
      <c r="K53" s="43">
        <f t="shared" si="5"/>
        <v>40.98</v>
      </c>
    </row>
    <row r="54" spans="1:12" s="8" customFormat="1" x14ac:dyDescent="0.25">
      <c r="A54" s="1" t="s">
        <v>52</v>
      </c>
      <c r="B54" s="14" t="s">
        <v>18</v>
      </c>
      <c r="C54" s="39">
        <f>SUM(Önkormányzat!C54,Hivatal!C54)</f>
        <v>22035000</v>
      </c>
      <c r="D54" s="39">
        <f>SUM(Önkormányzat!D54,Hivatal!D54)</f>
        <v>8828579</v>
      </c>
      <c r="E54" s="39">
        <f>SUM(Önkormányzat!E54,Hivatal!E54)</f>
        <v>37751244</v>
      </c>
      <c r="F54" s="39">
        <f>SUM(Önkormányzat!F54,Hivatal!F54)</f>
        <v>35906983</v>
      </c>
      <c r="G54" s="39">
        <f>SUM(Önkormányzat!G54,Hivatal!G54)</f>
        <v>1844261</v>
      </c>
      <c r="H54" s="39">
        <f>SUM(Önkormányzat!H54,Hivatal!H54)</f>
        <v>1900000</v>
      </c>
      <c r="I54" s="43">
        <f t="shared" si="3"/>
        <v>8.6199999999999992</v>
      </c>
      <c r="J54" s="43">
        <f t="shared" si="4"/>
        <v>21.52</v>
      </c>
      <c r="K54" s="43">
        <f t="shared" si="5"/>
        <v>5.03</v>
      </c>
    </row>
    <row r="55" spans="1:12" x14ac:dyDescent="0.25">
      <c r="A55" s="18" t="s">
        <v>53</v>
      </c>
      <c r="B55" s="16" t="s">
        <v>44</v>
      </c>
      <c r="C55" s="39">
        <f>SUM(Önkormányzat!C55,Hivatal!C55)</f>
        <v>20935000</v>
      </c>
      <c r="D55" s="39">
        <f>SUM(Önkormányzat!D55,Hivatal!D55)</f>
        <v>600000</v>
      </c>
      <c r="E55" s="39">
        <f>SUM(Önkormányzat!E55,Hivatal!E55)</f>
        <v>700000</v>
      </c>
      <c r="F55" s="39">
        <f>SUM(Önkormányzat!F55,Hivatal!F55)</f>
        <v>100000</v>
      </c>
      <c r="G55" s="39">
        <f>SUM(Önkormányzat!G55,Hivatal!G55)</f>
        <v>600000</v>
      </c>
      <c r="H55" s="39">
        <f>SUM(Önkormányzat!H55,Hivatal!H55)</f>
        <v>400000</v>
      </c>
      <c r="I55" s="43">
        <f t="shared" si="3"/>
        <v>1.91</v>
      </c>
      <c r="J55" s="43">
        <f t="shared" si="4"/>
        <v>66.67</v>
      </c>
      <c r="K55" s="43">
        <f t="shared" si="5"/>
        <v>57.14</v>
      </c>
      <c r="L55" s="15"/>
    </row>
    <row r="56" spans="1:12" x14ac:dyDescent="0.25">
      <c r="A56" s="18" t="s">
        <v>54</v>
      </c>
      <c r="B56" s="16" t="s">
        <v>45</v>
      </c>
      <c r="C56" s="39">
        <f>SUM(Önkormányzat!C56,Hivatal!C56)</f>
        <v>1100000</v>
      </c>
      <c r="D56" s="39">
        <f>SUM(Önkormányzat!D56,Hivatal!D56)</f>
        <v>1590000</v>
      </c>
      <c r="E56" s="39">
        <f>SUM(Önkormányzat!E56,Hivatal!E56)</f>
        <v>1590000</v>
      </c>
      <c r="F56" s="39">
        <f>SUM(Önkormányzat!F56,Hivatal!F56)</f>
        <v>1590000</v>
      </c>
      <c r="G56" s="39">
        <f>SUM(Önkormányzat!G56,Hivatal!G56)</f>
        <v>0</v>
      </c>
      <c r="H56" s="39">
        <f>SUM(Önkormányzat!H56,Hivatal!H56)</f>
        <v>1500000</v>
      </c>
      <c r="I56" s="43">
        <f t="shared" si="3"/>
        <v>136.36000000000001</v>
      </c>
      <c r="J56" s="43">
        <f t="shared" si="4"/>
        <v>94.34</v>
      </c>
      <c r="K56" s="43">
        <f t="shared" si="5"/>
        <v>94.34</v>
      </c>
      <c r="L56" s="15"/>
    </row>
    <row r="57" spans="1:12" x14ac:dyDescent="0.25">
      <c r="A57" s="18" t="s">
        <v>55</v>
      </c>
      <c r="B57" s="4" t="s">
        <v>63</v>
      </c>
      <c r="C57" s="39">
        <f>SUM(Önkormányzat!C57,Hivatal!C57)</f>
        <v>0</v>
      </c>
      <c r="D57" s="39">
        <f>SUM(Önkormányzat!D57,Hivatal!D57)</f>
        <v>6638579</v>
      </c>
      <c r="E57" s="39">
        <f>SUM(Önkormányzat!E57,Hivatal!E57)</f>
        <v>35461244</v>
      </c>
      <c r="F57" s="39">
        <f>SUM(Önkormányzat!F57,Hivatal!F57)</f>
        <v>34216983</v>
      </c>
      <c r="G57" s="39">
        <f>SUM(Önkormányzat!G57,Hivatal!G57)</f>
        <v>1244261</v>
      </c>
      <c r="H57" s="39">
        <f>SUM(Önkormányzat!H57,Hivatal!H57)</f>
        <v>0</v>
      </c>
      <c r="I57" s="43">
        <v>0</v>
      </c>
      <c r="J57" s="43">
        <f t="shared" si="4"/>
        <v>0</v>
      </c>
      <c r="K57" s="43">
        <f t="shared" si="5"/>
        <v>0</v>
      </c>
      <c r="L57" s="4"/>
    </row>
    <row r="58" spans="1:12" x14ac:dyDescent="0.25">
      <c r="A58" s="18" t="s">
        <v>103</v>
      </c>
      <c r="B58" s="4" t="s">
        <v>13</v>
      </c>
      <c r="C58" s="39">
        <f>SUM(Önkormányzat!C58,Hivatal!C58)</f>
        <v>0</v>
      </c>
      <c r="D58" s="39">
        <f>SUM(Önkormányzat!D58,Hivatal!D58)</f>
        <v>6638579</v>
      </c>
      <c r="E58" s="39">
        <f>SUM(Önkormányzat!E58,Hivatal!E58)</f>
        <v>34216983</v>
      </c>
      <c r="F58" s="39">
        <f>SUM(Önkormányzat!F58,Hivatal!F58)</f>
        <v>34216983</v>
      </c>
      <c r="G58" s="39">
        <f>SUM(Önkormányzat!G58,Hivatal!G58)</f>
        <v>0</v>
      </c>
      <c r="H58" s="39">
        <f>SUM(Önkormányzat!H58,Hivatal!H58)</f>
        <v>0</v>
      </c>
      <c r="I58" s="43">
        <v>0</v>
      </c>
      <c r="J58" s="43">
        <f t="shared" si="4"/>
        <v>0</v>
      </c>
      <c r="K58" s="43">
        <f t="shared" si="5"/>
        <v>0</v>
      </c>
      <c r="L58" s="4"/>
    </row>
    <row r="59" spans="1:12" x14ac:dyDescent="0.25">
      <c r="A59" s="18" t="s">
        <v>104</v>
      </c>
      <c r="B59" s="4" t="s">
        <v>116</v>
      </c>
      <c r="C59" s="39">
        <f>SUM(Önkormányzat!C59,Hivatal!C59)</f>
        <v>0</v>
      </c>
      <c r="D59" s="39">
        <f>SUM(Önkormányzat!D59,Hivatal!D59)</f>
        <v>0</v>
      </c>
      <c r="E59" s="39">
        <f>SUM(Önkormányzat!E59,Hivatal!E59)</f>
        <v>1244261</v>
      </c>
      <c r="F59" s="39">
        <f>SUM(Önkormányzat!F59,Hivatal!F59)</f>
        <v>0</v>
      </c>
      <c r="G59" s="39">
        <f>SUM(Önkormányzat!G59,Hivatal!G59)</f>
        <v>1244261</v>
      </c>
      <c r="H59" s="39">
        <f>SUM(Önkormányzat!H59,Hivatal!H59)</f>
        <v>0</v>
      </c>
      <c r="I59" s="43">
        <v>0</v>
      </c>
      <c r="J59" s="43">
        <v>0</v>
      </c>
      <c r="K59" s="43">
        <f t="shared" si="5"/>
        <v>0</v>
      </c>
      <c r="L59" s="4"/>
    </row>
    <row r="60" spans="1:12" s="8" customFormat="1" x14ac:dyDescent="0.25">
      <c r="A60" s="1" t="s">
        <v>61</v>
      </c>
      <c r="B60" s="20" t="s">
        <v>65</v>
      </c>
      <c r="C60" s="39">
        <f>SUM(Önkormányzat!C60,Hivatal!C60)</f>
        <v>2476645</v>
      </c>
      <c r="D60" s="39">
        <f>SUM(Önkormányzat!D60,Hivatal!D60)</f>
        <v>14912860</v>
      </c>
      <c r="E60" s="39">
        <f>SUM(Önkormányzat!E60,Hivatal!E60)</f>
        <v>39691778</v>
      </c>
      <c r="F60" s="39">
        <f>SUM(Önkormányzat!F60,Hivatal!F60)</f>
        <v>39328278</v>
      </c>
      <c r="G60" s="39">
        <f>SUM(Önkormányzat!G60,Hivatal!G60)</f>
        <v>363500</v>
      </c>
      <c r="H60" s="39">
        <f>SUM(Önkormányzat!H60,Hivatal!H60)</f>
        <v>35444479</v>
      </c>
      <c r="I60" s="43">
        <f t="shared" si="3"/>
        <v>1431.15</v>
      </c>
      <c r="J60" s="43">
        <f t="shared" si="4"/>
        <v>237.68</v>
      </c>
      <c r="K60" s="43">
        <f t="shared" si="5"/>
        <v>89.3</v>
      </c>
      <c r="L60" s="6"/>
    </row>
    <row r="61" spans="1:12" s="8" customFormat="1" x14ac:dyDescent="0.25">
      <c r="A61" s="1" t="s">
        <v>28</v>
      </c>
      <c r="B61" s="14" t="s">
        <v>46</v>
      </c>
      <c r="C61" s="39">
        <f>SUM(Önkormányzat!C61,Hivatal!C61)</f>
        <v>2476645</v>
      </c>
      <c r="D61" s="39">
        <f>SUM(Önkormányzat!D61,Hivatal!D61)</f>
        <v>14762860</v>
      </c>
      <c r="E61" s="39">
        <f>SUM(Önkormányzat!E61,Hivatal!E61)</f>
        <v>39328278</v>
      </c>
      <c r="F61" s="39">
        <f>SUM(Önkormányzat!F61,Hivatal!F61)</f>
        <v>39328278</v>
      </c>
      <c r="G61" s="39">
        <f>SUM(Önkormányzat!G61,Hivatal!G61)</f>
        <v>0</v>
      </c>
      <c r="H61" s="39">
        <f>SUM(Önkormányzat!H61,Hivatal!H61)</f>
        <v>35080979</v>
      </c>
      <c r="I61" s="43">
        <f t="shared" si="3"/>
        <v>1416.47</v>
      </c>
      <c r="J61" s="43">
        <f t="shared" si="4"/>
        <v>237.63</v>
      </c>
      <c r="K61" s="43">
        <f t="shared" si="5"/>
        <v>89.2</v>
      </c>
      <c r="L61" s="14"/>
    </row>
    <row r="62" spans="1:12" s="8" customFormat="1" x14ac:dyDescent="0.25">
      <c r="A62" s="1" t="s">
        <v>56</v>
      </c>
      <c r="B62" s="14" t="s">
        <v>11</v>
      </c>
      <c r="C62" s="39">
        <f>SUM(Önkormányzat!C62,Hivatal!C62)</f>
        <v>0</v>
      </c>
      <c r="D62" s="39">
        <f>SUM(Önkormányzat!D62,Hivatal!D62)</f>
        <v>0</v>
      </c>
      <c r="E62" s="39">
        <f>SUM(Önkormányzat!E62,Hivatal!E62)</f>
        <v>0</v>
      </c>
      <c r="F62" s="39">
        <f>SUM(Önkormányzat!F62,Hivatal!F62)</f>
        <v>0</v>
      </c>
      <c r="G62" s="39">
        <f>SUM(Önkormányzat!G62,Hivatal!G62)</f>
        <v>0</v>
      </c>
      <c r="H62" s="39">
        <f>SUM(Önkormányzat!H62,Hivatal!H62)</f>
        <v>0</v>
      </c>
      <c r="I62" s="43">
        <v>0</v>
      </c>
      <c r="J62" s="43">
        <v>0</v>
      </c>
      <c r="K62" s="43">
        <v>0</v>
      </c>
      <c r="L62" s="14"/>
    </row>
    <row r="63" spans="1:12" s="8" customFormat="1" x14ac:dyDescent="0.25">
      <c r="A63" s="1" t="s">
        <v>57</v>
      </c>
      <c r="B63" s="14" t="s">
        <v>47</v>
      </c>
      <c r="C63" s="39">
        <f>SUM(Önkormányzat!C63,Hivatal!C63)</f>
        <v>0</v>
      </c>
      <c r="D63" s="39">
        <f>SUM(Önkormányzat!D63,Hivatal!D63)</f>
        <v>150000</v>
      </c>
      <c r="E63" s="39">
        <f>SUM(Önkormányzat!E63,Hivatal!E63)</f>
        <v>363500</v>
      </c>
      <c r="F63" s="39">
        <f>SUM(Önkormányzat!F63,Hivatal!F63)</f>
        <v>0</v>
      </c>
      <c r="G63" s="39">
        <f>SUM(Önkormányzat!G63,Hivatal!G63)</f>
        <v>363500</v>
      </c>
      <c r="H63" s="39">
        <f>SUM(Önkormányzat!H63,Hivatal!H63)</f>
        <v>363500</v>
      </c>
      <c r="I63" s="43">
        <v>0</v>
      </c>
      <c r="J63" s="43">
        <f t="shared" si="4"/>
        <v>242.33</v>
      </c>
      <c r="K63" s="43">
        <f t="shared" si="5"/>
        <v>100</v>
      </c>
      <c r="L63" s="14"/>
    </row>
    <row r="64" spans="1:12" x14ac:dyDescent="0.25">
      <c r="A64" s="18" t="s">
        <v>58</v>
      </c>
      <c r="B64" s="16" t="s">
        <v>48</v>
      </c>
      <c r="C64" s="39">
        <f>SUM(Önkormányzat!C64,Hivatal!C64)</f>
        <v>0</v>
      </c>
      <c r="D64" s="39">
        <f>SUM(Önkormányzat!D64,Hivatal!D64)</f>
        <v>0</v>
      </c>
      <c r="E64" s="39">
        <f>SUM(Önkormányzat!E64,Hivatal!E64)</f>
        <v>0</v>
      </c>
      <c r="F64" s="39">
        <f>SUM(Önkormányzat!F64,Hivatal!F64)</f>
        <v>0</v>
      </c>
      <c r="G64" s="39">
        <f>SUM(Önkormányzat!G64,Hivatal!G64)</f>
        <v>0</v>
      </c>
      <c r="H64" s="39">
        <f>SUM(Önkormányzat!H64,Hivatal!H64)</f>
        <v>0</v>
      </c>
      <c r="I64" s="43">
        <v>0</v>
      </c>
      <c r="J64" s="43">
        <v>0</v>
      </c>
      <c r="K64" s="43">
        <v>0</v>
      </c>
      <c r="L64" s="15"/>
    </row>
    <row r="65" spans="1:12" x14ac:dyDescent="0.25">
      <c r="A65" s="18" t="s">
        <v>59</v>
      </c>
      <c r="B65" s="16" t="s">
        <v>49</v>
      </c>
      <c r="C65" s="39">
        <f>SUM(Önkormányzat!C65,Hivatal!C65)</f>
        <v>0</v>
      </c>
      <c r="D65" s="39">
        <f>SUM(Önkormányzat!D65,Hivatal!D65)</f>
        <v>150000</v>
      </c>
      <c r="E65" s="39">
        <f>SUM(Önkormányzat!E65,Hivatal!E65)</f>
        <v>363500</v>
      </c>
      <c r="F65" s="39">
        <f>SUM(Önkormányzat!F65,Hivatal!F65)</f>
        <v>0</v>
      </c>
      <c r="G65" s="39">
        <f>SUM(Önkormányzat!G65,Hivatal!G65)</f>
        <v>363500</v>
      </c>
      <c r="H65" s="39">
        <f>SUM(Önkormányzat!H65,Hivatal!H65)</f>
        <v>363500</v>
      </c>
      <c r="I65" s="43">
        <v>0</v>
      </c>
      <c r="J65" s="43">
        <f t="shared" si="4"/>
        <v>242.33</v>
      </c>
      <c r="K65" s="43">
        <f t="shared" si="5"/>
        <v>100</v>
      </c>
      <c r="L65" s="14"/>
    </row>
    <row r="66" spans="1:12" s="8" customFormat="1" x14ac:dyDescent="0.25">
      <c r="A66" s="1" t="s">
        <v>14</v>
      </c>
      <c r="B66" s="1" t="s">
        <v>62</v>
      </c>
      <c r="C66" s="39">
        <f>SUM(Önkormányzat!C66,Hivatal!C66)</f>
        <v>347073413</v>
      </c>
      <c r="D66" s="39">
        <f>SUM(Önkormányzat!D66,Hivatal!D66)</f>
        <v>563240381</v>
      </c>
      <c r="E66" s="39">
        <f>SUM(Önkormányzat!E66,Hivatal!E66)</f>
        <v>678125398</v>
      </c>
      <c r="F66" s="39">
        <f>SUM(Önkormányzat!F66,Hivatal!F66)</f>
        <v>671283637</v>
      </c>
      <c r="G66" s="39">
        <f>SUM(Önkormányzat!G66,Hivatal!G66)</f>
        <v>6841761</v>
      </c>
      <c r="H66" s="39">
        <f>SUM(Önkormányzat!H66,Hivatal!H66)</f>
        <v>374279458</v>
      </c>
      <c r="I66" s="43">
        <f t="shared" si="3"/>
        <v>107.84</v>
      </c>
      <c r="J66" s="43">
        <f t="shared" si="4"/>
        <v>66.45</v>
      </c>
      <c r="K66" s="43">
        <f t="shared" si="5"/>
        <v>55.19</v>
      </c>
      <c r="L66" s="14"/>
    </row>
    <row r="67" spans="1:12" s="8" customFormat="1" x14ac:dyDescent="0.25">
      <c r="A67" s="1" t="s">
        <v>15</v>
      </c>
      <c r="B67" s="5" t="s">
        <v>70</v>
      </c>
      <c r="C67" s="39">
        <f>SUM(Önkormányzat!C67,Hivatal!C67)</f>
        <v>9544000</v>
      </c>
      <c r="D67" s="39">
        <f>SUM(Önkormányzat!D67,Hivatal!D67)</f>
        <v>9544000</v>
      </c>
      <c r="E67" s="39">
        <f>SUM(Önkormányzat!E67,Hivatal!E67)</f>
        <v>19088000</v>
      </c>
      <c r="F67" s="39">
        <f>SUM(Önkormányzat!F67,Hivatal!F67)</f>
        <v>19088000</v>
      </c>
      <c r="G67" s="39">
        <f>SUM(Önkormányzat!G67,Hivatal!G67)</f>
        <v>0</v>
      </c>
      <c r="H67" s="39">
        <f>SUM(Önkormányzat!H67,Hivatal!H67)</f>
        <v>9544000</v>
      </c>
      <c r="I67" s="43">
        <f t="shared" si="3"/>
        <v>100</v>
      </c>
      <c r="J67" s="43">
        <f t="shared" si="4"/>
        <v>100</v>
      </c>
      <c r="K67" s="43">
        <f t="shared" si="5"/>
        <v>50</v>
      </c>
      <c r="L67" s="14"/>
    </row>
    <row r="68" spans="1:12" s="8" customFormat="1" x14ac:dyDescent="0.25">
      <c r="A68" s="1" t="s">
        <v>16</v>
      </c>
      <c r="B68" s="11" t="s">
        <v>117</v>
      </c>
      <c r="C68" s="39">
        <f>SUM(Önkormányzat!C68,Hivatal!C68)</f>
        <v>180826414</v>
      </c>
      <c r="D68" s="39">
        <f>SUM(Önkormányzat!D68,Hivatal!D68)</f>
        <v>248781051</v>
      </c>
      <c r="E68" s="39">
        <f>SUM(Önkormányzat!E68,Hivatal!E68)</f>
        <v>245346120</v>
      </c>
      <c r="F68" s="39">
        <f>SUM(Önkormányzat!F68,Hivatal!F68)</f>
        <v>244668375</v>
      </c>
      <c r="G68" s="39">
        <f>SUM(Önkormányzat!G68,Hivatal!G68)</f>
        <v>677745</v>
      </c>
      <c r="H68" s="39">
        <f>SUM(Önkormányzat!H68,Hivatal!H68)</f>
        <v>176749010</v>
      </c>
      <c r="I68" s="43">
        <f t="shared" si="3"/>
        <v>97.75</v>
      </c>
      <c r="J68" s="43">
        <f t="shared" si="4"/>
        <v>71.05</v>
      </c>
      <c r="K68" s="43">
        <f t="shared" si="5"/>
        <v>72.040000000000006</v>
      </c>
      <c r="L68" s="14"/>
    </row>
    <row r="69" spans="1:12" s="8" customFormat="1" x14ac:dyDescent="0.25">
      <c r="A69" s="1" t="s">
        <v>17</v>
      </c>
      <c r="B69" s="5" t="s">
        <v>105</v>
      </c>
      <c r="C69" s="39">
        <f>SUM(Önkormányzat!C69,Hivatal!C69)</f>
        <v>190370414</v>
      </c>
      <c r="D69" s="39">
        <f>SUM(Önkormányzat!D69,Hivatal!D69)</f>
        <v>258325051</v>
      </c>
      <c r="E69" s="39">
        <f>SUM(Önkormányzat!E69,Hivatal!E69)</f>
        <v>264434120</v>
      </c>
      <c r="F69" s="39">
        <f>SUM(Önkormányzat!F69,Hivatal!F69)</f>
        <v>263756375</v>
      </c>
      <c r="G69" s="39">
        <f>SUM(Önkormányzat!G69,Hivatal!G69)</f>
        <v>677745</v>
      </c>
      <c r="H69" s="39">
        <f>SUM(Önkormányzat!H69,Hivatal!H69)</f>
        <v>186293010</v>
      </c>
      <c r="I69" s="43">
        <f t="shared" si="3"/>
        <v>97.86</v>
      </c>
      <c r="J69" s="43">
        <f t="shared" si="4"/>
        <v>72.12</v>
      </c>
      <c r="K69" s="43">
        <f t="shared" si="5"/>
        <v>70.45</v>
      </c>
      <c r="L69" s="14"/>
    </row>
    <row r="70" spans="1:12" s="8" customFormat="1" x14ac:dyDescent="0.25">
      <c r="A70" s="1" t="s">
        <v>71</v>
      </c>
      <c r="B70" s="6" t="s">
        <v>106</v>
      </c>
      <c r="C70" s="39">
        <f>SUM(Önkormányzat!C70,Hivatal!C70)</f>
        <v>190370414</v>
      </c>
      <c r="D70" s="39">
        <f>SUM(Önkormányzat!D70,Hivatal!D70)</f>
        <v>258325051</v>
      </c>
      <c r="E70" s="39">
        <f>SUM(Önkormányzat!E70,Hivatal!E70)</f>
        <v>264434120</v>
      </c>
      <c r="F70" s="39">
        <f>SUM(Önkormányzat!F70,Hivatal!F70)</f>
        <v>263756375</v>
      </c>
      <c r="G70" s="39">
        <f>SUM(Önkormányzat!G70,Hivatal!G70)</f>
        <v>677745</v>
      </c>
      <c r="H70" s="39">
        <f>SUM(Önkormányzat!H70,Hivatal!H70)</f>
        <v>186293010</v>
      </c>
      <c r="I70" s="43">
        <f t="shared" si="3"/>
        <v>97.86</v>
      </c>
      <c r="J70" s="43">
        <f t="shared" si="4"/>
        <v>72.12</v>
      </c>
      <c r="K70" s="43">
        <f t="shared" si="5"/>
        <v>70.45</v>
      </c>
      <c r="L70" s="14"/>
    </row>
    <row r="71" spans="1:12" s="8" customFormat="1" x14ac:dyDescent="0.25">
      <c r="A71" s="12" t="s">
        <v>40</v>
      </c>
      <c r="B71" s="17" t="s">
        <v>107</v>
      </c>
      <c r="C71" s="27">
        <f>SUM(Önkormányzat!C71,Hivatal!C71)</f>
        <v>537443827</v>
      </c>
      <c r="D71" s="27">
        <f>SUM(Önkormányzat!D71,Hivatal!D71)</f>
        <v>821565432</v>
      </c>
      <c r="E71" s="27">
        <f>SUM(Önkormányzat!E71,Hivatal!E71)</f>
        <v>942559518</v>
      </c>
      <c r="F71" s="27">
        <f>SUM(Önkormányzat!F71,Hivatal!F71)</f>
        <v>935040012</v>
      </c>
      <c r="G71" s="27">
        <f>SUM(Önkormányzat!G71,Hivatal!G71)</f>
        <v>7519506</v>
      </c>
      <c r="H71" s="27">
        <f>SUM(Önkormányzat!H71,Hivatal!H71)</f>
        <v>560572468</v>
      </c>
      <c r="I71" s="30">
        <f t="shared" si="3"/>
        <v>104.3</v>
      </c>
      <c r="J71" s="30">
        <f t="shared" si="4"/>
        <v>68.23</v>
      </c>
      <c r="K71" s="30">
        <f t="shared" si="5"/>
        <v>59.47</v>
      </c>
      <c r="L71" s="6"/>
    </row>
    <row r="72" spans="1:12" x14ac:dyDescent="0.25">
      <c r="A72" s="4"/>
      <c r="B72" s="4"/>
      <c r="C72" s="4"/>
    </row>
    <row r="73" spans="1:12" x14ac:dyDescent="0.25">
      <c r="A73" s="4"/>
      <c r="B73" s="4"/>
      <c r="C73" s="4"/>
    </row>
    <row r="74" spans="1:12" x14ac:dyDescent="0.25">
      <c r="A74" s="4"/>
      <c r="B74" s="4"/>
      <c r="C74" s="4"/>
    </row>
    <row r="75" spans="1:12" x14ac:dyDescent="0.25">
      <c r="A75" s="4"/>
      <c r="B75" s="4"/>
      <c r="C75" s="4"/>
    </row>
    <row r="76" spans="1:12" x14ac:dyDescent="0.25">
      <c r="A76" s="4"/>
      <c r="B76" s="4"/>
      <c r="C76" s="4"/>
    </row>
    <row r="77" spans="1:12" x14ac:dyDescent="0.25">
      <c r="A77" s="4"/>
      <c r="B77" s="4"/>
      <c r="C77" s="4"/>
    </row>
    <row r="78" spans="1:12" x14ac:dyDescent="0.25">
      <c r="A78" s="4"/>
      <c r="B78" s="4"/>
      <c r="C78" s="4"/>
    </row>
    <row r="79" spans="1:12" x14ac:dyDescent="0.25">
      <c r="A79" s="4"/>
      <c r="B79" s="4"/>
      <c r="C79" s="4"/>
    </row>
    <row r="80" spans="1:12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</sheetData>
  <mergeCells count="20">
    <mergeCell ref="I8:K8"/>
    <mergeCell ref="A3:K3"/>
    <mergeCell ref="A4:K4"/>
    <mergeCell ref="H8:H9"/>
    <mergeCell ref="A8:A9"/>
    <mergeCell ref="B8:B9"/>
    <mergeCell ref="C8:C9"/>
    <mergeCell ref="D8:D9"/>
    <mergeCell ref="E8:E9"/>
    <mergeCell ref="F8:F9"/>
    <mergeCell ref="G8:G9"/>
    <mergeCell ref="I47:K47"/>
    <mergeCell ref="A47:A48"/>
    <mergeCell ref="B47:B48"/>
    <mergeCell ref="C47:C48"/>
    <mergeCell ref="D47:D48"/>
    <mergeCell ref="E47:E48"/>
    <mergeCell ref="H47:H48"/>
    <mergeCell ref="F47:F48"/>
    <mergeCell ref="G47:G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Önkormányzat</vt:lpstr>
      <vt:lpstr>Hivatal</vt:lpstr>
      <vt:lpstr>Mindösszesen</vt:lpstr>
      <vt:lpstr>Munka5</vt:lpstr>
    </vt:vector>
  </TitlesOfParts>
  <Company>Veszprém Megyei Önkormányzat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2019-04-25T12:24:06Z</cp:lastPrinted>
  <dcterms:created xsi:type="dcterms:W3CDTF">2013-01-23T11:21:17Z</dcterms:created>
  <dcterms:modified xsi:type="dcterms:W3CDTF">2019-04-25T12:24:08Z</dcterms:modified>
</cp:coreProperties>
</file>