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o\Desktop\Taliándörögd 2018\Költségvetés 2018\Zárszámadás\"/>
    </mc:Choice>
  </mc:AlternateContent>
  <xr:revisionPtr revIDLastSave="0" documentId="13_ncr:1_{FD75C315-DF8B-4442-B9B0-2755D83962ED}" xr6:coauthVersionLast="43" xr6:coauthVersionMax="43" xr10:uidLastSave="{00000000-0000-0000-0000-000000000000}"/>
  <bookViews>
    <workbookView xWindow="-120" yWindow="-120" windowWidth="19800" windowHeight="11760" firstSheet="1" activeTab="7" xr2:uid="{00000000-000D-0000-FFFF-FFFF00000000}"/>
  </bookViews>
  <sheets>
    <sheet name="1.sz.mell." sheetId="1" r:id="rId1"/>
    <sheet name="2. mell." sheetId="4" r:id="rId2"/>
    <sheet name="3. mell." sheetId="5" r:id="rId3"/>
    <sheet name="4. mell." sheetId="14" r:id="rId4"/>
    <sheet name="5. mell." sheetId="7" r:id="rId5"/>
    <sheet name="6.-7.-8. mell" sheetId="12" r:id="rId6"/>
    <sheet name="9.-10. mell ovi" sheetId="13" r:id="rId7"/>
    <sheet name="11.-12. mell." sheetId="16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16" l="1"/>
  <c r="C28" i="12"/>
  <c r="F33" i="7" l="1"/>
  <c r="F29" i="7"/>
  <c r="F30" i="7"/>
  <c r="F31" i="7"/>
  <c r="F32" i="7"/>
  <c r="F28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13" i="7"/>
  <c r="F11" i="7"/>
  <c r="F10" i="7"/>
  <c r="C9" i="7" l="1"/>
  <c r="D9" i="7"/>
  <c r="E9" i="7"/>
  <c r="F9" i="7"/>
  <c r="C12" i="7"/>
  <c r="D12" i="7"/>
  <c r="E12" i="7"/>
  <c r="F12" i="7"/>
  <c r="E11" i="4"/>
  <c r="E10" i="4" s="1"/>
  <c r="F11" i="4"/>
  <c r="F10" i="4" s="1"/>
  <c r="G11" i="4"/>
  <c r="G10" i="4" s="1"/>
  <c r="H12" i="4"/>
  <c r="H13" i="4"/>
  <c r="H14" i="4"/>
  <c r="H15" i="4"/>
  <c r="H16" i="4"/>
  <c r="H17" i="4"/>
  <c r="H18" i="4"/>
  <c r="E20" i="4"/>
  <c r="E19" i="4" s="1"/>
  <c r="F20" i="4"/>
  <c r="F19" i="4" s="1"/>
  <c r="G20" i="4"/>
  <c r="H21" i="4"/>
  <c r="H22" i="4"/>
  <c r="H23" i="4"/>
  <c r="H24" i="4"/>
  <c r="H25" i="4"/>
  <c r="E26" i="4"/>
  <c r="F26" i="4"/>
  <c r="G26" i="4"/>
  <c r="H28" i="4"/>
  <c r="H30" i="4"/>
  <c r="H20" i="4" l="1"/>
  <c r="H26" i="4"/>
  <c r="G19" i="4"/>
  <c r="H19" i="4" s="1"/>
  <c r="H10" i="4"/>
  <c r="H11" i="4"/>
  <c r="D29" i="16"/>
  <c r="C29" i="16"/>
  <c r="D26" i="16"/>
  <c r="C26" i="16"/>
  <c r="D24" i="16"/>
  <c r="C24" i="16"/>
  <c r="D18" i="16"/>
  <c r="C18" i="16"/>
  <c r="D13" i="16"/>
  <c r="C13" i="16"/>
  <c r="F12" i="14"/>
  <c r="F9" i="14"/>
  <c r="F27" i="7"/>
  <c r="F35" i="7" s="1"/>
  <c r="D27" i="7"/>
  <c r="E27" i="7"/>
  <c r="C27" i="7"/>
  <c r="F13" i="14" l="1"/>
  <c r="F14" i="14" s="1"/>
  <c r="D30" i="16"/>
  <c r="C30" i="16"/>
  <c r="D19" i="16"/>
  <c r="C19" i="16"/>
  <c r="C35" i="7"/>
  <c r="E35" i="7"/>
  <c r="D35" i="7"/>
  <c r="D37" i="13"/>
  <c r="D22" i="13"/>
  <c r="D29" i="13" s="1"/>
  <c r="D11" i="13"/>
  <c r="D8" i="13"/>
  <c r="H23" i="5"/>
  <c r="H24" i="5"/>
  <c r="H22" i="5"/>
  <c r="H18" i="5"/>
  <c r="H19" i="5"/>
  <c r="H12" i="5"/>
  <c r="H13" i="5"/>
  <c r="H14" i="5"/>
  <c r="H15" i="5"/>
  <c r="H11" i="5"/>
  <c r="H43" i="4"/>
  <c r="H42" i="4"/>
  <c r="H38" i="4"/>
  <c r="H31" i="4"/>
  <c r="H32" i="4"/>
  <c r="H33" i="4"/>
  <c r="D13" i="13" l="1"/>
  <c r="C8" i="13"/>
  <c r="C37" i="13" l="1"/>
  <c r="E22" i="13"/>
  <c r="E29" i="13" s="1"/>
  <c r="C22" i="13"/>
  <c r="C29" i="13" s="1"/>
  <c r="E11" i="13"/>
  <c r="C11" i="13"/>
  <c r="E8" i="13"/>
  <c r="C12" i="12"/>
  <c r="C17" i="12" s="1"/>
  <c r="C36" i="12"/>
  <c r="C13" i="13" l="1"/>
  <c r="E13" i="13"/>
  <c r="F21" i="5" l="1"/>
  <c r="G21" i="5"/>
  <c r="H21" i="5" s="1"/>
  <c r="E21" i="5"/>
  <c r="F16" i="5"/>
  <c r="G16" i="5"/>
  <c r="E16" i="5"/>
  <c r="F10" i="5"/>
  <c r="G10" i="5"/>
  <c r="E10" i="5"/>
  <c r="H10" i="5" l="1"/>
  <c r="H16" i="5"/>
  <c r="G20" i="5"/>
  <c r="F20" i="5"/>
  <c r="F25" i="5" s="1"/>
  <c r="E20" i="5"/>
  <c r="E25" i="5" s="1"/>
  <c r="F41" i="4"/>
  <c r="G41" i="4"/>
  <c r="H41" i="4"/>
  <c r="E41" i="4"/>
  <c r="F34" i="4"/>
  <c r="G34" i="4"/>
  <c r="H34" i="4"/>
  <c r="E34" i="4"/>
  <c r="G27" i="1"/>
  <c r="G29" i="1" s="1"/>
  <c r="G20" i="1"/>
  <c r="D27" i="1"/>
  <c r="D29" i="1" s="1"/>
  <c r="D20" i="1"/>
  <c r="G16" i="1"/>
  <c r="D16" i="1"/>
  <c r="G25" i="5" l="1"/>
  <c r="H25" i="5" s="1"/>
  <c r="H20" i="5"/>
  <c r="G40" i="4"/>
  <c r="G44" i="4" s="1"/>
  <c r="H40" i="4"/>
  <c r="F40" i="4"/>
  <c r="F44" i="4" s="1"/>
  <c r="G21" i="1"/>
  <c r="G30" i="1" s="1"/>
  <c r="D21" i="1"/>
  <c r="D30" i="1" s="1"/>
  <c r="E40" i="4"/>
  <c r="E44" i="4" s="1"/>
  <c r="H44" i="4" l="1"/>
</calcChain>
</file>

<file path=xl/sharedStrings.xml><?xml version="1.0" encoding="utf-8"?>
<sst xmlns="http://schemas.openxmlformats.org/spreadsheetml/2006/main" count="563" uniqueCount="335">
  <si>
    <t>Működési bevételek</t>
  </si>
  <si>
    <t>Működési kiadások</t>
  </si>
  <si>
    <t>Megnevezés</t>
  </si>
  <si>
    <t>Rovat száma</t>
  </si>
  <si>
    <t>ezer forint</t>
  </si>
  <si>
    <t>Sor-szám</t>
  </si>
  <si>
    <t>Rovat      száma</t>
  </si>
  <si>
    <t>Működési célú állami támogatások</t>
  </si>
  <si>
    <t>Közhatalmi bevételek</t>
  </si>
  <si>
    <t>Személyi juttatások</t>
  </si>
  <si>
    <t>Munkaadót terhelő járulékok</t>
  </si>
  <si>
    <t>Dologi kiadások</t>
  </si>
  <si>
    <t>Ellátottak pénzbeli juttatásai</t>
  </si>
  <si>
    <t>Egyéb működési célú kiadások</t>
  </si>
  <si>
    <t>Működési célú átvett pénzeszközök</t>
  </si>
  <si>
    <t>Működési költségvetési bevételek összesen:</t>
  </si>
  <si>
    <t>Működési költségvetési kiadások összesen:</t>
  </si>
  <si>
    <t>B1</t>
  </si>
  <si>
    <t>B3</t>
  </si>
  <si>
    <t>B4</t>
  </si>
  <si>
    <t>B6</t>
  </si>
  <si>
    <t>K1</t>
  </si>
  <si>
    <t>K2</t>
  </si>
  <si>
    <t>K6</t>
  </si>
  <si>
    <t>K3</t>
  </si>
  <si>
    <t>K4</t>
  </si>
  <si>
    <t>K5</t>
  </si>
  <si>
    <t>Előző évi maradvány igénybe vétele</t>
  </si>
  <si>
    <t>Állami támogatások megelőlegezése</t>
  </si>
  <si>
    <t>Áht-on belüli megelőlegezések visszafizetése</t>
  </si>
  <si>
    <t>Irányító szervi támogatások folyósítása</t>
  </si>
  <si>
    <t>Működési célú finanszírozási bevételek:</t>
  </si>
  <si>
    <t>Működési célú finanszírozási kiadások:</t>
  </si>
  <si>
    <t>MŰKÖDÉSI BEVÉTELEK ÖSSZESEN</t>
  </si>
  <si>
    <t>MŰKÖDÉSI KIADÁSOK ÖSSZESEN</t>
  </si>
  <si>
    <t>Felhalmozási bevételek</t>
  </si>
  <si>
    <t>Felhalmozási kiadások</t>
  </si>
  <si>
    <t>Felhalmozási célú állami támogatások</t>
  </si>
  <si>
    <t>Felhalmozási célú átvett pénzeszközök</t>
  </si>
  <si>
    <t>Felhalmozási célú finanszírozási bevételek</t>
  </si>
  <si>
    <t>FELHALMOZÁSI BEVÉTELEK ÖSSZESEN</t>
  </si>
  <si>
    <t>BEVÉTELEK MINDÖSSZESEN</t>
  </si>
  <si>
    <t>Felhalmozási költségvetési bevételek összesen:</t>
  </si>
  <si>
    <t>B8131</t>
  </si>
  <si>
    <t>K915</t>
  </si>
  <si>
    <t>B2</t>
  </si>
  <si>
    <t>B5</t>
  </si>
  <si>
    <t>B7</t>
  </si>
  <si>
    <t>Beruházások</t>
  </si>
  <si>
    <t>Felújítások</t>
  </si>
  <si>
    <t>Egyéb felhalmozási célú kiadások</t>
  </si>
  <si>
    <t>Felhalmozási költségvetési kiadások összesen:</t>
  </si>
  <si>
    <t>Felhalmozási célú finanszírozási kiadások</t>
  </si>
  <si>
    <t>FELHALMOZÁSI KIADÁSOK ÖSSZESEN</t>
  </si>
  <si>
    <t>KIADÁSOK MINDÖSSZESEN</t>
  </si>
  <si>
    <t>K7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</si>
  <si>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</si>
  <si>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</si>
  <si>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</si>
  <si>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</si>
  <si>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</si>
  <si>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</si>
  <si>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</si>
  <si>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</si>
  <si>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</si>
  <si>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</si>
  <si>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</si>
  <si>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</si>
  <si>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</si>
  <si>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</si>
  <si>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</si>
  <si>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</si>
  <si>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</si>
  <si>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</si>
  <si>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I. Működési célú állami támogatások</t>
  </si>
  <si>
    <t>I/1. Önkormányzat működési támogatásai</t>
  </si>
  <si>
    <t>Általános működési támogatások</t>
  </si>
  <si>
    <t>Köznevelési feladatok támogatása</t>
  </si>
  <si>
    <t>Szociális és gyermekjóléti támogatások</t>
  </si>
  <si>
    <t>Kulturális feladatok támogatása</t>
  </si>
  <si>
    <t>Kiegészítő támogatások</t>
  </si>
  <si>
    <t>Egyéb működési támogatások áht-on belül</t>
  </si>
  <si>
    <t>II. Felhalmozási célú állami támogatások</t>
  </si>
  <si>
    <t>III. Közhatalmi bevételek</t>
  </si>
  <si>
    <t>Vagyoni típusú adók</t>
  </si>
  <si>
    <t xml:space="preserve">      Ebből: - Építményadó</t>
  </si>
  <si>
    <t xml:space="preserve">                  - Magánszemélyek kommunális adója</t>
  </si>
  <si>
    <t>Iparűzési adó</t>
  </si>
  <si>
    <t>Gépjárműadó</t>
  </si>
  <si>
    <t>Egyéb közhatalmi bevételek</t>
  </si>
  <si>
    <t>IV. Működési bevételek</t>
  </si>
  <si>
    <t>Áru- és készletértékesítés bevétele</t>
  </si>
  <si>
    <t>Szolgáltatások ellenértéke</t>
  </si>
  <si>
    <t>Közvetített szolgáltatások értéke</t>
  </si>
  <si>
    <t>Tulajdonosi bevételek</t>
  </si>
  <si>
    <t>Ellátási díjak</t>
  </si>
  <si>
    <t>Kamatbevételek</t>
  </si>
  <si>
    <t>Egyéb működési célú bevétel</t>
  </si>
  <si>
    <t>V. Felhalmozási bevételek</t>
  </si>
  <si>
    <t>Ingatlanok értékesítése</t>
  </si>
  <si>
    <t>Egyéb tárgyi eszközök értékesítése</t>
  </si>
  <si>
    <t>Részesedések megszűnéséhez kapcs. Bev.</t>
  </si>
  <si>
    <t>VI. Működési célú átvett pénzeszközök</t>
  </si>
  <si>
    <t>VII. Felhalmozási célú átvett pénzeszközök</t>
  </si>
  <si>
    <t>KÖLTSÉGVETÉSI BEVÉTELEK ÖSSZESEN</t>
  </si>
  <si>
    <t>VIII. Finanszírozási bevételek</t>
  </si>
  <si>
    <t>Államháztartáson belüli megelőlegezések</t>
  </si>
  <si>
    <t>Előző évi pénzmaradvány</t>
  </si>
  <si>
    <t>BEVÉTELEK ÖSSZESEN</t>
  </si>
  <si>
    <t>B11</t>
  </si>
  <si>
    <t>B111</t>
  </si>
  <si>
    <t>B112</t>
  </si>
  <si>
    <t>B113</t>
  </si>
  <si>
    <t>B114</t>
  </si>
  <si>
    <t>B115</t>
  </si>
  <si>
    <t>B16</t>
  </si>
  <si>
    <t>B34</t>
  </si>
  <si>
    <t>B351</t>
  </si>
  <si>
    <t>B354</t>
  </si>
  <si>
    <t>B36</t>
  </si>
  <si>
    <t>B401</t>
  </si>
  <si>
    <t>B402</t>
  </si>
  <si>
    <t>B403</t>
  </si>
  <si>
    <t>B404</t>
  </si>
  <si>
    <t>B405</t>
  </si>
  <si>
    <t>B408</t>
  </si>
  <si>
    <t>B410</t>
  </si>
  <si>
    <t>B52</t>
  </si>
  <si>
    <t>B53</t>
  </si>
  <si>
    <t>B55</t>
  </si>
  <si>
    <t>B8</t>
  </si>
  <si>
    <t>34.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</si>
  <si>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</si>
  <si>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</si>
  <si>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</si>
  <si>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</si>
  <si>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</si>
  <si>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</si>
  <si>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</si>
  <si>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</si>
  <si>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</si>
  <si>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</si>
  <si>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</si>
  <si>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</si>
  <si>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</si>
  <si>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</si>
  <si>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</si>
  <si>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35.</t>
  </si>
  <si>
    <t>I. Működési költségvetés kiadásai</t>
  </si>
  <si>
    <t>Munkaadókat terhelő járulékok</t>
  </si>
  <si>
    <t>II. Felhalmozási költségvetés kiadásai</t>
  </si>
  <si>
    <t>KÖLTSÉGVETÉSI KIADÁSOK ÖSSZESEN</t>
  </si>
  <si>
    <t>IV. Finanszírozási kiadások</t>
  </si>
  <si>
    <t>Költségvetési szervek finanszírozása</t>
  </si>
  <si>
    <t>KIADÁSOK ÖSSZESEN</t>
  </si>
  <si>
    <t>K1-K5</t>
  </si>
  <si>
    <t>K6-K8</t>
  </si>
  <si>
    <t>K8</t>
  </si>
  <si>
    <t>K9</t>
  </si>
  <si>
    <t>K1-K9</t>
  </si>
  <si>
    <t>Cím</t>
  </si>
  <si>
    <t>Cím száma</t>
  </si>
  <si>
    <t>Előirányzat-csoport, kiemelt előirányzat megnevezése</t>
  </si>
  <si>
    <t>TALIÁNDÖRÖGD KÖZSÉG ÖNKORMÁNYZATA</t>
  </si>
  <si>
    <t>1.sz. melléklet</t>
  </si>
  <si>
    <t>MŰKÖDÉSI ÉS FELHALMOZÁSI MÉRLEGE</t>
  </si>
  <si>
    <t>Bevételek</t>
  </si>
  <si>
    <t>Kiadások</t>
  </si>
  <si>
    <t>Közfoglalkoztatottak létszáma (fő)</t>
  </si>
  <si>
    <t>Sorszám</t>
  </si>
  <si>
    <t>4. melléklet</t>
  </si>
  <si>
    <t>01</t>
  </si>
  <si>
    <t>02</t>
  </si>
  <si>
    <t>03</t>
  </si>
  <si>
    <t>04</t>
  </si>
  <si>
    <t>05</t>
  </si>
  <si>
    <t>5. melléklet</t>
  </si>
  <si>
    <t>06</t>
  </si>
  <si>
    <t>07</t>
  </si>
  <si>
    <t>08</t>
  </si>
  <si>
    <t>BERUHÁZÁSOK ÖSSZESEN:</t>
  </si>
  <si>
    <t>Beruházási cél megnevezése</t>
  </si>
  <si>
    <t>FELÚJÍTÁSOK ÖSSZESEN:</t>
  </si>
  <si>
    <t>Felújítási cél megnevezése</t>
  </si>
  <si>
    <t>EGYÉB MŰKÖDÉSI CÉLÚ KIADÁSOK ÖSSZESEN:</t>
  </si>
  <si>
    <t>-- Tűzoltó Egyesület</t>
  </si>
  <si>
    <t>-- Taliándörögd-Halimba SE</t>
  </si>
  <si>
    <t>-- Polgárőrség</t>
  </si>
  <si>
    <t>- Műk.c.pénzeszk.átadás nonprofit szervezetnek</t>
  </si>
  <si>
    <t>- Fogorvosi ellátás támogatása</t>
  </si>
  <si>
    <t>- Kistérségi Társulás működési támogatása</t>
  </si>
  <si>
    <t>- Közös hivatal működési támogatása</t>
  </si>
  <si>
    <t>Támogatási cél megnevezése</t>
  </si>
  <si>
    <t>-- Kapolcs-Vigántpetend Egészségügyi Alapítvání</t>
  </si>
  <si>
    <t>Bevételi források megnevezése</t>
  </si>
  <si>
    <t>A</t>
  </si>
  <si>
    <t>B</t>
  </si>
  <si>
    <t>C</t>
  </si>
  <si>
    <t>F</t>
  </si>
  <si>
    <t>Óvodai intézményi étkeztetés</t>
  </si>
  <si>
    <t>- óvodai térítési díj</t>
  </si>
  <si>
    <t>kerekítés és kamat</t>
  </si>
  <si>
    <t>Óvoda finanszírozása</t>
  </si>
  <si>
    <t>- átvett pénzeszköz</t>
  </si>
  <si>
    <t>Bevételek összesen:</t>
  </si>
  <si>
    <t>D</t>
  </si>
  <si>
    <t>- Készletbeszerzés</t>
  </si>
  <si>
    <t>- Kommunikációs szolgáltatások</t>
  </si>
  <si>
    <t>- Szolgáltatási kiadások</t>
  </si>
  <si>
    <t>- Általános forgalmi adó</t>
  </si>
  <si>
    <t>- Kiküldetés</t>
  </si>
  <si>
    <t>- Kerekítési különbözet</t>
  </si>
  <si>
    <t>Kiadások összesen:</t>
  </si>
  <si>
    <t>II.    Költségvetési létszámkeret</t>
  </si>
  <si>
    <t>Teljes munkaidőben foglalkoztatottak</t>
  </si>
  <si>
    <t>fő</t>
  </si>
  <si>
    <t>- óvodapedagógus</t>
  </si>
  <si>
    <t>- dajka</t>
  </si>
  <si>
    <t>- konyhai kisegítő</t>
  </si>
  <si>
    <t>Létszámkeret összesen:</t>
  </si>
  <si>
    <t>KEREKFENYVES ÓVODA</t>
  </si>
  <si>
    <t>Tartalék</t>
  </si>
  <si>
    <t>eFt</t>
  </si>
  <si>
    <t>E</t>
  </si>
  <si>
    <t>G</t>
  </si>
  <si>
    <t>H</t>
  </si>
  <si>
    <t>B814</t>
  </si>
  <si>
    <t>B813</t>
  </si>
  <si>
    <t>3.sz. melléklet</t>
  </si>
  <si>
    <t>C)        Összes maradvány (=A+B)</t>
  </si>
  <si>
    <t>A)        Alaptevékenység maradványa (=±I±II)</t>
  </si>
  <si>
    <t>II         Alaptevékenység finanszírozási egyenlege (=03-04)</t>
  </si>
  <si>
    <t>04        Alaptevékenység finanszírozási kiadásai</t>
  </si>
  <si>
    <t>03        Alaptevékenység finanszírozási bevételei</t>
  </si>
  <si>
    <t>I          Alaptevékenység költségvetési egyenlege (=01-02)</t>
  </si>
  <si>
    <t>02        Alaptevékenység költségvetési kiadásai</t>
  </si>
  <si>
    <t>01        Alaptevékenység költségvetési bevételei</t>
  </si>
  <si>
    <t>ssz.</t>
  </si>
  <si>
    <t>megnevezés</t>
  </si>
  <si>
    <t>összeg eFt</t>
  </si>
  <si>
    <t>Bruttó                 eFt</t>
  </si>
  <si>
    <t>ÉCS                          eFt</t>
  </si>
  <si>
    <t>Nettó                      eFt</t>
  </si>
  <si>
    <t>Immateriális javak</t>
  </si>
  <si>
    <t>- Vagyoni értékű jogok (korl.forg.képes)</t>
  </si>
  <si>
    <t>- Szellemi termékek ("0"érték, korl.forg.képes)</t>
  </si>
  <si>
    <t>Kataszteri eszközök</t>
  </si>
  <si>
    <t>- Kizárólagos nemzeti vagyonba tartozó termőföld</t>
  </si>
  <si>
    <t>- Egyéb telkek (korl.forg.képes)</t>
  </si>
  <si>
    <t>- Lakótelek (forgalomképes)</t>
  </si>
  <si>
    <t>- Termőföld (forgalomképes)</t>
  </si>
  <si>
    <t>- Egyéb célú telkek (forgalomképes)</t>
  </si>
  <si>
    <t>- Lakóépületek (forgalomképes)</t>
  </si>
  <si>
    <t>- Egyéb épületek (forgalomképtelen)</t>
  </si>
  <si>
    <t>- Egyéb épületek (korl.forg.képes)</t>
  </si>
  <si>
    <t>- Egyéb épületek (forgalomképes)</t>
  </si>
  <si>
    <t>- Ültetvény (forgalomképes)</t>
  </si>
  <si>
    <t>- Erdő (forgalomképes)</t>
  </si>
  <si>
    <t>- Egyéb építmény (forgalomképtelen)</t>
  </si>
  <si>
    <t>- Egyéb építmény (korl.forg.képes)</t>
  </si>
  <si>
    <t>Tárgyi Eszközök</t>
  </si>
  <si>
    <t>- Egyéb gép (forgalomképes)</t>
  </si>
  <si>
    <t>- Kisértékű egyéb gép</t>
  </si>
  <si>
    <t>- Kulturális javak (korl.forg.képes)</t>
  </si>
  <si>
    <t>- Informatikai eszközök ("0"-ra leírt)</t>
  </si>
  <si>
    <t>- Egyéb gép ("0"-ra leírt)</t>
  </si>
  <si>
    <t>Tartós részesedés (Bakonykarszt)</t>
  </si>
  <si>
    <t>Önkormányzati dolgozók létszáma (fő)</t>
  </si>
  <si>
    <t>sorszám</t>
  </si>
  <si>
    <t>2017. év</t>
  </si>
  <si>
    <t>Tárgyi eszközök</t>
  </si>
  <si>
    <t>Befektetett pénzügyi eszközök</t>
  </si>
  <si>
    <t>Vagyonkezelésbe adott eszközök</t>
  </si>
  <si>
    <t>A) Befektetett eszközök összesen</t>
  </si>
  <si>
    <t>C) Pénzeszközök összesen</t>
  </si>
  <si>
    <t>Követelések közhatalmi bevételekre</t>
  </si>
  <si>
    <t>Követelések tulajdonosi bevételekre</t>
  </si>
  <si>
    <t>Forgótőke elszámolása</t>
  </si>
  <si>
    <t>D) Követelések összesen</t>
  </si>
  <si>
    <t>ESZKÖZÖK ÖSSZESEN:</t>
  </si>
  <si>
    <t>Nemzeti vagyon induláskori értéke</t>
  </si>
  <si>
    <t>Egyéb eszközök induláskori értéke</t>
  </si>
  <si>
    <t>Felhalmozott eredmény</t>
  </si>
  <si>
    <t>Mérleg szerinti eredmény</t>
  </si>
  <si>
    <t>G) Saját tőke</t>
  </si>
  <si>
    <t>Áh-i megelőlegezés visszafizetése</t>
  </si>
  <si>
    <t>H) Kötelezettségek összesen</t>
  </si>
  <si>
    <t>Bevételek passzív időbeli elhatárolása</t>
  </si>
  <si>
    <t>Költségek passzív időbeli elhatárolása</t>
  </si>
  <si>
    <t>J) Passzív időbeli elhatárolások</t>
  </si>
  <si>
    <t>FORRÁSOK ÖSSZESEN:</t>
  </si>
  <si>
    <t>11. melléklet</t>
  </si>
  <si>
    <t>2.sz. melléklet</t>
  </si>
  <si>
    <t>Visszafizetési kötelezettség</t>
  </si>
  <si>
    <t>Ft</t>
  </si>
  <si>
    <t>12. melléklet</t>
  </si>
  <si>
    <t>Befektetett eszközök összesen:</t>
  </si>
  <si>
    <t>2018. évi zárszámadásának mérlege</t>
  </si>
  <si>
    <t>2018. év</t>
  </si>
  <si>
    <t>2018. évi állami támogatás visszafizetési kötelezettség</t>
  </si>
  <si>
    <t>2018. ÉVI KÖLTSÉGVETÉSÉNEK</t>
  </si>
  <si>
    <t>2018. évi      teljesítés</t>
  </si>
  <si>
    <t>2018. évi teljesítés</t>
  </si>
  <si>
    <t>2018. ÉVI ZÁRSZÁMADÁSA</t>
  </si>
  <si>
    <t>2018. évi előirányzat</t>
  </si>
  <si>
    <t>2018. évi módosított előirányzat</t>
  </si>
  <si>
    <t>2018. évi teljesítés          %</t>
  </si>
  <si>
    <t>2018. évi teljesítés            %</t>
  </si>
  <si>
    <t>2018. évi maradványkimutatás</t>
  </si>
  <si>
    <t>2018. évi vagyonkimutatás</t>
  </si>
  <si>
    <t>2018. évi bevételek forrásonkénti megoszlása</t>
  </si>
  <si>
    <t>I.     2018. évi Kiadások</t>
  </si>
  <si>
    <t>2018. évi módisított előirányzat</t>
  </si>
  <si>
    <t>Befejezetlen beruházások</t>
  </si>
  <si>
    <t>Állomány növekedés           eFt</t>
  </si>
  <si>
    <t>- Szociális Szolgálat támogatása</t>
  </si>
  <si>
    <t>Belterületi utak, utcák felújítása 245 hrsz.</t>
  </si>
  <si>
    <t>Orvosi rendelő felújítása</t>
  </si>
  <si>
    <t>Főtér rekonstrukció (folyamatban lévő felújítás)</t>
  </si>
  <si>
    <t>áfa</t>
  </si>
  <si>
    <t>Támogatás jogcíme</t>
  </si>
  <si>
    <t>igényelt tám.</t>
  </si>
  <si>
    <t>évközi változás</t>
  </si>
  <si>
    <t>- Szociális feladatok támogatása</t>
  </si>
  <si>
    <t xml:space="preserve">felhasznált tám. </t>
  </si>
  <si>
    <t>- Gyermekétkeztetés támogatása</t>
  </si>
  <si>
    <t>- Nevelés támogatása</t>
  </si>
  <si>
    <t>különbö-zet</t>
  </si>
  <si>
    <t>a 4/2019.(V.31.) Ör-hez</t>
  </si>
  <si>
    <t>a 4/2018.(V.31.) Ör-hez</t>
  </si>
  <si>
    <t>6. melléklet a 4/2019.(V.31.) önkormányzati rendelethez</t>
  </si>
  <si>
    <t>7. melléklet a 4/2019.(V.31.) önkormányzati rendelethez</t>
  </si>
  <si>
    <t>8. melléklet a 4/2019.(V.31.) önkormányzati rendelethez</t>
  </si>
  <si>
    <t>9. melléklet a 4/2019.(V.31.) önkormányzati rendelethez</t>
  </si>
  <si>
    <t>10. melléklet a 4/2019.(V.31.) önkormányzati rendelethet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</si>
</sst>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10"/>
      <name val="Arial CE"/>
      <charset val="238"/>
    </font>
    <font>
      <b/>
      <sz val="10"/>
      <name val="Arial CE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8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0"/>
      <name val="Arial"/>
    </font>
    <font>
      <sz val="10"/>
      <name val="Arial"/>
    </font>
    <font>
      <b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7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" fillId="0" borderId="0" xfId="0" applyNumberFormat="1" applyFont="1"/>
    <xf numFmtId="3" fontId="2" fillId="0" borderId="1" xfId="0" applyNumberFormat="1" applyFont="1" applyBorder="1" applyAlignment="1">
      <alignment horizontal="center" vertical="center" wrapText="1"/>
    </xf>
    <xf numFmtId="3" fontId="1" fillId="0" borderId="6" xfId="0" applyNumberFormat="1" applyFont="1" applyBorder="1"/>
    <xf numFmtId="3" fontId="1" fillId="0" borderId="9" xfId="0" applyNumberFormat="1" applyFont="1" applyBorder="1"/>
    <xf numFmtId="3" fontId="1" fillId="0" borderId="4" xfId="0" applyNumberFormat="1" applyFont="1" applyBorder="1"/>
    <xf numFmtId="3" fontId="2" fillId="0" borderId="1" xfId="0" applyNumberFormat="1" applyFont="1" applyBorder="1" applyAlignment="1">
      <alignment vertical="center"/>
    </xf>
    <xf numFmtId="3" fontId="1" fillId="0" borderId="12" xfId="0" applyNumberFormat="1" applyFont="1" applyBorder="1"/>
    <xf numFmtId="3" fontId="1" fillId="0" borderId="14" xfId="0" applyNumberFormat="1" applyFont="1" applyBorder="1"/>
    <xf numFmtId="3" fontId="3" fillId="0" borderId="1" xfId="0" applyNumberFormat="1" applyFont="1" applyBorder="1" applyAlignment="1">
      <alignment vertical="center"/>
    </xf>
    <xf numFmtId="3" fontId="1" fillId="0" borderId="18" xfId="0" applyNumberFormat="1" applyFont="1" applyBorder="1"/>
    <xf numFmtId="0" fontId="2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3" fontId="1" fillId="0" borderId="22" xfId="0" applyNumberFormat="1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3" fontId="1" fillId="0" borderId="26" xfId="0" applyNumberFormat="1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vertical="center"/>
    </xf>
    <xf numFmtId="3" fontId="4" fillId="0" borderId="1" xfId="0" applyNumberFormat="1" applyFont="1" applyBorder="1"/>
    <xf numFmtId="3" fontId="5" fillId="0" borderId="1" xfId="0" applyNumberFormat="1" applyFont="1" applyBorder="1"/>
    <xf numFmtId="3" fontId="4" fillId="0" borderId="3" xfId="0" applyNumberFormat="1" applyFont="1" applyBorder="1"/>
    <xf numFmtId="3" fontId="4" fillId="0" borderId="18" xfId="0" applyNumberFormat="1" applyFont="1" applyBorder="1"/>
    <xf numFmtId="3" fontId="4" fillId="0" borderId="2" xfId="0" applyNumberFormat="1" applyFont="1" applyBorder="1"/>
    <xf numFmtId="3" fontId="4" fillId="0" borderId="9" xfId="0" applyNumberFormat="1" applyFont="1" applyBorder="1"/>
    <xf numFmtId="3" fontId="4" fillId="0" borderId="4" xfId="0" applyNumberFormat="1" applyFont="1" applyBorder="1"/>
    <xf numFmtId="3" fontId="4" fillId="0" borderId="26" xfId="0" applyNumberFormat="1" applyFont="1" applyBorder="1"/>
    <xf numFmtId="3" fontId="6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3" fontId="4" fillId="0" borderId="18" xfId="0" applyNumberFormat="1" applyFont="1" applyBorder="1" applyAlignment="1">
      <alignment vertical="center"/>
    </xf>
    <xf numFmtId="0" fontId="4" fillId="0" borderId="18" xfId="0" applyFont="1" applyBorder="1"/>
    <xf numFmtId="0" fontId="4" fillId="0" borderId="9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12" xfId="0" applyFont="1" applyBorder="1"/>
    <xf numFmtId="0" fontId="1" fillId="0" borderId="0" xfId="0" applyFont="1" applyAlignment="1"/>
    <xf numFmtId="0" fontId="7" fillId="0" borderId="0" xfId="1"/>
    <xf numFmtId="3" fontId="8" fillId="0" borderId="10" xfId="1" applyNumberFormat="1" applyFont="1" applyBorder="1" applyAlignment="1">
      <alignment horizontal="right"/>
    </xf>
    <xf numFmtId="0" fontId="7" fillId="0" borderId="34" xfId="1" applyFont="1" applyBorder="1"/>
    <xf numFmtId="0" fontId="7" fillId="0" borderId="35" xfId="1" applyBorder="1"/>
    <xf numFmtId="3" fontId="8" fillId="0" borderId="9" xfId="1" applyNumberFormat="1" applyFont="1" applyBorder="1" applyAlignment="1">
      <alignment horizontal="right"/>
    </xf>
    <xf numFmtId="0" fontId="7" fillId="0" borderId="8" xfId="1" applyFont="1" applyBorder="1"/>
    <xf numFmtId="3" fontId="8" fillId="0" borderId="6" xfId="1" applyNumberFormat="1" applyFont="1" applyBorder="1" applyAlignment="1">
      <alignment horizontal="right"/>
    </xf>
    <xf numFmtId="0" fontId="7" fillId="0" borderId="7" xfId="1" applyFont="1" applyBorder="1" applyAlignment="1">
      <alignment horizontal="center"/>
    </xf>
    <xf numFmtId="0" fontId="7" fillId="0" borderId="36" xfId="1" applyBorder="1"/>
    <xf numFmtId="0" fontId="9" fillId="0" borderId="8" xfId="1" applyFont="1" applyBorder="1"/>
    <xf numFmtId="0" fontId="7" fillId="0" borderId="8" xfId="1" quotePrefix="1" applyFont="1" applyBorder="1"/>
    <xf numFmtId="0" fontId="10" fillId="0" borderId="8" xfId="1" quotePrefix="1" applyFont="1" applyBorder="1"/>
    <xf numFmtId="3" fontId="8" fillId="0" borderId="0" xfId="1" applyNumberFormat="1" applyFont="1" applyAlignment="1"/>
    <xf numFmtId="0" fontId="8" fillId="0" borderId="0" xfId="1" applyFont="1" applyAlignment="1"/>
    <xf numFmtId="0" fontId="8" fillId="0" borderId="0" xfId="1" applyFont="1" applyAlignment="1">
      <alignment horizontal="center"/>
    </xf>
    <xf numFmtId="0" fontId="8" fillId="0" borderId="27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3" fontId="8" fillId="0" borderId="37" xfId="1" applyNumberFormat="1" applyFont="1" applyBorder="1" applyAlignment="1">
      <alignment horizontal="center" vertical="center" wrapText="1"/>
    </xf>
    <xf numFmtId="3" fontId="8" fillId="0" borderId="28" xfId="1" applyNumberFormat="1" applyFont="1" applyBorder="1" applyAlignment="1">
      <alignment horizontal="center" vertical="center" wrapText="1"/>
    </xf>
    <xf numFmtId="0" fontId="8" fillId="0" borderId="38" xfId="1" applyFont="1" applyBorder="1" applyAlignment="1">
      <alignment horizontal="center"/>
    </xf>
    <xf numFmtId="0" fontId="12" fillId="0" borderId="39" xfId="1" applyFont="1" applyBorder="1"/>
    <xf numFmtId="3" fontId="12" fillId="0" borderId="40" xfId="1" applyNumberFormat="1" applyFont="1" applyBorder="1"/>
    <xf numFmtId="3" fontId="12" fillId="0" borderId="6" xfId="1" applyNumberFormat="1" applyFont="1" applyBorder="1"/>
    <xf numFmtId="0" fontId="8" fillId="0" borderId="24" xfId="1" applyFont="1" applyBorder="1" applyAlignment="1">
      <alignment horizontal="center"/>
    </xf>
    <xf numFmtId="0" fontId="8" fillId="0" borderId="2" xfId="1" applyFont="1" applyBorder="1"/>
    <xf numFmtId="3" fontId="8" fillId="0" borderId="31" xfId="1" applyNumberFormat="1" applyFont="1" applyBorder="1"/>
    <xf numFmtId="3" fontId="8" fillId="0" borderId="9" xfId="1" applyNumberFormat="1" applyFont="1" applyBorder="1"/>
    <xf numFmtId="0" fontId="12" fillId="0" borderId="2" xfId="1" applyFont="1" applyBorder="1"/>
    <xf numFmtId="3" fontId="12" fillId="0" borderId="31" xfId="1" applyNumberFormat="1" applyFont="1" applyBorder="1"/>
    <xf numFmtId="3" fontId="12" fillId="0" borderId="9" xfId="1" applyNumberFormat="1" applyFont="1" applyBorder="1"/>
    <xf numFmtId="0" fontId="8" fillId="0" borderId="13" xfId="1" applyFont="1" applyBorder="1" applyAlignment="1">
      <alignment horizontal="center"/>
    </xf>
    <xf numFmtId="0" fontId="13" fillId="0" borderId="34" xfId="1" applyFont="1" applyBorder="1"/>
    <xf numFmtId="3" fontId="13" fillId="0" borderId="15" xfId="1" applyNumberFormat="1" applyFont="1" applyBorder="1"/>
    <xf numFmtId="3" fontId="13" fillId="0" borderId="10" xfId="1" applyNumberFormat="1" applyFont="1" applyBorder="1"/>
    <xf numFmtId="3" fontId="8" fillId="0" borderId="0" xfId="1" applyNumberFormat="1" applyFont="1"/>
    <xf numFmtId="0" fontId="8" fillId="0" borderId="0" xfId="1" applyFont="1"/>
    <xf numFmtId="0" fontId="8" fillId="0" borderId="0" xfId="1" applyFont="1" applyAlignment="1">
      <alignment horizontal="left"/>
    </xf>
    <xf numFmtId="0" fontId="8" fillId="0" borderId="37" xfId="1" applyFont="1" applyBorder="1" applyAlignment="1">
      <alignment horizontal="center"/>
    </xf>
    <xf numFmtId="3" fontId="8" fillId="0" borderId="37" xfId="1" applyNumberFormat="1" applyFont="1" applyBorder="1" applyAlignment="1">
      <alignment horizontal="center"/>
    </xf>
    <xf numFmtId="3" fontId="8" fillId="0" borderId="35" xfId="1" applyNumberFormat="1" applyFont="1" applyBorder="1" applyAlignment="1">
      <alignment horizontal="center"/>
    </xf>
    <xf numFmtId="0" fontId="8" fillId="0" borderId="23" xfId="1" applyFont="1" applyBorder="1" applyAlignment="1">
      <alignment horizontal="center"/>
    </xf>
    <xf numFmtId="0" fontId="12" fillId="0" borderId="3" xfId="1" applyFont="1" applyBorder="1"/>
    <xf numFmtId="3" fontId="12" fillId="0" borderId="41" xfId="1" applyNumberFormat="1" applyFont="1" applyBorder="1"/>
    <xf numFmtId="0" fontId="13" fillId="0" borderId="37" xfId="1" applyFont="1" applyBorder="1"/>
    <xf numFmtId="0" fontId="8" fillId="0" borderId="0" xfId="1" applyFont="1" applyBorder="1" applyAlignment="1">
      <alignment horizontal="center"/>
    </xf>
    <xf numFmtId="0" fontId="12" fillId="0" borderId="0" xfId="1" applyFont="1" applyBorder="1"/>
    <xf numFmtId="3" fontId="12" fillId="0" borderId="0" xfId="1" applyNumberFormat="1" applyFont="1" applyBorder="1"/>
    <xf numFmtId="3" fontId="12" fillId="0" borderId="0" xfId="1" applyNumberFormat="1" applyFont="1"/>
    <xf numFmtId="3" fontId="8" fillId="0" borderId="0" xfId="1" applyNumberFormat="1" applyFont="1" applyBorder="1"/>
    <xf numFmtId="3" fontId="8" fillId="0" borderId="0" xfId="1" applyNumberFormat="1" applyFont="1" applyBorder="1" applyAlignment="1">
      <alignment horizontal="center"/>
    </xf>
    <xf numFmtId="0" fontId="8" fillId="0" borderId="32" xfId="1" applyFont="1" applyBorder="1" applyAlignment="1">
      <alignment horizontal="center"/>
    </xf>
    <xf numFmtId="0" fontId="8" fillId="0" borderId="33" xfId="1" applyFont="1" applyBorder="1"/>
    <xf numFmtId="3" fontId="8" fillId="0" borderId="6" xfId="1" applyNumberFormat="1" applyFont="1" applyBorder="1" applyAlignment="1">
      <alignment horizontal="center"/>
    </xf>
    <xf numFmtId="0" fontId="8" fillId="0" borderId="3" xfId="1" applyFont="1" applyBorder="1"/>
    <xf numFmtId="3" fontId="8" fillId="0" borderId="9" xfId="1" applyNumberFormat="1" applyFont="1" applyBorder="1" applyAlignment="1">
      <alignment horizontal="center"/>
    </xf>
    <xf numFmtId="3" fontId="8" fillId="0" borderId="28" xfId="1" applyNumberFormat="1" applyFont="1" applyBorder="1" applyAlignment="1">
      <alignment horizontal="center"/>
    </xf>
    <xf numFmtId="0" fontId="12" fillId="0" borderId="37" xfId="1" applyFont="1" applyBorder="1"/>
    <xf numFmtId="3" fontId="12" fillId="0" borderId="10" xfId="1" applyNumberFormat="1" applyFont="1" applyBorder="1" applyAlignment="1">
      <alignment horizontal="center"/>
    </xf>
    <xf numFmtId="0" fontId="7" fillId="0" borderId="0" xfId="1" applyFont="1"/>
    <xf numFmtId="3" fontId="7" fillId="0" borderId="0" xfId="1" applyNumberFormat="1"/>
    <xf numFmtId="3" fontId="15" fillId="0" borderId="0" xfId="1" applyNumberFormat="1" applyFont="1" applyAlignment="1">
      <alignment horizontal="right"/>
    </xf>
    <xf numFmtId="0" fontId="16" fillId="0" borderId="0" xfId="1" applyFont="1" applyAlignment="1">
      <alignment horizontal="right"/>
    </xf>
    <xf numFmtId="3" fontId="1" fillId="0" borderId="28" xfId="0" applyNumberFormat="1" applyFont="1" applyBorder="1"/>
    <xf numFmtId="0" fontId="4" fillId="0" borderId="27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0" fontId="17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3" fontId="8" fillId="0" borderId="0" xfId="1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12" fillId="0" borderId="0" xfId="1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" fontId="15" fillId="0" borderId="0" xfId="1" applyNumberFormat="1" applyFont="1" applyBorder="1" applyAlignment="1">
      <alignment horizontal="right"/>
    </xf>
    <xf numFmtId="0" fontId="8" fillId="0" borderId="0" xfId="1" applyFont="1" applyBorder="1" applyAlignment="1">
      <alignment horizontal="center" vertical="center" wrapText="1"/>
    </xf>
    <xf numFmtId="3" fontId="14" fillId="0" borderId="0" xfId="1" applyNumberFormat="1" applyFont="1" applyBorder="1" applyAlignment="1">
      <alignment horizontal="center" vertical="center" wrapText="1"/>
    </xf>
    <xf numFmtId="0" fontId="8" fillId="0" borderId="0" xfId="1" applyFont="1" applyBorder="1"/>
    <xf numFmtId="0" fontId="1" fillId="0" borderId="42" xfId="0" applyFont="1" applyBorder="1" applyAlignment="1">
      <alignment horizontal="center"/>
    </xf>
    <xf numFmtId="0" fontId="1" fillId="0" borderId="44" xfId="0" applyFont="1" applyBorder="1" applyAlignment="1">
      <alignment horizontal="right"/>
    </xf>
    <xf numFmtId="0" fontId="19" fillId="0" borderId="45" xfId="0" applyFont="1" applyBorder="1" applyAlignment="1">
      <alignment horizontal="center" vertical="top" wrapText="1"/>
    </xf>
    <xf numFmtId="3" fontId="19" fillId="0" borderId="46" xfId="0" applyNumberFormat="1" applyFont="1" applyBorder="1" applyAlignment="1">
      <alignment horizontal="right" vertical="top" wrapText="1"/>
    </xf>
    <xf numFmtId="0" fontId="18" fillId="0" borderId="45" xfId="0" applyFont="1" applyBorder="1" applyAlignment="1">
      <alignment horizontal="center" vertical="top" wrapText="1"/>
    </xf>
    <xf numFmtId="3" fontId="18" fillId="0" borderId="46" xfId="0" applyNumberFormat="1" applyFont="1" applyBorder="1" applyAlignment="1">
      <alignment horizontal="right" vertical="top" wrapText="1"/>
    </xf>
    <xf numFmtId="0" fontId="18" fillId="0" borderId="47" xfId="0" applyFont="1" applyBorder="1" applyAlignment="1">
      <alignment horizontal="center" vertical="top" wrapText="1"/>
    </xf>
    <xf numFmtId="3" fontId="18" fillId="0" borderId="49" xfId="0" applyNumberFormat="1" applyFont="1" applyBorder="1" applyAlignment="1">
      <alignment horizontal="right" vertical="top" wrapText="1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9" fillId="0" borderId="42" xfId="0" applyFont="1" applyBorder="1" applyAlignment="1">
      <alignment horizontal="center" vertical="top" wrapText="1"/>
    </xf>
    <xf numFmtId="3" fontId="19" fillId="0" borderId="44" xfId="0" applyNumberFormat="1" applyFont="1" applyBorder="1" applyAlignment="1">
      <alignment horizontal="right" vertical="top" wrapText="1"/>
    </xf>
    <xf numFmtId="0" fontId="4" fillId="0" borderId="0" xfId="0" applyFont="1" applyAlignment="1"/>
    <xf numFmtId="0" fontId="8" fillId="0" borderId="3" xfId="1" quotePrefix="1" applyFont="1" applyBorder="1"/>
    <xf numFmtId="3" fontId="8" fillId="0" borderId="41" xfId="1" applyNumberFormat="1" applyFont="1" applyBorder="1"/>
    <xf numFmtId="3" fontId="8" fillId="0" borderId="18" xfId="1" applyNumberFormat="1" applyFont="1" applyBorder="1"/>
    <xf numFmtId="0" fontId="8" fillId="0" borderId="2" xfId="1" quotePrefix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3" fontId="0" fillId="0" borderId="2" xfId="0" applyNumberFormat="1" applyBorder="1"/>
    <xf numFmtId="0" fontId="20" fillId="0" borderId="2" xfId="0" applyFont="1" applyBorder="1"/>
    <xf numFmtId="3" fontId="20" fillId="0" borderId="2" xfId="0" applyNumberFormat="1" applyFont="1" applyBorder="1"/>
    <xf numFmtId="0" fontId="0" fillId="0" borderId="3" xfId="0" applyBorder="1"/>
    <xf numFmtId="3" fontId="0" fillId="0" borderId="3" xfId="0" applyNumberFormat="1" applyBorder="1"/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20" fillId="0" borderId="4" xfId="0" applyFont="1" applyBorder="1"/>
    <xf numFmtId="3" fontId="20" fillId="0" borderId="4" xfId="0" applyNumberFormat="1" applyFont="1" applyBorder="1"/>
    <xf numFmtId="0" fontId="0" fillId="0" borderId="54" xfId="0" applyBorder="1" applyAlignment="1">
      <alignment horizontal="center"/>
    </xf>
    <xf numFmtId="0" fontId="21" fillId="0" borderId="55" xfId="0" applyFont="1" applyBorder="1"/>
    <xf numFmtId="3" fontId="21" fillId="0" borderId="55" xfId="0" applyNumberFormat="1" applyFont="1" applyBorder="1"/>
    <xf numFmtId="3" fontId="21" fillId="0" borderId="56" xfId="0" applyNumberFormat="1" applyFont="1" applyBorder="1"/>
    <xf numFmtId="0" fontId="0" fillId="0" borderId="57" xfId="0" applyBorder="1" applyAlignment="1">
      <alignment horizontal="center"/>
    </xf>
    <xf numFmtId="3" fontId="0" fillId="0" borderId="58" xfId="0" applyNumberFormat="1" applyBorder="1"/>
    <xf numFmtId="0" fontId="0" fillId="0" borderId="45" xfId="0" applyBorder="1" applyAlignment="1">
      <alignment horizontal="center"/>
    </xf>
    <xf numFmtId="3" fontId="0" fillId="0" borderId="46" xfId="0" applyNumberFormat="1" applyBorder="1"/>
    <xf numFmtId="3" fontId="20" fillId="0" borderId="46" xfId="0" applyNumberFormat="1" applyFont="1" applyBorder="1"/>
    <xf numFmtId="0" fontId="0" fillId="0" borderId="50" xfId="0" applyBorder="1" applyAlignment="1">
      <alignment horizontal="center"/>
    </xf>
    <xf numFmtId="3" fontId="20" fillId="0" borderId="51" xfId="0" applyNumberFormat="1" applyFont="1" applyBorder="1"/>
    <xf numFmtId="0" fontId="20" fillId="0" borderId="0" xfId="0" applyFont="1" applyAlignment="1">
      <alignment horizontal="center"/>
    </xf>
    <xf numFmtId="0" fontId="0" fillId="0" borderId="2" xfId="0" quotePrefix="1" applyBorder="1"/>
    <xf numFmtId="0" fontId="0" fillId="0" borderId="3" xfId="0" quotePrefix="1" applyBorder="1"/>
    <xf numFmtId="0" fontId="20" fillId="0" borderId="55" xfId="0" applyFont="1" applyBorder="1"/>
    <xf numFmtId="0" fontId="0" fillId="0" borderId="0" xfId="0" applyAlignment="1">
      <alignment horizontal="center"/>
    </xf>
    <xf numFmtId="0" fontId="12" fillId="0" borderId="9" xfId="1" applyFont="1" applyBorder="1"/>
    <xf numFmtId="0" fontId="7" fillId="0" borderId="59" xfId="1" applyFont="1" applyBorder="1"/>
    <xf numFmtId="3" fontId="8" fillId="0" borderId="28" xfId="1" applyNumberFormat="1" applyFont="1" applyBorder="1" applyAlignment="1">
      <alignment horizontal="right"/>
    </xf>
    <xf numFmtId="3" fontId="0" fillId="0" borderId="3" xfId="0" applyNumberFormat="1" applyBorder="1" applyAlignment="1"/>
    <xf numFmtId="3" fontId="0" fillId="0" borderId="2" xfId="0" applyNumberFormat="1" applyBorder="1" applyAlignment="1"/>
    <xf numFmtId="3" fontId="20" fillId="0" borderId="55" xfId="0" applyNumberFormat="1" applyFont="1" applyBorder="1" applyAlignment="1"/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vertical="center" wrapText="1"/>
    </xf>
    <xf numFmtId="0" fontId="0" fillId="0" borderId="55" xfId="0" applyBorder="1" applyAlignment="1">
      <alignment horizontal="center" vertical="center" wrapText="1"/>
    </xf>
    <xf numFmtId="0" fontId="0" fillId="0" borderId="60" xfId="0" applyBorder="1"/>
    <xf numFmtId="0" fontId="0" fillId="0" borderId="55" xfId="0" applyFill="1" applyBorder="1" applyAlignment="1">
      <alignment horizontal="center" vertical="center" wrapText="1"/>
    </xf>
    <xf numFmtId="0" fontId="0" fillId="0" borderId="56" xfId="0" applyFill="1" applyBorder="1" applyAlignment="1">
      <alignment horizontal="center" vertical="center" wrapText="1"/>
    </xf>
    <xf numFmtId="3" fontId="0" fillId="0" borderId="55" xfId="0" applyNumberFormat="1" applyBorder="1"/>
    <xf numFmtId="3" fontId="20" fillId="0" borderId="56" xfId="0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88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9" fillId="0" borderId="2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9" fillId="0" borderId="4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8" fillId="0" borderId="48" xfId="0" applyFont="1" applyBorder="1" applyAlignment="1">
      <alignment horizontal="left" vertical="top" wrapText="1"/>
    </xf>
    <xf numFmtId="3" fontId="8" fillId="0" borderId="52" xfId="1" applyNumberFormat="1" applyFont="1" applyBorder="1" applyAlignment="1">
      <alignment horizontal="center" vertical="center" wrapText="1"/>
    </xf>
    <xf numFmtId="3" fontId="8" fillId="0" borderId="53" xfId="1" applyNumberFormat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3" fontId="8" fillId="0" borderId="10" xfId="1" applyNumberFormat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3" fontId="8" fillId="0" borderId="0" xfId="1" applyNumberFormat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8" fillId="0" borderId="0" xfId="1" applyFont="1" applyBorder="1" applyAlignment="1">
      <alignment horizontal="center"/>
    </xf>
    <xf numFmtId="0" fontId="12" fillId="0" borderId="0" xfId="1" applyFont="1" applyBorder="1" applyAlignment="1">
      <alignment horizontal="left"/>
    </xf>
    <xf numFmtId="0" fontId="8" fillId="0" borderId="13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zoomScaleNormal="100" workbookViewId="0">
      <selection activeCell="E5" sqref="E5"/>
    </sheetView>
  </sheetViews>
  <sheetFormatPr defaultRowHeight="12.75" x14ac:dyDescent="0.2"/>
  <cols>
    <col min="1" max="1" width="5.28515625" style="5" customWidth="1"/>
    <col min="2" max="2" width="41.42578125" style="1" customWidth="1"/>
    <col min="3" max="3" width="8.5703125" style="5" customWidth="1"/>
    <col min="4" max="4" width="12.85546875" style="26" customWidth="1"/>
    <col min="5" max="5" width="41.42578125" style="1" customWidth="1"/>
    <col min="6" max="6" width="8.5703125" style="5" customWidth="1"/>
    <col min="7" max="7" width="12.85546875" style="26" customWidth="1"/>
    <col min="8" max="16384" width="9.140625" style="1"/>
  </cols>
  <sheetData>
    <row r="1" spans="1:7" x14ac:dyDescent="0.2">
      <c r="A1" s="246" t="s">
        <v>163</v>
      </c>
      <c r="B1" s="246"/>
      <c r="C1" s="246"/>
      <c r="D1" s="246"/>
      <c r="E1" s="246"/>
      <c r="F1" s="246"/>
      <c r="G1" s="246"/>
    </row>
    <row r="2" spans="1:7" x14ac:dyDescent="0.2">
      <c r="A2" s="246" t="s">
        <v>300</v>
      </c>
      <c r="B2" s="247"/>
      <c r="C2" s="247"/>
      <c r="D2" s="247"/>
      <c r="E2" s="247"/>
      <c r="F2" s="247"/>
      <c r="G2" s="247"/>
    </row>
    <row r="3" spans="1:7" x14ac:dyDescent="0.2">
      <c r="A3" s="246" t="s">
        <v>165</v>
      </c>
      <c r="B3" s="246"/>
      <c r="C3" s="246"/>
      <c r="D3" s="246"/>
      <c r="E3" s="246"/>
      <c r="F3" s="246"/>
      <c r="G3" s="246"/>
    </row>
    <row r="4" spans="1:7" x14ac:dyDescent="0.2">
      <c r="F4" s="248" t="s">
        <v>164</v>
      </c>
      <c r="G4" s="248"/>
    </row>
    <row r="5" spans="1:7" x14ac:dyDescent="0.2">
      <c r="F5" s="248" t="s">
        <v>328</v>
      </c>
      <c r="G5" s="248"/>
    </row>
    <row r="7" spans="1:7" x14ac:dyDescent="0.2">
      <c r="A7" s="40"/>
      <c r="B7" s="41"/>
      <c r="C7" s="42"/>
      <c r="D7" s="43"/>
      <c r="E7" s="41"/>
      <c r="F7" s="42"/>
      <c r="G7" s="166" t="s">
        <v>4</v>
      </c>
    </row>
    <row r="8" spans="1:7" s="3" customFormat="1" x14ac:dyDescent="0.2">
      <c r="A8" s="249" t="s">
        <v>5</v>
      </c>
      <c r="B8" s="250" t="s">
        <v>0</v>
      </c>
      <c r="C8" s="250"/>
      <c r="D8" s="250"/>
      <c r="E8" s="250" t="s">
        <v>1</v>
      </c>
      <c r="F8" s="250"/>
      <c r="G8" s="250"/>
    </row>
    <row r="9" spans="1:7" s="4" customFormat="1" ht="25.5" x14ac:dyDescent="0.25">
      <c r="A9" s="249"/>
      <c r="B9" s="7" t="s">
        <v>2</v>
      </c>
      <c r="C9" s="7" t="s">
        <v>6</v>
      </c>
      <c r="D9" s="27" t="s">
        <v>301</v>
      </c>
      <c r="E9" s="7" t="s">
        <v>2</v>
      </c>
      <c r="F9" s="7" t="s">
        <v>3</v>
      </c>
      <c r="G9" s="27" t="s">
        <v>302</v>
      </c>
    </row>
    <row r="10" spans="1:7" s="4" customFormat="1" x14ac:dyDescent="0.25">
      <c r="A10" s="36" t="s">
        <v>195</v>
      </c>
      <c r="B10" s="38" t="s">
        <v>196</v>
      </c>
      <c r="C10" s="38" t="s">
        <v>197</v>
      </c>
      <c r="D10" s="39" t="s">
        <v>205</v>
      </c>
      <c r="E10" s="37" t="s">
        <v>223</v>
      </c>
      <c r="F10" s="38" t="s">
        <v>198</v>
      </c>
      <c r="G10" s="39" t="s">
        <v>224</v>
      </c>
    </row>
    <row r="11" spans="1:7" x14ac:dyDescent="0.2">
      <c r="A11" s="44" t="s">
        <v>56</v>
      </c>
      <c r="B11" s="11" t="s">
        <v>7</v>
      </c>
      <c r="C11" s="19" t="s">
        <v>17</v>
      </c>
      <c r="D11" s="35">
        <v>51010</v>
      </c>
      <c r="E11" s="14" t="s">
        <v>9</v>
      </c>
      <c r="F11" s="19" t="s">
        <v>21</v>
      </c>
      <c r="G11" s="35">
        <v>15658</v>
      </c>
    </row>
    <row r="12" spans="1:7" x14ac:dyDescent="0.2">
      <c r="A12" s="45" t="s">
        <v>57</v>
      </c>
      <c r="B12" s="10" t="s">
        <v>8</v>
      </c>
      <c r="C12" s="20" t="s">
        <v>18</v>
      </c>
      <c r="D12" s="29">
        <v>13476</v>
      </c>
      <c r="E12" s="15" t="s">
        <v>10</v>
      </c>
      <c r="F12" s="20" t="s">
        <v>22</v>
      </c>
      <c r="G12" s="29">
        <v>2536</v>
      </c>
    </row>
    <row r="13" spans="1:7" x14ac:dyDescent="0.2">
      <c r="A13" s="45" t="s">
        <v>58</v>
      </c>
      <c r="B13" s="10" t="s">
        <v>0</v>
      </c>
      <c r="C13" s="20" t="s">
        <v>19</v>
      </c>
      <c r="D13" s="29">
        <v>9899</v>
      </c>
      <c r="E13" s="15" t="s">
        <v>11</v>
      </c>
      <c r="F13" s="20" t="s">
        <v>24</v>
      </c>
      <c r="G13" s="29">
        <v>14163</v>
      </c>
    </row>
    <row r="14" spans="1:7" x14ac:dyDescent="0.2">
      <c r="A14" s="45" t="s">
        <v>59</v>
      </c>
      <c r="B14" s="10" t="s">
        <v>14</v>
      </c>
      <c r="C14" s="20" t="s">
        <v>20</v>
      </c>
      <c r="D14" s="29">
        <v>3488</v>
      </c>
      <c r="E14" s="15" t="s">
        <v>12</v>
      </c>
      <c r="F14" s="20" t="s">
        <v>25</v>
      </c>
      <c r="G14" s="29">
        <v>5855</v>
      </c>
    </row>
    <row r="15" spans="1:7" x14ac:dyDescent="0.2">
      <c r="A15" s="46" t="s">
        <v>60</v>
      </c>
      <c r="B15" s="12"/>
      <c r="C15" s="21"/>
      <c r="D15" s="30"/>
      <c r="E15" s="12" t="s">
        <v>13</v>
      </c>
      <c r="F15" s="21" t="s">
        <v>26</v>
      </c>
      <c r="G15" s="50">
        <v>5256</v>
      </c>
    </row>
    <row r="16" spans="1:7" s="2" customFormat="1" ht="19.5" customHeight="1" x14ac:dyDescent="0.2">
      <c r="A16" s="22" t="s">
        <v>61</v>
      </c>
      <c r="B16" s="8" t="s">
        <v>15</v>
      </c>
      <c r="C16" s="24"/>
      <c r="D16" s="31">
        <f>SUM(D11:D15)</f>
        <v>77873</v>
      </c>
      <c r="E16" s="8" t="s">
        <v>16</v>
      </c>
      <c r="F16" s="24"/>
      <c r="G16" s="31">
        <f>SUM(G11:G15)</f>
        <v>43468</v>
      </c>
    </row>
    <row r="17" spans="1:7" x14ac:dyDescent="0.2">
      <c r="A17" s="44" t="s">
        <v>62</v>
      </c>
      <c r="B17" s="11" t="s">
        <v>27</v>
      </c>
      <c r="C17" s="19" t="s">
        <v>43</v>
      </c>
      <c r="D17" s="28">
        <v>66398</v>
      </c>
      <c r="E17" s="14" t="s">
        <v>221</v>
      </c>
      <c r="F17" s="19"/>
      <c r="G17" s="35">
        <v>0</v>
      </c>
    </row>
    <row r="18" spans="1:7" x14ac:dyDescent="0.2">
      <c r="A18" s="45" t="s">
        <v>63</v>
      </c>
      <c r="B18" s="10" t="s">
        <v>28</v>
      </c>
      <c r="C18" s="20"/>
      <c r="D18" s="29">
        <v>3348</v>
      </c>
      <c r="E18" s="15" t="s">
        <v>29</v>
      </c>
      <c r="F18" s="20"/>
      <c r="G18" s="29">
        <v>3297</v>
      </c>
    </row>
    <row r="19" spans="1:7" x14ac:dyDescent="0.2">
      <c r="A19" s="46" t="s">
        <v>64</v>
      </c>
      <c r="B19" s="12"/>
      <c r="C19" s="21"/>
      <c r="D19" s="32"/>
      <c r="E19" s="16" t="s">
        <v>30</v>
      </c>
      <c r="F19" s="21" t="s">
        <v>44</v>
      </c>
      <c r="G19" s="50">
        <v>22383</v>
      </c>
    </row>
    <row r="20" spans="1:7" s="2" customFormat="1" ht="18.75" customHeight="1" x14ac:dyDescent="0.2">
      <c r="A20" s="22" t="s">
        <v>65</v>
      </c>
      <c r="B20" s="8" t="s">
        <v>31</v>
      </c>
      <c r="C20" s="24"/>
      <c r="D20" s="31">
        <f>SUM(D17:D19)</f>
        <v>69746</v>
      </c>
      <c r="E20" s="8" t="s">
        <v>32</v>
      </c>
      <c r="F20" s="24"/>
      <c r="G20" s="31">
        <f>SUM(G17:G19)</f>
        <v>25680</v>
      </c>
    </row>
    <row r="21" spans="1:7" s="2" customFormat="1" ht="26.25" customHeight="1" x14ac:dyDescent="0.2">
      <c r="A21" s="22" t="s">
        <v>66</v>
      </c>
      <c r="B21" s="8" t="s">
        <v>33</v>
      </c>
      <c r="C21" s="24"/>
      <c r="D21" s="31">
        <f>D20+D16</f>
        <v>147619</v>
      </c>
      <c r="E21" s="8" t="s">
        <v>34</v>
      </c>
      <c r="F21" s="24"/>
      <c r="G21" s="31">
        <f>G20+G16</f>
        <v>69148</v>
      </c>
    </row>
    <row r="22" spans="1:7" x14ac:dyDescent="0.2">
      <c r="A22" s="251"/>
      <c r="B22" s="252"/>
      <c r="C22" s="252"/>
      <c r="D22" s="252"/>
      <c r="E22" s="252"/>
      <c r="F22" s="252"/>
      <c r="G22" s="253"/>
    </row>
    <row r="23" spans="1:7" s="3" customFormat="1" x14ac:dyDescent="0.2">
      <c r="A23" s="23"/>
      <c r="B23" s="250" t="s">
        <v>35</v>
      </c>
      <c r="C23" s="250"/>
      <c r="D23" s="250"/>
      <c r="E23" s="250" t="s">
        <v>36</v>
      </c>
      <c r="F23" s="250"/>
      <c r="G23" s="250"/>
    </row>
    <row r="24" spans="1:7" x14ac:dyDescent="0.2">
      <c r="A24" s="44" t="s">
        <v>67</v>
      </c>
      <c r="B24" s="11" t="s">
        <v>37</v>
      </c>
      <c r="C24" s="19" t="s">
        <v>45</v>
      </c>
      <c r="D24" s="28">
        <v>1000</v>
      </c>
      <c r="E24" s="14" t="s">
        <v>48</v>
      </c>
      <c r="F24" s="19" t="s">
        <v>23</v>
      </c>
      <c r="G24" s="35">
        <v>0</v>
      </c>
    </row>
    <row r="25" spans="1:7" x14ac:dyDescent="0.2">
      <c r="A25" s="45" t="s">
        <v>68</v>
      </c>
      <c r="B25" s="10" t="s">
        <v>35</v>
      </c>
      <c r="C25" s="20" t="s">
        <v>46</v>
      </c>
      <c r="D25" s="29">
        <v>0</v>
      </c>
      <c r="E25" s="15" t="s">
        <v>49</v>
      </c>
      <c r="F25" s="20" t="s">
        <v>55</v>
      </c>
      <c r="G25" s="29">
        <v>35255</v>
      </c>
    </row>
    <row r="26" spans="1:7" x14ac:dyDescent="0.2">
      <c r="A26" s="46" t="s">
        <v>69</v>
      </c>
      <c r="B26" s="12" t="s">
        <v>38</v>
      </c>
      <c r="C26" s="21" t="s">
        <v>47</v>
      </c>
      <c r="D26" s="32">
        <v>0</v>
      </c>
      <c r="E26" s="16" t="s">
        <v>50</v>
      </c>
      <c r="F26" s="21" t="s">
        <v>26</v>
      </c>
      <c r="G26" s="50">
        <v>178</v>
      </c>
    </row>
    <row r="27" spans="1:7" s="2" customFormat="1" ht="19.5" customHeight="1" x14ac:dyDescent="0.2">
      <c r="A27" s="22" t="s">
        <v>70</v>
      </c>
      <c r="B27" s="8" t="s">
        <v>42</v>
      </c>
      <c r="C27" s="24"/>
      <c r="D27" s="31">
        <f>SUM(D24:D26)</f>
        <v>1000</v>
      </c>
      <c r="E27" s="8" t="s">
        <v>51</v>
      </c>
      <c r="F27" s="24"/>
      <c r="G27" s="31">
        <f>SUM(G24:G26)</f>
        <v>35433</v>
      </c>
    </row>
    <row r="28" spans="1:7" x14ac:dyDescent="0.2">
      <c r="A28" s="47" t="s">
        <v>71</v>
      </c>
      <c r="B28" s="13" t="s">
        <v>39</v>
      </c>
      <c r="C28" s="18"/>
      <c r="D28" s="33">
        <v>0</v>
      </c>
      <c r="E28" s="17" t="s">
        <v>52</v>
      </c>
      <c r="F28" s="18"/>
      <c r="G28" s="160"/>
    </row>
    <row r="29" spans="1:7" s="2" customFormat="1" ht="25.5" customHeight="1" x14ac:dyDescent="0.2">
      <c r="A29" s="22" t="s">
        <v>72</v>
      </c>
      <c r="B29" s="8" t="s">
        <v>40</v>
      </c>
      <c r="C29" s="24"/>
      <c r="D29" s="31">
        <f>D28+D27</f>
        <v>1000</v>
      </c>
      <c r="E29" s="8" t="s">
        <v>53</v>
      </c>
      <c r="F29" s="24"/>
      <c r="G29" s="31">
        <f>G28+G27</f>
        <v>35433</v>
      </c>
    </row>
    <row r="30" spans="1:7" s="6" customFormat="1" ht="25.5" customHeight="1" x14ac:dyDescent="0.2">
      <c r="A30" s="22" t="s">
        <v>73</v>
      </c>
      <c r="B30" s="9" t="s">
        <v>41</v>
      </c>
      <c r="C30" s="25"/>
      <c r="D30" s="34">
        <f>D29+D21</f>
        <v>148619</v>
      </c>
      <c r="E30" s="9" t="s">
        <v>54</v>
      </c>
      <c r="F30" s="25"/>
      <c r="G30" s="34">
        <f>G29+G21</f>
        <v>104581</v>
      </c>
    </row>
  </sheetData>
  <mergeCells count="11">
    <mergeCell ref="A8:A9"/>
    <mergeCell ref="B8:D8"/>
    <mergeCell ref="E8:G8"/>
    <mergeCell ref="B23:D23"/>
    <mergeCell ref="E23:G23"/>
    <mergeCell ref="A22:G22"/>
    <mergeCell ref="A1:G1"/>
    <mergeCell ref="A2:G2"/>
    <mergeCell ref="F4:G4"/>
    <mergeCell ref="F5:G5"/>
    <mergeCell ref="A3:G3"/>
  </mergeCells>
  <printOptions horizontalCentered="1"/>
  <pageMargins left="0.70866141732283472" right="0.70866141732283472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topLeftCell="A4" workbookViewId="0">
      <selection activeCell="L14" sqref="L14"/>
    </sheetView>
  </sheetViews>
  <sheetFormatPr defaultRowHeight="11.25" x14ac:dyDescent="0.2"/>
  <cols>
    <col min="1" max="1" width="3.5703125" style="51" customWidth="1"/>
    <col min="2" max="2" width="4.28515625" style="51" customWidth="1"/>
    <col min="3" max="3" width="38.140625" style="51" bestFit="1" customWidth="1"/>
    <col min="4" max="4" width="6" style="70" customWidth="1"/>
    <col min="5" max="8" width="9.140625" style="70"/>
    <col min="9" max="16384" width="9.140625" style="51"/>
  </cols>
  <sheetData>
    <row r="1" spans="1:8" s="3" customFormat="1" ht="12.75" x14ac:dyDescent="0.2">
      <c r="A1" s="246" t="s">
        <v>163</v>
      </c>
      <c r="B1" s="246"/>
      <c r="C1" s="246"/>
      <c r="D1" s="246"/>
      <c r="E1" s="246"/>
      <c r="F1" s="246"/>
      <c r="G1" s="246"/>
      <c r="H1" s="246"/>
    </row>
    <row r="2" spans="1:8" s="3" customFormat="1" ht="12.75" x14ac:dyDescent="0.2">
      <c r="A2" s="246" t="s">
        <v>303</v>
      </c>
      <c r="B2" s="246"/>
      <c r="C2" s="246"/>
      <c r="D2" s="246"/>
      <c r="E2" s="246"/>
      <c r="F2" s="246"/>
      <c r="G2" s="246"/>
      <c r="H2" s="246"/>
    </row>
    <row r="3" spans="1:8" s="3" customFormat="1" ht="12.75" x14ac:dyDescent="0.2">
      <c r="A3" s="49"/>
      <c r="B3" s="49"/>
      <c r="C3" s="49"/>
      <c r="D3" s="49"/>
      <c r="E3" s="49"/>
      <c r="F3" s="49"/>
      <c r="G3" s="49"/>
      <c r="H3" s="172" t="s">
        <v>292</v>
      </c>
    </row>
    <row r="4" spans="1:8" s="3" customFormat="1" ht="12.75" x14ac:dyDescent="0.2">
      <c r="A4" s="49"/>
      <c r="B4" s="49"/>
      <c r="C4" s="49"/>
      <c r="D4" s="49"/>
      <c r="E4" s="49"/>
      <c r="F4" s="49"/>
      <c r="G4" s="49"/>
      <c r="H4" s="171" t="s">
        <v>328</v>
      </c>
    </row>
    <row r="5" spans="1:8" ht="12.75" x14ac:dyDescent="0.2">
      <c r="A5" s="246" t="s">
        <v>166</v>
      </c>
      <c r="B5" s="246"/>
      <c r="C5" s="246"/>
      <c r="D5" s="246"/>
      <c r="E5" s="246"/>
      <c r="F5" s="246"/>
      <c r="G5" s="246"/>
      <c r="H5" s="246"/>
    </row>
    <row r="6" spans="1:8" x14ac:dyDescent="0.2">
      <c r="H6" s="71" t="s">
        <v>4</v>
      </c>
    </row>
    <row r="7" spans="1:8" s="53" customFormat="1" ht="11.25" customHeight="1" x14ac:dyDescent="0.2">
      <c r="A7" s="254" t="s">
        <v>169</v>
      </c>
      <c r="B7" s="254" t="s">
        <v>160</v>
      </c>
      <c r="C7" s="52" t="s">
        <v>161</v>
      </c>
      <c r="D7" s="255" t="s">
        <v>3</v>
      </c>
      <c r="E7" s="255" t="s">
        <v>304</v>
      </c>
      <c r="F7" s="255" t="s">
        <v>305</v>
      </c>
      <c r="G7" s="255" t="s">
        <v>302</v>
      </c>
      <c r="H7" s="255" t="s">
        <v>306</v>
      </c>
    </row>
    <row r="8" spans="1:8" s="53" customFormat="1" ht="33.75" customHeight="1" x14ac:dyDescent="0.2">
      <c r="A8" s="254"/>
      <c r="B8" s="254"/>
      <c r="C8" s="55" t="s">
        <v>162</v>
      </c>
      <c r="D8" s="255"/>
      <c r="E8" s="255"/>
      <c r="F8" s="255"/>
      <c r="G8" s="255"/>
      <c r="H8" s="255"/>
    </row>
    <row r="9" spans="1:8" s="54" customFormat="1" x14ac:dyDescent="0.2">
      <c r="A9" s="61" t="s">
        <v>195</v>
      </c>
      <c r="B9" s="61" t="s">
        <v>196</v>
      </c>
      <c r="C9" s="61" t="s">
        <v>197</v>
      </c>
      <c r="D9" s="72" t="s">
        <v>205</v>
      </c>
      <c r="E9" s="72" t="s">
        <v>223</v>
      </c>
      <c r="F9" s="72" t="s">
        <v>198</v>
      </c>
      <c r="G9" s="72" t="s">
        <v>224</v>
      </c>
      <c r="H9" s="72" t="s">
        <v>225</v>
      </c>
    </row>
    <row r="10" spans="1:8" ht="17.25" customHeight="1" x14ac:dyDescent="0.2">
      <c r="A10" s="62" t="s">
        <v>56</v>
      </c>
      <c r="B10" s="66">
        <v>1</v>
      </c>
      <c r="C10" s="55" t="s">
        <v>74</v>
      </c>
      <c r="D10" s="73" t="s">
        <v>17</v>
      </c>
      <c r="E10" s="75">
        <f>E11+E17</f>
        <v>47390</v>
      </c>
      <c r="F10" s="75">
        <f t="shared" ref="F10:G10" si="0">F11+F17</f>
        <v>51010</v>
      </c>
      <c r="G10" s="75">
        <f t="shared" si="0"/>
        <v>51010</v>
      </c>
      <c r="H10" s="75">
        <f>G10/F10*100</f>
        <v>100</v>
      </c>
    </row>
    <row r="11" spans="1:8" x14ac:dyDescent="0.2">
      <c r="A11" s="62" t="s">
        <v>57</v>
      </c>
      <c r="B11" s="66"/>
      <c r="C11" s="56" t="s">
        <v>75</v>
      </c>
      <c r="D11" s="75" t="s">
        <v>109</v>
      </c>
      <c r="E11" s="74">
        <f>SUM(E12:E16)</f>
        <v>41590</v>
      </c>
      <c r="F11" s="74">
        <f t="shared" ref="F11:G11" si="1">SUM(F12:F16)</f>
        <v>44982</v>
      </c>
      <c r="G11" s="74">
        <f t="shared" si="1"/>
        <v>44982</v>
      </c>
      <c r="H11" s="74">
        <f>G11/F11*100</f>
        <v>100</v>
      </c>
    </row>
    <row r="12" spans="1:8" x14ac:dyDescent="0.2">
      <c r="A12" s="63" t="s">
        <v>58</v>
      </c>
      <c r="B12" s="67"/>
      <c r="C12" s="57" t="s">
        <v>76</v>
      </c>
      <c r="D12" s="76" t="s">
        <v>110</v>
      </c>
      <c r="E12" s="76">
        <v>14509</v>
      </c>
      <c r="F12" s="76">
        <v>14512</v>
      </c>
      <c r="G12" s="76">
        <v>14512</v>
      </c>
      <c r="H12" s="77">
        <f>G12/F12*100</f>
        <v>100</v>
      </c>
    </row>
    <row r="13" spans="1:8" x14ac:dyDescent="0.2">
      <c r="A13" s="64" t="s">
        <v>59</v>
      </c>
      <c r="B13" s="68"/>
      <c r="C13" s="58" t="s">
        <v>77</v>
      </c>
      <c r="D13" s="78" t="s">
        <v>111</v>
      </c>
      <c r="E13" s="78">
        <v>15505</v>
      </c>
      <c r="F13" s="78">
        <v>16056</v>
      </c>
      <c r="G13" s="78">
        <v>16056</v>
      </c>
      <c r="H13" s="79">
        <f>G13/F13*100</f>
        <v>100</v>
      </c>
    </row>
    <row r="14" spans="1:8" x14ac:dyDescent="0.2">
      <c r="A14" s="64" t="s">
        <v>60</v>
      </c>
      <c r="B14" s="68"/>
      <c r="C14" s="58" t="s">
        <v>78</v>
      </c>
      <c r="D14" s="78" t="s">
        <v>112</v>
      </c>
      <c r="E14" s="78">
        <v>9776</v>
      </c>
      <c r="F14" s="78">
        <v>9466</v>
      </c>
      <c r="G14" s="78">
        <v>9466</v>
      </c>
      <c r="H14" s="79">
        <f t="shared" ref="H14:H17" si="2">G14/F14*100</f>
        <v>100</v>
      </c>
    </row>
    <row r="15" spans="1:8" x14ac:dyDescent="0.2">
      <c r="A15" s="64" t="s">
        <v>61</v>
      </c>
      <c r="B15" s="68"/>
      <c r="C15" s="58" t="s">
        <v>79</v>
      </c>
      <c r="D15" s="78" t="s">
        <v>113</v>
      </c>
      <c r="E15" s="78">
        <v>1800</v>
      </c>
      <c r="F15" s="78">
        <v>2208</v>
      </c>
      <c r="G15" s="78">
        <v>2208</v>
      </c>
      <c r="H15" s="79">
        <f t="shared" si="2"/>
        <v>100</v>
      </c>
    </row>
    <row r="16" spans="1:8" x14ac:dyDescent="0.2">
      <c r="A16" s="64" t="s">
        <v>62</v>
      </c>
      <c r="B16" s="68"/>
      <c r="C16" s="58" t="s">
        <v>80</v>
      </c>
      <c r="D16" s="78" t="s">
        <v>114</v>
      </c>
      <c r="E16" s="78">
        <v>0</v>
      </c>
      <c r="F16" s="78">
        <v>2740</v>
      </c>
      <c r="G16" s="78">
        <v>2740</v>
      </c>
      <c r="H16" s="79">
        <f t="shared" si="2"/>
        <v>100</v>
      </c>
    </row>
    <row r="17" spans="1:8" x14ac:dyDescent="0.2">
      <c r="A17" s="65" t="s">
        <v>63</v>
      </c>
      <c r="B17" s="69"/>
      <c r="C17" s="59" t="s">
        <v>81</v>
      </c>
      <c r="D17" s="80" t="s">
        <v>115</v>
      </c>
      <c r="E17" s="80">
        <v>5800</v>
      </c>
      <c r="F17" s="80">
        <v>6028</v>
      </c>
      <c r="G17" s="80">
        <v>6028</v>
      </c>
      <c r="H17" s="79">
        <f t="shared" si="2"/>
        <v>100</v>
      </c>
    </row>
    <row r="18" spans="1:8" ht="15.75" customHeight="1" x14ac:dyDescent="0.2">
      <c r="A18" s="62" t="s">
        <v>64</v>
      </c>
      <c r="B18" s="66">
        <v>2</v>
      </c>
      <c r="C18" s="55" t="s">
        <v>82</v>
      </c>
      <c r="D18" s="73" t="s">
        <v>45</v>
      </c>
      <c r="E18" s="75">
        <v>0</v>
      </c>
      <c r="F18" s="75">
        <v>1000</v>
      </c>
      <c r="G18" s="75">
        <v>1000</v>
      </c>
      <c r="H18" s="75">
        <f>G18/F18*100</f>
        <v>100</v>
      </c>
    </row>
    <row r="19" spans="1:8" ht="17.25" customHeight="1" x14ac:dyDescent="0.2">
      <c r="A19" s="62" t="s">
        <v>65</v>
      </c>
      <c r="B19" s="66">
        <v>3</v>
      </c>
      <c r="C19" s="55" t="s">
        <v>83</v>
      </c>
      <c r="D19" s="73" t="s">
        <v>18</v>
      </c>
      <c r="E19" s="75">
        <f>E20+E23+E24+E25</f>
        <v>13820</v>
      </c>
      <c r="F19" s="75">
        <f t="shared" ref="F19:G19" si="3">F20+F23+F24+F25</f>
        <v>13476</v>
      </c>
      <c r="G19" s="75">
        <f t="shared" si="3"/>
        <v>13476</v>
      </c>
      <c r="H19" s="75">
        <f>G19/F19*100</f>
        <v>100</v>
      </c>
    </row>
    <row r="20" spans="1:8" x14ac:dyDescent="0.2">
      <c r="A20" s="63" t="s">
        <v>66</v>
      </c>
      <c r="B20" s="67"/>
      <c r="C20" s="57" t="s">
        <v>84</v>
      </c>
      <c r="D20" s="76" t="s">
        <v>116</v>
      </c>
      <c r="E20" s="76">
        <f>SUM(E21:E22)</f>
        <v>3310</v>
      </c>
      <c r="F20" s="76">
        <f t="shared" ref="F20:G20" si="4">SUM(F21:F22)</f>
        <v>3482</v>
      </c>
      <c r="G20" s="76">
        <f t="shared" si="4"/>
        <v>3482</v>
      </c>
      <c r="H20" s="77">
        <f>G20/F20*100</f>
        <v>100</v>
      </c>
    </row>
    <row r="21" spans="1:8" x14ac:dyDescent="0.2">
      <c r="A21" s="64" t="s">
        <v>67</v>
      </c>
      <c r="B21" s="68"/>
      <c r="C21" s="58" t="s">
        <v>85</v>
      </c>
      <c r="D21" s="78"/>
      <c r="E21" s="78">
        <v>310</v>
      </c>
      <c r="F21" s="78">
        <v>432</v>
      </c>
      <c r="G21" s="78">
        <v>432</v>
      </c>
      <c r="H21" s="77">
        <f t="shared" ref="H21:H25" si="5">G21/F21*100</f>
        <v>100</v>
      </c>
    </row>
    <row r="22" spans="1:8" x14ac:dyDescent="0.2">
      <c r="A22" s="64" t="s">
        <v>68</v>
      </c>
      <c r="B22" s="68"/>
      <c r="C22" s="58" t="s">
        <v>86</v>
      </c>
      <c r="D22" s="78"/>
      <c r="E22" s="78">
        <v>3000</v>
      </c>
      <c r="F22" s="78">
        <v>3050</v>
      </c>
      <c r="G22" s="78">
        <v>3050</v>
      </c>
      <c r="H22" s="77">
        <f t="shared" si="5"/>
        <v>100</v>
      </c>
    </row>
    <row r="23" spans="1:8" x14ac:dyDescent="0.2">
      <c r="A23" s="64" t="s">
        <v>69</v>
      </c>
      <c r="B23" s="68"/>
      <c r="C23" s="58" t="s">
        <v>87</v>
      </c>
      <c r="D23" s="78" t="s">
        <v>117</v>
      </c>
      <c r="E23" s="78">
        <v>8000</v>
      </c>
      <c r="F23" s="78">
        <v>7786</v>
      </c>
      <c r="G23" s="78">
        <v>7786</v>
      </c>
      <c r="H23" s="77">
        <f t="shared" si="5"/>
        <v>100</v>
      </c>
    </row>
    <row r="24" spans="1:8" x14ac:dyDescent="0.2">
      <c r="A24" s="64" t="s">
        <v>70</v>
      </c>
      <c r="B24" s="68"/>
      <c r="C24" s="58" t="s">
        <v>88</v>
      </c>
      <c r="D24" s="78" t="s">
        <v>118</v>
      </c>
      <c r="E24" s="78">
        <v>2500</v>
      </c>
      <c r="F24" s="78">
        <v>2196</v>
      </c>
      <c r="G24" s="78">
        <v>2196</v>
      </c>
      <c r="H24" s="77">
        <f t="shared" si="5"/>
        <v>100</v>
      </c>
    </row>
    <row r="25" spans="1:8" x14ac:dyDescent="0.2">
      <c r="A25" s="65" t="s">
        <v>71</v>
      </c>
      <c r="B25" s="69"/>
      <c r="C25" s="59" t="s">
        <v>89</v>
      </c>
      <c r="D25" s="80" t="s">
        <v>119</v>
      </c>
      <c r="E25" s="80">
        <v>10</v>
      </c>
      <c r="F25" s="80">
        <v>12</v>
      </c>
      <c r="G25" s="80">
        <v>12</v>
      </c>
      <c r="H25" s="77">
        <f t="shared" si="5"/>
        <v>100</v>
      </c>
    </row>
    <row r="26" spans="1:8" ht="17.25" customHeight="1" x14ac:dyDescent="0.2">
      <c r="A26" s="62" t="s">
        <v>72</v>
      </c>
      <c r="B26" s="66">
        <v>4</v>
      </c>
      <c r="C26" s="55" t="s">
        <v>90</v>
      </c>
      <c r="D26" s="73" t="s">
        <v>19</v>
      </c>
      <c r="E26" s="75">
        <f>SUM(E27:E33)</f>
        <v>5811</v>
      </c>
      <c r="F26" s="75">
        <f t="shared" ref="F26:G26" si="6">SUM(F27:F33)</f>
        <v>9899</v>
      </c>
      <c r="G26" s="75">
        <f t="shared" si="6"/>
        <v>9899</v>
      </c>
      <c r="H26" s="75">
        <f>G26/F26*100</f>
        <v>100</v>
      </c>
    </row>
    <row r="27" spans="1:8" x14ac:dyDescent="0.2">
      <c r="A27" s="63" t="s">
        <v>73</v>
      </c>
      <c r="B27" s="67"/>
      <c r="C27" s="57" t="s">
        <v>91</v>
      </c>
      <c r="D27" s="76" t="s">
        <v>120</v>
      </c>
      <c r="E27" s="76">
        <v>0</v>
      </c>
      <c r="F27" s="76">
        <v>0</v>
      </c>
      <c r="G27" s="76">
        <v>0</v>
      </c>
      <c r="H27" s="77">
        <v>0</v>
      </c>
    </row>
    <row r="28" spans="1:8" x14ac:dyDescent="0.2">
      <c r="A28" s="64" t="s">
        <v>132</v>
      </c>
      <c r="B28" s="68"/>
      <c r="C28" s="58" t="s">
        <v>92</v>
      </c>
      <c r="D28" s="78" t="s">
        <v>121</v>
      </c>
      <c r="E28" s="78">
        <v>400</v>
      </c>
      <c r="F28" s="78">
        <v>120</v>
      </c>
      <c r="G28" s="78">
        <v>120</v>
      </c>
      <c r="H28" s="79">
        <f>G28/F28*100</f>
        <v>100</v>
      </c>
    </row>
    <row r="29" spans="1:8" x14ac:dyDescent="0.2">
      <c r="A29" s="64" t="s">
        <v>133</v>
      </c>
      <c r="B29" s="68"/>
      <c r="C29" s="58" t="s">
        <v>93</v>
      </c>
      <c r="D29" s="78" t="s">
        <v>122</v>
      </c>
      <c r="E29" s="78">
        <v>0</v>
      </c>
      <c r="F29" s="78">
        <v>0</v>
      </c>
      <c r="G29" s="78">
        <v>0</v>
      </c>
      <c r="H29" s="79">
        <v>0</v>
      </c>
    </row>
    <row r="30" spans="1:8" x14ac:dyDescent="0.2">
      <c r="A30" s="64" t="s">
        <v>134</v>
      </c>
      <c r="B30" s="68"/>
      <c r="C30" s="58" t="s">
        <v>94</v>
      </c>
      <c r="D30" s="78" t="s">
        <v>123</v>
      </c>
      <c r="E30" s="78">
        <v>4410</v>
      </c>
      <c r="F30" s="78">
        <v>8533</v>
      </c>
      <c r="G30" s="78">
        <v>8533</v>
      </c>
      <c r="H30" s="79">
        <f>G30/F30*100</f>
        <v>100</v>
      </c>
    </row>
    <row r="31" spans="1:8" x14ac:dyDescent="0.2">
      <c r="A31" s="64" t="s">
        <v>135</v>
      </c>
      <c r="B31" s="68"/>
      <c r="C31" s="58" t="s">
        <v>95</v>
      </c>
      <c r="D31" s="78" t="s">
        <v>124</v>
      </c>
      <c r="E31" s="78">
        <v>986</v>
      </c>
      <c r="F31" s="78">
        <v>983</v>
      </c>
      <c r="G31" s="78">
        <v>983</v>
      </c>
      <c r="H31" s="79">
        <f t="shared" ref="H31:H33" si="7">G31/F31*100</f>
        <v>100</v>
      </c>
    </row>
    <row r="32" spans="1:8" x14ac:dyDescent="0.2">
      <c r="A32" s="64" t="s">
        <v>136</v>
      </c>
      <c r="B32" s="68"/>
      <c r="C32" s="58" t="s">
        <v>96</v>
      </c>
      <c r="D32" s="78" t="s">
        <v>125</v>
      </c>
      <c r="E32" s="78">
        <v>5</v>
      </c>
      <c r="F32" s="78">
        <v>6</v>
      </c>
      <c r="G32" s="78">
        <v>6</v>
      </c>
      <c r="H32" s="79">
        <f t="shared" si="7"/>
        <v>100</v>
      </c>
    </row>
    <row r="33" spans="1:8" x14ac:dyDescent="0.2">
      <c r="A33" s="65" t="s">
        <v>137</v>
      </c>
      <c r="B33" s="69"/>
      <c r="C33" s="59" t="s">
        <v>97</v>
      </c>
      <c r="D33" s="80" t="s">
        <v>126</v>
      </c>
      <c r="E33" s="80">
        <v>10</v>
      </c>
      <c r="F33" s="80">
        <v>257</v>
      </c>
      <c r="G33" s="80">
        <v>257</v>
      </c>
      <c r="H33" s="79">
        <f t="shared" si="7"/>
        <v>100</v>
      </c>
    </row>
    <row r="34" spans="1:8" ht="16.5" customHeight="1" x14ac:dyDescent="0.2">
      <c r="A34" s="62" t="s">
        <v>138</v>
      </c>
      <c r="B34" s="66">
        <v>5</v>
      </c>
      <c r="C34" s="55" t="s">
        <v>98</v>
      </c>
      <c r="D34" s="73" t="s">
        <v>46</v>
      </c>
      <c r="E34" s="75">
        <f>SUM(E35:E37)</f>
        <v>0</v>
      </c>
      <c r="F34" s="75">
        <f t="shared" ref="F34:H34" si="8">SUM(F35:F37)</f>
        <v>0</v>
      </c>
      <c r="G34" s="75">
        <f t="shared" si="8"/>
        <v>0</v>
      </c>
      <c r="H34" s="75">
        <f t="shared" si="8"/>
        <v>0</v>
      </c>
    </row>
    <row r="35" spans="1:8" x14ac:dyDescent="0.2">
      <c r="A35" s="63" t="s">
        <v>139</v>
      </c>
      <c r="B35" s="67"/>
      <c r="C35" s="57" t="s">
        <v>99</v>
      </c>
      <c r="D35" s="76" t="s">
        <v>127</v>
      </c>
      <c r="E35" s="76">
        <v>0</v>
      </c>
      <c r="F35" s="76">
        <v>0</v>
      </c>
      <c r="G35" s="76">
        <v>0</v>
      </c>
      <c r="H35" s="77">
        <v>0</v>
      </c>
    </row>
    <row r="36" spans="1:8" x14ac:dyDescent="0.2">
      <c r="A36" s="64" t="s">
        <v>140</v>
      </c>
      <c r="B36" s="68"/>
      <c r="C36" s="58" t="s">
        <v>100</v>
      </c>
      <c r="D36" s="78" t="s">
        <v>128</v>
      </c>
      <c r="E36" s="78">
        <v>0</v>
      </c>
      <c r="F36" s="78">
        <v>0</v>
      </c>
      <c r="G36" s="78">
        <v>0</v>
      </c>
      <c r="H36" s="79">
        <v>0</v>
      </c>
    </row>
    <row r="37" spans="1:8" x14ac:dyDescent="0.2">
      <c r="A37" s="65" t="s">
        <v>141</v>
      </c>
      <c r="B37" s="69"/>
      <c r="C37" s="59" t="s">
        <v>101</v>
      </c>
      <c r="D37" s="80" t="s">
        <v>129</v>
      </c>
      <c r="E37" s="80">
        <v>0</v>
      </c>
      <c r="F37" s="80">
        <v>0</v>
      </c>
      <c r="G37" s="80">
        <v>0</v>
      </c>
      <c r="H37" s="81">
        <v>0</v>
      </c>
    </row>
    <row r="38" spans="1:8" ht="16.5" customHeight="1" x14ac:dyDescent="0.2">
      <c r="A38" s="62" t="s">
        <v>142</v>
      </c>
      <c r="B38" s="66">
        <v>6</v>
      </c>
      <c r="C38" s="55" t="s">
        <v>102</v>
      </c>
      <c r="D38" s="73" t="s">
        <v>20</v>
      </c>
      <c r="E38" s="75">
        <v>1530</v>
      </c>
      <c r="F38" s="75">
        <v>3488</v>
      </c>
      <c r="G38" s="75">
        <v>3488</v>
      </c>
      <c r="H38" s="75">
        <f>G38/F38*100</f>
        <v>100</v>
      </c>
    </row>
    <row r="39" spans="1:8" ht="15.75" customHeight="1" x14ac:dyDescent="0.2">
      <c r="A39" s="62" t="s">
        <v>143</v>
      </c>
      <c r="B39" s="66">
        <v>7</v>
      </c>
      <c r="C39" s="55" t="s">
        <v>103</v>
      </c>
      <c r="D39" s="73" t="s">
        <v>47</v>
      </c>
      <c r="E39" s="75">
        <v>0</v>
      </c>
      <c r="F39" s="75">
        <v>0</v>
      </c>
      <c r="G39" s="75">
        <v>0</v>
      </c>
      <c r="H39" s="75">
        <v>0</v>
      </c>
    </row>
    <row r="40" spans="1:8" ht="22.5" customHeight="1" x14ac:dyDescent="0.2">
      <c r="A40" s="62" t="s">
        <v>144</v>
      </c>
      <c r="B40" s="66"/>
      <c r="C40" s="55" t="s">
        <v>104</v>
      </c>
      <c r="D40" s="73"/>
      <c r="E40" s="75">
        <f>E39+E38+E34+E26+E19+E18+E10</f>
        <v>68551</v>
      </c>
      <c r="F40" s="75">
        <f t="shared" ref="F40:H40" si="9">F39+F38+F34+F26+F19+F18+F10</f>
        <v>78873</v>
      </c>
      <c r="G40" s="75">
        <f t="shared" si="9"/>
        <v>78873</v>
      </c>
      <c r="H40" s="75">
        <f t="shared" si="9"/>
        <v>500</v>
      </c>
    </row>
    <row r="41" spans="1:8" ht="17.25" customHeight="1" x14ac:dyDescent="0.2">
      <c r="A41" s="62" t="s">
        <v>145</v>
      </c>
      <c r="B41" s="66">
        <v>8</v>
      </c>
      <c r="C41" s="55" t="s">
        <v>105</v>
      </c>
      <c r="D41" s="73" t="s">
        <v>130</v>
      </c>
      <c r="E41" s="75">
        <f>SUM(E42:E43)</f>
        <v>70377</v>
      </c>
      <c r="F41" s="75">
        <f t="shared" ref="F41:H41" si="10">SUM(F42:F43)</f>
        <v>69746</v>
      </c>
      <c r="G41" s="75">
        <f t="shared" si="10"/>
        <v>69746</v>
      </c>
      <c r="H41" s="75">
        <f t="shared" si="10"/>
        <v>200</v>
      </c>
    </row>
    <row r="42" spans="1:8" x14ac:dyDescent="0.2">
      <c r="A42" s="63" t="s">
        <v>146</v>
      </c>
      <c r="B42" s="67"/>
      <c r="C42" s="57" t="s">
        <v>106</v>
      </c>
      <c r="D42" s="76" t="s">
        <v>226</v>
      </c>
      <c r="E42" s="76">
        <v>4000</v>
      </c>
      <c r="F42" s="76">
        <v>3348</v>
      </c>
      <c r="G42" s="76">
        <v>3348</v>
      </c>
      <c r="H42" s="77">
        <f>G42/F42*100</f>
        <v>100</v>
      </c>
    </row>
    <row r="43" spans="1:8" x14ac:dyDescent="0.2">
      <c r="A43" s="65" t="s">
        <v>131</v>
      </c>
      <c r="B43" s="69"/>
      <c r="C43" s="59" t="s">
        <v>107</v>
      </c>
      <c r="D43" s="80" t="s">
        <v>227</v>
      </c>
      <c r="E43" s="80">
        <v>66377</v>
      </c>
      <c r="F43" s="80">
        <v>66398</v>
      </c>
      <c r="G43" s="80">
        <v>66398</v>
      </c>
      <c r="H43" s="77">
        <f>G43/F43*100</f>
        <v>100</v>
      </c>
    </row>
    <row r="44" spans="1:8" s="170" customFormat="1" ht="22.5" customHeight="1" x14ac:dyDescent="0.2">
      <c r="A44" s="168" t="s">
        <v>147</v>
      </c>
      <c r="B44" s="87">
        <v>9</v>
      </c>
      <c r="C44" s="60" t="s">
        <v>108</v>
      </c>
      <c r="D44" s="82"/>
      <c r="E44" s="169">
        <f>E41+E40</f>
        <v>138928</v>
      </c>
      <c r="F44" s="169">
        <f t="shared" ref="F44:G44" si="11">F41+F40</f>
        <v>148619</v>
      </c>
      <c r="G44" s="169">
        <f t="shared" si="11"/>
        <v>148619</v>
      </c>
      <c r="H44" s="169">
        <f>G44/F44*100</f>
        <v>100</v>
      </c>
    </row>
  </sheetData>
  <mergeCells count="10">
    <mergeCell ref="A1:H1"/>
    <mergeCell ref="A2:H2"/>
    <mergeCell ref="A7:A8"/>
    <mergeCell ref="B7:B8"/>
    <mergeCell ref="D7:D8"/>
    <mergeCell ref="H7:H8"/>
    <mergeCell ref="G7:G8"/>
    <mergeCell ref="F7:F8"/>
    <mergeCell ref="E7:E8"/>
    <mergeCell ref="A5:H5"/>
  </mergeCells>
  <printOptions horizontalCentered="1"/>
  <pageMargins left="0.31496062992125984" right="0.31496062992125984" top="0.94488188976377963" bottom="0.74803149606299213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opLeftCell="A4" workbookViewId="0">
      <selection activeCell="J13" sqref="J13"/>
    </sheetView>
  </sheetViews>
  <sheetFormatPr defaultRowHeight="11.25" x14ac:dyDescent="0.2"/>
  <cols>
    <col min="1" max="1" width="3.5703125" style="51" customWidth="1"/>
    <col min="2" max="2" width="4.28515625" style="51" customWidth="1"/>
    <col min="3" max="3" width="38.140625" style="51" bestFit="1" customWidth="1"/>
    <col min="4" max="4" width="6" style="51" customWidth="1"/>
    <col min="5" max="16384" width="9.140625" style="51"/>
  </cols>
  <sheetData>
    <row r="1" spans="1:8" ht="12.75" x14ac:dyDescent="0.2">
      <c r="A1" s="246" t="s">
        <v>163</v>
      </c>
      <c r="B1" s="247"/>
      <c r="C1" s="247"/>
      <c r="D1" s="247"/>
      <c r="E1" s="247"/>
      <c r="F1" s="247"/>
      <c r="G1" s="247"/>
      <c r="H1" s="247"/>
    </row>
    <row r="2" spans="1:8" ht="12.75" x14ac:dyDescent="0.2">
      <c r="A2" s="246" t="s">
        <v>303</v>
      </c>
      <c r="B2" s="246"/>
      <c r="C2" s="246"/>
      <c r="D2" s="246"/>
      <c r="E2" s="246"/>
      <c r="F2" s="246"/>
      <c r="G2" s="246"/>
      <c r="H2" s="246"/>
    </row>
    <row r="3" spans="1:8" x14ac:dyDescent="0.2">
      <c r="H3" s="172" t="s">
        <v>228</v>
      </c>
    </row>
    <row r="4" spans="1:8" x14ac:dyDescent="0.2">
      <c r="H4" s="171" t="s">
        <v>328</v>
      </c>
    </row>
    <row r="5" spans="1:8" ht="12.75" x14ac:dyDescent="0.2">
      <c r="A5" s="246" t="s">
        <v>167</v>
      </c>
      <c r="B5" s="256"/>
      <c r="C5" s="256"/>
      <c r="D5" s="256"/>
      <c r="E5" s="256"/>
      <c r="F5" s="256"/>
      <c r="G5" s="256"/>
      <c r="H5" s="256"/>
    </row>
    <row r="6" spans="1:8" x14ac:dyDescent="0.2">
      <c r="H6" s="83" t="s">
        <v>4</v>
      </c>
    </row>
    <row r="7" spans="1:8" ht="11.25" customHeight="1" x14ac:dyDescent="0.2">
      <c r="A7" s="254" t="s">
        <v>169</v>
      </c>
      <c r="B7" s="254" t="s">
        <v>160</v>
      </c>
      <c r="C7" s="52" t="s">
        <v>161</v>
      </c>
      <c r="D7" s="255" t="s">
        <v>3</v>
      </c>
      <c r="E7" s="255" t="s">
        <v>304</v>
      </c>
      <c r="F7" s="255" t="s">
        <v>305</v>
      </c>
      <c r="G7" s="255" t="s">
        <v>302</v>
      </c>
      <c r="H7" s="255" t="s">
        <v>307</v>
      </c>
    </row>
    <row r="8" spans="1:8" ht="29.25" customHeight="1" x14ac:dyDescent="0.2">
      <c r="A8" s="254"/>
      <c r="B8" s="254"/>
      <c r="C8" s="55" t="s">
        <v>162</v>
      </c>
      <c r="D8" s="255"/>
      <c r="E8" s="255"/>
      <c r="F8" s="255"/>
      <c r="G8" s="255"/>
      <c r="H8" s="255"/>
    </row>
    <row r="9" spans="1:8" x14ac:dyDescent="0.2">
      <c r="A9" s="61" t="s">
        <v>195</v>
      </c>
      <c r="B9" s="61" t="s">
        <v>196</v>
      </c>
      <c r="C9" s="61" t="s">
        <v>197</v>
      </c>
      <c r="D9" s="72" t="s">
        <v>205</v>
      </c>
      <c r="E9" s="72" t="s">
        <v>223</v>
      </c>
      <c r="F9" s="72" t="s">
        <v>198</v>
      </c>
      <c r="G9" s="72" t="s">
        <v>224</v>
      </c>
      <c r="H9" s="72" t="s">
        <v>225</v>
      </c>
    </row>
    <row r="10" spans="1:8" ht="18" customHeight="1" x14ac:dyDescent="0.2">
      <c r="A10" s="62" t="s">
        <v>56</v>
      </c>
      <c r="B10" s="66">
        <v>1</v>
      </c>
      <c r="C10" s="55" t="s">
        <v>148</v>
      </c>
      <c r="D10" s="52" t="s">
        <v>155</v>
      </c>
      <c r="E10" s="73">
        <f>SUM(E11:E15)</f>
        <v>45814</v>
      </c>
      <c r="F10" s="73">
        <f t="shared" ref="F10:G10" si="0">SUM(F11:F15)</f>
        <v>43468</v>
      </c>
      <c r="G10" s="73">
        <f t="shared" si="0"/>
        <v>43468</v>
      </c>
      <c r="H10" s="73">
        <f>G10/F10*100</f>
        <v>100</v>
      </c>
    </row>
    <row r="11" spans="1:8" x14ac:dyDescent="0.2">
      <c r="A11" s="63" t="s">
        <v>57</v>
      </c>
      <c r="B11" s="67"/>
      <c r="C11" s="57" t="s">
        <v>9</v>
      </c>
      <c r="D11" s="84" t="s">
        <v>21</v>
      </c>
      <c r="E11" s="89">
        <v>16372</v>
      </c>
      <c r="F11" s="89">
        <v>15658</v>
      </c>
      <c r="G11" s="89">
        <v>15658</v>
      </c>
      <c r="H11" s="91">
        <f>G11/F11*100</f>
        <v>100</v>
      </c>
    </row>
    <row r="12" spans="1:8" x14ac:dyDescent="0.2">
      <c r="A12" s="64" t="s">
        <v>58</v>
      </c>
      <c r="B12" s="68"/>
      <c r="C12" s="58" t="s">
        <v>149</v>
      </c>
      <c r="D12" s="85" t="s">
        <v>22</v>
      </c>
      <c r="E12" s="88">
        <v>2740</v>
      </c>
      <c r="F12" s="88">
        <v>2536</v>
      </c>
      <c r="G12" s="88">
        <v>2536</v>
      </c>
      <c r="H12" s="91">
        <f t="shared" ref="H12:H15" si="1">G12/F12*100</f>
        <v>100</v>
      </c>
    </row>
    <row r="13" spans="1:8" x14ac:dyDescent="0.2">
      <c r="A13" s="64" t="s">
        <v>59</v>
      </c>
      <c r="B13" s="68"/>
      <c r="C13" s="58" t="s">
        <v>11</v>
      </c>
      <c r="D13" s="85" t="s">
        <v>24</v>
      </c>
      <c r="E13" s="88">
        <v>15826</v>
      </c>
      <c r="F13" s="88">
        <v>14163</v>
      </c>
      <c r="G13" s="88">
        <v>14163</v>
      </c>
      <c r="H13" s="91">
        <f t="shared" si="1"/>
        <v>100</v>
      </c>
    </row>
    <row r="14" spans="1:8" x14ac:dyDescent="0.2">
      <c r="A14" s="64" t="s">
        <v>60</v>
      </c>
      <c r="B14" s="68"/>
      <c r="C14" s="58" t="s">
        <v>12</v>
      </c>
      <c r="D14" s="85" t="s">
        <v>25</v>
      </c>
      <c r="E14" s="88">
        <v>4395</v>
      </c>
      <c r="F14" s="88">
        <v>5855</v>
      </c>
      <c r="G14" s="88">
        <v>5855</v>
      </c>
      <c r="H14" s="91">
        <f t="shared" si="1"/>
        <v>100</v>
      </c>
    </row>
    <row r="15" spans="1:8" x14ac:dyDescent="0.2">
      <c r="A15" s="65" t="s">
        <v>61</v>
      </c>
      <c r="B15" s="69"/>
      <c r="C15" s="59" t="s">
        <v>13</v>
      </c>
      <c r="D15" s="86" t="s">
        <v>26</v>
      </c>
      <c r="E15" s="90">
        <v>6481</v>
      </c>
      <c r="F15" s="90">
        <v>5256</v>
      </c>
      <c r="G15" s="90">
        <v>5256</v>
      </c>
      <c r="H15" s="91">
        <f t="shared" si="1"/>
        <v>100</v>
      </c>
    </row>
    <row r="16" spans="1:8" ht="18" customHeight="1" x14ac:dyDescent="0.2">
      <c r="A16" s="62" t="s">
        <v>62</v>
      </c>
      <c r="B16" s="66">
        <v>2</v>
      </c>
      <c r="C16" s="55" t="s">
        <v>150</v>
      </c>
      <c r="D16" s="52" t="s">
        <v>156</v>
      </c>
      <c r="E16" s="73">
        <f>SUM(E17:E19)</f>
        <v>53232</v>
      </c>
      <c r="F16" s="73">
        <f t="shared" ref="F16:G16" si="2">SUM(F17:F19)</f>
        <v>35433</v>
      </c>
      <c r="G16" s="73">
        <f t="shared" si="2"/>
        <v>35433</v>
      </c>
      <c r="H16" s="73">
        <f>G16/F16*100</f>
        <v>100</v>
      </c>
    </row>
    <row r="17" spans="1:8" x14ac:dyDescent="0.2">
      <c r="A17" s="63" t="s">
        <v>63</v>
      </c>
      <c r="B17" s="67"/>
      <c r="C17" s="57" t="s">
        <v>48</v>
      </c>
      <c r="D17" s="84" t="s">
        <v>23</v>
      </c>
      <c r="E17" s="89">
        <v>4200</v>
      </c>
      <c r="F17" s="89">
        <v>0</v>
      </c>
      <c r="G17" s="89">
        <v>0</v>
      </c>
      <c r="H17" s="91">
        <v>0</v>
      </c>
    </row>
    <row r="18" spans="1:8" x14ac:dyDescent="0.2">
      <c r="A18" s="64" t="s">
        <v>64</v>
      </c>
      <c r="B18" s="68"/>
      <c r="C18" s="58" t="s">
        <v>49</v>
      </c>
      <c r="D18" s="85" t="s">
        <v>55</v>
      </c>
      <c r="E18" s="88">
        <v>48682</v>
      </c>
      <c r="F18" s="88">
        <v>35255</v>
      </c>
      <c r="G18" s="88">
        <v>35255</v>
      </c>
      <c r="H18" s="91">
        <f t="shared" ref="H18:H19" si="3">G18/F18*100</f>
        <v>100</v>
      </c>
    </row>
    <row r="19" spans="1:8" x14ac:dyDescent="0.2">
      <c r="A19" s="65" t="s">
        <v>65</v>
      </c>
      <c r="B19" s="69"/>
      <c r="C19" s="59" t="s">
        <v>50</v>
      </c>
      <c r="D19" s="86" t="s">
        <v>157</v>
      </c>
      <c r="E19" s="90">
        <v>350</v>
      </c>
      <c r="F19" s="90">
        <v>178</v>
      </c>
      <c r="G19" s="90">
        <v>178</v>
      </c>
      <c r="H19" s="91">
        <f t="shared" si="3"/>
        <v>100</v>
      </c>
    </row>
    <row r="20" spans="1:8" ht="15.75" customHeight="1" x14ac:dyDescent="0.2">
      <c r="A20" s="62" t="s">
        <v>66</v>
      </c>
      <c r="B20" s="66"/>
      <c r="C20" s="55" t="s">
        <v>151</v>
      </c>
      <c r="D20" s="52"/>
      <c r="E20" s="73">
        <f>E16+E10</f>
        <v>99046</v>
      </c>
      <c r="F20" s="73">
        <f t="shared" ref="F20:G20" si="4">F16+F10</f>
        <v>78901</v>
      </c>
      <c r="G20" s="73">
        <f t="shared" si="4"/>
        <v>78901</v>
      </c>
      <c r="H20" s="73">
        <f>G20/F20*100</f>
        <v>100</v>
      </c>
    </row>
    <row r="21" spans="1:8" ht="16.5" customHeight="1" x14ac:dyDescent="0.2">
      <c r="A21" s="62" t="s">
        <v>67</v>
      </c>
      <c r="B21" s="66">
        <v>3</v>
      </c>
      <c r="C21" s="55" t="s">
        <v>152</v>
      </c>
      <c r="D21" s="52" t="s">
        <v>158</v>
      </c>
      <c r="E21" s="73">
        <f>SUM(E22:E24)</f>
        <v>39882</v>
      </c>
      <c r="F21" s="73">
        <f t="shared" ref="F21:G21" si="5">SUM(F22:F24)</f>
        <v>69718</v>
      </c>
      <c r="G21" s="73">
        <f t="shared" si="5"/>
        <v>69718</v>
      </c>
      <c r="H21" s="73">
        <f>G21/F21*100</f>
        <v>100</v>
      </c>
    </row>
    <row r="22" spans="1:8" x14ac:dyDescent="0.2">
      <c r="A22" s="63" t="s">
        <v>68</v>
      </c>
      <c r="B22" s="67"/>
      <c r="C22" s="57" t="s">
        <v>29</v>
      </c>
      <c r="D22" s="84"/>
      <c r="E22" s="89">
        <v>4000</v>
      </c>
      <c r="F22" s="89">
        <v>3297</v>
      </c>
      <c r="G22" s="89">
        <v>3297</v>
      </c>
      <c r="H22" s="91">
        <f>G22/F22*100</f>
        <v>100</v>
      </c>
    </row>
    <row r="23" spans="1:8" x14ac:dyDescent="0.2">
      <c r="A23" s="161" t="s">
        <v>69</v>
      </c>
      <c r="B23" s="163"/>
      <c r="C23" s="162" t="s">
        <v>153</v>
      </c>
      <c r="D23" s="164" t="s">
        <v>44</v>
      </c>
      <c r="E23" s="165">
        <v>22326</v>
      </c>
      <c r="F23" s="165">
        <v>22383</v>
      </c>
      <c r="G23" s="165">
        <v>22383</v>
      </c>
      <c r="H23" s="91">
        <f t="shared" ref="H23:H24" si="6">G23/F23*100</f>
        <v>100</v>
      </c>
    </row>
    <row r="24" spans="1:8" x14ac:dyDescent="0.2">
      <c r="A24" s="65" t="s">
        <v>70</v>
      </c>
      <c r="B24" s="69"/>
      <c r="C24" s="59" t="s">
        <v>221</v>
      </c>
      <c r="D24" s="86"/>
      <c r="E24" s="90">
        <v>13556</v>
      </c>
      <c r="F24" s="90">
        <v>44038</v>
      </c>
      <c r="G24" s="90">
        <v>44038</v>
      </c>
      <c r="H24" s="91">
        <f t="shared" si="6"/>
        <v>100</v>
      </c>
    </row>
    <row r="25" spans="1:8" ht="21.75" customHeight="1" x14ac:dyDescent="0.2">
      <c r="A25" s="62" t="s">
        <v>71</v>
      </c>
      <c r="B25" s="66"/>
      <c r="C25" s="60" t="s">
        <v>154</v>
      </c>
      <c r="D25" s="87" t="s">
        <v>159</v>
      </c>
      <c r="E25" s="82">
        <f>E21+E20</f>
        <v>138928</v>
      </c>
      <c r="F25" s="82">
        <f t="shared" ref="F25:G25" si="7">F21+F20</f>
        <v>148619</v>
      </c>
      <c r="G25" s="82">
        <f t="shared" si="7"/>
        <v>148619</v>
      </c>
      <c r="H25" s="82">
        <f>G25/F25*100</f>
        <v>100</v>
      </c>
    </row>
    <row r="26" spans="1:8" x14ac:dyDescent="0.2">
      <c r="A26" s="63"/>
      <c r="B26" s="57"/>
      <c r="C26" s="57"/>
      <c r="D26" s="57"/>
      <c r="E26" s="57"/>
      <c r="F26" s="57"/>
      <c r="G26" s="57"/>
      <c r="H26" s="92"/>
    </row>
    <row r="27" spans="1:8" x14ac:dyDescent="0.2">
      <c r="A27" s="64" t="s">
        <v>72</v>
      </c>
      <c r="B27" s="58"/>
      <c r="C27" s="58" t="s">
        <v>267</v>
      </c>
      <c r="D27" s="58"/>
      <c r="E27" s="58">
        <v>5</v>
      </c>
      <c r="F27" s="58">
        <v>5</v>
      </c>
      <c r="G27" s="58">
        <v>5</v>
      </c>
      <c r="H27" s="93"/>
    </row>
    <row r="28" spans="1:8" x14ac:dyDescent="0.2">
      <c r="A28" s="94" t="s">
        <v>73</v>
      </c>
      <c r="B28" s="95"/>
      <c r="C28" s="95" t="s">
        <v>168</v>
      </c>
      <c r="D28" s="95"/>
      <c r="E28" s="95">
        <v>6</v>
      </c>
      <c r="F28" s="95">
        <v>6</v>
      </c>
      <c r="G28" s="95">
        <v>6</v>
      </c>
      <c r="H28" s="96"/>
    </row>
  </sheetData>
  <mergeCells count="10">
    <mergeCell ref="G7:G8"/>
    <mergeCell ref="H7:H8"/>
    <mergeCell ref="A1:H1"/>
    <mergeCell ref="A2:H2"/>
    <mergeCell ref="A5:H5"/>
    <mergeCell ref="A7:A8"/>
    <mergeCell ref="B7:B8"/>
    <mergeCell ref="D7:D8"/>
    <mergeCell ref="E7:E8"/>
    <mergeCell ref="F7:F8"/>
  </mergeCells>
  <printOptions horizontalCentered="1"/>
  <pageMargins left="0.31496062992125984" right="0.31496062992125984" top="0.9448818897637796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workbookViewId="0">
      <selection activeCell="D22" sqref="D22"/>
    </sheetView>
  </sheetViews>
  <sheetFormatPr defaultRowHeight="12.75" x14ac:dyDescent="0.2"/>
  <cols>
    <col min="1" max="1" width="34.140625" style="1" customWidth="1"/>
    <col min="2" max="6" width="11.42578125" style="1" customWidth="1"/>
    <col min="7" max="16384" width="9.140625" style="1"/>
  </cols>
  <sheetData>
    <row r="1" spans="1:6" x14ac:dyDescent="0.2">
      <c r="A1" s="246" t="s">
        <v>163</v>
      </c>
      <c r="B1" s="246"/>
      <c r="C1" s="246"/>
      <c r="D1" s="246"/>
      <c r="E1" s="248" t="s">
        <v>170</v>
      </c>
      <c r="F1" s="248"/>
    </row>
    <row r="2" spans="1:6" x14ac:dyDescent="0.2">
      <c r="A2" s="246" t="s">
        <v>308</v>
      </c>
      <c r="B2" s="246"/>
      <c r="C2" s="246"/>
      <c r="D2" s="246"/>
      <c r="E2" s="248" t="s">
        <v>328</v>
      </c>
      <c r="F2" s="248"/>
    </row>
    <row r="4" spans="1:6" ht="13.5" thickBot="1" x14ac:dyDescent="0.25"/>
    <row r="5" spans="1:6" x14ac:dyDescent="0.2">
      <c r="A5" s="183" t="s">
        <v>237</v>
      </c>
      <c r="B5" s="261" t="s">
        <v>238</v>
      </c>
      <c r="C5" s="261"/>
      <c r="D5" s="261"/>
      <c r="E5" s="261"/>
      <c r="F5" s="184" t="s">
        <v>239</v>
      </c>
    </row>
    <row r="6" spans="1:6" ht="13.5" thickBot="1" x14ac:dyDescent="0.25">
      <c r="A6" s="191" t="s">
        <v>195</v>
      </c>
      <c r="B6" s="260" t="s">
        <v>196</v>
      </c>
      <c r="C6" s="260"/>
      <c r="D6" s="260"/>
      <c r="E6" s="260"/>
      <c r="F6" s="192" t="s">
        <v>197</v>
      </c>
    </row>
    <row r="7" spans="1:6" x14ac:dyDescent="0.2">
      <c r="A7" s="193" t="s">
        <v>171</v>
      </c>
      <c r="B7" s="259" t="s">
        <v>236</v>
      </c>
      <c r="C7" s="259"/>
      <c r="D7" s="259"/>
      <c r="E7" s="259"/>
      <c r="F7" s="194">
        <v>78874</v>
      </c>
    </row>
    <row r="8" spans="1:6" x14ac:dyDescent="0.2">
      <c r="A8" s="185" t="s">
        <v>172</v>
      </c>
      <c r="B8" s="257" t="s">
        <v>235</v>
      </c>
      <c r="C8" s="257"/>
      <c r="D8" s="257"/>
      <c r="E8" s="257"/>
      <c r="F8" s="186">
        <v>78902</v>
      </c>
    </row>
    <row r="9" spans="1:6" x14ac:dyDescent="0.2">
      <c r="A9" s="187" t="s">
        <v>173</v>
      </c>
      <c r="B9" s="258" t="s">
        <v>234</v>
      </c>
      <c r="C9" s="258"/>
      <c r="D9" s="258"/>
      <c r="E9" s="258"/>
      <c r="F9" s="188">
        <f>F7-F8</f>
        <v>-28</v>
      </c>
    </row>
    <row r="10" spans="1:6" x14ac:dyDescent="0.2">
      <c r="A10" s="185" t="s">
        <v>174</v>
      </c>
      <c r="B10" s="257" t="s">
        <v>233</v>
      </c>
      <c r="C10" s="257"/>
      <c r="D10" s="257"/>
      <c r="E10" s="257"/>
      <c r="F10" s="186">
        <v>69745</v>
      </c>
    </row>
    <row r="11" spans="1:6" x14ac:dyDescent="0.2">
      <c r="A11" s="185" t="s">
        <v>175</v>
      </c>
      <c r="B11" s="257" t="s">
        <v>232</v>
      </c>
      <c r="C11" s="257"/>
      <c r="D11" s="257"/>
      <c r="E11" s="257"/>
      <c r="F11" s="186">
        <v>25680</v>
      </c>
    </row>
    <row r="12" spans="1:6" x14ac:dyDescent="0.2">
      <c r="A12" s="187" t="s">
        <v>177</v>
      </c>
      <c r="B12" s="258" t="s">
        <v>231</v>
      </c>
      <c r="C12" s="258"/>
      <c r="D12" s="258"/>
      <c r="E12" s="258"/>
      <c r="F12" s="188">
        <f>F10-F11</f>
        <v>44065</v>
      </c>
    </row>
    <row r="13" spans="1:6" x14ac:dyDescent="0.2">
      <c r="A13" s="187" t="s">
        <v>178</v>
      </c>
      <c r="B13" s="258" t="s">
        <v>230</v>
      </c>
      <c r="C13" s="258"/>
      <c r="D13" s="258"/>
      <c r="E13" s="258"/>
      <c r="F13" s="188">
        <f>F9+F12</f>
        <v>44037</v>
      </c>
    </row>
    <row r="14" spans="1:6" ht="13.5" thickBot="1" x14ac:dyDescent="0.25">
      <c r="A14" s="189" t="s">
        <v>179</v>
      </c>
      <c r="B14" s="262" t="s">
        <v>229</v>
      </c>
      <c r="C14" s="262"/>
      <c r="D14" s="262"/>
      <c r="E14" s="262"/>
      <c r="F14" s="190">
        <f>F13</f>
        <v>44037</v>
      </c>
    </row>
  </sheetData>
  <mergeCells count="14">
    <mergeCell ref="B11:E11"/>
    <mergeCell ref="B12:E12"/>
    <mergeCell ref="B13:E13"/>
    <mergeCell ref="B14:E14"/>
    <mergeCell ref="B10:E10"/>
    <mergeCell ref="B8:E8"/>
    <mergeCell ref="B9:E9"/>
    <mergeCell ref="A1:D1"/>
    <mergeCell ref="E1:F1"/>
    <mergeCell ref="A2:D2"/>
    <mergeCell ref="E2:F2"/>
    <mergeCell ref="B7:E7"/>
    <mergeCell ref="B6:E6"/>
    <mergeCell ref="B5:E5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5"/>
  <sheetViews>
    <sheetView workbookViewId="0">
      <selection activeCell="H13" sqref="H13"/>
    </sheetView>
  </sheetViews>
  <sheetFormatPr defaultRowHeight="12.75" x14ac:dyDescent="0.2"/>
  <cols>
    <col min="1" max="1" width="9.42578125" style="167" customWidth="1"/>
    <col min="2" max="2" width="47" style="1" customWidth="1"/>
    <col min="3" max="10" width="11.42578125" style="1" customWidth="1"/>
    <col min="11" max="16384" width="9.140625" style="1"/>
  </cols>
  <sheetData>
    <row r="1" spans="1:10" ht="15" customHeight="1" x14ac:dyDescent="0.2">
      <c r="A1" s="246" t="s">
        <v>163</v>
      </c>
      <c r="B1" s="246"/>
      <c r="C1" s="246"/>
      <c r="D1" s="246"/>
      <c r="E1" s="246"/>
      <c r="F1" s="246"/>
      <c r="G1" s="48"/>
      <c r="H1" s="48"/>
    </row>
    <row r="2" spans="1:10" ht="15" customHeight="1" x14ac:dyDescent="0.2">
      <c r="A2" s="246" t="s">
        <v>309</v>
      </c>
      <c r="B2" s="246"/>
      <c r="C2" s="246"/>
      <c r="D2" s="246"/>
      <c r="E2" s="246"/>
      <c r="F2" s="246"/>
      <c r="G2" s="48"/>
      <c r="H2" s="48"/>
    </row>
    <row r="3" spans="1:10" ht="15" customHeight="1" x14ac:dyDescent="0.2">
      <c r="A3" s="177"/>
      <c r="B3" s="48"/>
      <c r="C3" s="97"/>
      <c r="D3" s="97"/>
      <c r="E3" s="248" t="s">
        <v>176</v>
      </c>
      <c r="F3" s="248"/>
      <c r="G3" s="195"/>
      <c r="H3" s="48"/>
      <c r="I3" s="178"/>
      <c r="J3" s="178"/>
    </row>
    <row r="4" spans="1:10" ht="15" customHeight="1" x14ac:dyDescent="0.2">
      <c r="A4" s="177"/>
      <c r="B4" s="48"/>
      <c r="C4" s="97"/>
      <c r="D4" s="97"/>
      <c r="E4" s="248" t="s">
        <v>329</v>
      </c>
      <c r="F4" s="248"/>
      <c r="G4" s="195"/>
      <c r="H4" s="48"/>
      <c r="I4" s="178"/>
      <c r="J4" s="178"/>
    </row>
    <row r="5" spans="1:10" x14ac:dyDescent="0.2">
      <c r="A5" s="177"/>
      <c r="B5" s="97"/>
      <c r="C5" s="97"/>
      <c r="D5" s="97"/>
      <c r="E5" s="176"/>
      <c r="F5" s="176"/>
      <c r="G5" s="176"/>
      <c r="H5" s="176"/>
      <c r="I5" s="178"/>
      <c r="J5" s="178"/>
    </row>
    <row r="6" spans="1:10" ht="12.75" customHeight="1" x14ac:dyDescent="0.2">
      <c r="A6" s="267" t="s">
        <v>169</v>
      </c>
      <c r="B6" s="265" t="s">
        <v>2</v>
      </c>
      <c r="C6" s="266" t="s">
        <v>240</v>
      </c>
      <c r="D6" s="263" t="s">
        <v>314</v>
      </c>
      <c r="E6" s="266" t="s">
        <v>241</v>
      </c>
      <c r="F6" s="266" t="s">
        <v>242</v>
      </c>
    </row>
    <row r="7" spans="1:10" ht="27" customHeight="1" x14ac:dyDescent="0.2">
      <c r="A7" s="267"/>
      <c r="B7" s="265"/>
      <c r="C7" s="266"/>
      <c r="D7" s="264"/>
      <c r="E7" s="266"/>
      <c r="F7" s="266"/>
    </row>
    <row r="8" spans="1:10" ht="15" x14ac:dyDescent="0.25">
      <c r="A8" s="128" t="s">
        <v>195</v>
      </c>
      <c r="B8" s="135" t="s">
        <v>196</v>
      </c>
      <c r="C8" s="136" t="s">
        <v>197</v>
      </c>
      <c r="D8" s="136" t="s">
        <v>205</v>
      </c>
      <c r="E8" s="136" t="s">
        <v>223</v>
      </c>
      <c r="F8" s="137" t="s">
        <v>198</v>
      </c>
    </row>
    <row r="9" spans="1:10" ht="15" x14ac:dyDescent="0.25">
      <c r="A9" s="138" t="s">
        <v>56</v>
      </c>
      <c r="B9" s="139" t="s">
        <v>243</v>
      </c>
      <c r="C9" s="140">
        <f>SUM(C10:C11)</f>
        <v>5507</v>
      </c>
      <c r="D9" s="140">
        <f>SUM(D10:D11)</f>
        <v>0</v>
      </c>
      <c r="E9" s="140">
        <f>SUM(E10:E11)</f>
        <v>5504</v>
      </c>
      <c r="F9" s="120">
        <f>SUM(F10:F11)</f>
        <v>3</v>
      </c>
    </row>
    <row r="10" spans="1:10" ht="15" x14ac:dyDescent="0.25">
      <c r="A10" s="138" t="s">
        <v>57</v>
      </c>
      <c r="B10" s="196" t="s">
        <v>244</v>
      </c>
      <c r="C10" s="197">
        <v>81</v>
      </c>
      <c r="D10" s="197">
        <v>0</v>
      </c>
      <c r="E10" s="197">
        <v>78</v>
      </c>
      <c r="F10" s="198">
        <f>C10+D10-E10</f>
        <v>3</v>
      </c>
    </row>
    <row r="11" spans="1:10" ht="15" x14ac:dyDescent="0.25">
      <c r="A11" s="138" t="s">
        <v>58</v>
      </c>
      <c r="B11" s="196" t="s">
        <v>245</v>
      </c>
      <c r="C11" s="197">
        <v>5426</v>
      </c>
      <c r="D11" s="197">
        <v>0</v>
      </c>
      <c r="E11" s="197">
        <v>5426</v>
      </c>
      <c r="F11" s="198">
        <f>C11+D11-E11</f>
        <v>0</v>
      </c>
    </row>
    <row r="12" spans="1:10" ht="15" x14ac:dyDescent="0.25">
      <c r="A12" s="138" t="s">
        <v>59</v>
      </c>
      <c r="B12" s="125" t="s">
        <v>246</v>
      </c>
      <c r="C12" s="126">
        <f>SUM(C13:C26)</f>
        <v>795955</v>
      </c>
      <c r="D12" s="126">
        <f t="shared" ref="D12:E12" si="0">SUM(D13:D26)</f>
        <v>22184</v>
      </c>
      <c r="E12" s="126">
        <f t="shared" si="0"/>
        <v>190393</v>
      </c>
      <c r="F12" s="127">
        <f>SUM(F13:F26)</f>
        <v>627746</v>
      </c>
    </row>
    <row r="13" spans="1:10" ht="15" x14ac:dyDescent="0.25">
      <c r="A13" s="138" t="s">
        <v>60</v>
      </c>
      <c r="B13" s="199" t="s">
        <v>247</v>
      </c>
      <c r="C13" s="123">
        <v>22865</v>
      </c>
      <c r="D13" s="123">
        <v>0</v>
      </c>
      <c r="E13" s="123">
        <v>0</v>
      </c>
      <c r="F13" s="124">
        <f>C13+D13-E13</f>
        <v>22865</v>
      </c>
    </row>
    <row r="14" spans="1:10" ht="15" x14ac:dyDescent="0.25">
      <c r="A14" s="138" t="s">
        <v>61</v>
      </c>
      <c r="B14" s="199" t="s">
        <v>250</v>
      </c>
      <c r="C14" s="123">
        <v>3529</v>
      </c>
      <c r="D14" s="123">
        <v>0</v>
      </c>
      <c r="E14" s="123">
        <v>0</v>
      </c>
      <c r="F14" s="124">
        <f t="shared" ref="F14:F26" si="1">C14+D14-E14</f>
        <v>3529</v>
      </c>
    </row>
    <row r="15" spans="1:10" ht="15" x14ac:dyDescent="0.25">
      <c r="A15" s="138" t="s">
        <v>62</v>
      </c>
      <c r="B15" s="199" t="s">
        <v>249</v>
      </c>
      <c r="C15" s="123">
        <v>370</v>
      </c>
      <c r="D15" s="123">
        <v>0</v>
      </c>
      <c r="E15" s="123">
        <v>0</v>
      </c>
      <c r="F15" s="124">
        <f t="shared" si="1"/>
        <v>370</v>
      </c>
    </row>
    <row r="16" spans="1:10" ht="15" x14ac:dyDescent="0.25">
      <c r="A16" s="138" t="s">
        <v>63</v>
      </c>
      <c r="B16" s="199" t="s">
        <v>248</v>
      </c>
      <c r="C16" s="123">
        <v>8690</v>
      </c>
      <c r="D16" s="123">
        <v>0</v>
      </c>
      <c r="E16" s="123">
        <v>0</v>
      </c>
      <c r="F16" s="124">
        <f t="shared" si="1"/>
        <v>8690</v>
      </c>
    </row>
    <row r="17" spans="1:6" ht="15" x14ac:dyDescent="0.25">
      <c r="A17" s="138" t="s">
        <v>64</v>
      </c>
      <c r="B17" s="199" t="s">
        <v>251</v>
      </c>
      <c r="C17" s="123">
        <v>12446</v>
      </c>
      <c r="D17" s="123">
        <v>0</v>
      </c>
      <c r="E17" s="123">
        <v>0</v>
      </c>
      <c r="F17" s="124">
        <f t="shared" si="1"/>
        <v>12446</v>
      </c>
    </row>
    <row r="18" spans="1:6" ht="15" x14ac:dyDescent="0.25">
      <c r="A18" s="138" t="s">
        <v>65</v>
      </c>
      <c r="B18" s="199" t="s">
        <v>252</v>
      </c>
      <c r="C18" s="123">
        <v>2150</v>
      </c>
      <c r="D18" s="123">
        <v>0</v>
      </c>
      <c r="E18" s="123">
        <v>858</v>
      </c>
      <c r="F18" s="124">
        <f t="shared" si="1"/>
        <v>1292</v>
      </c>
    </row>
    <row r="19" spans="1:6" ht="15" x14ac:dyDescent="0.25">
      <c r="A19" s="138" t="s">
        <v>66</v>
      </c>
      <c r="B19" s="199" t="s">
        <v>253</v>
      </c>
      <c r="C19" s="123">
        <v>494</v>
      </c>
      <c r="D19" s="123">
        <v>0</v>
      </c>
      <c r="E19" s="123">
        <v>348</v>
      </c>
      <c r="F19" s="124">
        <f t="shared" si="1"/>
        <v>146</v>
      </c>
    </row>
    <row r="20" spans="1:6" ht="15" x14ac:dyDescent="0.25">
      <c r="A20" s="138" t="s">
        <v>67</v>
      </c>
      <c r="B20" s="199" t="s">
        <v>254</v>
      </c>
      <c r="C20" s="123">
        <v>92816</v>
      </c>
      <c r="D20" s="123">
        <v>20251</v>
      </c>
      <c r="E20" s="123">
        <v>28860</v>
      </c>
      <c r="F20" s="124">
        <f t="shared" si="1"/>
        <v>84207</v>
      </c>
    </row>
    <row r="21" spans="1:6" ht="15" x14ac:dyDescent="0.25">
      <c r="A21" s="138" t="s">
        <v>68</v>
      </c>
      <c r="B21" s="199" t="s">
        <v>255</v>
      </c>
      <c r="C21" s="123">
        <v>2339</v>
      </c>
      <c r="D21" s="123">
        <v>0</v>
      </c>
      <c r="E21" s="123">
        <v>2128</v>
      </c>
      <c r="F21" s="124">
        <f t="shared" si="1"/>
        <v>211</v>
      </c>
    </row>
    <row r="22" spans="1:6" ht="15" x14ac:dyDescent="0.25">
      <c r="A22" s="138" t="s">
        <v>69</v>
      </c>
      <c r="B22" s="199" t="s">
        <v>256</v>
      </c>
      <c r="C22" s="123">
        <v>660</v>
      </c>
      <c r="D22" s="123">
        <v>0</v>
      </c>
      <c r="E22" s="123">
        <v>0</v>
      </c>
      <c r="F22" s="124">
        <f t="shared" si="1"/>
        <v>660</v>
      </c>
    </row>
    <row r="23" spans="1:6" ht="15" x14ac:dyDescent="0.25">
      <c r="A23" s="138" t="s">
        <v>70</v>
      </c>
      <c r="B23" s="199" t="s">
        <v>257</v>
      </c>
      <c r="C23" s="123">
        <v>1966</v>
      </c>
      <c r="D23" s="123">
        <v>0</v>
      </c>
      <c r="E23" s="123">
        <v>0</v>
      </c>
      <c r="F23" s="124">
        <f t="shared" si="1"/>
        <v>1966</v>
      </c>
    </row>
    <row r="24" spans="1:6" ht="15" x14ac:dyDescent="0.25">
      <c r="A24" s="138" t="s">
        <v>71</v>
      </c>
      <c r="B24" s="199" t="s">
        <v>258</v>
      </c>
      <c r="C24" s="123">
        <v>159718</v>
      </c>
      <c r="D24" s="123">
        <v>1600</v>
      </c>
      <c r="E24" s="123">
        <v>63641</v>
      </c>
      <c r="F24" s="124">
        <f t="shared" si="1"/>
        <v>97677</v>
      </c>
    </row>
    <row r="25" spans="1:6" ht="15" x14ac:dyDescent="0.25">
      <c r="A25" s="138" t="s">
        <v>72</v>
      </c>
      <c r="B25" s="199" t="s">
        <v>259</v>
      </c>
      <c r="C25" s="123">
        <v>24642</v>
      </c>
      <c r="D25" s="123">
        <v>0</v>
      </c>
      <c r="E25" s="123">
        <v>3408</v>
      </c>
      <c r="F25" s="124">
        <f t="shared" si="1"/>
        <v>21234</v>
      </c>
    </row>
    <row r="26" spans="1:6" ht="15" x14ac:dyDescent="0.25">
      <c r="A26" s="138" t="s">
        <v>73</v>
      </c>
      <c r="B26" s="199" t="s">
        <v>258</v>
      </c>
      <c r="C26" s="123">
        <v>463270</v>
      </c>
      <c r="D26" s="123">
        <v>333</v>
      </c>
      <c r="E26" s="123">
        <v>91150</v>
      </c>
      <c r="F26" s="124">
        <f t="shared" si="1"/>
        <v>372453</v>
      </c>
    </row>
    <row r="27" spans="1:6" ht="15" x14ac:dyDescent="0.25">
      <c r="A27" s="138" t="s">
        <v>132</v>
      </c>
      <c r="B27" s="125" t="s">
        <v>260</v>
      </c>
      <c r="C27" s="126">
        <f>SUM(C28:C32)</f>
        <v>19844</v>
      </c>
      <c r="D27" s="126">
        <f t="shared" ref="D27:E27" si="2">SUM(D28:D32)</f>
        <v>0</v>
      </c>
      <c r="E27" s="126">
        <f t="shared" si="2"/>
        <v>18224</v>
      </c>
      <c r="F27" s="127">
        <f>SUM(F28:F32)</f>
        <v>1620</v>
      </c>
    </row>
    <row r="28" spans="1:6" ht="15" x14ac:dyDescent="0.25">
      <c r="A28" s="138" t="s">
        <v>133</v>
      </c>
      <c r="B28" s="199" t="s">
        <v>261</v>
      </c>
      <c r="C28" s="123">
        <v>6725</v>
      </c>
      <c r="D28" s="123">
        <v>0</v>
      </c>
      <c r="E28" s="123">
        <v>5105</v>
      </c>
      <c r="F28" s="124">
        <f>C28+D28-E28</f>
        <v>1620</v>
      </c>
    </row>
    <row r="29" spans="1:6" ht="15" x14ac:dyDescent="0.25">
      <c r="A29" s="138" t="s">
        <v>134</v>
      </c>
      <c r="B29" s="199" t="s">
        <v>262</v>
      </c>
      <c r="C29" s="123">
        <v>3607</v>
      </c>
      <c r="D29" s="123">
        <v>0</v>
      </c>
      <c r="E29" s="123">
        <v>3607</v>
      </c>
      <c r="F29" s="124">
        <f t="shared" ref="F29:F33" si="3">C29+D29-E29</f>
        <v>0</v>
      </c>
    </row>
    <row r="30" spans="1:6" ht="15" x14ac:dyDescent="0.25">
      <c r="A30" s="138" t="s">
        <v>135</v>
      </c>
      <c r="B30" s="199" t="s">
        <v>263</v>
      </c>
      <c r="C30" s="123">
        <v>560</v>
      </c>
      <c r="D30" s="123">
        <v>0</v>
      </c>
      <c r="E30" s="123">
        <v>560</v>
      </c>
      <c r="F30" s="124">
        <f t="shared" si="3"/>
        <v>0</v>
      </c>
    </row>
    <row r="31" spans="1:6" ht="15" x14ac:dyDescent="0.25">
      <c r="A31" s="138" t="s">
        <v>136</v>
      </c>
      <c r="B31" s="199" t="s">
        <v>264</v>
      </c>
      <c r="C31" s="123">
        <v>934</v>
      </c>
      <c r="D31" s="123">
        <v>0</v>
      </c>
      <c r="E31" s="123">
        <v>934</v>
      </c>
      <c r="F31" s="124">
        <f t="shared" si="3"/>
        <v>0</v>
      </c>
    </row>
    <row r="32" spans="1:6" ht="15" x14ac:dyDescent="0.25">
      <c r="A32" s="138" t="s">
        <v>137</v>
      </c>
      <c r="B32" s="199" t="s">
        <v>265</v>
      </c>
      <c r="C32" s="123">
        <v>8018</v>
      </c>
      <c r="D32" s="123">
        <v>0</v>
      </c>
      <c r="E32" s="123">
        <v>8018</v>
      </c>
      <c r="F32" s="124">
        <f t="shared" si="3"/>
        <v>0</v>
      </c>
    </row>
    <row r="33" spans="1:6" ht="15" x14ac:dyDescent="0.25">
      <c r="A33" s="138" t="s">
        <v>138</v>
      </c>
      <c r="B33" s="125" t="s">
        <v>313</v>
      </c>
      <c r="C33" s="125">
        <v>0</v>
      </c>
      <c r="D33" s="125">
        <v>5909</v>
      </c>
      <c r="E33" s="125">
        <v>0</v>
      </c>
      <c r="F33" s="232">
        <f t="shared" si="3"/>
        <v>5909</v>
      </c>
    </row>
    <row r="34" spans="1:6" ht="15" x14ac:dyDescent="0.25">
      <c r="A34" s="121" t="s">
        <v>139</v>
      </c>
      <c r="B34" s="125" t="s">
        <v>266</v>
      </c>
      <c r="C34" s="126">
        <v>1540</v>
      </c>
      <c r="D34" s="126">
        <v>0</v>
      </c>
      <c r="E34" s="126">
        <v>0</v>
      </c>
      <c r="F34" s="127">
        <v>1540</v>
      </c>
    </row>
    <row r="35" spans="1:6" ht="15.75" x14ac:dyDescent="0.25">
      <c r="A35" s="128" t="s">
        <v>140</v>
      </c>
      <c r="B35" s="141" t="s">
        <v>296</v>
      </c>
      <c r="C35" s="130">
        <f>C9+C12+C27+C34</f>
        <v>822846</v>
      </c>
      <c r="D35" s="130">
        <f t="shared" ref="D35:E35" si="4">D9+D12+D27+D34</f>
        <v>22184</v>
      </c>
      <c r="E35" s="130">
        <f t="shared" si="4"/>
        <v>214121</v>
      </c>
      <c r="F35" s="131">
        <f>F9+F12+F27+F34+F33</f>
        <v>636818</v>
      </c>
    </row>
  </sheetData>
  <mergeCells count="10">
    <mergeCell ref="A1:F1"/>
    <mergeCell ref="A2:F2"/>
    <mergeCell ref="D6:D7"/>
    <mergeCell ref="B6:B7"/>
    <mergeCell ref="C6:C7"/>
    <mergeCell ref="E6:E7"/>
    <mergeCell ref="F6:F7"/>
    <mergeCell ref="E3:F3"/>
    <mergeCell ref="E4:F4"/>
    <mergeCell ref="A6:A7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6"/>
  <sheetViews>
    <sheetView topLeftCell="A13" zoomScaleNormal="100" workbookViewId="0">
      <selection activeCell="F35" sqref="F35"/>
    </sheetView>
  </sheetViews>
  <sheetFormatPr defaultRowHeight="12.75" x14ac:dyDescent="0.2"/>
  <cols>
    <col min="1" max="1" width="9.140625" style="98"/>
    <col min="2" max="2" width="46" style="98" bestFit="1" customWidth="1"/>
    <col min="3" max="3" width="9.85546875" style="98" bestFit="1" customWidth="1"/>
    <col min="4" max="16384" width="9.140625" style="98"/>
  </cols>
  <sheetData>
    <row r="1" spans="1:4" x14ac:dyDescent="0.2">
      <c r="B1" s="269" t="s">
        <v>163</v>
      </c>
      <c r="C1" s="269"/>
    </row>
    <row r="2" spans="1:4" x14ac:dyDescent="0.2">
      <c r="B2" s="269" t="s">
        <v>303</v>
      </c>
      <c r="C2" s="269"/>
    </row>
    <row r="5" spans="1:4" ht="15" x14ac:dyDescent="0.25">
      <c r="A5" s="268" t="s">
        <v>330</v>
      </c>
      <c r="B5" s="268"/>
      <c r="C5" s="268"/>
      <c r="D5" s="268"/>
    </row>
    <row r="6" spans="1:4" x14ac:dyDescent="0.2">
      <c r="B6" s="106"/>
      <c r="C6" s="106"/>
    </row>
    <row r="7" spans="1:4" ht="15" x14ac:dyDescent="0.25">
      <c r="A7" s="101"/>
      <c r="B7" s="105" t="s">
        <v>192</v>
      </c>
      <c r="C7" s="104" t="s">
        <v>222</v>
      </c>
    </row>
    <row r="8" spans="1:4" ht="15" x14ac:dyDescent="0.25">
      <c r="A8" s="101"/>
      <c r="B8" s="108" t="s">
        <v>191</v>
      </c>
      <c r="C8" s="102">
        <v>2594</v>
      </c>
    </row>
    <row r="9" spans="1:4" ht="15" x14ac:dyDescent="0.25">
      <c r="A9" s="101"/>
      <c r="B9" s="108" t="s">
        <v>190</v>
      </c>
      <c r="C9" s="102">
        <v>483</v>
      </c>
    </row>
    <row r="10" spans="1:4" ht="15" x14ac:dyDescent="0.25">
      <c r="A10" s="101"/>
      <c r="B10" s="103" t="s">
        <v>189</v>
      </c>
      <c r="C10" s="102">
        <v>119</v>
      </c>
    </row>
    <row r="11" spans="1:4" ht="15" x14ac:dyDescent="0.25">
      <c r="A11" s="101"/>
      <c r="B11" s="108" t="s">
        <v>315</v>
      </c>
      <c r="C11" s="102">
        <v>844</v>
      </c>
    </row>
    <row r="12" spans="1:4" ht="15" x14ac:dyDescent="0.25">
      <c r="A12" s="101"/>
      <c r="B12" s="103" t="s">
        <v>188</v>
      </c>
      <c r="C12" s="102">
        <f>SUM(C13:C16)</f>
        <v>950</v>
      </c>
    </row>
    <row r="13" spans="1:4" ht="15" x14ac:dyDescent="0.25">
      <c r="A13" s="101"/>
      <c r="B13" s="109" t="s">
        <v>193</v>
      </c>
      <c r="C13" s="102">
        <v>200</v>
      </c>
    </row>
    <row r="14" spans="1:4" ht="15" x14ac:dyDescent="0.25">
      <c r="A14" s="101"/>
      <c r="B14" s="107" t="s">
        <v>187</v>
      </c>
      <c r="C14" s="102">
        <v>100</v>
      </c>
    </row>
    <row r="15" spans="1:4" ht="15" x14ac:dyDescent="0.25">
      <c r="A15" s="101"/>
      <c r="B15" s="107" t="s">
        <v>186</v>
      </c>
      <c r="C15" s="102">
        <v>550</v>
      </c>
    </row>
    <row r="16" spans="1:4" ht="15" x14ac:dyDescent="0.25">
      <c r="A16" s="101"/>
      <c r="B16" s="107" t="s">
        <v>185</v>
      </c>
      <c r="C16" s="102">
        <v>100</v>
      </c>
    </row>
    <row r="17" spans="1:4" ht="15" x14ac:dyDescent="0.25">
      <c r="A17" s="101"/>
      <c r="B17" s="100" t="s">
        <v>184</v>
      </c>
      <c r="C17" s="99">
        <f>SUM(C7:C12)</f>
        <v>4990</v>
      </c>
    </row>
    <row r="21" spans="1:4" ht="15" x14ac:dyDescent="0.25">
      <c r="A21" s="268" t="s">
        <v>331</v>
      </c>
      <c r="B21" s="268"/>
      <c r="C21" s="268"/>
      <c r="D21" s="268"/>
    </row>
    <row r="22" spans="1:4" x14ac:dyDescent="0.2">
      <c r="B22" s="106"/>
    </row>
    <row r="23" spans="1:4" ht="15" x14ac:dyDescent="0.25">
      <c r="A23" s="101"/>
      <c r="B23" s="105" t="s">
        <v>183</v>
      </c>
      <c r="C23" s="104" t="s">
        <v>222</v>
      </c>
    </row>
    <row r="24" spans="1:4" ht="15" x14ac:dyDescent="0.25">
      <c r="A24" s="101"/>
      <c r="B24" s="103" t="s">
        <v>316</v>
      </c>
      <c r="C24" s="102">
        <v>1600</v>
      </c>
    </row>
    <row r="25" spans="1:4" ht="15" x14ac:dyDescent="0.25">
      <c r="A25" s="101"/>
      <c r="B25" s="103" t="s">
        <v>317</v>
      </c>
      <c r="C25" s="102">
        <v>20251</v>
      </c>
    </row>
    <row r="26" spans="1:4" ht="15" x14ac:dyDescent="0.25">
      <c r="A26" s="101"/>
      <c r="B26" s="103" t="s">
        <v>318</v>
      </c>
      <c r="C26" s="102">
        <v>5909</v>
      </c>
    </row>
    <row r="27" spans="1:4" ht="15" x14ac:dyDescent="0.25">
      <c r="A27" s="101"/>
      <c r="B27" s="233" t="s">
        <v>319</v>
      </c>
      <c r="C27" s="234">
        <v>7495</v>
      </c>
    </row>
    <row r="28" spans="1:4" ht="15" x14ac:dyDescent="0.25">
      <c r="A28" s="101"/>
      <c r="B28" s="100" t="s">
        <v>182</v>
      </c>
      <c r="C28" s="99">
        <f>SUM(C24:C27)</f>
        <v>35255</v>
      </c>
    </row>
    <row r="32" spans="1:4" ht="15" x14ac:dyDescent="0.25">
      <c r="A32" s="268" t="s">
        <v>332</v>
      </c>
      <c r="B32" s="268"/>
      <c r="C32" s="268"/>
      <c r="D32" s="268"/>
    </row>
    <row r="33" spans="1:3" x14ac:dyDescent="0.2">
      <c r="B33" s="106"/>
    </row>
    <row r="34" spans="1:3" ht="15" x14ac:dyDescent="0.25">
      <c r="A34" s="101"/>
      <c r="B34" s="105" t="s">
        <v>181</v>
      </c>
      <c r="C34" s="104" t="s">
        <v>222</v>
      </c>
    </row>
    <row r="35" spans="1:3" ht="15" x14ac:dyDescent="0.25">
      <c r="A35" s="101"/>
      <c r="B35" s="103"/>
      <c r="C35" s="102">
        <v>0</v>
      </c>
    </row>
    <row r="36" spans="1:3" ht="15" x14ac:dyDescent="0.25">
      <c r="A36" s="101"/>
      <c r="B36" s="100" t="s">
        <v>180</v>
      </c>
      <c r="C36" s="99">
        <f>SUM(C34:C35)</f>
        <v>0</v>
      </c>
    </row>
  </sheetData>
  <mergeCells count="5">
    <mergeCell ref="A5:D5"/>
    <mergeCell ref="A21:D21"/>
    <mergeCell ref="A32:D32"/>
    <mergeCell ref="B1:C1"/>
    <mergeCell ref="B2:C2"/>
  </mergeCells>
  <printOptions horizontalCentered="1"/>
  <pageMargins left="0.70866141732283472" right="0.70866141732283472" top="0.74803149606299213" bottom="0.74803149606299213" header="0.31496062992125984" footer="0.51181102362204722"/>
  <pageSetup paperSize="9" firstPageNumber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9"/>
  <sheetViews>
    <sheetView topLeftCell="A10" zoomScale="75" zoomScaleNormal="75" workbookViewId="0">
      <selection activeCell="K22" sqref="K22"/>
    </sheetView>
  </sheetViews>
  <sheetFormatPr defaultRowHeight="12.75" x14ac:dyDescent="0.2"/>
  <cols>
    <col min="1" max="1" width="8.7109375" style="98" bestFit="1" customWidth="1"/>
    <col min="2" max="2" width="42.85546875" style="98" customWidth="1"/>
    <col min="3" max="3" width="14.140625" style="157" customWidth="1"/>
    <col min="4" max="5" width="14.28515625" style="157" customWidth="1"/>
    <col min="6" max="16384" width="9.140625" style="98"/>
  </cols>
  <sheetData>
    <row r="1" spans="1:5" x14ac:dyDescent="0.2">
      <c r="A1" s="269" t="s">
        <v>220</v>
      </c>
      <c r="B1" s="269"/>
      <c r="C1" s="269"/>
      <c r="D1" s="269"/>
      <c r="E1" s="269"/>
    </row>
    <row r="3" spans="1:5" s="111" customFormat="1" ht="15" x14ac:dyDescent="0.25">
      <c r="A3" s="270" t="s">
        <v>333</v>
      </c>
      <c r="B3" s="270"/>
      <c r="C3" s="270"/>
      <c r="D3" s="174"/>
      <c r="E3" s="110"/>
    </row>
    <row r="4" spans="1:5" ht="15" x14ac:dyDescent="0.25">
      <c r="A4" s="270" t="s">
        <v>310</v>
      </c>
      <c r="B4" s="270"/>
      <c r="C4" s="270"/>
      <c r="D4" s="174"/>
      <c r="E4" s="159" t="s">
        <v>4</v>
      </c>
    </row>
    <row r="5" spans="1:5" ht="15" customHeight="1" x14ac:dyDescent="0.2">
      <c r="A5" s="272" t="s">
        <v>169</v>
      </c>
      <c r="B5" s="273" t="s">
        <v>194</v>
      </c>
      <c r="C5" s="266" t="s">
        <v>304</v>
      </c>
      <c r="D5" s="266" t="s">
        <v>312</v>
      </c>
      <c r="E5" s="266" t="s">
        <v>302</v>
      </c>
    </row>
    <row r="6" spans="1:5" ht="26.25" customHeight="1" x14ac:dyDescent="0.2">
      <c r="A6" s="272"/>
      <c r="B6" s="273"/>
      <c r="C6" s="266"/>
      <c r="D6" s="266"/>
      <c r="E6" s="266"/>
    </row>
    <row r="7" spans="1:5" ht="15" customHeight="1" x14ac:dyDescent="0.2">
      <c r="A7" s="113" t="s">
        <v>195</v>
      </c>
      <c r="B7" s="114" t="s">
        <v>196</v>
      </c>
      <c r="C7" s="115" t="s">
        <v>197</v>
      </c>
      <c r="D7" s="115" t="s">
        <v>205</v>
      </c>
      <c r="E7" s="116" t="s">
        <v>198</v>
      </c>
    </row>
    <row r="8" spans="1:5" ht="15" x14ac:dyDescent="0.25">
      <c r="A8" s="117" t="s">
        <v>56</v>
      </c>
      <c r="B8" s="118" t="s">
        <v>199</v>
      </c>
      <c r="C8" s="119">
        <f>SUM(C9:C10)</f>
        <v>198</v>
      </c>
      <c r="D8" s="119">
        <f>SUM(D9:D10)</f>
        <v>54</v>
      </c>
      <c r="E8" s="120">
        <f>SUM(E9:E10)</f>
        <v>54</v>
      </c>
    </row>
    <row r="9" spans="1:5" ht="15" x14ac:dyDescent="0.25">
      <c r="A9" s="121" t="s">
        <v>57</v>
      </c>
      <c r="B9" s="122" t="s">
        <v>200</v>
      </c>
      <c r="C9" s="123">
        <v>198</v>
      </c>
      <c r="D9" s="123">
        <v>54</v>
      </c>
      <c r="E9" s="124">
        <v>54</v>
      </c>
    </row>
    <row r="10" spans="1:5" ht="15" x14ac:dyDescent="0.25">
      <c r="A10" s="121" t="s">
        <v>58</v>
      </c>
      <c r="B10" s="122" t="s">
        <v>201</v>
      </c>
      <c r="C10" s="123">
        <v>0</v>
      </c>
      <c r="D10" s="123">
        <v>0</v>
      </c>
      <c r="E10" s="124">
        <v>0</v>
      </c>
    </row>
    <row r="11" spans="1:5" ht="15" x14ac:dyDescent="0.25">
      <c r="A11" s="121" t="s">
        <v>59</v>
      </c>
      <c r="B11" s="125" t="s">
        <v>202</v>
      </c>
      <c r="C11" s="126">
        <f>SUM(C12)</f>
        <v>22326</v>
      </c>
      <c r="D11" s="126">
        <f>SUM(D12)</f>
        <v>22383</v>
      </c>
      <c r="E11" s="127">
        <f>SUM(E12)</f>
        <v>22383</v>
      </c>
    </row>
    <row r="12" spans="1:5" ht="15" x14ac:dyDescent="0.25">
      <c r="A12" s="121" t="s">
        <v>60</v>
      </c>
      <c r="B12" s="122" t="s">
        <v>203</v>
      </c>
      <c r="C12" s="123">
        <v>22326</v>
      </c>
      <c r="D12" s="123">
        <v>22383</v>
      </c>
      <c r="E12" s="124">
        <v>22383</v>
      </c>
    </row>
    <row r="13" spans="1:5" ht="15.75" x14ac:dyDescent="0.25">
      <c r="A13" s="128" t="s">
        <v>61</v>
      </c>
      <c r="B13" s="129" t="s">
        <v>204</v>
      </c>
      <c r="C13" s="130">
        <f>C8+C11</f>
        <v>22524</v>
      </c>
      <c r="D13" s="130">
        <f>D8+D11</f>
        <v>22437</v>
      </c>
      <c r="E13" s="131">
        <f>E8+E11</f>
        <v>22437</v>
      </c>
    </row>
    <row r="14" spans="1:5" x14ac:dyDescent="0.2">
      <c r="C14" s="98"/>
      <c r="D14" s="98"/>
      <c r="E14" s="98"/>
    </row>
    <row r="15" spans="1:5" ht="15" x14ac:dyDescent="0.25">
      <c r="A15" s="268" t="s">
        <v>334</v>
      </c>
      <c r="B15" s="268"/>
      <c r="C15" s="268"/>
      <c r="D15" s="173"/>
      <c r="E15" s="132"/>
    </row>
    <row r="16" spans="1:5" ht="15" x14ac:dyDescent="0.25">
      <c r="A16" s="133"/>
      <c r="B16" s="134" t="s">
        <v>311</v>
      </c>
      <c r="C16" s="132"/>
      <c r="D16" s="132"/>
      <c r="E16" s="158" t="s">
        <v>4</v>
      </c>
    </row>
    <row r="17" spans="1:5" ht="12.75" customHeight="1" x14ac:dyDescent="0.2">
      <c r="A17" s="267" t="s">
        <v>169</v>
      </c>
      <c r="B17" s="265" t="s">
        <v>2</v>
      </c>
      <c r="C17" s="266" t="s">
        <v>304</v>
      </c>
      <c r="D17" s="266" t="s">
        <v>305</v>
      </c>
      <c r="E17" s="266" t="s">
        <v>302</v>
      </c>
    </row>
    <row r="18" spans="1:5" ht="27.75" customHeight="1" x14ac:dyDescent="0.2">
      <c r="A18" s="267"/>
      <c r="B18" s="265"/>
      <c r="C18" s="266"/>
      <c r="D18" s="266"/>
      <c r="E18" s="266"/>
    </row>
    <row r="19" spans="1:5" ht="15" x14ac:dyDescent="0.25">
      <c r="A19" s="128" t="s">
        <v>195</v>
      </c>
      <c r="B19" s="135" t="s">
        <v>196</v>
      </c>
      <c r="C19" s="136" t="s">
        <v>197</v>
      </c>
      <c r="D19" s="136" t="s">
        <v>205</v>
      </c>
      <c r="E19" s="137" t="s">
        <v>198</v>
      </c>
    </row>
    <row r="20" spans="1:5" ht="15" x14ac:dyDescent="0.25">
      <c r="A20" s="138" t="s">
        <v>56</v>
      </c>
      <c r="B20" s="139" t="s">
        <v>9</v>
      </c>
      <c r="C20" s="140">
        <v>15178</v>
      </c>
      <c r="D20" s="140">
        <v>15218</v>
      </c>
      <c r="E20" s="120">
        <v>15218</v>
      </c>
    </row>
    <row r="21" spans="1:5" ht="15" x14ac:dyDescent="0.25">
      <c r="A21" s="121" t="s">
        <v>57</v>
      </c>
      <c r="B21" s="125" t="s">
        <v>10</v>
      </c>
      <c r="C21" s="126">
        <v>3059</v>
      </c>
      <c r="D21" s="126">
        <v>3000</v>
      </c>
      <c r="E21" s="127">
        <v>3000</v>
      </c>
    </row>
    <row r="22" spans="1:5" ht="15" x14ac:dyDescent="0.25">
      <c r="A22" s="121" t="s">
        <v>58</v>
      </c>
      <c r="B22" s="125" t="s">
        <v>11</v>
      </c>
      <c r="C22" s="126">
        <f>SUM(C23:C28)</f>
        <v>4286</v>
      </c>
      <c r="D22" s="126">
        <f>SUM(D23:D28)</f>
        <v>4219</v>
      </c>
      <c r="E22" s="127">
        <f>SUM(E23:E28)</f>
        <v>4219</v>
      </c>
    </row>
    <row r="23" spans="1:5" ht="15" x14ac:dyDescent="0.25">
      <c r="A23" s="121" t="s">
        <v>59</v>
      </c>
      <c r="B23" s="122" t="s">
        <v>206</v>
      </c>
      <c r="C23" s="123">
        <v>830</v>
      </c>
      <c r="D23" s="123">
        <v>1052</v>
      </c>
      <c r="E23" s="124">
        <v>1052</v>
      </c>
    </row>
    <row r="24" spans="1:5" ht="15" x14ac:dyDescent="0.25">
      <c r="A24" s="121" t="s">
        <v>60</v>
      </c>
      <c r="B24" s="122" t="s">
        <v>207</v>
      </c>
      <c r="C24" s="123">
        <v>180</v>
      </c>
      <c r="D24" s="123">
        <v>133</v>
      </c>
      <c r="E24" s="124">
        <v>133</v>
      </c>
    </row>
    <row r="25" spans="1:5" ht="15" x14ac:dyDescent="0.25">
      <c r="A25" s="121" t="s">
        <v>61</v>
      </c>
      <c r="B25" s="122" t="s">
        <v>208</v>
      </c>
      <c r="C25" s="123">
        <v>2312</v>
      </c>
      <c r="D25" s="123">
        <v>2194</v>
      </c>
      <c r="E25" s="124">
        <v>2194</v>
      </c>
    </row>
    <row r="26" spans="1:5" ht="15" x14ac:dyDescent="0.25">
      <c r="A26" s="121" t="s">
        <v>62</v>
      </c>
      <c r="B26" s="122" t="s">
        <v>209</v>
      </c>
      <c r="C26" s="123">
        <v>944</v>
      </c>
      <c r="D26" s="123">
        <v>799</v>
      </c>
      <c r="E26" s="124">
        <v>799</v>
      </c>
    </row>
    <row r="27" spans="1:5" ht="15" x14ac:dyDescent="0.25">
      <c r="A27" s="121" t="s">
        <v>63</v>
      </c>
      <c r="B27" s="122" t="s">
        <v>210</v>
      </c>
      <c r="C27" s="123">
        <v>20</v>
      </c>
      <c r="D27" s="123">
        <v>41</v>
      </c>
      <c r="E27" s="124">
        <v>41</v>
      </c>
    </row>
    <row r="28" spans="1:5" ht="15" x14ac:dyDescent="0.25">
      <c r="A28" s="121" t="s">
        <v>64</v>
      </c>
      <c r="B28" s="122" t="s">
        <v>211</v>
      </c>
      <c r="C28" s="123">
        <v>0</v>
      </c>
      <c r="D28" s="123">
        <v>0</v>
      </c>
      <c r="E28" s="124">
        <v>0</v>
      </c>
    </row>
    <row r="29" spans="1:5" ht="15.75" x14ac:dyDescent="0.25">
      <c r="A29" s="128" t="s">
        <v>65</v>
      </c>
      <c r="B29" s="141" t="s">
        <v>212</v>
      </c>
      <c r="C29" s="130">
        <f>C20+C21+C22</f>
        <v>22523</v>
      </c>
      <c r="D29" s="130">
        <f>D20+D21+D22</f>
        <v>22437</v>
      </c>
      <c r="E29" s="131">
        <f>E20+E21+E22</f>
        <v>22437</v>
      </c>
    </row>
    <row r="30" spans="1:5" ht="15" x14ac:dyDescent="0.25">
      <c r="A30" s="142"/>
      <c r="B30" s="143"/>
      <c r="C30" s="144"/>
      <c r="D30" s="144"/>
      <c r="E30" s="145"/>
    </row>
    <row r="31" spans="1:5" ht="15" x14ac:dyDescent="0.25">
      <c r="A31" s="133"/>
      <c r="B31" s="133" t="s">
        <v>213</v>
      </c>
      <c r="C31" s="146"/>
      <c r="D31" s="146"/>
      <c r="E31" s="132"/>
    </row>
    <row r="32" spans="1:5" ht="15" x14ac:dyDescent="0.25">
      <c r="A32" s="112" t="s">
        <v>195</v>
      </c>
      <c r="B32" s="112" t="s">
        <v>196</v>
      </c>
      <c r="C32" s="147" t="s">
        <v>197</v>
      </c>
      <c r="D32" s="173" t="s">
        <v>205</v>
      </c>
      <c r="E32" s="132"/>
    </row>
    <row r="33" spans="1:5" ht="15" x14ac:dyDescent="0.25">
      <c r="A33" s="148" t="s">
        <v>56</v>
      </c>
      <c r="B33" s="149" t="s">
        <v>214</v>
      </c>
      <c r="C33" s="150" t="s">
        <v>215</v>
      </c>
      <c r="D33" s="150" t="s">
        <v>215</v>
      </c>
      <c r="E33" s="132"/>
    </row>
    <row r="34" spans="1:5" ht="15" x14ac:dyDescent="0.25">
      <c r="A34" s="121" t="s">
        <v>57</v>
      </c>
      <c r="B34" s="151" t="s">
        <v>216</v>
      </c>
      <c r="C34" s="152">
        <v>2</v>
      </c>
      <c r="D34" s="152">
        <v>2</v>
      </c>
      <c r="E34" s="132"/>
    </row>
    <row r="35" spans="1:5" ht="15" x14ac:dyDescent="0.25">
      <c r="A35" s="121" t="s">
        <v>58</v>
      </c>
      <c r="B35" s="151" t="s">
        <v>217</v>
      </c>
      <c r="C35" s="152">
        <v>1</v>
      </c>
      <c r="D35" s="152">
        <v>1</v>
      </c>
      <c r="E35" s="132"/>
    </row>
    <row r="36" spans="1:5" ht="15" x14ac:dyDescent="0.25">
      <c r="A36" s="121" t="s">
        <v>59</v>
      </c>
      <c r="B36" s="151" t="s">
        <v>218</v>
      </c>
      <c r="C36" s="153">
        <v>1</v>
      </c>
      <c r="D36" s="153">
        <v>1</v>
      </c>
      <c r="E36" s="132"/>
    </row>
    <row r="37" spans="1:5" ht="15" x14ac:dyDescent="0.25">
      <c r="A37" s="128" t="s">
        <v>60</v>
      </c>
      <c r="B37" s="154" t="s">
        <v>219</v>
      </c>
      <c r="C37" s="155">
        <f>SUM(C33:C36)</f>
        <v>4</v>
      </c>
      <c r="D37" s="155">
        <f>SUM(D33:D36)</f>
        <v>4</v>
      </c>
      <c r="E37" s="132"/>
    </row>
    <row r="38" spans="1:5" x14ac:dyDescent="0.2">
      <c r="A38" s="156"/>
      <c r="C38" s="98"/>
      <c r="D38" s="98"/>
      <c r="E38" s="98"/>
    </row>
    <row r="39" spans="1:5" ht="15" x14ac:dyDescent="0.25">
      <c r="A39" s="270"/>
      <c r="B39" s="270"/>
      <c r="C39" s="270"/>
      <c r="D39" s="174"/>
      <c r="E39" s="146"/>
    </row>
    <row r="40" spans="1:5" ht="15" x14ac:dyDescent="0.25">
      <c r="A40" s="270"/>
      <c r="B40" s="270"/>
      <c r="C40" s="270"/>
      <c r="D40" s="174"/>
      <c r="E40" s="146"/>
    </row>
    <row r="41" spans="1:5" ht="15" x14ac:dyDescent="0.25">
      <c r="A41" s="271"/>
      <c r="B41" s="271"/>
      <c r="C41" s="271"/>
      <c r="D41" s="175"/>
      <c r="E41" s="179"/>
    </row>
    <row r="42" spans="1:5" ht="44.25" customHeight="1" x14ac:dyDescent="0.2">
      <c r="A42" s="180"/>
      <c r="B42" s="180"/>
      <c r="C42" s="181"/>
      <c r="D42" s="181"/>
      <c r="E42" s="181"/>
    </row>
    <row r="43" spans="1:5" ht="15" x14ac:dyDescent="0.25">
      <c r="A43" s="174"/>
      <c r="B43" s="174"/>
      <c r="C43" s="173"/>
      <c r="D43" s="173"/>
      <c r="E43" s="173"/>
    </row>
    <row r="44" spans="1:5" ht="15" x14ac:dyDescent="0.25">
      <c r="A44" s="174"/>
      <c r="B44" s="182"/>
      <c r="C44" s="146"/>
      <c r="D44" s="146"/>
      <c r="E44" s="146"/>
    </row>
    <row r="45" spans="1:5" ht="15" x14ac:dyDescent="0.25">
      <c r="A45" s="174"/>
      <c r="B45" s="182"/>
      <c r="C45" s="146"/>
      <c r="D45" s="146"/>
      <c r="E45" s="146"/>
    </row>
    <row r="46" spans="1:5" ht="15" x14ac:dyDescent="0.25">
      <c r="A46" s="174"/>
      <c r="B46" s="182"/>
      <c r="C46" s="146"/>
      <c r="D46" s="146"/>
      <c r="E46" s="146"/>
    </row>
    <row r="47" spans="1:5" ht="15" x14ac:dyDescent="0.25">
      <c r="A47" s="174"/>
      <c r="B47" s="182"/>
      <c r="C47" s="146"/>
      <c r="D47" s="146"/>
      <c r="E47" s="146"/>
    </row>
    <row r="48" spans="1:5" ht="15" x14ac:dyDescent="0.25">
      <c r="A48" s="174"/>
      <c r="B48" s="182"/>
      <c r="C48" s="146"/>
      <c r="D48" s="146"/>
      <c r="E48" s="146"/>
    </row>
    <row r="49" spans="1:5" ht="15" x14ac:dyDescent="0.25">
      <c r="A49" s="174"/>
      <c r="B49" s="143"/>
      <c r="C49" s="144"/>
      <c r="D49" s="144"/>
      <c r="E49" s="144"/>
    </row>
  </sheetData>
  <mergeCells count="17">
    <mergeCell ref="A1:E1"/>
    <mergeCell ref="A15:C15"/>
    <mergeCell ref="A17:A18"/>
    <mergeCell ref="B17:B18"/>
    <mergeCell ref="C17:C18"/>
    <mergeCell ref="E17:E18"/>
    <mergeCell ref="A3:C3"/>
    <mergeCell ref="A4:C4"/>
    <mergeCell ref="A5:A6"/>
    <mergeCell ref="B5:B6"/>
    <mergeCell ref="C5:C6"/>
    <mergeCell ref="E5:E6"/>
    <mergeCell ref="D5:D6"/>
    <mergeCell ref="D17:D18"/>
    <mergeCell ref="A40:C40"/>
    <mergeCell ref="A41:C41"/>
    <mergeCell ref="A39:C39"/>
  </mergeCells>
  <printOptions horizontalCentered="1"/>
  <pageMargins left="0.35433070866141736" right="0.35433070866141736" top="0.74803149606299213" bottom="0.39370078740157483" header="0.51181102362204722" footer="0.51181102362204722"/>
  <pageSetup paperSize="9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1EC9-736E-465E-B1BC-F09B9D24BFCD}">
  <dimension ref="A1:F42"/>
  <sheetViews>
    <sheetView tabSelected="1" topLeftCell="A22" workbookViewId="0">
      <selection activeCell="F25" sqref="F25"/>
    </sheetView>
  </sheetViews>
  <sheetFormatPr defaultRowHeight="15" x14ac:dyDescent="0.25"/>
  <cols>
    <col min="1" max="1" width="9.140625" style="200"/>
    <col min="2" max="2" width="35.42578125" bestFit="1" customWidth="1"/>
    <col min="3" max="4" width="11.42578125" customWidth="1"/>
    <col min="5" max="5" width="10.42578125" customWidth="1"/>
    <col min="6" max="6" width="8.5703125" customWidth="1"/>
  </cols>
  <sheetData>
    <row r="1" spans="1:5" x14ac:dyDescent="0.25">
      <c r="A1" s="274" t="s">
        <v>163</v>
      </c>
      <c r="B1" s="275"/>
      <c r="C1" s="275"/>
      <c r="D1" s="275"/>
    </row>
    <row r="2" spans="1:5" x14ac:dyDescent="0.25">
      <c r="A2" s="274" t="s">
        <v>297</v>
      </c>
      <c r="B2" s="274"/>
      <c r="C2" s="274"/>
      <c r="D2" s="274"/>
    </row>
    <row r="3" spans="1:5" x14ac:dyDescent="0.25">
      <c r="A3" s="227"/>
      <c r="B3" s="227"/>
      <c r="C3" s="227"/>
      <c r="D3" s="227"/>
    </row>
    <row r="4" spans="1:5" x14ac:dyDescent="0.25">
      <c r="A4" s="227"/>
      <c r="B4" s="227"/>
      <c r="C4" s="248" t="s">
        <v>291</v>
      </c>
      <c r="D4" s="248"/>
      <c r="E4" s="195"/>
    </row>
    <row r="5" spans="1:5" x14ac:dyDescent="0.25">
      <c r="C5" s="248" t="s">
        <v>328</v>
      </c>
      <c r="D5" s="248"/>
      <c r="E5" s="195"/>
    </row>
    <row r="6" spans="1:5" ht="15.75" thickBot="1" x14ac:dyDescent="0.3">
      <c r="D6" s="201" t="s">
        <v>222</v>
      </c>
    </row>
    <row r="7" spans="1:5" x14ac:dyDescent="0.25">
      <c r="A7" s="208" t="s">
        <v>268</v>
      </c>
      <c r="B7" s="209" t="s">
        <v>238</v>
      </c>
      <c r="C7" s="209" t="s">
        <v>269</v>
      </c>
      <c r="D7" s="210" t="s">
        <v>298</v>
      </c>
    </row>
    <row r="8" spans="1:5" ht="15.75" thickBot="1" x14ac:dyDescent="0.3">
      <c r="A8" s="211" t="s">
        <v>195</v>
      </c>
      <c r="B8" s="212" t="s">
        <v>196</v>
      </c>
      <c r="C8" s="212" t="s">
        <v>197</v>
      </c>
      <c r="D8" s="213" t="s">
        <v>205</v>
      </c>
    </row>
    <row r="9" spans="1:5" x14ac:dyDescent="0.25">
      <c r="A9" s="220" t="s">
        <v>56</v>
      </c>
      <c r="B9" s="206" t="s">
        <v>243</v>
      </c>
      <c r="C9" s="207">
        <v>16</v>
      </c>
      <c r="D9" s="221">
        <v>3</v>
      </c>
    </row>
    <row r="10" spans="1:5" x14ac:dyDescent="0.25">
      <c r="A10" s="222" t="s">
        <v>57</v>
      </c>
      <c r="B10" s="202" t="s">
        <v>270</v>
      </c>
      <c r="C10" s="203">
        <v>243718</v>
      </c>
      <c r="D10" s="223">
        <v>262821</v>
      </c>
    </row>
    <row r="11" spans="1:5" x14ac:dyDescent="0.25">
      <c r="A11" s="222" t="s">
        <v>58</v>
      </c>
      <c r="B11" s="202" t="s">
        <v>271</v>
      </c>
      <c r="C11" s="203">
        <v>1540</v>
      </c>
      <c r="D11" s="223">
        <v>1540</v>
      </c>
    </row>
    <row r="12" spans="1:5" x14ac:dyDescent="0.25">
      <c r="A12" s="222" t="s">
        <v>59</v>
      </c>
      <c r="B12" s="202" t="s">
        <v>272</v>
      </c>
      <c r="C12" s="203">
        <v>381389</v>
      </c>
      <c r="D12" s="223">
        <v>372454</v>
      </c>
    </row>
    <row r="13" spans="1:5" x14ac:dyDescent="0.25">
      <c r="A13" s="222" t="s">
        <v>60</v>
      </c>
      <c r="B13" s="204" t="s">
        <v>273</v>
      </c>
      <c r="C13" s="205">
        <f>SUM(C9:C12)</f>
        <v>626663</v>
      </c>
      <c r="D13" s="224">
        <f>SUM(D9:D12)</f>
        <v>636818</v>
      </c>
    </row>
    <row r="14" spans="1:5" x14ac:dyDescent="0.25">
      <c r="A14" s="222" t="s">
        <v>61</v>
      </c>
      <c r="B14" s="204" t="s">
        <v>274</v>
      </c>
      <c r="C14" s="205">
        <v>66377</v>
      </c>
      <c r="D14" s="224">
        <v>44018</v>
      </c>
    </row>
    <row r="15" spans="1:5" x14ac:dyDescent="0.25">
      <c r="A15" s="222" t="s">
        <v>62</v>
      </c>
      <c r="B15" s="202" t="s">
        <v>275</v>
      </c>
      <c r="C15" s="203">
        <v>2228</v>
      </c>
      <c r="D15" s="223">
        <v>896</v>
      </c>
    </row>
    <row r="16" spans="1:5" x14ac:dyDescent="0.25">
      <c r="A16" s="222" t="s">
        <v>63</v>
      </c>
      <c r="B16" s="202" t="s">
        <v>276</v>
      </c>
      <c r="C16" s="203">
        <v>0</v>
      </c>
      <c r="D16" s="223">
        <v>0</v>
      </c>
    </row>
    <row r="17" spans="1:4" x14ac:dyDescent="0.25">
      <c r="A17" s="222" t="s">
        <v>64</v>
      </c>
      <c r="B17" s="202" t="s">
        <v>277</v>
      </c>
      <c r="C17" s="203">
        <v>20</v>
      </c>
      <c r="D17" s="223">
        <v>20</v>
      </c>
    </row>
    <row r="18" spans="1:4" ht="15.75" thickBot="1" x14ac:dyDescent="0.3">
      <c r="A18" s="225" t="s">
        <v>65</v>
      </c>
      <c r="B18" s="214" t="s">
        <v>278</v>
      </c>
      <c r="C18" s="215">
        <f>SUM(C15:C17)</f>
        <v>2248</v>
      </c>
      <c r="D18" s="226">
        <f>SUM(D15:D17)</f>
        <v>916</v>
      </c>
    </row>
    <row r="19" spans="1:4" ht="16.5" thickBot="1" x14ac:dyDescent="0.3">
      <c r="A19" s="216" t="s">
        <v>66</v>
      </c>
      <c r="B19" s="217" t="s">
        <v>279</v>
      </c>
      <c r="C19" s="218">
        <f>C18+C14+C13</f>
        <v>695288</v>
      </c>
      <c r="D19" s="219">
        <f>D18+D14+D13</f>
        <v>681752</v>
      </c>
    </row>
    <row r="20" spans="1:4" x14ac:dyDescent="0.25">
      <c r="A20" s="220" t="s">
        <v>67</v>
      </c>
      <c r="B20" s="206" t="s">
        <v>280</v>
      </c>
      <c r="C20" s="207">
        <v>323047</v>
      </c>
      <c r="D20" s="221">
        <v>323047</v>
      </c>
    </row>
    <row r="21" spans="1:4" x14ac:dyDescent="0.25">
      <c r="A21" s="222" t="s">
        <v>68</v>
      </c>
      <c r="B21" s="202" t="s">
        <v>281</v>
      </c>
      <c r="C21" s="203">
        <v>30135</v>
      </c>
      <c r="D21" s="223">
        <v>30135</v>
      </c>
    </row>
    <row r="22" spans="1:4" x14ac:dyDescent="0.25">
      <c r="A22" s="222" t="s">
        <v>69</v>
      </c>
      <c r="B22" s="202" t="s">
        <v>282</v>
      </c>
      <c r="C22" s="203">
        <v>-58727</v>
      </c>
      <c r="D22" s="223">
        <v>298794</v>
      </c>
    </row>
    <row r="23" spans="1:4" x14ac:dyDescent="0.25">
      <c r="A23" s="222" t="s">
        <v>70</v>
      </c>
      <c r="B23" s="202" t="s">
        <v>283</v>
      </c>
      <c r="C23" s="203">
        <v>357521</v>
      </c>
      <c r="D23" s="223">
        <v>9927</v>
      </c>
    </row>
    <row r="24" spans="1:4" x14ac:dyDescent="0.25">
      <c r="A24" s="222" t="s">
        <v>71</v>
      </c>
      <c r="B24" s="204" t="s">
        <v>284</v>
      </c>
      <c r="C24" s="205">
        <f>SUM(C20:C23)</f>
        <v>651976</v>
      </c>
      <c r="D24" s="224">
        <f>SUM(D20:D23)</f>
        <v>661903</v>
      </c>
    </row>
    <row r="25" spans="1:4" x14ac:dyDescent="0.25">
      <c r="A25" s="222" t="s">
        <v>72</v>
      </c>
      <c r="B25" s="202" t="s">
        <v>285</v>
      </c>
      <c r="C25" s="203">
        <v>1461</v>
      </c>
      <c r="D25" s="223">
        <v>1512</v>
      </c>
    </row>
    <row r="26" spans="1:4" x14ac:dyDescent="0.25">
      <c r="A26" s="222" t="s">
        <v>73</v>
      </c>
      <c r="B26" s="204" t="s">
        <v>286</v>
      </c>
      <c r="C26" s="205">
        <f>SUM(C25)</f>
        <v>1461</v>
      </c>
      <c r="D26" s="224">
        <f>SUM(D25)</f>
        <v>1512</v>
      </c>
    </row>
    <row r="27" spans="1:4" x14ac:dyDescent="0.25">
      <c r="A27" s="222" t="s">
        <v>132</v>
      </c>
      <c r="B27" s="202" t="s">
        <v>287</v>
      </c>
      <c r="C27" s="203">
        <v>41851</v>
      </c>
      <c r="D27" s="223">
        <v>18337</v>
      </c>
    </row>
    <row r="28" spans="1:4" x14ac:dyDescent="0.25">
      <c r="A28" s="222" t="s">
        <v>133</v>
      </c>
      <c r="B28" s="202" t="s">
        <v>288</v>
      </c>
      <c r="C28" s="205">
        <v>0</v>
      </c>
      <c r="D28" s="224">
        <v>0</v>
      </c>
    </row>
    <row r="29" spans="1:4" ht="15.75" thickBot="1" x14ac:dyDescent="0.3">
      <c r="A29" s="225" t="s">
        <v>134</v>
      </c>
      <c r="B29" s="214" t="s">
        <v>289</v>
      </c>
      <c r="C29" s="215">
        <f>SUM(C27:C28)</f>
        <v>41851</v>
      </c>
      <c r="D29" s="226">
        <f>SUM(D27:D28)</f>
        <v>18337</v>
      </c>
    </row>
    <row r="30" spans="1:4" ht="16.5" thickBot="1" x14ac:dyDescent="0.3">
      <c r="A30" s="216" t="s">
        <v>135</v>
      </c>
      <c r="B30" s="217" t="s">
        <v>290</v>
      </c>
      <c r="C30" s="218">
        <f>C29+C26+C24</f>
        <v>695288</v>
      </c>
      <c r="D30" s="219">
        <f>D29+D26+D24</f>
        <v>681752</v>
      </c>
    </row>
    <row r="33" spans="1:6" x14ac:dyDescent="0.25">
      <c r="A33" s="275" t="s">
        <v>299</v>
      </c>
      <c r="B33" s="275"/>
      <c r="C33" s="275"/>
      <c r="D33" s="275"/>
    </row>
    <row r="34" spans="1:6" x14ac:dyDescent="0.25">
      <c r="B34" s="200"/>
      <c r="C34" s="200"/>
      <c r="D34" s="200"/>
    </row>
    <row r="35" spans="1:6" x14ac:dyDescent="0.25">
      <c r="B35" s="200"/>
      <c r="C35" s="248" t="s">
        <v>295</v>
      </c>
      <c r="D35" s="248"/>
    </row>
    <row r="36" spans="1:6" x14ac:dyDescent="0.25">
      <c r="A36" s="231"/>
      <c r="B36" s="231"/>
      <c r="C36" s="248" t="s">
        <v>328</v>
      </c>
      <c r="D36" s="248"/>
    </row>
    <row r="37" spans="1:6" ht="15.75" thickBot="1" x14ac:dyDescent="0.3">
      <c r="D37" t="s">
        <v>294</v>
      </c>
      <c r="E37" s="241"/>
      <c r="F37" s="241"/>
    </row>
    <row r="38" spans="1:6" ht="30.75" thickBot="1" x14ac:dyDescent="0.3">
      <c r="A38" s="238" t="s">
        <v>56</v>
      </c>
      <c r="B38" s="239" t="s">
        <v>320</v>
      </c>
      <c r="C38" s="240" t="s">
        <v>321</v>
      </c>
      <c r="D38" s="240" t="s">
        <v>322</v>
      </c>
      <c r="E38" s="242" t="s">
        <v>324</v>
      </c>
      <c r="F38" s="243" t="s">
        <v>327</v>
      </c>
    </row>
    <row r="39" spans="1:6" x14ac:dyDescent="0.25">
      <c r="A39" s="220" t="s">
        <v>57</v>
      </c>
      <c r="B39" s="229" t="s">
        <v>323</v>
      </c>
      <c r="C39" s="235">
        <v>4375000</v>
      </c>
      <c r="D39" s="235">
        <v>0</v>
      </c>
      <c r="E39" s="207">
        <v>4062334</v>
      </c>
      <c r="F39" s="221">
        <v>-312666</v>
      </c>
    </row>
    <row r="40" spans="1:6" x14ac:dyDescent="0.25">
      <c r="A40" s="222" t="s">
        <v>58</v>
      </c>
      <c r="B40" s="228" t="s">
        <v>325</v>
      </c>
      <c r="C40" s="236">
        <v>5401306</v>
      </c>
      <c r="D40" s="236">
        <v>309819</v>
      </c>
      <c r="E40" s="203">
        <v>4844487</v>
      </c>
      <c r="F40" s="223">
        <v>-247000</v>
      </c>
    </row>
    <row r="41" spans="1:6" ht="15.75" thickBot="1" x14ac:dyDescent="0.3">
      <c r="A41" s="222" t="s">
        <v>59</v>
      </c>
      <c r="B41" s="228" t="s">
        <v>326</v>
      </c>
      <c r="C41" s="236">
        <v>16056200</v>
      </c>
      <c r="D41" s="236">
        <v>0</v>
      </c>
      <c r="E41" s="203">
        <v>16230733</v>
      </c>
      <c r="F41" s="223">
        <v>174533</v>
      </c>
    </row>
    <row r="42" spans="1:6" ht="15.75" thickBot="1" x14ac:dyDescent="0.3">
      <c r="A42" s="216" t="s">
        <v>60</v>
      </c>
      <c r="B42" s="230" t="s">
        <v>293</v>
      </c>
      <c r="C42" s="237"/>
      <c r="D42" s="237"/>
      <c r="E42" s="244"/>
      <c r="F42" s="245">
        <f>SUM(F39:F41)</f>
        <v>-385133</v>
      </c>
    </row>
  </sheetData>
  <mergeCells count="7">
    <mergeCell ref="C36:D36"/>
    <mergeCell ref="C35:D35"/>
    <mergeCell ref="A1:D1"/>
    <mergeCell ref="A2:D2"/>
    <mergeCell ref="C4:D4"/>
    <mergeCell ref="C5:D5"/>
    <mergeCell ref="A33:D3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1.sz.mell.</vt:lpstr>
      <vt:lpstr>2. mell.</vt:lpstr>
      <vt:lpstr>3. mell.</vt:lpstr>
      <vt:lpstr>4. mell.</vt:lpstr>
      <vt:lpstr>5. mell.</vt:lpstr>
      <vt:lpstr>6.-7.-8. mell</vt:lpstr>
      <vt:lpstr>9.-10. mell ovi</vt:lpstr>
      <vt:lpstr>11.-12. mell.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Katalin</dc:creator>
  <cp:lastModifiedBy>Papp Katalin</cp:lastModifiedBy>
  <cp:lastPrinted>2019-05-03T09:03:12Z</cp:lastPrinted>
  <dcterms:created xsi:type="dcterms:W3CDTF">2018-01-20T08:14:34Z</dcterms:created>
  <dcterms:modified xsi:type="dcterms:W3CDTF">2019-05-28T09:56:05Z</dcterms:modified>
</cp:coreProperties>
</file>