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DD 2019\Rendeletek\LOCLEX\"/>
    </mc:Choice>
  </mc:AlternateContent>
  <bookViews>
    <workbookView xWindow="0" yWindow="0" windowWidth="23040" windowHeight="9516"/>
  </bookViews>
  <sheets>
    <sheet name="2.mell" sheetId="6" r:id="rId1"/>
  </sheets>
  <calcPr calcId="152511"/>
</workbook>
</file>

<file path=xl/calcChain.xml><?xml version="1.0" encoding="utf-8"?>
<calcChain xmlns="http://schemas.openxmlformats.org/spreadsheetml/2006/main">
  <c r="C35" i="6" l="1"/>
  <c r="D35" i="6"/>
  <c r="E35" i="6"/>
  <c r="E37" i="6"/>
  <c r="F35" i="6"/>
  <c r="G35" i="6"/>
  <c r="J35" i="6"/>
  <c r="K35" i="6"/>
  <c r="L35" i="6"/>
  <c r="M35" i="6"/>
  <c r="K34" i="6"/>
  <c r="O33" i="6"/>
  <c r="I36" i="6"/>
  <c r="O36" i="6"/>
  <c r="O32" i="6"/>
  <c r="O31" i="6"/>
  <c r="O30" i="6"/>
  <c r="N29" i="6"/>
  <c r="N34" i="6"/>
  <c r="M29" i="6"/>
  <c r="M34" i="6"/>
  <c r="L29" i="6"/>
  <c r="L34" i="6"/>
  <c r="K29" i="6"/>
  <c r="J29" i="6"/>
  <c r="J34" i="6"/>
  <c r="I29" i="6"/>
  <c r="O28" i="6"/>
  <c r="O26" i="6"/>
  <c r="N25" i="6"/>
  <c r="M25" i="6"/>
  <c r="L25" i="6"/>
  <c r="K25" i="6"/>
  <c r="J25" i="6"/>
  <c r="I25" i="6"/>
  <c r="O24" i="6"/>
  <c r="O23" i="6"/>
  <c r="N22" i="6"/>
  <c r="M22" i="6"/>
  <c r="L22" i="6"/>
  <c r="K22" i="6"/>
  <c r="J22" i="6"/>
  <c r="I22" i="6"/>
  <c r="O21" i="6"/>
  <c r="O20" i="6"/>
  <c r="O19" i="6"/>
  <c r="O18" i="6"/>
  <c r="N17" i="6"/>
  <c r="M17" i="6"/>
  <c r="L17" i="6"/>
  <c r="K17" i="6"/>
  <c r="J17" i="6"/>
  <c r="I17" i="6"/>
  <c r="O16" i="6"/>
  <c r="O15" i="6"/>
  <c r="O14" i="6"/>
  <c r="O13" i="6"/>
  <c r="N12" i="6"/>
  <c r="M12" i="6"/>
  <c r="L12" i="6"/>
  <c r="K12" i="6"/>
  <c r="J12" i="6"/>
  <c r="I12" i="6"/>
  <c r="O11" i="6"/>
  <c r="N10" i="6"/>
  <c r="M10" i="6"/>
  <c r="L10" i="6"/>
  <c r="K10" i="6"/>
  <c r="J10" i="6"/>
  <c r="I10" i="6"/>
  <c r="O9" i="6"/>
  <c r="N8" i="6"/>
  <c r="M8" i="6"/>
  <c r="L8" i="6"/>
  <c r="K8" i="6"/>
  <c r="J8" i="6"/>
  <c r="I8" i="6"/>
  <c r="O7" i="6"/>
  <c r="O6" i="6"/>
  <c r="O5" i="6"/>
  <c r="O4" i="6"/>
  <c r="O3" i="6"/>
  <c r="B29" i="6"/>
  <c r="B34" i="6"/>
  <c r="F29" i="6"/>
  <c r="G29" i="6"/>
  <c r="G34" i="6"/>
  <c r="G37" i="6"/>
  <c r="G8" i="6"/>
  <c r="G27" i="6"/>
  <c r="G10" i="6"/>
  <c r="G12" i="6"/>
  <c r="G17" i="6"/>
  <c r="G22" i="6"/>
  <c r="G25" i="6"/>
  <c r="H4" i="6"/>
  <c r="H5" i="6"/>
  <c r="H6" i="6"/>
  <c r="H7" i="6"/>
  <c r="H9" i="6"/>
  <c r="H11" i="6"/>
  <c r="H13" i="6"/>
  <c r="H14" i="6"/>
  <c r="H15" i="6"/>
  <c r="H16" i="6"/>
  <c r="H18" i="6"/>
  <c r="H19" i="6"/>
  <c r="H20" i="6"/>
  <c r="H21" i="6"/>
  <c r="H23" i="6"/>
  <c r="H24" i="6"/>
  <c r="H26" i="6"/>
  <c r="H28" i="6"/>
  <c r="H30" i="6"/>
  <c r="H31" i="6"/>
  <c r="H32" i="6"/>
  <c r="H33" i="6"/>
  <c r="H3" i="6"/>
  <c r="B8" i="6"/>
  <c r="B10" i="6"/>
  <c r="B12" i="6"/>
  <c r="H12" i="6"/>
  <c r="B17" i="6"/>
  <c r="B22" i="6"/>
  <c r="B25" i="6"/>
  <c r="H25" i="6"/>
  <c r="F17" i="6"/>
  <c r="F22" i="6"/>
  <c r="F25" i="6"/>
  <c r="F34" i="6"/>
  <c r="F37" i="6"/>
  <c r="F12" i="6"/>
  <c r="F10" i="6"/>
  <c r="F8" i="6"/>
  <c r="E29" i="6"/>
  <c r="E34" i="6"/>
  <c r="D29" i="6"/>
  <c r="D34" i="6"/>
  <c r="D37" i="6"/>
  <c r="C29" i="6"/>
  <c r="C34" i="6"/>
  <c r="C37" i="6"/>
  <c r="E25" i="6"/>
  <c r="D25" i="6"/>
  <c r="C25" i="6"/>
  <c r="E22" i="6"/>
  <c r="D22" i="6"/>
  <c r="C22" i="6"/>
  <c r="H22" i="6"/>
  <c r="E17" i="6"/>
  <c r="D17" i="6"/>
  <c r="C17" i="6"/>
  <c r="E12" i="6"/>
  <c r="D12" i="6"/>
  <c r="C12" i="6"/>
  <c r="E10" i="6"/>
  <c r="D10" i="6"/>
  <c r="C10" i="6"/>
  <c r="H10" i="6"/>
  <c r="E8" i="6"/>
  <c r="E27" i="6"/>
  <c r="D8" i="6"/>
  <c r="D27" i="6"/>
  <c r="C8" i="6"/>
  <c r="C27" i="6"/>
  <c r="F27" i="6"/>
  <c r="B36" i="6"/>
  <c r="H36" i="6"/>
  <c r="H34" i="6"/>
  <c r="H29" i="6"/>
  <c r="H8" i="6"/>
  <c r="L27" i="6"/>
  <c r="O10" i="6"/>
  <c r="O22" i="6"/>
  <c r="B27" i="6"/>
  <c r="H17" i="6"/>
  <c r="O8" i="6"/>
  <c r="O17" i="6"/>
  <c r="M27" i="6"/>
  <c r="M37" i="6"/>
  <c r="J27" i="6"/>
  <c r="J37" i="6"/>
  <c r="N27" i="6"/>
  <c r="K27" i="6"/>
  <c r="K37" i="6"/>
  <c r="O12" i="6"/>
  <c r="O25" i="6"/>
  <c r="O29" i="6"/>
  <c r="L37" i="6"/>
  <c r="I27" i="6"/>
  <c r="I34" i="6"/>
  <c r="O34" i="6"/>
  <c r="N35" i="6"/>
  <c r="N37" i="6"/>
  <c r="H27" i="6"/>
  <c r="H35" i="6"/>
  <c r="H37" i="6"/>
  <c r="B35" i="6"/>
  <c r="B37" i="6"/>
  <c r="I35" i="6"/>
  <c r="O27" i="6"/>
  <c r="O35" i="6"/>
  <c r="I37" i="6"/>
  <c r="O37" i="6"/>
</calcChain>
</file>

<file path=xl/sharedStrings.xml><?xml version="1.0" encoding="utf-8"?>
<sst xmlns="http://schemas.openxmlformats.org/spreadsheetml/2006/main" count="53" uniqueCount="46">
  <si>
    <t>Eredeti előirányzat</t>
  </si>
  <si>
    <t>Megnevezés</t>
  </si>
  <si>
    <t>Bevételek összesen</t>
  </si>
  <si>
    <t>Iparűzési adó</t>
  </si>
  <si>
    <t>Gépjárműadó</t>
  </si>
  <si>
    <t>Pénzmaradvány</t>
  </si>
  <si>
    <t>Intézmény finanszírozás</t>
  </si>
  <si>
    <t>Talajterhelési díj</t>
  </si>
  <si>
    <t>Működési bevételek</t>
  </si>
  <si>
    <t>Halmozódás nélküli bevétel</t>
  </si>
  <si>
    <t>Polg.Hiv.</t>
  </si>
  <si>
    <t>Óvoda</t>
  </si>
  <si>
    <t>Műv.Ház</t>
  </si>
  <si>
    <t>Költségvetési szerv megnevezése</t>
  </si>
  <si>
    <t>Helyi önk.műk.ált.támogatása</t>
  </si>
  <si>
    <t>T.önk.köznevelési f.támogatása</t>
  </si>
  <si>
    <t>T.önk.kultúrális f.támogatása</t>
  </si>
  <si>
    <t>T.önk.szoc.és gyermekj.f.támogatása</t>
  </si>
  <si>
    <t>Önkormányzatok működési tám.</t>
  </si>
  <si>
    <t>Önkorm.</t>
  </si>
  <si>
    <t>Össz.</t>
  </si>
  <si>
    <t>Egyéb működési célú támogatás</t>
  </si>
  <si>
    <t>Működési célú tám.áll.házt.belülről</t>
  </si>
  <si>
    <t>Közhatalmi bevételek</t>
  </si>
  <si>
    <t>Szolgáltatások ellenértéke</t>
  </si>
  <si>
    <t>Ellátási díjak</t>
  </si>
  <si>
    <t>Kiszámlázott forg.adó</t>
  </si>
  <si>
    <t>Működési célú átvett pénzeszközök</t>
  </si>
  <si>
    <t>Egyéb műk.célú átvett pénzeszközök</t>
  </si>
  <si>
    <t>Költségvetési bevételek</t>
  </si>
  <si>
    <t>Értékpapírok bevételei</t>
  </si>
  <si>
    <t>Belföldi értékp.bevételei</t>
  </si>
  <si>
    <t>Irányító szervi támogatás</t>
  </si>
  <si>
    <t>Finanszírozási bevétel</t>
  </si>
  <si>
    <t>Hitelfelvétel</t>
  </si>
  <si>
    <t>Konyha</t>
  </si>
  <si>
    <t>Felhalm.célú tám.áll.házt.belülről</t>
  </si>
  <si>
    <t>Kamat, pü., egyéb bevételek</t>
  </si>
  <si>
    <t>Ingatlan értékesítés</t>
  </si>
  <si>
    <t>Felhalm.célú átvett pénzeszközök</t>
  </si>
  <si>
    <t>Áll.házt.belüli megelőlegezés</t>
  </si>
  <si>
    <t>Működési c.támogatások, elsz.bev.</t>
  </si>
  <si>
    <t>Alapszolg. Központ</t>
  </si>
  <si>
    <t>Pótlékok, bírságok, egyéb közh.bev.</t>
  </si>
  <si>
    <t xml:space="preserve">Egyéb felhalmozási célú támogatás </t>
  </si>
  <si>
    <t>Módosított előirányzat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</si>
</sst>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7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" borderId="0" applyNumberFormat="0" applyBorder="0" applyAlignment="0" applyProtection="0"/>
    <xf numFmtId="0" fontId="3" fillId="19" borderId="0" applyNumberFormat="0" applyBorder="0" applyAlignment="0" applyProtection="0"/>
    <xf numFmtId="0" fontId="4" fillId="9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0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2" fillId="20" borderId="7" applyNumberFormat="0" applyFont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12" fillId="6" borderId="0" applyNumberFormat="0" applyBorder="0" applyAlignment="0" applyProtection="0"/>
    <xf numFmtId="0" fontId="13" fillId="22" borderId="8" applyNumberFormat="0" applyAlignment="0" applyProtection="0"/>
    <xf numFmtId="0" fontId="14" fillId="0" borderId="0" applyNumberFormat="0" applyFill="0" applyBorder="0" applyAlignment="0" applyProtection="0"/>
    <xf numFmtId="0" fontId="25" fillId="0" borderId="0"/>
    <xf numFmtId="0" fontId="15" fillId="0" borderId="9" applyNumberFormat="0" applyFill="0" applyAlignment="0" applyProtection="0"/>
    <xf numFmtId="0" fontId="16" fillId="5" borderId="0" applyNumberFormat="0" applyBorder="0" applyAlignment="0" applyProtection="0"/>
    <xf numFmtId="0" fontId="17" fillId="23" borderId="0" applyNumberFormat="0" applyBorder="0" applyAlignment="0" applyProtection="0"/>
    <xf numFmtId="0" fontId="18" fillId="22" borderId="1" applyNumberFormat="0" applyAlignment="0" applyProtection="0"/>
  </cellStyleXfs>
  <cellXfs count="28">
    <xf numFmtId="0" fontId="0" fillId="0" borderId="0" xfId="0"/>
    <xf numFmtId="0" fontId="19" fillId="0" borderId="0" xfId="0" applyFont="1" applyFill="1"/>
    <xf numFmtId="0" fontId="20" fillId="0" borderId="0" xfId="0" applyFont="1" applyFill="1"/>
    <xf numFmtId="0" fontId="23" fillId="0" borderId="11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center" wrapText="1"/>
    </xf>
    <xf numFmtId="3" fontId="20" fillId="0" borderId="0" xfId="0" applyNumberFormat="1" applyFont="1" applyFill="1"/>
    <xf numFmtId="3" fontId="23" fillId="0" borderId="11" xfId="0" applyNumberFormat="1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3" fontId="23" fillId="0" borderId="11" xfId="0" applyNumberFormat="1" applyFont="1" applyFill="1" applyBorder="1"/>
    <xf numFmtId="0" fontId="22" fillId="0" borderId="10" xfId="0" applyFont="1" applyFill="1" applyBorder="1"/>
    <xf numFmtId="0" fontId="22" fillId="0" borderId="0" xfId="0" applyFont="1" applyFill="1"/>
    <xf numFmtId="0" fontId="23" fillId="0" borderId="15" xfId="0" applyFont="1" applyFill="1" applyBorder="1"/>
    <xf numFmtId="0" fontId="23" fillId="0" borderId="0" xfId="0" applyFont="1" applyFill="1"/>
    <xf numFmtId="0" fontId="22" fillId="0" borderId="15" xfId="0" applyFont="1" applyFill="1" applyBorder="1"/>
    <xf numFmtId="0" fontId="24" fillId="0" borderId="15" xfId="0" applyFont="1" applyFill="1" applyBorder="1"/>
    <xf numFmtId="0" fontId="21" fillId="0" borderId="0" xfId="0" applyFont="1" applyFill="1"/>
    <xf numFmtId="0" fontId="23" fillId="0" borderId="17" xfId="0" applyFont="1" applyFill="1" applyBorder="1"/>
    <xf numFmtId="0" fontId="22" fillId="0" borderId="19" xfId="0" applyFont="1" applyFill="1" applyBorder="1"/>
    <xf numFmtId="3" fontId="23" fillId="0" borderId="12" xfId="0" applyNumberFormat="1" applyFont="1" applyFill="1" applyBorder="1"/>
    <xf numFmtId="3" fontId="22" fillId="0" borderId="11" xfId="0" applyNumberFormat="1" applyFont="1" applyFill="1" applyBorder="1"/>
    <xf numFmtId="3" fontId="22" fillId="0" borderId="12" xfId="0" applyNumberFormat="1" applyFont="1" applyFill="1" applyBorder="1"/>
    <xf numFmtId="3" fontId="24" fillId="0" borderId="11" xfId="0" applyNumberFormat="1" applyFont="1" applyFill="1" applyBorder="1"/>
    <xf numFmtId="3" fontId="24" fillId="0" borderId="12" xfId="0" applyNumberFormat="1" applyFont="1" applyFill="1" applyBorder="1"/>
    <xf numFmtId="3" fontId="23" fillId="0" borderId="13" xfId="0" applyNumberFormat="1" applyFont="1" applyFill="1" applyBorder="1"/>
    <xf numFmtId="3" fontId="23" fillId="0" borderId="18" xfId="0" applyNumberFormat="1" applyFont="1" applyFill="1" applyBorder="1"/>
    <xf numFmtId="3" fontId="22" fillId="0" borderId="20" xfId="0" applyNumberFormat="1" applyFont="1" applyFill="1" applyBorder="1"/>
    <xf numFmtId="3" fontId="22" fillId="0" borderId="14" xfId="0" applyNumberFormat="1" applyFont="1" applyFill="1" applyBorder="1" applyAlignment="1">
      <alignment horizontal="center" wrapText="1"/>
    </xf>
    <xf numFmtId="3" fontId="22" fillId="0" borderId="16" xfId="0" applyNumberFormat="1" applyFont="1" applyFill="1" applyBorder="1" applyAlignment="1">
      <alignment horizontal="center" wrapText="1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Normál 2" xfId="38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view="pageLayout" topLeftCell="A18" zoomScaleNormal="100" workbookViewId="0">
      <selection sqref="A1:O37"/>
    </sheetView>
  </sheetViews>
  <sheetFormatPr defaultColWidth="34.5546875" defaultRowHeight="13.2" x14ac:dyDescent="0.25"/>
  <cols>
    <col min="1" max="1" width="22.6640625" style="12" customWidth="1"/>
    <col min="2" max="2" width="10.109375" style="2" customWidth="1"/>
    <col min="3" max="3" width="8.6640625" style="2" customWidth="1"/>
    <col min="4" max="4" width="9.5546875" style="2" customWidth="1"/>
    <col min="5" max="5" width="8.6640625" style="2" customWidth="1"/>
    <col min="6" max="7" width="8.88671875" style="2" customWidth="1"/>
    <col min="8" max="8" width="10.88671875" style="2" customWidth="1"/>
    <col min="9" max="9" width="10.33203125" style="2" customWidth="1"/>
    <col min="10" max="10" width="8.6640625" style="2" customWidth="1"/>
    <col min="11" max="11" width="9.5546875" style="2" customWidth="1"/>
    <col min="12" max="12" width="8.88671875" style="2" customWidth="1"/>
    <col min="13" max="13" width="9" style="2" customWidth="1"/>
    <col min="14" max="14" width="9.5546875" style="2" customWidth="1"/>
    <col min="15" max="15" width="11" style="2" customWidth="1"/>
    <col min="16" max="16384" width="34.5546875" style="2"/>
  </cols>
  <sheetData>
    <row r="1" spans="1:15" s="10" customFormat="1" ht="21.75" customHeight="1" x14ac:dyDescent="0.2">
      <c r="A1" s="9" t="s">
        <v>1</v>
      </c>
      <c r="B1" s="26" t="s">
        <v>0</v>
      </c>
      <c r="C1" s="26"/>
      <c r="D1" s="26"/>
      <c r="E1" s="26"/>
      <c r="F1" s="26"/>
      <c r="G1" s="26"/>
      <c r="H1" s="27"/>
      <c r="I1" s="26" t="s">
        <v>45</v>
      </c>
      <c r="J1" s="26"/>
      <c r="K1" s="26"/>
      <c r="L1" s="26"/>
      <c r="M1" s="26"/>
      <c r="N1" s="26"/>
      <c r="O1" s="27"/>
    </row>
    <row r="2" spans="1:15" s="12" customFormat="1" ht="24.75" customHeight="1" x14ac:dyDescent="0.2">
      <c r="A2" s="11" t="s">
        <v>13</v>
      </c>
      <c r="B2" s="6" t="s">
        <v>19</v>
      </c>
      <c r="C2" s="3" t="s">
        <v>10</v>
      </c>
      <c r="D2" s="3" t="s">
        <v>11</v>
      </c>
      <c r="E2" s="3" t="s">
        <v>12</v>
      </c>
      <c r="F2" s="3" t="s">
        <v>35</v>
      </c>
      <c r="G2" s="4" t="s">
        <v>42</v>
      </c>
      <c r="H2" s="7" t="s">
        <v>20</v>
      </c>
      <c r="I2" s="6" t="s">
        <v>19</v>
      </c>
      <c r="J2" s="3" t="s">
        <v>10</v>
      </c>
      <c r="K2" s="3" t="s">
        <v>11</v>
      </c>
      <c r="L2" s="3" t="s">
        <v>12</v>
      </c>
      <c r="M2" s="3" t="s">
        <v>35</v>
      </c>
      <c r="N2" s="4" t="s">
        <v>42</v>
      </c>
      <c r="O2" s="7" t="s">
        <v>20</v>
      </c>
    </row>
    <row r="3" spans="1:15" ht="17.399999999999999" customHeight="1" x14ac:dyDescent="0.25">
      <c r="A3" s="11" t="s">
        <v>14</v>
      </c>
      <c r="B3" s="8">
        <v>107731531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18">
        <f>SUM(B3:G3)</f>
        <v>107731531</v>
      </c>
      <c r="I3" s="8">
        <v>107731531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18">
        <f>SUM(I3:N3)</f>
        <v>107731531</v>
      </c>
    </row>
    <row r="4" spans="1:15" ht="17.399999999999999" customHeight="1" x14ac:dyDescent="0.25">
      <c r="A4" s="11" t="s">
        <v>15</v>
      </c>
      <c r="B4" s="8">
        <v>107243450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18">
        <f t="shared" ref="H4:H36" si="0">SUM(B4:G4)</f>
        <v>107243450</v>
      </c>
      <c r="I4" s="8">
        <v>107243450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18">
        <f t="shared" ref="O4:O36" si="1">SUM(I4:N4)</f>
        <v>107243450</v>
      </c>
    </row>
    <row r="5" spans="1:15" ht="17.399999999999999" customHeight="1" x14ac:dyDescent="0.25">
      <c r="A5" s="11" t="s">
        <v>17</v>
      </c>
      <c r="B5" s="8">
        <v>77727093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18">
        <f t="shared" si="0"/>
        <v>77727093</v>
      </c>
      <c r="I5" s="8">
        <v>79686701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18">
        <f t="shared" si="1"/>
        <v>79686701</v>
      </c>
    </row>
    <row r="6" spans="1:15" ht="17.399999999999999" customHeight="1" x14ac:dyDescent="0.25">
      <c r="A6" s="11" t="s">
        <v>16</v>
      </c>
      <c r="B6" s="8">
        <v>9205140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18">
        <f t="shared" si="0"/>
        <v>9205140</v>
      </c>
      <c r="I6" s="8">
        <v>9205140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8">
        <f t="shared" si="1"/>
        <v>9205140</v>
      </c>
    </row>
    <row r="7" spans="1:15" ht="17.399999999999999" customHeight="1" x14ac:dyDescent="0.25">
      <c r="A7" s="11" t="s">
        <v>41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18">
        <f t="shared" si="0"/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8">
        <f t="shared" si="1"/>
        <v>0</v>
      </c>
    </row>
    <row r="8" spans="1:15" s="1" customFormat="1" ht="19.5" customHeight="1" x14ac:dyDescent="0.25">
      <c r="A8" s="13" t="s">
        <v>18</v>
      </c>
      <c r="B8" s="19">
        <f t="shared" ref="B8:G8" si="2">SUM(B3:B7)</f>
        <v>301907214</v>
      </c>
      <c r="C8" s="19">
        <f t="shared" si="2"/>
        <v>0</v>
      </c>
      <c r="D8" s="19">
        <f t="shared" si="2"/>
        <v>0</v>
      </c>
      <c r="E8" s="19">
        <f t="shared" si="2"/>
        <v>0</v>
      </c>
      <c r="F8" s="19">
        <f t="shared" si="2"/>
        <v>0</v>
      </c>
      <c r="G8" s="19">
        <f t="shared" si="2"/>
        <v>0</v>
      </c>
      <c r="H8" s="20">
        <f t="shared" si="0"/>
        <v>301907214</v>
      </c>
      <c r="I8" s="19">
        <f t="shared" ref="I8:N8" si="3">SUM(I3:I7)</f>
        <v>303866822</v>
      </c>
      <c r="J8" s="19">
        <f t="shared" si="3"/>
        <v>0</v>
      </c>
      <c r="K8" s="19">
        <f t="shared" si="3"/>
        <v>0</v>
      </c>
      <c r="L8" s="19">
        <f t="shared" si="3"/>
        <v>0</v>
      </c>
      <c r="M8" s="19">
        <f t="shared" si="3"/>
        <v>0</v>
      </c>
      <c r="N8" s="19">
        <f t="shared" si="3"/>
        <v>0</v>
      </c>
      <c r="O8" s="20">
        <f t="shared" si="1"/>
        <v>303866822</v>
      </c>
    </row>
    <row r="9" spans="1:15" ht="17.399999999999999" customHeight="1" x14ac:dyDescent="0.25">
      <c r="A9" s="11" t="s">
        <v>21</v>
      </c>
      <c r="B9" s="8">
        <v>15204383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8">
        <f t="shared" si="0"/>
        <v>15204383</v>
      </c>
      <c r="I9" s="8">
        <v>15204383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8">
        <f t="shared" si="1"/>
        <v>15204383</v>
      </c>
    </row>
    <row r="10" spans="1:15" s="1" customFormat="1" ht="17.399999999999999" customHeight="1" x14ac:dyDescent="0.25">
      <c r="A10" s="13" t="s">
        <v>22</v>
      </c>
      <c r="B10" s="19">
        <f t="shared" ref="B10:G10" si="4">SUM(B9)</f>
        <v>15204383</v>
      </c>
      <c r="C10" s="19">
        <f t="shared" si="4"/>
        <v>0</v>
      </c>
      <c r="D10" s="19">
        <f t="shared" si="4"/>
        <v>0</v>
      </c>
      <c r="E10" s="19">
        <f t="shared" si="4"/>
        <v>0</v>
      </c>
      <c r="F10" s="19">
        <f t="shared" si="4"/>
        <v>0</v>
      </c>
      <c r="G10" s="19">
        <f t="shared" si="4"/>
        <v>0</v>
      </c>
      <c r="H10" s="20">
        <f t="shared" si="0"/>
        <v>15204383</v>
      </c>
      <c r="I10" s="19">
        <f t="shared" ref="I10:N10" si="5">SUM(I9)</f>
        <v>15204383</v>
      </c>
      <c r="J10" s="19">
        <f t="shared" si="5"/>
        <v>0</v>
      </c>
      <c r="K10" s="19">
        <f t="shared" si="5"/>
        <v>0</v>
      </c>
      <c r="L10" s="19">
        <f t="shared" si="5"/>
        <v>0</v>
      </c>
      <c r="M10" s="19">
        <f t="shared" si="5"/>
        <v>0</v>
      </c>
      <c r="N10" s="19">
        <f t="shared" si="5"/>
        <v>0</v>
      </c>
      <c r="O10" s="20">
        <f t="shared" si="1"/>
        <v>15204383</v>
      </c>
    </row>
    <row r="11" spans="1:15" s="1" customFormat="1" ht="17.399999999999999" customHeight="1" x14ac:dyDescent="0.25">
      <c r="A11" s="11" t="s">
        <v>44</v>
      </c>
      <c r="B11" s="8">
        <v>7391467</v>
      </c>
      <c r="C11" s="19"/>
      <c r="D11" s="19"/>
      <c r="E11" s="19"/>
      <c r="F11" s="19"/>
      <c r="G11" s="19">
        <v>0</v>
      </c>
      <c r="H11" s="18">
        <f t="shared" si="0"/>
        <v>7391467</v>
      </c>
      <c r="I11" s="8">
        <v>7391467</v>
      </c>
      <c r="J11" s="19"/>
      <c r="K11" s="19"/>
      <c r="L11" s="19"/>
      <c r="M11" s="19"/>
      <c r="N11" s="19">
        <v>0</v>
      </c>
      <c r="O11" s="18">
        <f t="shared" si="1"/>
        <v>7391467</v>
      </c>
    </row>
    <row r="12" spans="1:15" s="1" customFormat="1" ht="17.399999999999999" customHeight="1" x14ac:dyDescent="0.25">
      <c r="A12" s="13" t="s">
        <v>36</v>
      </c>
      <c r="B12" s="19">
        <f t="shared" ref="B12:G12" si="6">SUM(B11)</f>
        <v>7391467</v>
      </c>
      <c r="C12" s="19">
        <f t="shared" si="6"/>
        <v>0</v>
      </c>
      <c r="D12" s="19">
        <f t="shared" si="6"/>
        <v>0</v>
      </c>
      <c r="E12" s="19">
        <f t="shared" si="6"/>
        <v>0</v>
      </c>
      <c r="F12" s="19">
        <f t="shared" si="6"/>
        <v>0</v>
      </c>
      <c r="G12" s="19">
        <f t="shared" si="6"/>
        <v>0</v>
      </c>
      <c r="H12" s="20">
        <f t="shared" si="0"/>
        <v>7391467</v>
      </c>
      <c r="I12" s="19">
        <f t="shared" ref="I12:N12" si="7">SUM(I11)</f>
        <v>7391467</v>
      </c>
      <c r="J12" s="19">
        <f t="shared" si="7"/>
        <v>0</v>
      </c>
      <c r="K12" s="19">
        <f t="shared" si="7"/>
        <v>0</v>
      </c>
      <c r="L12" s="19">
        <f t="shared" si="7"/>
        <v>0</v>
      </c>
      <c r="M12" s="19">
        <f t="shared" si="7"/>
        <v>0</v>
      </c>
      <c r="N12" s="19">
        <f t="shared" si="7"/>
        <v>0</v>
      </c>
      <c r="O12" s="20">
        <f t="shared" si="1"/>
        <v>7391467</v>
      </c>
    </row>
    <row r="13" spans="1:15" ht="17.399999999999999" customHeight="1" x14ac:dyDescent="0.25">
      <c r="A13" s="11" t="s">
        <v>3</v>
      </c>
      <c r="B13" s="8">
        <v>92337189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18">
        <f t="shared" si="0"/>
        <v>92337189</v>
      </c>
      <c r="I13" s="8">
        <v>92337189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18">
        <f t="shared" si="1"/>
        <v>92337189</v>
      </c>
    </row>
    <row r="14" spans="1:15" ht="17.399999999999999" customHeight="1" x14ac:dyDescent="0.25">
      <c r="A14" s="11" t="s">
        <v>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8">
        <f t="shared" si="0"/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18">
        <f t="shared" si="1"/>
        <v>0</v>
      </c>
    </row>
    <row r="15" spans="1:15" ht="17.399999999999999" customHeight="1" x14ac:dyDescent="0.25">
      <c r="A15" s="11" t="s">
        <v>7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18">
        <f t="shared" si="0"/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18">
        <f t="shared" si="1"/>
        <v>0</v>
      </c>
    </row>
    <row r="16" spans="1:15" ht="17.399999999999999" customHeight="1" x14ac:dyDescent="0.25">
      <c r="A16" s="11" t="s">
        <v>43</v>
      </c>
      <c r="B16" s="8">
        <v>4855000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18">
        <f t="shared" si="0"/>
        <v>4855000</v>
      </c>
      <c r="I16" s="8">
        <v>4855000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18">
        <f t="shared" si="1"/>
        <v>4855000</v>
      </c>
    </row>
    <row r="17" spans="1:15" s="1" customFormat="1" ht="19.5" customHeight="1" x14ac:dyDescent="0.25">
      <c r="A17" s="13" t="s">
        <v>23</v>
      </c>
      <c r="B17" s="19">
        <f t="shared" ref="B17:G17" si="8">SUM(B13:B16)</f>
        <v>97192189</v>
      </c>
      <c r="C17" s="19">
        <f t="shared" si="8"/>
        <v>0</v>
      </c>
      <c r="D17" s="19">
        <f t="shared" si="8"/>
        <v>0</v>
      </c>
      <c r="E17" s="19">
        <f t="shared" si="8"/>
        <v>0</v>
      </c>
      <c r="F17" s="19">
        <f t="shared" si="8"/>
        <v>0</v>
      </c>
      <c r="G17" s="19">
        <f t="shared" si="8"/>
        <v>0</v>
      </c>
      <c r="H17" s="20">
        <f t="shared" si="0"/>
        <v>97192189</v>
      </c>
      <c r="I17" s="19">
        <f t="shared" ref="I17:N17" si="9">SUM(I13:I16)</f>
        <v>97192189</v>
      </c>
      <c r="J17" s="19">
        <f t="shared" si="9"/>
        <v>0</v>
      </c>
      <c r="K17" s="19">
        <f t="shared" si="9"/>
        <v>0</v>
      </c>
      <c r="L17" s="19">
        <f t="shared" si="9"/>
        <v>0</v>
      </c>
      <c r="M17" s="19">
        <f t="shared" si="9"/>
        <v>0</v>
      </c>
      <c r="N17" s="19">
        <f t="shared" si="9"/>
        <v>0</v>
      </c>
      <c r="O17" s="20">
        <f t="shared" si="1"/>
        <v>97192189</v>
      </c>
    </row>
    <row r="18" spans="1:15" ht="17.399999999999999" customHeight="1" x14ac:dyDescent="0.25">
      <c r="A18" s="11" t="s">
        <v>24</v>
      </c>
      <c r="B18" s="8">
        <v>4502318</v>
      </c>
      <c r="C18" s="8">
        <v>40000</v>
      </c>
      <c r="D18" s="8">
        <v>0</v>
      </c>
      <c r="E18" s="8">
        <v>250000</v>
      </c>
      <c r="F18" s="8">
        <v>0</v>
      </c>
      <c r="G18" s="8">
        <v>0</v>
      </c>
      <c r="H18" s="18">
        <f t="shared" si="0"/>
        <v>4792318</v>
      </c>
      <c r="I18" s="8">
        <v>4502318</v>
      </c>
      <c r="J18" s="8">
        <v>40000</v>
      </c>
      <c r="K18" s="8">
        <v>0</v>
      </c>
      <c r="L18" s="8">
        <v>250000</v>
      </c>
      <c r="M18" s="8">
        <v>0</v>
      </c>
      <c r="N18" s="8">
        <v>0</v>
      </c>
      <c r="O18" s="18">
        <f t="shared" si="1"/>
        <v>4792318</v>
      </c>
    </row>
    <row r="19" spans="1:15" ht="17.399999999999999" customHeight="1" x14ac:dyDescent="0.25">
      <c r="A19" s="11" t="s">
        <v>25</v>
      </c>
      <c r="B19" s="8">
        <v>0</v>
      </c>
      <c r="C19" s="8">
        <v>0</v>
      </c>
      <c r="D19" s="8">
        <v>0</v>
      </c>
      <c r="E19" s="8">
        <v>0</v>
      </c>
      <c r="F19" s="8">
        <v>17925563</v>
      </c>
      <c r="G19" s="8">
        <v>0</v>
      </c>
      <c r="H19" s="18">
        <f t="shared" si="0"/>
        <v>17925563</v>
      </c>
      <c r="I19" s="8">
        <v>0</v>
      </c>
      <c r="J19" s="8">
        <v>0</v>
      </c>
      <c r="K19" s="8">
        <v>0</v>
      </c>
      <c r="L19" s="8">
        <v>0</v>
      </c>
      <c r="M19" s="8">
        <v>17925563</v>
      </c>
      <c r="N19" s="8">
        <v>0</v>
      </c>
      <c r="O19" s="18">
        <f t="shared" si="1"/>
        <v>17925563</v>
      </c>
    </row>
    <row r="20" spans="1:15" ht="17.399999999999999" customHeight="1" x14ac:dyDescent="0.25">
      <c r="A20" s="11" t="s">
        <v>26</v>
      </c>
      <c r="B20" s="8">
        <v>1195811</v>
      </c>
      <c r="C20" s="8">
        <v>0</v>
      </c>
      <c r="D20" s="8">
        <v>0</v>
      </c>
      <c r="E20" s="8">
        <v>0</v>
      </c>
      <c r="F20" s="8">
        <v>5839900</v>
      </c>
      <c r="G20" s="8">
        <v>0</v>
      </c>
      <c r="H20" s="18">
        <f t="shared" si="0"/>
        <v>7035711</v>
      </c>
      <c r="I20" s="8">
        <v>1195811</v>
      </c>
      <c r="J20" s="8">
        <v>0</v>
      </c>
      <c r="K20" s="8">
        <v>0</v>
      </c>
      <c r="L20" s="8">
        <v>0</v>
      </c>
      <c r="M20" s="8">
        <v>5839900</v>
      </c>
      <c r="N20" s="8">
        <v>0</v>
      </c>
      <c r="O20" s="18">
        <f t="shared" si="1"/>
        <v>7035711</v>
      </c>
    </row>
    <row r="21" spans="1:15" ht="17.399999999999999" customHeight="1" x14ac:dyDescent="0.25">
      <c r="A21" s="11" t="s">
        <v>37</v>
      </c>
      <c r="B21" s="8">
        <v>300100</v>
      </c>
      <c r="C21" s="8">
        <v>20000</v>
      </c>
      <c r="D21" s="8">
        <v>0</v>
      </c>
      <c r="E21" s="8">
        <v>0</v>
      </c>
      <c r="F21" s="8">
        <v>110</v>
      </c>
      <c r="G21" s="8">
        <v>0</v>
      </c>
      <c r="H21" s="18">
        <f t="shared" si="0"/>
        <v>320210</v>
      </c>
      <c r="I21" s="8">
        <v>300100</v>
      </c>
      <c r="J21" s="8">
        <v>20000</v>
      </c>
      <c r="K21" s="8">
        <v>0</v>
      </c>
      <c r="L21" s="8">
        <v>0</v>
      </c>
      <c r="M21" s="8">
        <v>110</v>
      </c>
      <c r="N21" s="8">
        <v>84340</v>
      </c>
      <c r="O21" s="18">
        <f t="shared" si="1"/>
        <v>404550</v>
      </c>
    </row>
    <row r="22" spans="1:15" s="1" customFormat="1" ht="19.5" customHeight="1" x14ac:dyDescent="0.25">
      <c r="A22" s="13" t="s">
        <v>8</v>
      </c>
      <c r="B22" s="19">
        <f t="shared" ref="B22:G22" si="10">SUM(B18:B21)</f>
        <v>5998229</v>
      </c>
      <c r="C22" s="19">
        <f t="shared" si="10"/>
        <v>60000</v>
      </c>
      <c r="D22" s="19">
        <f t="shared" si="10"/>
        <v>0</v>
      </c>
      <c r="E22" s="19">
        <f t="shared" si="10"/>
        <v>250000</v>
      </c>
      <c r="F22" s="19">
        <f t="shared" si="10"/>
        <v>23765573</v>
      </c>
      <c r="G22" s="19">
        <f t="shared" si="10"/>
        <v>0</v>
      </c>
      <c r="H22" s="20">
        <f t="shared" si="0"/>
        <v>30073802</v>
      </c>
      <c r="I22" s="19">
        <f t="shared" ref="I22:N22" si="11">SUM(I18:I21)</f>
        <v>5998229</v>
      </c>
      <c r="J22" s="19">
        <f t="shared" si="11"/>
        <v>60000</v>
      </c>
      <c r="K22" s="19">
        <f t="shared" si="11"/>
        <v>0</v>
      </c>
      <c r="L22" s="19">
        <f t="shared" si="11"/>
        <v>250000</v>
      </c>
      <c r="M22" s="19">
        <f t="shared" si="11"/>
        <v>23765573</v>
      </c>
      <c r="N22" s="19">
        <f t="shared" si="11"/>
        <v>84340</v>
      </c>
      <c r="O22" s="20">
        <f t="shared" si="1"/>
        <v>30158142</v>
      </c>
    </row>
    <row r="23" spans="1:15" s="1" customFormat="1" ht="19.5" customHeight="1" x14ac:dyDescent="0.25">
      <c r="A23" s="13" t="s">
        <v>38</v>
      </c>
      <c r="B23" s="19">
        <v>0</v>
      </c>
      <c r="C23" s="19"/>
      <c r="D23" s="19"/>
      <c r="E23" s="19"/>
      <c r="F23" s="19"/>
      <c r="G23" s="19">
        <v>0</v>
      </c>
      <c r="H23" s="20">
        <f t="shared" si="0"/>
        <v>0</v>
      </c>
      <c r="I23" s="19">
        <v>3200000</v>
      </c>
      <c r="J23" s="19"/>
      <c r="K23" s="19"/>
      <c r="L23" s="19"/>
      <c r="M23" s="19"/>
      <c r="N23" s="19">
        <v>0</v>
      </c>
      <c r="O23" s="20">
        <f t="shared" si="1"/>
        <v>3200000</v>
      </c>
    </row>
    <row r="24" spans="1:15" ht="17.399999999999999" customHeight="1" x14ac:dyDescent="0.25">
      <c r="A24" s="11" t="s">
        <v>28</v>
      </c>
      <c r="B24" s="8">
        <v>46570200</v>
      </c>
      <c r="C24" s="8">
        <v>0</v>
      </c>
      <c r="D24" s="8">
        <v>0</v>
      </c>
      <c r="E24" s="8">
        <v>0</v>
      </c>
      <c r="F24" s="8"/>
      <c r="G24" s="8">
        <v>0</v>
      </c>
      <c r="H24" s="18">
        <f t="shared" si="0"/>
        <v>46570200</v>
      </c>
      <c r="I24" s="8">
        <v>46570200</v>
      </c>
      <c r="J24" s="8">
        <v>0</v>
      </c>
      <c r="K24" s="8">
        <v>0</v>
      </c>
      <c r="L24" s="8">
        <v>0</v>
      </c>
      <c r="M24" s="8"/>
      <c r="N24" s="8">
        <v>0</v>
      </c>
      <c r="O24" s="18">
        <f t="shared" si="1"/>
        <v>46570200</v>
      </c>
    </row>
    <row r="25" spans="1:15" s="1" customFormat="1" ht="17.399999999999999" customHeight="1" x14ac:dyDescent="0.25">
      <c r="A25" s="13" t="s">
        <v>27</v>
      </c>
      <c r="B25" s="19">
        <f t="shared" ref="B25:G25" si="12">SUM(B24)</f>
        <v>46570200</v>
      </c>
      <c r="C25" s="19">
        <f t="shared" si="12"/>
        <v>0</v>
      </c>
      <c r="D25" s="19">
        <f t="shared" si="12"/>
        <v>0</v>
      </c>
      <c r="E25" s="19">
        <f t="shared" si="12"/>
        <v>0</v>
      </c>
      <c r="F25" s="19">
        <f t="shared" si="12"/>
        <v>0</v>
      </c>
      <c r="G25" s="19">
        <f t="shared" si="12"/>
        <v>0</v>
      </c>
      <c r="H25" s="20">
        <f t="shared" si="0"/>
        <v>46570200</v>
      </c>
      <c r="I25" s="19">
        <f t="shared" ref="I25:N25" si="13">SUM(I24)</f>
        <v>46570200</v>
      </c>
      <c r="J25" s="19">
        <f t="shared" si="13"/>
        <v>0</v>
      </c>
      <c r="K25" s="19">
        <f t="shared" si="13"/>
        <v>0</v>
      </c>
      <c r="L25" s="19">
        <f t="shared" si="13"/>
        <v>0</v>
      </c>
      <c r="M25" s="19">
        <f t="shared" si="13"/>
        <v>0</v>
      </c>
      <c r="N25" s="19">
        <f t="shared" si="13"/>
        <v>0</v>
      </c>
      <c r="O25" s="20">
        <f t="shared" si="1"/>
        <v>46570200</v>
      </c>
    </row>
    <row r="26" spans="1:15" s="1" customFormat="1" ht="17.399999999999999" customHeight="1" x14ac:dyDescent="0.25">
      <c r="A26" s="13" t="s">
        <v>39</v>
      </c>
      <c r="B26" s="19">
        <v>15286837</v>
      </c>
      <c r="C26" s="19"/>
      <c r="D26" s="19"/>
      <c r="E26" s="19"/>
      <c r="F26" s="19"/>
      <c r="G26" s="19">
        <v>0</v>
      </c>
      <c r="H26" s="20">
        <f t="shared" si="0"/>
        <v>15286837</v>
      </c>
      <c r="I26" s="19">
        <v>15286837</v>
      </c>
      <c r="J26" s="19"/>
      <c r="K26" s="19"/>
      <c r="L26" s="19"/>
      <c r="M26" s="19"/>
      <c r="N26" s="19">
        <v>0</v>
      </c>
      <c r="O26" s="20">
        <f t="shared" si="1"/>
        <v>15286837</v>
      </c>
    </row>
    <row r="27" spans="1:15" s="15" customFormat="1" ht="19.5" customHeight="1" x14ac:dyDescent="0.3">
      <c r="A27" s="14" t="s">
        <v>29</v>
      </c>
      <c r="B27" s="21">
        <f>SUM(B8,B10,B12,B17,B22:B23,B25:B26)</f>
        <v>489550519</v>
      </c>
      <c r="C27" s="21">
        <f>SUM(C8,C10,C12,C17,C22,C25)</f>
        <v>60000</v>
      </c>
      <c r="D27" s="21">
        <f>SUM(D8,D10,D12,D17,D22,D25)</f>
        <v>0</v>
      </c>
      <c r="E27" s="21">
        <f>SUM(E8,E10,E12,E17,E22,E25)</f>
        <v>250000</v>
      </c>
      <c r="F27" s="21">
        <f>SUM(F8,F10,F12,F17,F22,F25)</f>
        <v>23765573</v>
      </c>
      <c r="G27" s="21">
        <f>SUM(G8,G10,G12,G17,G22,G25)</f>
        <v>0</v>
      </c>
      <c r="H27" s="22">
        <f t="shared" si="0"/>
        <v>513626092</v>
      </c>
      <c r="I27" s="21">
        <f>SUM(I8,I10,I12,I17,I22:I23,I25:I26)</f>
        <v>494710127</v>
      </c>
      <c r="J27" s="21">
        <f>SUM(J8,J10,J12,J17,J22,J25)</f>
        <v>60000</v>
      </c>
      <c r="K27" s="21">
        <f>SUM(K8,K10,K12,K17,K22,K25)</f>
        <v>0</v>
      </c>
      <c r="L27" s="21">
        <f>SUM(L8,L10,L12,L17,L22,L25)</f>
        <v>250000</v>
      </c>
      <c r="M27" s="21">
        <f>SUM(M8,M10,M12,M17,M22,M25)</f>
        <v>23765573</v>
      </c>
      <c r="N27" s="21">
        <f>SUM(N8,N10,N12,N17,N22,N25)</f>
        <v>84340</v>
      </c>
      <c r="O27" s="22">
        <f t="shared" si="1"/>
        <v>518870040</v>
      </c>
    </row>
    <row r="28" spans="1:15" ht="17.399999999999999" customHeight="1" x14ac:dyDescent="0.25">
      <c r="A28" s="11" t="s">
        <v>30</v>
      </c>
      <c r="B28" s="8">
        <v>1141000</v>
      </c>
      <c r="C28" s="8">
        <v>0</v>
      </c>
      <c r="D28" s="8">
        <v>0</v>
      </c>
      <c r="E28" s="8">
        <v>0</v>
      </c>
      <c r="F28" s="8"/>
      <c r="G28" s="8">
        <v>0</v>
      </c>
      <c r="H28" s="18">
        <f t="shared" si="0"/>
        <v>1141000</v>
      </c>
      <c r="I28" s="8">
        <v>1141000</v>
      </c>
      <c r="J28" s="8">
        <v>0</v>
      </c>
      <c r="K28" s="8">
        <v>0</v>
      </c>
      <c r="L28" s="8">
        <v>0</v>
      </c>
      <c r="M28" s="8"/>
      <c r="N28" s="8">
        <v>0</v>
      </c>
      <c r="O28" s="18">
        <f t="shared" si="1"/>
        <v>1141000</v>
      </c>
    </row>
    <row r="29" spans="1:15" s="1" customFormat="1" ht="17.399999999999999" customHeight="1" x14ac:dyDescent="0.25">
      <c r="A29" s="13" t="s">
        <v>31</v>
      </c>
      <c r="B29" s="19">
        <f t="shared" ref="B29:G29" si="14">SUM(B28)</f>
        <v>1141000</v>
      </c>
      <c r="C29" s="19">
        <f t="shared" si="14"/>
        <v>0</v>
      </c>
      <c r="D29" s="19">
        <f t="shared" si="14"/>
        <v>0</v>
      </c>
      <c r="E29" s="19">
        <f t="shared" si="14"/>
        <v>0</v>
      </c>
      <c r="F29" s="19">
        <f t="shared" si="14"/>
        <v>0</v>
      </c>
      <c r="G29" s="19">
        <f t="shared" si="14"/>
        <v>0</v>
      </c>
      <c r="H29" s="20">
        <f t="shared" si="0"/>
        <v>1141000</v>
      </c>
      <c r="I29" s="19">
        <f t="shared" ref="I29:N29" si="15">SUM(I28)</f>
        <v>1141000</v>
      </c>
      <c r="J29" s="19">
        <f t="shared" si="15"/>
        <v>0</v>
      </c>
      <c r="K29" s="19">
        <f t="shared" si="15"/>
        <v>0</v>
      </c>
      <c r="L29" s="19">
        <f t="shared" si="15"/>
        <v>0</v>
      </c>
      <c r="M29" s="19">
        <f t="shared" si="15"/>
        <v>0</v>
      </c>
      <c r="N29" s="19">
        <f t="shared" si="15"/>
        <v>0</v>
      </c>
      <c r="O29" s="20">
        <f t="shared" si="1"/>
        <v>1141000</v>
      </c>
    </row>
    <row r="30" spans="1:15" s="1" customFormat="1" ht="17.399999999999999" customHeight="1" x14ac:dyDescent="0.25">
      <c r="A30" s="13" t="s">
        <v>34</v>
      </c>
      <c r="B30" s="19">
        <v>0</v>
      </c>
      <c r="C30" s="19">
        <v>0</v>
      </c>
      <c r="D30" s="19">
        <v>0</v>
      </c>
      <c r="E30" s="19">
        <v>0</v>
      </c>
      <c r="F30" s="19"/>
      <c r="G30" s="19">
        <v>0</v>
      </c>
      <c r="H30" s="20">
        <f t="shared" si="0"/>
        <v>0</v>
      </c>
      <c r="I30" s="19">
        <v>25000000</v>
      </c>
      <c r="J30" s="19">
        <v>0</v>
      </c>
      <c r="K30" s="19">
        <v>0</v>
      </c>
      <c r="L30" s="19">
        <v>0</v>
      </c>
      <c r="M30" s="19"/>
      <c r="N30" s="19">
        <v>0</v>
      </c>
      <c r="O30" s="20">
        <f t="shared" si="1"/>
        <v>25000000</v>
      </c>
    </row>
    <row r="31" spans="1:15" s="1" customFormat="1" ht="19.5" customHeight="1" x14ac:dyDescent="0.25">
      <c r="A31" s="13" t="s">
        <v>5</v>
      </c>
      <c r="B31" s="19">
        <v>218323596</v>
      </c>
      <c r="C31" s="19">
        <v>1258533</v>
      </c>
      <c r="D31" s="19">
        <v>1401914</v>
      </c>
      <c r="E31" s="19">
        <v>1131258</v>
      </c>
      <c r="F31" s="19">
        <v>1704275</v>
      </c>
      <c r="G31" s="19">
        <v>771781</v>
      </c>
      <c r="H31" s="20">
        <f t="shared" si="0"/>
        <v>224591357</v>
      </c>
      <c r="I31" s="19">
        <v>218323596</v>
      </c>
      <c r="J31" s="19">
        <v>1258533</v>
      </c>
      <c r="K31" s="19">
        <v>1401914</v>
      </c>
      <c r="L31" s="19">
        <v>1131258</v>
      </c>
      <c r="M31" s="19">
        <v>1704275</v>
      </c>
      <c r="N31" s="19">
        <v>771781</v>
      </c>
      <c r="O31" s="20">
        <f t="shared" si="1"/>
        <v>224591357</v>
      </c>
    </row>
    <row r="32" spans="1:15" s="1" customFormat="1" ht="19.5" customHeight="1" x14ac:dyDescent="0.25">
      <c r="A32" s="13" t="s">
        <v>40</v>
      </c>
      <c r="B32" s="19">
        <v>0</v>
      </c>
      <c r="C32" s="19"/>
      <c r="D32" s="19"/>
      <c r="E32" s="19"/>
      <c r="F32" s="19"/>
      <c r="G32" s="19">
        <v>0</v>
      </c>
      <c r="H32" s="18">
        <f t="shared" si="0"/>
        <v>0</v>
      </c>
      <c r="I32" s="19">
        <v>0</v>
      </c>
      <c r="J32" s="19"/>
      <c r="K32" s="19"/>
      <c r="L32" s="19"/>
      <c r="M32" s="19"/>
      <c r="N32" s="19">
        <v>0</v>
      </c>
      <c r="O32" s="18">
        <f t="shared" si="1"/>
        <v>0</v>
      </c>
    </row>
    <row r="33" spans="1:15" s="1" customFormat="1" ht="19.5" customHeight="1" x14ac:dyDescent="0.25">
      <c r="A33" s="11" t="s">
        <v>32</v>
      </c>
      <c r="B33" s="8">
        <v>0</v>
      </c>
      <c r="C33" s="8">
        <v>74985341</v>
      </c>
      <c r="D33" s="8">
        <v>108317162</v>
      </c>
      <c r="E33" s="8">
        <v>41664633</v>
      </c>
      <c r="F33" s="8">
        <v>42318939</v>
      </c>
      <c r="G33" s="8">
        <v>58509069</v>
      </c>
      <c r="H33" s="18">
        <f t="shared" si="0"/>
        <v>325795144</v>
      </c>
      <c r="I33" s="8">
        <v>0</v>
      </c>
      <c r="J33" s="8">
        <v>74985341</v>
      </c>
      <c r="K33" s="8">
        <v>108317162</v>
      </c>
      <c r="L33" s="8">
        <v>41664633</v>
      </c>
      <c r="M33" s="8">
        <v>42318939</v>
      </c>
      <c r="N33" s="8">
        <v>58509069</v>
      </c>
      <c r="O33" s="18">
        <f t="shared" si="1"/>
        <v>325795144</v>
      </c>
    </row>
    <row r="34" spans="1:15" s="15" customFormat="1" ht="19.5" customHeight="1" x14ac:dyDescent="0.3">
      <c r="A34" s="14" t="s">
        <v>33</v>
      </c>
      <c r="B34" s="21">
        <f t="shared" ref="B34:G34" si="16">SUM(B29:B33)</f>
        <v>219464596</v>
      </c>
      <c r="C34" s="21">
        <f t="shared" si="16"/>
        <v>76243874</v>
      </c>
      <c r="D34" s="21">
        <f t="shared" si="16"/>
        <v>109719076</v>
      </c>
      <c r="E34" s="21">
        <f t="shared" si="16"/>
        <v>42795891</v>
      </c>
      <c r="F34" s="21">
        <f t="shared" si="16"/>
        <v>44023214</v>
      </c>
      <c r="G34" s="21">
        <f t="shared" si="16"/>
        <v>59280850</v>
      </c>
      <c r="H34" s="22">
        <f t="shared" si="0"/>
        <v>551527501</v>
      </c>
      <c r="I34" s="21">
        <f t="shared" ref="I34:N34" si="17">SUM(I29:I33)</f>
        <v>244464596</v>
      </c>
      <c r="J34" s="21">
        <f t="shared" si="17"/>
        <v>76243874</v>
      </c>
      <c r="K34" s="21">
        <f t="shared" si="17"/>
        <v>109719076</v>
      </c>
      <c r="L34" s="21">
        <f t="shared" si="17"/>
        <v>42795891</v>
      </c>
      <c r="M34" s="21">
        <f t="shared" si="17"/>
        <v>44023214</v>
      </c>
      <c r="N34" s="21">
        <f t="shared" si="17"/>
        <v>59280850</v>
      </c>
      <c r="O34" s="22">
        <f t="shared" si="1"/>
        <v>576527501</v>
      </c>
    </row>
    <row r="35" spans="1:15" s="1" customFormat="1" ht="19.5" customHeight="1" x14ac:dyDescent="0.25">
      <c r="A35" s="13" t="s">
        <v>2</v>
      </c>
      <c r="B35" s="19">
        <f>SUM(B27,B34)</f>
        <v>709015115</v>
      </c>
      <c r="C35" s="19">
        <f t="shared" ref="C35:O35" si="18">SUM(C27,C34)</f>
        <v>76303874</v>
      </c>
      <c r="D35" s="19">
        <f t="shared" si="18"/>
        <v>109719076</v>
      </c>
      <c r="E35" s="19">
        <f t="shared" si="18"/>
        <v>43045891</v>
      </c>
      <c r="F35" s="19">
        <f t="shared" si="18"/>
        <v>67788787</v>
      </c>
      <c r="G35" s="19">
        <f t="shared" si="18"/>
        <v>59280850</v>
      </c>
      <c r="H35" s="19">
        <f t="shared" si="18"/>
        <v>1065153593</v>
      </c>
      <c r="I35" s="19">
        <f t="shared" si="18"/>
        <v>739174723</v>
      </c>
      <c r="J35" s="19">
        <f t="shared" si="18"/>
        <v>76303874</v>
      </c>
      <c r="K35" s="19">
        <f t="shared" si="18"/>
        <v>109719076</v>
      </c>
      <c r="L35" s="19">
        <f t="shared" si="18"/>
        <v>43045891</v>
      </c>
      <c r="M35" s="19">
        <f t="shared" si="18"/>
        <v>67788787</v>
      </c>
      <c r="N35" s="19">
        <f t="shared" si="18"/>
        <v>59365190</v>
      </c>
      <c r="O35" s="19">
        <f t="shared" si="18"/>
        <v>1095397541</v>
      </c>
    </row>
    <row r="36" spans="1:15" ht="19.5" customHeight="1" thickBot="1" x14ac:dyDescent="0.3">
      <c r="A36" s="16" t="s">
        <v>6</v>
      </c>
      <c r="B36" s="23">
        <f>SUM(-H33)</f>
        <v>-325795144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4">
        <f t="shared" si="0"/>
        <v>-325795144</v>
      </c>
      <c r="I36" s="23">
        <f>SUM(-O33)</f>
        <v>-325795144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4">
        <f t="shared" si="1"/>
        <v>-325795144</v>
      </c>
    </row>
    <row r="37" spans="1:15" s="1" customFormat="1" ht="17.25" customHeight="1" thickBot="1" x14ac:dyDescent="0.3">
      <c r="A37" s="17" t="s">
        <v>9</v>
      </c>
      <c r="B37" s="25">
        <f t="shared" ref="B37:H37" si="19">SUM(B35:B36)</f>
        <v>383219971</v>
      </c>
      <c r="C37" s="25">
        <f t="shared" si="19"/>
        <v>76303874</v>
      </c>
      <c r="D37" s="25">
        <f t="shared" si="19"/>
        <v>109719076</v>
      </c>
      <c r="E37" s="25">
        <f t="shared" si="19"/>
        <v>43045891</v>
      </c>
      <c r="F37" s="25">
        <f t="shared" si="19"/>
        <v>67788787</v>
      </c>
      <c r="G37" s="25">
        <f t="shared" si="19"/>
        <v>59280850</v>
      </c>
      <c r="H37" s="25">
        <f t="shared" si="19"/>
        <v>739358449</v>
      </c>
      <c r="I37" s="25">
        <f t="shared" ref="I37:O37" si="20">SUM(I35:I36)</f>
        <v>413379579</v>
      </c>
      <c r="J37" s="25">
        <f t="shared" si="20"/>
        <v>76303874</v>
      </c>
      <c r="K37" s="25">
        <f t="shared" si="20"/>
        <v>109719076</v>
      </c>
      <c r="L37" s="25">
        <f t="shared" si="20"/>
        <v>43045891</v>
      </c>
      <c r="M37" s="25">
        <f t="shared" si="20"/>
        <v>67788787</v>
      </c>
      <c r="N37" s="25">
        <f t="shared" si="20"/>
        <v>59365190</v>
      </c>
      <c r="O37" s="25">
        <f t="shared" si="20"/>
        <v>769602397</v>
      </c>
    </row>
    <row r="39" spans="1:15" x14ac:dyDescent="0.25">
      <c r="H39" s="5"/>
    </row>
  </sheetData>
  <mergeCells count="2">
    <mergeCell ref="B1:H1"/>
    <mergeCell ref="I1:O1"/>
  </mergeCells>
  <phoneticPr fontId="1" type="noConversion"/>
  <pageMargins left="0.75" right="0.75" top="1" bottom="1" header="0.5" footer="0.5"/>
  <pageSetup paperSize="8" orientation="landscape" horizontalDpi="300" verticalDpi="300" r:id="rId1"/>
  <headerFooter alignWithMargins="0">
    <oddHeader>&amp;L&amp;"Arial,Félkövér"&amp;U2. melléklet 2021. évi bevételek forrásonként       (Ft)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</dc:creator>
  <cp:lastModifiedBy>Szilvi</cp:lastModifiedBy>
  <cp:lastPrinted>2021-07-02T09:18:15Z</cp:lastPrinted>
  <dcterms:created xsi:type="dcterms:W3CDTF">2007-08-06T08:15:09Z</dcterms:created>
  <dcterms:modified xsi:type="dcterms:W3CDTF">2021-07-07T06:58:35Z</dcterms:modified>
</cp:coreProperties>
</file>