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9.m.önk.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5" i="1" l="1"/>
  <c r="D75" i="1"/>
  <c r="C75" i="1"/>
  <c r="E72" i="1"/>
  <c r="D72" i="1"/>
  <c r="E71" i="1"/>
  <c r="D71" i="1"/>
  <c r="C71" i="1"/>
  <c r="E68" i="1"/>
  <c r="D68" i="1"/>
  <c r="C68" i="1"/>
  <c r="C72" i="1" s="1"/>
  <c r="C76" i="1" s="1"/>
  <c r="E63" i="1"/>
  <c r="E76" i="1" s="1"/>
  <c r="D63" i="1"/>
  <c r="D76" i="1" s="1"/>
  <c r="C63" i="1"/>
  <c r="D51" i="1"/>
  <c r="C51" i="1"/>
  <c r="E50" i="1"/>
  <c r="D50" i="1"/>
  <c r="C50" i="1"/>
  <c r="E46" i="1"/>
  <c r="E51" i="1" s="1"/>
  <c r="D46" i="1"/>
  <c r="C46" i="1"/>
  <c r="E44" i="1"/>
  <c r="E43" i="1"/>
  <c r="D43" i="1"/>
  <c r="C43" i="1"/>
  <c r="E39" i="1"/>
  <c r="C39" i="1"/>
  <c r="D35" i="1"/>
  <c r="D39" i="1" s="1"/>
  <c r="D44" i="1" s="1"/>
  <c r="C35" i="1"/>
  <c r="E34" i="1"/>
  <c r="D34" i="1"/>
  <c r="C34" i="1"/>
  <c r="C44" i="1" s="1"/>
  <c r="E23" i="1"/>
  <c r="E24" i="1" s="1"/>
  <c r="E21" i="1"/>
  <c r="D21" i="1"/>
  <c r="D24" i="1" s="1"/>
  <c r="C21" i="1"/>
  <c r="C24" i="1" s="1"/>
  <c r="E19" i="1"/>
  <c r="D19" i="1"/>
  <c r="C19" i="1"/>
  <c r="D15" i="1"/>
  <c r="E14" i="1"/>
  <c r="D14" i="1"/>
  <c r="C14" i="1"/>
  <c r="E11" i="1"/>
  <c r="D11" i="1"/>
  <c r="C11" i="1"/>
  <c r="E7" i="1"/>
  <c r="E15" i="1" s="1"/>
  <c r="E54" i="1" s="1"/>
  <c r="D7" i="1"/>
  <c r="C7" i="1"/>
  <c r="C15" i="1" s="1"/>
  <c r="C54" i="1" l="1"/>
  <c r="D54" i="1"/>
</calcChain>
</file>

<file path=xl/sharedStrings.xml><?xml version="1.0" encoding="utf-8"?>
<sst xmlns="http://schemas.openxmlformats.org/spreadsheetml/2006/main" count="91" uniqueCount="86">
  <si>
    <t>TÉS Önkormányzat 2017.évi Mérlege</t>
  </si>
  <si>
    <t>#</t>
  </si>
  <si>
    <t>Megnevezés</t>
  </si>
  <si>
    <t>Előző időszak</t>
  </si>
  <si>
    <t>Módosí- tások (+/-</t>
  </si>
  <si>
    <t>Tárgyi időszak</t>
  </si>
  <si>
    <t>01</t>
  </si>
  <si>
    <t>A/1/1 Vagyoni értékű jogok</t>
  </si>
  <si>
    <t>02</t>
  </si>
  <si>
    <t>A/I/2 Szellemi termékek</t>
  </si>
  <si>
    <t>04</t>
  </si>
  <si>
    <t>A/I Immateriális javak (=A/I/1+A/I/2+A/I/3)</t>
  </si>
  <si>
    <t>05</t>
  </si>
  <si>
    <t>A/II/1 Ingatlanok és a kapcsolódó vagyoni értékű jogok</t>
  </si>
  <si>
    <t>06</t>
  </si>
  <si>
    <t>A/II/2 Gépek, berendezések, felszerelések, járművek</t>
  </si>
  <si>
    <t>08</t>
  </si>
  <si>
    <t>A/II/4 Beruházások, felújítások</t>
  </si>
  <si>
    <t>10</t>
  </si>
  <si>
    <t>A/II Tárgyi eszközök  (=A/II/1+...+A/II/5)</t>
  </si>
  <si>
    <t>11</t>
  </si>
  <si>
    <t>A/III/1 Tartós részesedések (=A/III/1a+…+A/III/1e)</t>
  </si>
  <si>
    <t>13</t>
  </si>
  <si>
    <t>A/III/1b - ebből: tartós részesedések nem pénzügyi vállalkozásban</t>
  </si>
  <si>
    <t>21</t>
  </si>
  <si>
    <t>A/III Befektetett pénzügyi eszközök (=A/III/1+A/III/2+A/III/3)</t>
  </si>
  <si>
    <t>28</t>
  </si>
  <si>
    <t>A) NEMZETI VAGYONBA TARTOZÓ BEFEKTETETT ESZKÖZÖK (=A/I+A/II+A/III+A/IV)</t>
  </si>
  <si>
    <t>B/II/2 Forgatási célú hitelviszonyt megtestesítő értékpapírok</t>
  </si>
  <si>
    <t>B/II/2e -ebből befektetési jegyek</t>
  </si>
  <si>
    <t>B/II Értékpapírok (=B/II/1+B/II/2)</t>
  </si>
  <si>
    <t xml:space="preserve">B) NEMZETI VAGYONBA TARTOZÓ FORGÓESZKÖZÖK </t>
  </si>
  <si>
    <t>C/II/1 Forintpénztár</t>
  </si>
  <si>
    <t>C/II Pénztárak, csekkek, betétkönyvek (=C/II/1+C/II/2+C/II/3)</t>
  </si>
  <si>
    <t>C/III/1 Kincstáron kívüli forintszámlák</t>
  </si>
  <si>
    <t>C/III Forintszámlák (=C/III/1+C/III/2)</t>
  </si>
  <si>
    <t>C) PÉNZESZKÖZÖK (=C/I+…+C/IV)</t>
  </si>
  <si>
    <t>D/I/3 Költségvetési évben esedékes követelések közhatalmi bevételre (=D/I/3a+…+D/I/3f)</t>
  </si>
  <si>
    <t>D/I/3d - ebből: költségvetési évben esedékes követelések vagyoni típusú adókra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</si>
  <si>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</si>
  <si>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</si>
  <si>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</si>
  <si>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</si>
  <si>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D/1/4b ebből költségvetési évben esedékes követelések tulajdonosi bevételekre</t>
  </si>
  <si>
    <t>D/I/4d - ebből: költségvetési évben esedékes követelések kiszámlázott általános forgalmi adóra</t>
  </si>
  <si>
    <t>D/I/4i - ebből: költségvetési évben esedékes követelések egyéb működési bevételekre</t>
  </si>
  <si>
    <t>D/I Költségvetési évben esedékes követelések (=D/I/1+…+D/I/8)</t>
  </si>
  <si>
    <t>D/II/4 Költségvetési évet követően esedékes követelések működési bevételre (=D/II/4a+…+D/II/4i)</t>
  </si>
  <si>
    <t>D/II/4a - ebből: költségvetési évet követően esedékes követelések készletértékesítés ellenértékére, szolgáltatások ellenértékére, közvetített szolgáltatások ellenértékére</t>
  </si>
  <si>
    <t>D/II/4d - ebből: költségvetési évet követően esedékes követelések kiszámlázott általános forgalmi adóra</t>
  </si>
  <si>
    <t>D/II/4e - ebből: költségvetési évet követően esedékes követelések általános forgalmi adó visszatérítésére</t>
  </si>
  <si>
    <t>D/II Költségvetési évet követően esedékes követelések (=D/II/1+…+D/II/8)</t>
  </si>
  <si>
    <t>D/III/1 Adott előlegek (=D/III/1a+…+D/III/1f)</t>
  </si>
  <si>
    <t>D/III/1F - ebből: túlfizetések, téves visszajáró kifizetések</t>
  </si>
  <si>
    <t>D/III/4 Forgótőke elszámolása</t>
  </si>
  <si>
    <t>D/III Követelés jellegű sajátos elszámolások (=D/III/1+…+D/III/9)</t>
  </si>
  <si>
    <t>D) KÖVETELÉSEK  (=D/I+D/II+D/III)</t>
  </si>
  <si>
    <t>E/I/2 Más előzetesen felszámított levonható általános forgalmi adó</t>
  </si>
  <si>
    <t>E/I  Előzetesen felszámított levonható általános forgalmi adó elszámolása</t>
  </si>
  <si>
    <t>E/II/2 Más fizetendő általános forgalmi adó</t>
  </si>
  <si>
    <t>E/II Fizetendő általános forgalmi adó elszámolása</t>
  </si>
  <si>
    <t>E/III/1 December havi illetmények, munkabérek elszuámolása</t>
  </si>
  <si>
    <t>E/III Egyéb sajátos eszközoldali elszámolások</t>
  </si>
  <si>
    <t>E) EGYÉB SAJÁTOS ELSZÁMOÁSOK</t>
  </si>
  <si>
    <t>F/1 Eredményszemléletű bevételek aktív időbeli elhatárolása</t>
  </si>
  <si>
    <t>F) AKTÍV IDŐBELI ELHATÁROLÁSOK</t>
  </si>
  <si>
    <t>ESZKÖZÖK ÖSSZESEN (=A+B+C+D+E+F)</t>
  </si>
  <si>
    <t>G/I  Nemzeti vagyon induláskori értéke</t>
  </si>
  <si>
    <t>G/III Egyéb eszközök induláskori értéke és változásai</t>
  </si>
  <si>
    <t>G/IV Felhalmozott eredmény</t>
  </si>
  <si>
    <t>G/VI Mérleg szerinti eredmény</t>
  </si>
  <si>
    <t>G/ SAJÁT TŐKE  (= G/I+…+G/VI)</t>
  </si>
  <si>
    <t>H/II/3 Költségvetési évet követően esedékes kötelezettségek dologi kiadásokra</t>
  </si>
  <si>
    <t>H/II/7 Költségvetési évet követően esedékes kötelezettségek felújításokra</t>
  </si>
  <si>
    <t>H/II/9 Költségvetési évet követően esedékes kötelezettségek finanszírozási kiadásokra (&gt;=H/II/9a+…+H/II/9i)</t>
  </si>
  <si>
    <t>H/II/9e költségvetési évet követően esedékes kötelezettségek megelőlegezések visszafizetésére</t>
  </si>
  <si>
    <t>H/II Költségvetési évet követően esedékes kötelezettségek (=H/II/1+…+H/II/9)</t>
  </si>
  <si>
    <t>H/III/1 Kapott előlegek (=H/III/1a+H/III/1b+H/III/1c)</t>
  </si>
  <si>
    <t>H/III/3 Más szervezetet megillető bevételek elszámolása</t>
  </si>
  <si>
    <t>H/III Kötelezettség jellegű sajátos elszámolások (=H/III/1+…+H/III/10)</t>
  </si>
  <si>
    <t>H) KÖTELEZETTSÉGEK (=H/I+H/II+H/III)</t>
  </si>
  <si>
    <t>J/2 Költségek, ráfordítások passzív időbeli elhatárolása</t>
  </si>
  <si>
    <t>J/3 Halasztott eredményszemléletű bevételek</t>
  </si>
  <si>
    <t>J) PASSZÍV IDŐBELI ELHATÁROLÁSOK (=J/1+J/2+J/3)</t>
  </si>
  <si>
    <t>FORRÁSOK ÖSSZESEN (=G+H+I+J)</t>
  </si>
  <si>
    <t>9.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</si>
</sst>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2" fillId="0" borderId="1" xfId="1" applyFont="1" applyBorder="1" applyAlignment="1">
      <alignment horizontal="right"/>
    </xf>
    <xf numFmtId="0" fontId="2" fillId="0" borderId="0" xfId="1" applyFont="1" applyAlignment="1"/>
    <xf numFmtId="0" fontId="4" fillId="0" borderId="0" xfId="2" applyFont="1" applyAlignment="1">
      <alignment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vertical="center" wrapText="1"/>
    </xf>
    <xf numFmtId="0" fontId="4" fillId="0" borderId="0" xfId="2" applyFont="1" applyFill="1" applyAlignment="1">
      <alignment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2" xfId="2" quotePrefix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right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3" fontId="4" fillId="0" borderId="2" xfId="2" applyNumberFormat="1" applyFont="1" applyBorder="1" applyAlignment="1">
      <alignment horizontal="right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3" fontId="5" fillId="0" borderId="2" xfId="2" applyNumberFormat="1" applyFont="1" applyBorder="1" applyAlignment="1">
      <alignment horizontal="right" vertical="center" wrapText="1"/>
    </xf>
    <xf numFmtId="0" fontId="4" fillId="0" borderId="0" xfId="2" applyFont="1" applyBorder="1" applyAlignment="1">
      <alignment vertical="center" wrapText="1"/>
    </xf>
    <xf numFmtId="0" fontId="4" fillId="0" borderId="2" xfId="2" quotePrefix="1" applyFont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4" fillId="3" borderId="2" xfId="2" applyFont="1" applyFill="1" applyBorder="1" applyAlignment="1">
      <alignment horizontal="center" vertical="center" wrapText="1"/>
    </xf>
  </cellXfs>
  <cellStyles count="3">
    <cellStyle name="Normál" xfId="0" builtinId="0"/>
    <cellStyle name="Normál 2" xfId="1"/>
    <cellStyle name="Normál_Eves koltsegvetesi beszamolo_431714_2016_05_09_11_1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F6" sqref="F6"/>
    </sheetView>
  </sheetViews>
  <sheetFormatPr defaultRowHeight="11.25" x14ac:dyDescent="0.25"/>
  <cols>
    <col min="1" max="1" width="4" style="3" bestFit="1" customWidth="1"/>
    <col min="2" max="2" width="58.42578125" style="3" customWidth="1"/>
    <col min="3" max="3" width="9.42578125" style="3" customWidth="1"/>
    <col min="4" max="4" width="6.85546875" style="3" customWidth="1"/>
    <col min="5" max="5" width="9.85546875" style="3" customWidth="1"/>
    <col min="6" max="256" width="9.140625" style="3"/>
    <col min="257" max="257" width="4" style="3" bestFit="1" customWidth="1"/>
    <col min="258" max="258" width="58.42578125" style="3" customWidth="1"/>
    <col min="259" max="259" width="9.42578125" style="3" customWidth="1"/>
    <col min="260" max="260" width="6.85546875" style="3" customWidth="1"/>
    <col min="261" max="261" width="9.140625" style="3" customWidth="1"/>
    <col min="262" max="512" width="9.140625" style="3"/>
    <col min="513" max="513" width="4" style="3" bestFit="1" customWidth="1"/>
    <col min="514" max="514" width="58.42578125" style="3" customWidth="1"/>
    <col min="515" max="515" width="9.42578125" style="3" customWidth="1"/>
    <col min="516" max="516" width="6.85546875" style="3" customWidth="1"/>
    <col min="517" max="517" width="9.140625" style="3" customWidth="1"/>
    <col min="518" max="768" width="9.140625" style="3"/>
    <col min="769" max="769" width="4" style="3" bestFit="1" customWidth="1"/>
    <col min="770" max="770" width="58.42578125" style="3" customWidth="1"/>
    <col min="771" max="771" width="9.42578125" style="3" customWidth="1"/>
    <col min="772" max="772" width="6.85546875" style="3" customWidth="1"/>
    <col min="773" max="773" width="9.140625" style="3" customWidth="1"/>
    <col min="774" max="1024" width="9.140625" style="3"/>
    <col min="1025" max="1025" width="4" style="3" bestFit="1" customWidth="1"/>
    <col min="1026" max="1026" width="58.42578125" style="3" customWidth="1"/>
    <col min="1027" max="1027" width="9.42578125" style="3" customWidth="1"/>
    <col min="1028" max="1028" width="6.85546875" style="3" customWidth="1"/>
    <col min="1029" max="1029" width="9.140625" style="3" customWidth="1"/>
    <col min="1030" max="1280" width="9.140625" style="3"/>
    <col min="1281" max="1281" width="4" style="3" bestFit="1" customWidth="1"/>
    <col min="1282" max="1282" width="58.42578125" style="3" customWidth="1"/>
    <col min="1283" max="1283" width="9.42578125" style="3" customWidth="1"/>
    <col min="1284" max="1284" width="6.85546875" style="3" customWidth="1"/>
    <col min="1285" max="1285" width="9.140625" style="3" customWidth="1"/>
    <col min="1286" max="1536" width="9.140625" style="3"/>
    <col min="1537" max="1537" width="4" style="3" bestFit="1" customWidth="1"/>
    <col min="1538" max="1538" width="58.42578125" style="3" customWidth="1"/>
    <col min="1539" max="1539" width="9.42578125" style="3" customWidth="1"/>
    <col min="1540" max="1540" width="6.85546875" style="3" customWidth="1"/>
    <col min="1541" max="1541" width="9.140625" style="3" customWidth="1"/>
    <col min="1542" max="1792" width="9.140625" style="3"/>
    <col min="1793" max="1793" width="4" style="3" bestFit="1" customWidth="1"/>
    <col min="1794" max="1794" width="58.42578125" style="3" customWidth="1"/>
    <col min="1795" max="1795" width="9.42578125" style="3" customWidth="1"/>
    <col min="1796" max="1796" width="6.85546875" style="3" customWidth="1"/>
    <col min="1797" max="1797" width="9.140625" style="3" customWidth="1"/>
    <col min="1798" max="2048" width="9.140625" style="3"/>
    <col min="2049" max="2049" width="4" style="3" bestFit="1" customWidth="1"/>
    <col min="2050" max="2050" width="58.42578125" style="3" customWidth="1"/>
    <col min="2051" max="2051" width="9.42578125" style="3" customWidth="1"/>
    <col min="2052" max="2052" width="6.85546875" style="3" customWidth="1"/>
    <col min="2053" max="2053" width="9.140625" style="3" customWidth="1"/>
    <col min="2054" max="2304" width="9.140625" style="3"/>
    <col min="2305" max="2305" width="4" style="3" bestFit="1" customWidth="1"/>
    <col min="2306" max="2306" width="58.42578125" style="3" customWidth="1"/>
    <col min="2307" max="2307" width="9.42578125" style="3" customWidth="1"/>
    <col min="2308" max="2308" width="6.85546875" style="3" customWidth="1"/>
    <col min="2309" max="2309" width="9.140625" style="3" customWidth="1"/>
    <col min="2310" max="2560" width="9.140625" style="3"/>
    <col min="2561" max="2561" width="4" style="3" bestFit="1" customWidth="1"/>
    <col min="2562" max="2562" width="58.42578125" style="3" customWidth="1"/>
    <col min="2563" max="2563" width="9.42578125" style="3" customWidth="1"/>
    <col min="2564" max="2564" width="6.85546875" style="3" customWidth="1"/>
    <col min="2565" max="2565" width="9.140625" style="3" customWidth="1"/>
    <col min="2566" max="2816" width="9.140625" style="3"/>
    <col min="2817" max="2817" width="4" style="3" bestFit="1" customWidth="1"/>
    <col min="2818" max="2818" width="58.42578125" style="3" customWidth="1"/>
    <col min="2819" max="2819" width="9.42578125" style="3" customWidth="1"/>
    <col min="2820" max="2820" width="6.85546875" style="3" customWidth="1"/>
    <col min="2821" max="2821" width="9.140625" style="3" customWidth="1"/>
    <col min="2822" max="3072" width="9.140625" style="3"/>
    <col min="3073" max="3073" width="4" style="3" bestFit="1" customWidth="1"/>
    <col min="3074" max="3074" width="58.42578125" style="3" customWidth="1"/>
    <col min="3075" max="3075" width="9.42578125" style="3" customWidth="1"/>
    <col min="3076" max="3076" width="6.85546875" style="3" customWidth="1"/>
    <col min="3077" max="3077" width="9.140625" style="3" customWidth="1"/>
    <col min="3078" max="3328" width="9.140625" style="3"/>
    <col min="3329" max="3329" width="4" style="3" bestFit="1" customWidth="1"/>
    <col min="3330" max="3330" width="58.42578125" style="3" customWidth="1"/>
    <col min="3331" max="3331" width="9.42578125" style="3" customWidth="1"/>
    <col min="3332" max="3332" width="6.85546875" style="3" customWidth="1"/>
    <col min="3333" max="3333" width="9.140625" style="3" customWidth="1"/>
    <col min="3334" max="3584" width="9.140625" style="3"/>
    <col min="3585" max="3585" width="4" style="3" bestFit="1" customWidth="1"/>
    <col min="3586" max="3586" width="58.42578125" style="3" customWidth="1"/>
    <col min="3587" max="3587" width="9.42578125" style="3" customWidth="1"/>
    <col min="3588" max="3588" width="6.85546875" style="3" customWidth="1"/>
    <col min="3589" max="3589" width="9.140625" style="3" customWidth="1"/>
    <col min="3590" max="3840" width="9.140625" style="3"/>
    <col min="3841" max="3841" width="4" style="3" bestFit="1" customWidth="1"/>
    <col min="3842" max="3842" width="58.42578125" style="3" customWidth="1"/>
    <col min="3843" max="3843" width="9.42578125" style="3" customWidth="1"/>
    <col min="3844" max="3844" width="6.85546875" style="3" customWidth="1"/>
    <col min="3845" max="3845" width="9.140625" style="3" customWidth="1"/>
    <col min="3846" max="4096" width="9.140625" style="3"/>
    <col min="4097" max="4097" width="4" style="3" bestFit="1" customWidth="1"/>
    <col min="4098" max="4098" width="58.42578125" style="3" customWidth="1"/>
    <col min="4099" max="4099" width="9.42578125" style="3" customWidth="1"/>
    <col min="4100" max="4100" width="6.85546875" style="3" customWidth="1"/>
    <col min="4101" max="4101" width="9.140625" style="3" customWidth="1"/>
    <col min="4102" max="4352" width="9.140625" style="3"/>
    <col min="4353" max="4353" width="4" style="3" bestFit="1" customWidth="1"/>
    <col min="4354" max="4354" width="58.42578125" style="3" customWidth="1"/>
    <col min="4355" max="4355" width="9.42578125" style="3" customWidth="1"/>
    <col min="4356" max="4356" width="6.85546875" style="3" customWidth="1"/>
    <col min="4357" max="4357" width="9.140625" style="3" customWidth="1"/>
    <col min="4358" max="4608" width="9.140625" style="3"/>
    <col min="4609" max="4609" width="4" style="3" bestFit="1" customWidth="1"/>
    <col min="4610" max="4610" width="58.42578125" style="3" customWidth="1"/>
    <col min="4611" max="4611" width="9.42578125" style="3" customWidth="1"/>
    <col min="4612" max="4612" width="6.85546875" style="3" customWidth="1"/>
    <col min="4613" max="4613" width="9.140625" style="3" customWidth="1"/>
    <col min="4614" max="4864" width="9.140625" style="3"/>
    <col min="4865" max="4865" width="4" style="3" bestFit="1" customWidth="1"/>
    <col min="4866" max="4866" width="58.42578125" style="3" customWidth="1"/>
    <col min="4867" max="4867" width="9.42578125" style="3" customWidth="1"/>
    <col min="4868" max="4868" width="6.85546875" style="3" customWidth="1"/>
    <col min="4869" max="4869" width="9.140625" style="3" customWidth="1"/>
    <col min="4870" max="5120" width="9.140625" style="3"/>
    <col min="5121" max="5121" width="4" style="3" bestFit="1" customWidth="1"/>
    <col min="5122" max="5122" width="58.42578125" style="3" customWidth="1"/>
    <col min="5123" max="5123" width="9.42578125" style="3" customWidth="1"/>
    <col min="5124" max="5124" width="6.85546875" style="3" customWidth="1"/>
    <col min="5125" max="5125" width="9.140625" style="3" customWidth="1"/>
    <col min="5126" max="5376" width="9.140625" style="3"/>
    <col min="5377" max="5377" width="4" style="3" bestFit="1" customWidth="1"/>
    <col min="5378" max="5378" width="58.42578125" style="3" customWidth="1"/>
    <col min="5379" max="5379" width="9.42578125" style="3" customWidth="1"/>
    <col min="5380" max="5380" width="6.85546875" style="3" customWidth="1"/>
    <col min="5381" max="5381" width="9.140625" style="3" customWidth="1"/>
    <col min="5382" max="5632" width="9.140625" style="3"/>
    <col min="5633" max="5633" width="4" style="3" bestFit="1" customWidth="1"/>
    <col min="5634" max="5634" width="58.42578125" style="3" customWidth="1"/>
    <col min="5635" max="5635" width="9.42578125" style="3" customWidth="1"/>
    <col min="5636" max="5636" width="6.85546875" style="3" customWidth="1"/>
    <col min="5637" max="5637" width="9.140625" style="3" customWidth="1"/>
    <col min="5638" max="5888" width="9.140625" style="3"/>
    <col min="5889" max="5889" width="4" style="3" bestFit="1" customWidth="1"/>
    <col min="5890" max="5890" width="58.42578125" style="3" customWidth="1"/>
    <col min="5891" max="5891" width="9.42578125" style="3" customWidth="1"/>
    <col min="5892" max="5892" width="6.85546875" style="3" customWidth="1"/>
    <col min="5893" max="5893" width="9.140625" style="3" customWidth="1"/>
    <col min="5894" max="6144" width="9.140625" style="3"/>
    <col min="6145" max="6145" width="4" style="3" bestFit="1" customWidth="1"/>
    <col min="6146" max="6146" width="58.42578125" style="3" customWidth="1"/>
    <col min="6147" max="6147" width="9.42578125" style="3" customWidth="1"/>
    <col min="6148" max="6148" width="6.85546875" style="3" customWidth="1"/>
    <col min="6149" max="6149" width="9.140625" style="3" customWidth="1"/>
    <col min="6150" max="6400" width="9.140625" style="3"/>
    <col min="6401" max="6401" width="4" style="3" bestFit="1" customWidth="1"/>
    <col min="6402" max="6402" width="58.42578125" style="3" customWidth="1"/>
    <col min="6403" max="6403" width="9.42578125" style="3" customWidth="1"/>
    <col min="6404" max="6404" width="6.85546875" style="3" customWidth="1"/>
    <col min="6405" max="6405" width="9.140625" style="3" customWidth="1"/>
    <col min="6406" max="6656" width="9.140625" style="3"/>
    <col min="6657" max="6657" width="4" style="3" bestFit="1" customWidth="1"/>
    <col min="6658" max="6658" width="58.42578125" style="3" customWidth="1"/>
    <col min="6659" max="6659" width="9.42578125" style="3" customWidth="1"/>
    <col min="6660" max="6660" width="6.85546875" style="3" customWidth="1"/>
    <col min="6661" max="6661" width="9.140625" style="3" customWidth="1"/>
    <col min="6662" max="6912" width="9.140625" style="3"/>
    <col min="6913" max="6913" width="4" style="3" bestFit="1" customWidth="1"/>
    <col min="6914" max="6914" width="58.42578125" style="3" customWidth="1"/>
    <col min="6915" max="6915" width="9.42578125" style="3" customWidth="1"/>
    <col min="6916" max="6916" width="6.85546875" style="3" customWidth="1"/>
    <col min="6917" max="6917" width="9.140625" style="3" customWidth="1"/>
    <col min="6918" max="7168" width="9.140625" style="3"/>
    <col min="7169" max="7169" width="4" style="3" bestFit="1" customWidth="1"/>
    <col min="7170" max="7170" width="58.42578125" style="3" customWidth="1"/>
    <col min="7171" max="7171" width="9.42578125" style="3" customWidth="1"/>
    <col min="7172" max="7172" width="6.85546875" style="3" customWidth="1"/>
    <col min="7173" max="7173" width="9.140625" style="3" customWidth="1"/>
    <col min="7174" max="7424" width="9.140625" style="3"/>
    <col min="7425" max="7425" width="4" style="3" bestFit="1" customWidth="1"/>
    <col min="7426" max="7426" width="58.42578125" style="3" customWidth="1"/>
    <col min="7427" max="7427" width="9.42578125" style="3" customWidth="1"/>
    <col min="7428" max="7428" width="6.85546875" style="3" customWidth="1"/>
    <col min="7429" max="7429" width="9.140625" style="3" customWidth="1"/>
    <col min="7430" max="7680" width="9.140625" style="3"/>
    <col min="7681" max="7681" width="4" style="3" bestFit="1" customWidth="1"/>
    <col min="7682" max="7682" width="58.42578125" style="3" customWidth="1"/>
    <col min="7683" max="7683" width="9.42578125" style="3" customWidth="1"/>
    <col min="7684" max="7684" width="6.85546875" style="3" customWidth="1"/>
    <col min="7685" max="7685" width="9.140625" style="3" customWidth="1"/>
    <col min="7686" max="7936" width="9.140625" style="3"/>
    <col min="7937" max="7937" width="4" style="3" bestFit="1" customWidth="1"/>
    <col min="7938" max="7938" width="58.42578125" style="3" customWidth="1"/>
    <col min="7939" max="7939" width="9.42578125" style="3" customWidth="1"/>
    <col min="7940" max="7940" width="6.85546875" style="3" customWidth="1"/>
    <col min="7941" max="7941" width="9.140625" style="3" customWidth="1"/>
    <col min="7942" max="8192" width="9.140625" style="3"/>
    <col min="8193" max="8193" width="4" style="3" bestFit="1" customWidth="1"/>
    <col min="8194" max="8194" width="58.42578125" style="3" customWidth="1"/>
    <col min="8195" max="8195" width="9.42578125" style="3" customWidth="1"/>
    <col min="8196" max="8196" width="6.85546875" style="3" customWidth="1"/>
    <col min="8197" max="8197" width="9.140625" style="3" customWidth="1"/>
    <col min="8198" max="8448" width="9.140625" style="3"/>
    <col min="8449" max="8449" width="4" style="3" bestFit="1" customWidth="1"/>
    <col min="8450" max="8450" width="58.42578125" style="3" customWidth="1"/>
    <col min="8451" max="8451" width="9.42578125" style="3" customWidth="1"/>
    <col min="8452" max="8452" width="6.85546875" style="3" customWidth="1"/>
    <col min="8453" max="8453" width="9.140625" style="3" customWidth="1"/>
    <col min="8454" max="8704" width="9.140625" style="3"/>
    <col min="8705" max="8705" width="4" style="3" bestFit="1" customWidth="1"/>
    <col min="8706" max="8706" width="58.42578125" style="3" customWidth="1"/>
    <col min="8707" max="8707" width="9.42578125" style="3" customWidth="1"/>
    <col min="8708" max="8708" width="6.85546875" style="3" customWidth="1"/>
    <col min="8709" max="8709" width="9.140625" style="3" customWidth="1"/>
    <col min="8710" max="8960" width="9.140625" style="3"/>
    <col min="8961" max="8961" width="4" style="3" bestFit="1" customWidth="1"/>
    <col min="8962" max="8962" width="58.42578125" style="3" customWidth="1"/>
    <col min="8963" max="8963" width="9.42578125" style="3" customWidth="1"/>
    <col min="8964" max="8964" width="6.85546875" style="3" customWidth="1"/>
    <col min="8965" max="8965" width="9.140625" style="3" customWidth="1"/>
    <col min="8966" max="9216" width="9.140625" style="3"/>
    <col min="9217" max="9217" width="4" style="3" bestFit="1" customWidth="1"/>
    <col min="9218" max="9218" width="58.42578125" style="3" customWidth="1"/>
    <col min="9219" max="9219" width="9.42578125" style="3" customWidth="1"/>
    <col min="9220" max="9220" width="6.85546875" style="3" customWidth="1"/>
    <col min="9221" max="9221" width="9.140625" style="3" customWidth="1"/>
    <col min="9222" max="9472" width="9.140625" style="3"/>
    <col min="9473" max="9473" width="4" style="3" bestFit="1" customWidth="1"/>
    <col min="9474" max="9474" width="58.42578125" style="3" customWidth="1"/>
    <col min="9475" max="9475" width="9.42578125" style="3" customWidth="1"/>
    <col min="9476" max="9476" width="6.85546875" style="3" customWidth="1"/>
    <col min="9477" max="9477" width="9.140625" style="3" customWidth="1"/>
    <col min="9478" max="9728" width="9.140625" style="3"/>
    <col min="9729" max="9729" width="4" style="3" bestFit="1" customWidth="1"/>
    <col min="9730" max="9730" width="58.42578125" style="3" customWidth="1"/>
    <col min="9731" max="9731" width="9.42578125" style="3" customWidth="1"/>
    <col min="9732" max="9732" width="6.85546875" style="3" customWidth="1"/>
    <col min="9733" max="9733" width="9.140625" style="3" customWidth="1"/>
    <col min="9734" max="9984" width="9.140625" style="3"/>
    <col min="9985" max="9985" width="4" style="3" bestFit="1" customWidth="1"/>
    <col min="9986" max="9986" width="58.42578125" style="3" customWidth="1"/>
    <col min="9987" max="9987" width="9.42578125" style="3" customWidth="1"/>
    <col min="9988" max="9988" width="6.85546875" style="3" customWidth="1"/>
    <col min="9989" max="9989" width="9.140625" style="3" customWidth="1"/>
    <col min="9990" max="10240" width="9.140625" style="3"/>
    <col min="10241" max="10241" width="4" style="3" bestFit="1" customWidth="1"/>
    <col min="10242" max="10242" width="58.42578125" style="3" customWidth="1"/>
    <col min="10243" max="10243" width="9.42578125" style="3" customWidth="1"/>
    <col min="10244" max="10244" width="6.85546875" style="3" customWidth="1"/>
    <col min="10245" max="10245" width="9.140625" style="3" customWidth="1"/>
    <col min="10246" max="10496" width="9.140625" style="3"/>
    <col min="10497" max="10497" width="4" style="3" bestFit="1" customWidth="1"/>
    <col min="10498" max="10498" width="58.42578125" style="3" customWidth="1"/>
    <col min="10499" max="10499" width="9.42578125" style="3" customWidth="1"/>
    <col min="10500" max="10500" width="6.85546875" style="3" customWidth="1"/>
    <col min="10501" max="10501" width="9.140625" style="3" customWidth="1"/>
    <col min="10502" max="10752" width="9.140625" style="3"/>
    <col min="10753" max="10753" width="4" style="3" bestFit="1" customWidth="1"/>
    <col min="10754" max="10754" width="58.42578125" style="3" customWidth="1"/>
    <col min="10755" max="10755" width="9.42578125" style="3" customWidth="1"/>
    <col min="10756" max="10756" width="6.85546875" style="3" customWidth="1"/>
    <col min="10757" max="10757" width="9.140625" style="3" customWidth="1"/>
    <col min="10758" max="11008" width="9.140625" style="3"/>
    <col min="11009" max="11009" width="4" style="3" bestFit="1" customWidth="1"/>
    <col min="11010" max="11010" width="58.42578125" style="3" customWidth="1"/>
    <col min="11011" max="11011" width="9.42578125" style="3" customWidth="1"/>
    <col min="11012" max="11012" width="6.85546875" style="3" customWidth="1"/>
    <col min="11013" max="11013" width="9.140625" style="3" customWidth="1"/>
    <col min="11014" max="11264" width="9.140625" style="3"/>
    <col min="11265" max="11265" width="4" style="3" bestFit="1" customWidth="1"/>
    <col min="11266" max="11266" width="58.42578125" style="3" customWidth="1"/>
    <col min="11267" max="11267" width="9.42578125" style="3" customWidth="1"/>
    <col min="11268" max="11268" width="6.85546875" style="3" customWidth="1"/>
    <col min="11269" max="11269" width="9.140625" style="3" customWidth="1"/>
    <col min="11270" max="11520" width="9.140625" style="3"/>
    <col min="11521" max="11521" width="4" style="3" bestFit="1" customWidth="1"/>
    <col min="11522" max="11522" width="58.42578125" style="3" customWidth="1"/>
    <col min="11523" max="11523" width="9.42578125" style="3" customWidth="1"/>
    <col min="11524" max="11524" width="6.85546875" style="3" customWidth="1"/>
    <col min="11525" max="11525" width="9.140625" style="3" customWidth="1"/>
    <col min="11526" max="11776" width="9.140625" style="3"/>
    <col min="11777" max="11777" width="4" style="3" bestFit="1" customWidth="1"/>
    <col min="11778" max="11778" width="58.42578125" style="3" customWidth="1"/>
    <col min="11779" max="11779" width="9.42578125" style="3" customWidth="1"/>
    <col min="11780" max="11780" width="6.85546875" style="3" customWidth="1"/>
    <col min="11781" max="11781" width="9.140625" style="3" customWidth="1"/>
    <col min="11782" max="12032" width="9.140625" style="3"/>
    <col min="12033" max="12033" width="4" style="3" bestFit="1" customWidth="1"/>
    <col min="12034" max="12034" width="58.42578125" style="3" customWidth="1"/>
    <col min="12035" max="12035" width="9.42578125" style="3" customWidth="1"/>
    <col min="12036" max="12036" width="6.85546875" style="3" customWidth="1"/>
    <col min="12037" max="12037" width="9.140625" style="3" customWidth="1"/>
    <col min="12038" max="12288" width="9.140625" style="3"/>
    <col min="12289" max="12289" width="4" style="3" bestFit="1" customWidth="1"/>
    <col min="12290" max="12290" width="58.42578125" style="3" customWidth="1"/>
    <col min="12291" max="12291" width="9.42578125" style="3" customWidth="1"/>
    <col min="12292" max="12292" width="6.85546875" style="3" customWidth="1"/>
    <col min="12293" max="12293" width="9.140625" style="3" customWidth="1"/>
    <col min="12294" max="12544" width="9.140625" style="3"/>
    <col min="12545" max="12545" width="4" style="3" bestFit="1" customWidth="1"/>
    <col min="12546" max="12546" width="58.42578125" style="3" customWidth="1"/>
    <col min="12547" max="12547" width="9.42578125" style="3" customWidth="1"/>
    <col min="12548" max="12548" width="6.85546875" style="3" customWidth="1"/>
    <col min="12549" max="12549" width="9.140625" style="3" customWidth="1"/>
    <col min="12550" max="12800" width="9.140625" style="3"/>
    <col min="12801" max="12801" width="4" style="3" bestFit="1" customWidth="1"/>
    <col min="12802" max="12802" width="58.42578125" style="3" customWidth="1"/>
    <col min="12803" max="12803" width="9.42578125" style="3" customWidth="1"/>
    <col min="12804" max="12804" width="6.85546875" style="3" customWidth="1"/>
    <col min="12805" max="12805" width="9.140625" style="3" customWidth="1"/>
    <col min="12806" max="13056" width="9.140625" style="3"/>
    <col min="13057" max="13057" width="4" style="3" bestFit="1" customWidth="1"/>
    <col min="13058" max="13058" width="58.42578125" style="3" customWidth="1"/>
    <col min="13059" max="13059" width="9.42578125" style="3" customWidth="1"/>
    <col min="13060" max="13060" width="6.85546875" style="3" customWidth="1"/>
    <col min="13061" max="13061" width="9.140625" style="3" customWidth="1"/>
    <col min="13062" max="13312" width="9.140625" style="3"/>
    <col min="13313" max="13313" width="4" style="3" bestFit="1" customWidth="1"/>
    <col min="13314" max="13314" width="58.42578125" style="3" customWidth="1"/>
    <col min="13315" max="13315" width="9.42578125" style="3" customWidth="1"/>
    <col min="13316" max="13316" width="6.85546875" style="3" customWidth="1"/>
    <col min="13317" max="13317" width="9.140625" style="3" customWidth="1"/>
    <col min="13318" max="13568" width="9.140625" style="3"/>
    <col min="13569" max="13569" width="4" style="3" bestFit="1" customWidth="1"/>
    <col min="13570" max="13570" width="58.42578125" style="3" customWidth="1"/>
    <col min="13571" max="13571" width="9.42578125" style="3" customWidth="1"/>
    <col min="13572" max="13572" width="6.85546875" style="3" customWidth="1"/>
    <col min="13573" max="13573" width="9.140625" style="3" customWidth="1"/>
    <col min="13574" max="13824" width="9.140625" style="3"/>
    <col min="13825" max="13825" width="4" style="3" bestFit="1" customWidth="1"/>
    <col min="13826" max="13826" width="58.42578125" style="3" customWidth="1"/>
    <col min="13827" max="13827" width="9.42578125" style="3" customWidth="1"/>
    <col min="13828" max="13828" width="6.85546875" style="3" customWidth="1"/>
    <col min="13829" max="13829" width="9.140625" style="3" customWidth="1"/>
    <col min="13830" max="14080" width="9.140625" style="3"/>
    <col min="14081" max="14081" width="4" style="3" bestFit="1" customWidth="1"/>
    <col min="14082" max="14082" width="58.42578125" style="3" customWidth="1"/>
    <col min="14083" max="14083" width="9.42578125" style="3" customWidth="1"/>
    <col min="14084" max="14084" width="6.85546875" style="3" customWidth="1"/>
    <col min="14085" max="14085" width="9.140625" style="3" customWidth="1"/>
    <col min="14086" max="14336" width="9.140625" style="3"/>
    <col min="14337" max="14337" width="4" style="3" bestFit="1" customWidth="1"/>
    <col min="14338" max="14338" width="58.42578125" style="3" customWidth="1"/>
    <col min="14339" max="14339" width="9.42578125" style="3" customWidth="1"/>
    <col min="14340" max="14340" width="6.85546875" style="3" customWidth="1"/>
    <col min="14341" max="14341" width="9.140625" style="3" customWidth="1"/>
    <col min="14342" max="14592" width="9.140625" style="3"/>
    <col min="14593" max="14593" width="4" style="3" bestFit="1" customWidth="1"/>
    <col min="14594" max="14594" width="58.42578125" style="3" customWidth="1"/>
    <col min="14595" max="14595" width="9.42578125" style="3" customWidth="1"/>
    <col min="14596" max="14596" width="6.85546875" style="3" customWidth="1"/>
    <col min="14597" max="14597" width="9.140625" style="3" customWidth="1"/>
    <col min="14598" max="14848" width="9.140625" style="3"/>
    <col min="14849" max="14849" width="4" style="3" bestFit="1" customWidth="1"/>
    <col min="14850" max="14850" width="58.42578125" style="3" customWidth="1"/>
    <col min="14851" max="14851" width="9.42578125" style="3" customWidth="1"/>
    <col min="14852" max="14852" width="6.85546875" style="3" customWidth="1"/>
    <col min="14853" max="14853" width="9.140625" style="3" customWidth="1"/>
    <col min="14854" max="15104" width="9.140625" style="3"/>
    <col min="15105" max="15105" width="4" style="3" bestFit="1" customWidth="1"/>
    <col min="15106" max="15106" width="58.42578125" style="3" customWidth="1"/>
    <col min="15107" max="15107" width="9.42578125" style="3" customWidth="1"/>
    <col min="15108" max="15108" width="6.85546875" style="3" customWidth="1"/>
    <col min="15109" max="15109" width="9.140625" style="3" customWidth="1"/>
    <col min="15110" max="15360" width="9.140625" style="3"/>
    <col min="15361" max="15361" width="4" style="3" bestFit="1" customWidth="1"/>
    <col min="15362" max="15362" width="58.42578125" style="3" customWidth="1"/>
    <col min="15363" max="15363" width="9.42578125" style="3" customWidth="1"/>
    <col min="15364" max="15364" width="6.85546875" style="3" customWidth="1"/>
    <col min="15365" max="15365" width="9.140625" style="3" customWidth="1"/>
    <col min="15366" max="15616" width="9.140625" style="3"/>
    <col min="15617" max="15617" width="4" style="3" bestFit="1" customWidth="1"/>
    <col min="15618" max="15618" width="58.42578125" style="3" customWidth="1"/>
    <col min="15619" max="15619" width="9.42578125" style="3" customWidth="1"/>
    <col min="15620" max="15620" width="6.85546875" style="3" customWidth="1"/>
    <col min="15621" max="15621" width="9.140625" style="3" customWidth="1"/>
    <col min="15622" max="15872" width="9.140625" style="3"/>
    <col min="15873" max="15873" width="4" style="3" bestFit="1" customWidth="1"/>
    <col min="15874" max="15874" width="58.42578125" style="3" customWidth="1"/>
    <col min="15875" max="15875" width="9.42578125" style="3" customWidth="1"/>
    <col min="15876" max="15876" width="6.85546875" style="3" customWidth="1"/>
    <col min="15877" max="15877" width="9.140625" style="3" customWidth="1"/>
    <col min="15878" max="16128" width="9.140625" style="3"/>
    <col min="16129" max="16129" width="4" style="3" bestFit="1" customWidth="1"/>
    <col min="16130" max="16130" width="58.42578125" style="3" customWidth="1"/>
    <col min="16131" max="16131" width="9.42578125" style="3" customWidth="1"/>
    <col min="16132" max="16132" width="6.85546875" style="3" customWidth="1"/>
    <col min="16133" max="16133" width="9.140625" style="3" customWidth="1"/>
    <col min="16134" max="16384" width="9.140625" style="3"/>
  </cols>
  <sheetData>
    <row r="1" spans="1:13" x14ac:dyDescent="0.2">
      <c r="A1" s="1" t="s">
        <v>85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</row>
    <row r="2" spans="1:13" s="6" customFormat="1" ht="14.45" customHeight="1" x14ac:dyDescent="0.25">
      <c r="A2" s="4" t="s">
        <v>0</v>
      </c>
      <c r="B2" s="5"/>
      <c r="C2" s="5"/>
      <c r="D2" s="5"/>
      <c r="E2" s="5"/>
    </row>
    <row r="3" spans="1:13" s="6" customFormat="1" ht="22.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</row>
    <row r="4" spans="1:13" s="6" customFormat="1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</row>
    <row r="5" spans="1:13" s="6" customFormat="1" x14ac:dyDescent="0.25">
      <c r="A5" s="9" t="s">
        <v>6</v>
      </c>
      <c r="B5" s="10" t="s">
        <v>7</v>
      </c>
      <c r="C5" s="8">
        <v>0</v>
      </c>
      <c r="D5" s="8">
        <v>0</v>
      </c>
      <c r="E5" s="11">
        <v>750000</v>
      </c>
    </row>
    <row r="6" spans="1:13" x14ac:dyDescent="0.25">
      <c r="A6" s="12" t="s">
        <v>8</v>
      </c>
      <c r="B6" s="13" t="s">
        <v>9</v>
      </c>
      <c r="C6" s="14">
        <v>80950</v>
      </c>
      <c r="D6" s="14">
        <v>0</v>
      </c>
      <c r="E6" s="14">
        <v>0</v>
      </c>
    </row>
    <row r="7" spans="1:13" x14ac:dyDescent="0.25">
      <c r="A7" s="15" t="s">
        <v>10</v>
      </c>
      <c r="B7" s="16" t="s">
        <v>11</v>
      </c>
      <c r="C7" s="17">
        <f>SUM(C6+C5)</f>
        <v>80950</v>
      </c>
      <c r="D7" s="17">
        <f t="shared" ref="D7:E7" si="0">SUM(D6+D5)</f>
        <v>0</v>
      </c>
      <c r="E7" s="17">
        <f t="shared" si="0"/>
        <v>750000</v>
      </c>
    </row>
    <row r="8" spans="1:13" x14ac:dyDescent="0.25">
      <c r="A8" s="12" t="s">
        <v>12</v>
      </c>
      <c r="B8" s="13" t="s">
        <v>13</v>
      </c>
      <c r="C8" s="14">
        <v>475108944</v>
      </c>
      <c r="D8" s="14">
        <v>0</v>
      </c>
      <c r="E8" s="14">
        <v>474488030</v>
      </c>
      <c r="F8" s="18"/>
    </row>
    <row r="9" spans="1:13" x14ac:dyDescent="0.25">
      <c r="A9" s="12" t="s">
        <v>14</v>
      </c>
      <c r="B9" s="13" t="s">
        <v>15</v>
      </c>
      <c r="C9" s="14">
        <v>388478</v>
      </c>
      <c r="D9" s="14">
        <v>0</v>
      </c>
      <c r="E9" s="14">
        <v>268277</v>
      </c>
    </row>
    <row r="10" spans="1:13" x14ac:dyDescent="0.25">
      <c r="A10" s="19" t="s">
        <v>16</v>
      </c>
      <c r="B10" s="13" t="s">
        <v>17</v>
      </c>
      <c r="C10" s="14">
        <v>0</v>
      </c>
      <c r="D10" s="14"/>
      <c r="E10" s="14">
        <v>5214809</v>
      </c>
    </row>
    <row r="11" spans="1:13" x14ac:dyDescent="0.25">
      <c r="A11" s="15" t="s">
        <v>18</v>
      </c>
      <c r="B11" s="16" t="s">
        <v>19</v>
      </c>
      <c r="C11" s="17">
        <f>SUM(C8:C10)</f>
        <v>475497422</v>
      </c>
      <c r="D11" s="17">
        <f t="shared" ref="D11:E11" si="1">SUM(D8:D10)</f>
        <v>0</v>
      </c>
      <c r="E11" s="17">
        <f t="shared" si="1"/>
        <v>479971116</v>
      </c>
    </row>
    <row r="12" spans="1:13" x14ac:dyDescent="0.25">
      <c r="A12" s="12" t="s">
        <v>20</v>
      </c>
      <c r="B12" s="13" t="s">
        <v>21</v>
      </c>
      <c r="C12" s="14">
        <v>2110000</v>
      </c>
      <c r="D12" s="14">
        <v>0</v>
      </c>
      <c r="E12" s="14">
        <v>2110000</v>
      </c>
    </row>
    <row r="13" spans="1:13" x14ac:dyDescent="0.25">
      <c r="A13" s="12" t="s">
        <v>22</v>
      </c>
      <c r="B13" s="13" t="s">
        <v>23</v>
      </c>
      <c r="C13" s="14">
        <v>2110000</v>
      </c>
      <c r="D13" s="14">
        <v>0</v>
      </c>
      <c r="E13" s="14">
        <v>2110000</v>
      </c>
    </row>
    <row r="14" spans="1:13" x14ac:dyDescent="0.25">
      <c r="A14" s="15" t="s">
        <v>24</v>
      </c>
      <c r="B14" s="16" t="s">
        <v>25</v>
      </c>
      <c r="C14" s="17">
        <f>C12</f>
        <v>2110000</v>
      </c>
      <c r="D14" s="17">
        <f>D12</f>
        <v>0</v>
      </c>
      <c r="E14" s="17">
        <f>E12</f>
        <v>2110000</v>
      </c>
    </row>
    <row r="15" spans="1:13" ht="21" x14ac:dyDescent="0.25">
      <c r="A15" s="15" t="s">
        <v>26</v>
      </c>
      <c r="B15" s="16" t="s">
        <v>27</v>
      </c>
      <c r="C15" s="17">
        <f>C7+C11+C14</f>
        <v>477688372</v>
      </c>
      <c r="D15" s="17">
        <f t="shared" ref="D15:E15" si="2">D7+D11+D14</f>
        <v>0</v>
      </c>
      <c r="E15" s="17">
        <f t="shared" si="2"/>
        <v>482831116</v>
      </c>
    </row>
    <row r="16" spans="1:13" x14ac:dyDescent="0.25">
      <c r="A16" s="15">
        <v>36</v>
      </c>
      <c r="B16" s="13" t="s">
        <v>28</v>
      </c>
      <c r="C16" s="14">
        <v>5000000</v>
      </c>
      <c r="D16" s="14"/>
      <c r="E16" s="14">
        <v>5000000</v>
      </c>
    </row>
    <row r="17" spans="1:5" x14ac:dyDescent="0.25">
      <c r="A17" s="15">
        <v>41</v>
      </c>
      <c r="B17" s="13" t="s">
        <v>29</v>
      </c>
      <c r="C17" s="14">
        <v>5000000</v>
      </c>
      <c r="D17" s="14"/>
      <c r="E17" s="14">
        <v>5000000</v>
      </c>
    </row>
    <row r="18" spans="1:5" x14ac:dyDescent="0.25">
      <c r="A18" s="15">
        <v>42</v>
      </c>
      <c r="B18" s="13" t="s">
        <v>30</v>
      </c>
      <c r="C18" s="14">
        <v>5000000</v>
      </c>
      <c r="D18" s="14"/>
      <c r="E18" s="14">
        <v>5000000</v>
      </c>
    </row>
    <row r="19" spans="1:5" x14ac:dyDescent="0.25">
      <c r="A19" s="15">
        <v>43</v>
      </c>
      <c r="B19" s="16" t="s">
        <v>31</v>
      </c>
      <c r="C19" s="17">
        <f>SUM(C18)</f>
        <v>5000000</v>
      </c>
      <c r="D19" s="17">
        <f>SUM(D18)</f>
        <v>0</v>
      </c>
      <c r="E19" s="17">
        <f>SUM(E18)</f>
        <v>5000000</v>
      </c>
    </row>
    <row r="20" spans="1:5" x14ac:dyDescent="0.25">
      <c r="A20" s="12">
        <v>49</v>
      </c>
      <c r="B20" s="13" t="s">
        <v>32</v>
      </c>
      <c r="C20" s="14">
        <v>464325</v>
      </c>
      <c r="D20" s="14">
        <v>0</v>
      </c>
      <c r="E20" s="14">
        <v>308440</v>
      </c>
    </row>
    <row r="21" spans="1:5" x14ac:dyDescent="0.25">
      <c r="A21" s="15">
        <v>52</v>
      </c>
      <c r="B21" s="16" t="s">
        <v>33</v>
      </c>
      <c r="C21" s="17">
        <f>C20</f>
        <v>464325</v>
      </c>
      <c r="D21" s="17">
        <f t="shared" ref="D21:E21" si="3">D20</f>
        <v>0</v>
      </c>
      <c r="E21" s="17">
        <f t="shared" si="3"/>
        <v>308440</v>
      </c>
    </row>
    <row r="22" spans="1:5" x14ac:dyDescent="0.25">
      <c r="A22" s="12">
        <v>53</v>
      </c>
      <c r="B22" s="13" t="s">
        <v>34</v>
      </c>
      <c r="C22" s="14">
        <v>27757501</v>
      </c>
      <c r="D22" s="14">
        <v>0</v>
      </c>
      <c r="E22" s="14">
        <v>172508879</v>
      </c>
    </row>
    <row r="23" spans="1:5" x14ac:dyDescent="0.25">
      <c r="A23" s="15">
        <v>55</v>
      </c>
      <c r="B23" s="16" t="s">
        <v>35</v>
      </c>
      <c r="C23" s="14">
        <v>27757501</v>
      </c>
      <c r="D23" s="17">
        <v>0</v>
      </c>
      <c r="E23" s="14">
        <f>SUM(E22)</f>
        <v>172508879</v>
      </c>
    </row>
    <row r="24" spans="1:5" x14ac:dyDescent="0.25">
      <c r="A24" s="15">
        <v>59</v>
      </c>
      <c r="B24" s="16" t="s">
        <v>36</v>
      </c>
      <c r="C24" s="17">
        <f>SUM(C23+C21)</f>
        <v>28221826</v>
      </c>
      <c r="D24" s="17">
        <f t="shared" ref="D24:E24" si="4">SUM(D23+D21)</f>
        <v>0</v>
      </c>
      <c r="E24" s="17">
        <f t="shared" si="4"/>
        <v>172817319</v>
      </c>
    </row>
    <row r="25" spans="1:5" ht="22.5" x14ac:dyDescent="0.25">
      <c r="A25" s="12">
        <v>64</v>
      </c>
      <c r="B25" s="13" t="s">
        <v>37</v>
      </c>
      <c r="C25" s="14">
        <v>883568</v>
      </c>
      <c r="D25" s="14">
        <v>0</v>
      </c>
      <c r="E25" s="14">
        <v>669739</v>
      </c>
    </row>
    <row r="26" spans="1:5" x14ac:dyDescent="0.25">
      <c r="A26" s="12">
        <v>68</v>
      </c>
      <c r="B26" s="13" t="s">
        <v>38</v>
      </c>
      <c r="C26" s="14">
        <v>412233</v>
      </c>
      <c r="D26" s="14">
        <v>0</v>
      </c>
      <c r="E26" s="14">
        <v>270847</v>
      </c>
    </row>
    <row r="27" spans="1:5" ht="22.5" x14ac:dyDescent="0.25">
      <c r="A27" s="12">
        <v>69</v>
      </c>
      <c r="B27" s="13" t="s">
        <v>39</v>
      </c>
      <c r="C27" s="14">
        <v>301330</v>
      </c>
      <c r="D27" s="14">
        <v>0</v>
      </c>
      <c r="E27" s="14">
        <v>351092</v>
      </c>
    </row>
    <row r="28" spans="1:5" ht="13.5" customHeight="1" x14ac:dyDescent="0.25">
      <c r="A28" s="12">
        <v>70</v>
      </c>
      <c r="B28" s="13" t="s">
        <v>40</v>
      </c>
      <c r="C28" s="14">
        <v>170005</v>
      </c>
      <c r="D28" s="14">
        <v>0</v>
      </c>
      <c r="E28" s="14">
        <v>47800</v>
      </c>
    </row>
    <row r="29" spans="1:5" ht="22.5" x14ac:dyDescent="0.25">
      <c r="A29" s="12">
        <v>71</v>
      </c>
      <c r="B29" s="13" t="s">
        <v>41</v>
      </c>
      <c r="C29" s="14">
        <v>872570</v>
      </c>
      <c r="D29" s="14">
        <v>0</v>
      </c>
      <c r="E29" s="14">
        <v>907548</v>
      </c>
    </row>
    <row r="30" spans="1:5" ht="17.25" customHeight="1" x14ac:dyDescent="0.25">
      <c r="A30" s="12">
        <v>72</v>
      </c>
      <c r="B30" s="13" t="s">
        <v>42</v>
      </c>
      <c r="C30" s="14">
        <v>485990</v>
      </c>
      <c r="D30" s="14">
        <v>0</v>
      </c>
      <c r="E30" s="14">
        <v>469047</v>
      </c>
    </row>
    <row r="31" spans="1:5" ht="14.25" customHeight="1" x14ac:dyDescent="0.25">
      <c r="A31" s="12">
        <v>73</v>
      </c>
      <c r="B31" s="13" t="s">
        <v>43</v>
      </c>
      <c r="C31" s="14">
        <v>386580</v>
      </c>
      <c r="D31" s="14"/>
      <c r="E31" s="14">
        <v>411501</v>
      </c>
    </row>
    <row r="32" spans="1:5" ht="22.5" x14ac:dyDescent="0.25">
      <c r="A32" s="12">
        <v>75</v>
      </c>
      <c r="B32" s="13" t="s">
        <v>44</v>
      </c>
      <c r="C32" s="14">
        <v>0</v>
      </c>
      <c r="D32" s="14">
        <v>0</v>
      </c>
      <c r="E32" s="14">
        <v>0</v>
      </c>
    </row>
    <row r="33" spans="1:5" ht="12.75" customHeight="1" x14ac:dyDescent="0.25">
      <c r="A33" s="12">
        <v>80</v>
      </c>
      <c r="B33" s="13" t="s">
        <v>45</v>
      </c>
      <c r="C33" s="14">
        <v>0</v>
      </c>
      <c r="D33" s="14">
        <v>0</v>
      </c>
      <c r="E33" s="14">
        <v>0</v>
      </c>
    </row>
    <row r="34" spans="1:5" x14ac:dyDescent="0.25">
      <c r="A34" s="15">
        <v>103</v>
      </c>
      <c r="B34" s="16" t="s">
        <v>46</v>
      </c>
      <c r="C34" s="17">
        <f>C25+C29</f>
        <v>1756138</v>
      </c>
      <c r="D34" s="17">
        <f t="shared" ref="D34:E34" si="5">D25+D29</f>
        <v>0</v>
      </c>
      <c r="E34" s="17">
        <f t="shared" si="5"/>
        <v>1577287</v>
      </c>
    </row>
    <row r="35" spans="1:5" ht="22.5" x14ac:dyDescent="0.25">
      <c r="A35" s="12">
        <v>115</v>
      </c>
      <c r="B35" s="13" t="s">
        <v>47</v>
      </c>
      <c r="C35" s="14">
        <f>C37+C36+C38</f>
        <v>608000</v>
      </c>
      <c r="D35" s="14">
        <f>D37+D36+D38</f>
        <v>0</v>
      </c>
      <c r="E35" s="14">
        <v>0</v>
      </c>
    </row>
    <row r="36" spans="1:5" ht="23.25" customHeight="1" x14ac:dyDescent="0.25">
      <c r="A36" s="12">
        <v>116</v>
      </c>
      <c r="B36" s="13" t="s">
        <v>48</v>
      </c>
      <c r="C36" s="14">
        <v>0</v>
      </c>
      <c r="D36" s="14">
        <v>0</v>
      </c>
      <c r="E36" s="14">
        <v>0</v>
      </c>
    </row>
    <row r="37" spans="1:5" ht="22.5" x14ac:dyDescent="0.25">
      <c r="A37" s="12">
        <v>118</v>
      </c>
      <c r="B37" s="13" t="s">
        <v>49</v>
      </c>
      <c r="C37" s="14">
        <v>0</v>
      </c>
      <c r="D37" s="14">
        <v>0</v>
      </c>
      <c r="E37" s="14">
        <v>0</v>
      </c>
    </row>
    <row r="38" spans="1:5" ht="22.5" x14ac:dyDescent="0.25">
      <c r="A38" s="12">
        <v>120</v>
      </c>
      <c r="B38" s="13" t="s">
        <v>50</v>
      </c>
      <c r="C38" s="14">
        <v>608000</v>
      </c>
      <c r="D38" s="14">
        <v>0</v>
      </c>
      <c r="E38" s="14">
        <v>0</v>
      </c>
    </row>
    <row r="39" spans="1:5" x14ac:dyDescent="0.25">
      <c r="A39" s="15">
        <v>144</v>
      </c>
      <c r="B39" s="16" t="s">
        <v>51</v>
      </c>
      <c r="C39" s="17">
        <f>C35</f>
        <v>608000</v>
      </c>
      <c r="D39" s="17">
        <f t="shared" ref="D39:E39" si="6">D35</f>
        <v>0</v>
      </c>
      <c r="E39" s="17">
        <f t="shared" si="6"/>
        <v>0</v>
      </c>
    </row>
    <row r="40" spans="1:5" x14ac:dyDescent="0.25">
      <c r="A40" s="12">
        <v>145</v>
      </c>
      <c r="B40" s="13" t="s">
        <v>52</v>
      </c>
      <c r="C40" s="14">
        <v>494617</v>
      </c>
      <c r="D40" s="14">
        <v>0</v>
      </c>
      <c r="E40" s="14">
        <v>632769</v>
      </c>
    </row>
    <row r="41" spans="1:5" x14ac:dyDescent="0.25">
      <c r="A41" s="12">
        <v>151</v>
      </c>
      <c r="B41" s="13" t="s">
        <v>53</v>
      </c>
      <c r="C41" s="14">
        <v>494617</v>
      </c>
      <c r="D41" s="14">
        <v>0</v>
      </c>
      <c r="E41" s="14">
        <v>632769</v>
      </c>
    </row>
    <row r="42" spans="1:5" x14ac:dyDescent="0.25">
      <c r="A42" s="12">
        <v>154</v>
      </c>
      <c r="B42" s="13" t="s">
        <v>54</v>
      </c>
      <c r="C42" s="14">
        <v>30000</v>
      </c>
      <c r="D42" s="14"/>
      <c r="E42" s="14">
        <v>100000</v>
      </c>
    </row>
    <row r="43" spans="1:5" x14ac:dyDescent="0.25">
      <c r="A43" s="15">
        <v>160</v>
      </c>
      <c r="B43" s="16" t="s">
        <v>55</v>
      </c>
      <c r="C43" s="17">
        <f>C40+C42</f>
        <v>524617</v>
      </c>
      <c r="D43" s="17">
        <f t="shared" ref="D43:E43" si="7">D40+D42</f>
        <v>0</v>
      </c>
      <c r="E43" s="17">
        <f t="shared" si="7"/>
        <v>732769</v>
      </c>
    </row>
    <row r="44" spans="1:5" x14ac:dyDescent="0.25">
      <c r="A44" s="15">
        <v>161</v>
      </c>
      <c r="B44" s="16" t="s">
        <v>56</v>
      </c>
      <c r="C44" s="17">
        <f>C34+C39+C43</f>
        <v>2888755</v>
      </c>
      <c r="D44" s="17">
        <f t="shared" ref="D44:E44" si="8">D34+D39+D43</f>
        <v>0</v>
      </c>
      <c r="E44" s="17">
        <f t="shared" si="8"/>
        <v>2310056</v>
      </c>
    </row>
    <row r="45" spans="1:5" x14ac:dyDescent="0.25">
      <c r="A45" s="12">
        <v>163</v>
      </c>
      <c r="B45" s="13" t="s">
        <v>57</v>
      </c>
      <c r="C45" s="14">
        <v>196084</v>
      </c>
      <c r="D45" s="14">
        <v>0</v>
      </c>
      <c r="E45" s="14">
        <v>224277</v>
      </c>
    </row>
    <row r="46" spans="1:5" s="20" customFormat="1" ht="10.5" x14ac:dyDescent="0.25">
      <c r="A46" s="15">
        <v>166</v>
      </c>
      <c r="B46" s="16" t="s">
        <v>58</v>
      </c>
      <c r="C46" s="17">
        <f>C45</f>
        <v>196084</v>
      </c>
      <c r="D46" s="17">
        <f t="shared" ref="D46:E46" si="9">D45</f>
        <v>0</v>
      </c>
      <c r="E46" s="17">
        <f t="shared" si="9"/>
        <v>224277</v>
      </c>
    </row>
    <row r="47" spans="1:5" s="20" customFormat="1" x14ac:dyDescent="0.25">
      <c r="A47" s="12">
        <v>168</v>
      </c>
      <c r="B47" s="13" t="s">
        <v>59</v>
      </c>
      <c r="C47" s="14">
        <v>-116406</v>
      </c>
      <c r="D47" s="14"/>
      <c r="E47" s="14">
        <v>-205143</v>
      </c>
    </row>
    <row r="48" spans="1:5" s="20" customFormat="1" ht="10.5" x14ac:dyDescent="0.25">
      <c r="A48" s="15">
        <v>169</v>
      </c>
      <c r="B48" s="16" t="s">
        <v>60</v>
      </c>
      <c r="C48" s="17">
        <v>-116406</v>
      </c>
      <c r="D48" s="17"/>
      <c r="E48" s="17">
        <v>-205143</v>
      </c>
    </row>
    <row r="49" spans="1:5" s="20" customFormat="1" x14ac:dyDescent="0.25">
      <c r="A49" s="12">
        <v>170</v>
      </c>
      <c r="B49" s="13" t="s">
        <v>61</v>
      </c>
      <c r="C49" s="14">
        <v>72872</v>
      </c>
      <c r="D49" s="14"/>
      <c r="E49" s="14">
        <v>59896</v>
      </c>
    </row>
    <row r="50" spans="1:5" s="20" customFormat="1" x14ac:dyDescent="0.25">
      <c r="A50" s="12">
        <v>174</v>
      </c>
      <c r="B50" s="16" t="s">
        <v>62</v>
      </c>
      <c r="C50" s="17">
        <f>SUM(C49)</f>
        <v>72872</v>
      </c>
      <c r="D50" s="17">
        <f t="shared" ref="D50:E50" si="10">SUM(D49)</f>
        <v>0</v>
      </c>
      <c r="E50" s="17">
        <f t="shared" si="10"/>
        <v>59896</v>
      </c>
    </row>
    <row r="51" spans="1:5" s="20" customFormat="1" ht="10.5" x14ac:dyDescent="0.25">
      <c r="A51" s="15">
        <v>175</v>
      </c>
      <c r="B51" s="16" t="s">
        <v>63</v>
      </c>
      <c r="C51" s="17">
        <f>C46+C48+C50</f>
        <v>152550</v>
      </c>
      <c r="D51" s="17">
        <f t="shared" ref="D51:E51" si="11">D46+D48+D50</f>
        <v>0</v>
      </c>
      <c r="E51" s="17">
        <f t="shared" si="11"/>
        <v>79030</v>
      </c>
    </row>
    <row r="52" spans="1:5" s="20" customFormat="1" x14ac:dyDescent="0.25">
      <c r="A52" s="12">
        <v>174</v>
      </c>
      <c r="B52" s="13" t="s">
        <v>64</v>
      </c>
      <c r="C52" s="14">
        <v>0</v>
      </c>
      <c r="D52" s="14"/>
      <c r="E52" s="14">
        <v>0</v>
      </c>
    </row>
    <row r="53" spans="1:5" s="20" customFormat="1" ht="10.5" x14ac:dyDescent="0.25">
      <c r="A53" s="15">
        <v>177</v>
      </c>
      <c r="B53" s="16" t="s">
        <v>65</v>
      </c>
      <c r="C53" s="17">
        <v>0</v>
      </c>
      <c r="D53" s="17"/>
      <c r="E53" s="17">
        <v>0</v>
      </c>
    </row>
    <row r="54" spans="1:5" x14ac:dyDescent="0.25">
      <c r="A54" s="15">
        <v>180</v>
      </c>
      <c r="B54" s="16" t="s">
        <v>66</v>
      </c>
      <c r="C54" s="17">
        <f>C15+C19+C24+C44+C51+C53</f>
        <v>513951503</v>
      </c>
      <c r="D54" s="17">
        <f t="shared" ref="D54:E54" si="12">D15+D19+D24+D44+D51+D53</f>
        <v>0</v>
      </c>
      <c r="E54" s="17">
        <f t="shared" si="12"/>
        <v>663037521</v>
      </c>
    </row>
    <row r="55" spans="1:5" x14ac:dyDescent="0.25">
      <c r="A55" s="15"/>
      <c r="B55" s="16"/>
      <c r="C55" s="17"/>
      <c r="D55" s="17"/>
      <c r="E55" s="17"/>
    </row>
    <row r="56" spans="1:5" x14ac:dyDescent="0.25">
      <c r="A56" s="15"/>
      <c r="B56" s="16"/>
      <c r="C56" s="17"/>
      <c r="D56" s="17"/>
      <c r="E56" s="17"/>
    </row>
    <row r="57" spans="1:5" x14ac:dyDescent="0.25">
      <c r="A57" s="15"/>
      <c r="B57" s="16"/>
      <c r="C57" s="17"/>
      <c r="D57" s="17"/>
      <c r="E57" s="17"/>
    </row>
    <row r="58" spans="1:5" ht="22.5" x14ac:dyDescent="0.25">
      <c r="A58" s="21" t="s">
        <v>1</v>
      </c>
      <c r="B58" s="21" t="s">
        <v>2</v>
      </c>
      <c r="C58" s="21" t="s">
        <v>3</v>
      </c>
      <c r="D58" s="21" t="s">
        <v>4</v>
      </c>
      <c r="E58" s="21" t="s">
        <v>5</v>
      </c>
    </row>
    <row r="59" spans="1:5" x14ac:dyDescent="0.25">
      <c r="A59" s="15">
        <v>181</v>
      </c>
      <c r="B59" s="16" t="s">
        <v>67</v>
      </c>
      <c r="C59" s="17">
        <v>513475575</v>
      </c>
      <c r="D59" s="17">
        <v>0</v>
      </c>
      <c r="E59" s="17">
        <v>513475575</v>
      </c>
    </row>
    <row r="60" spans="1:5" x14ac:dyDescent="0.25">
      <c r="A60" s="15">
        <v>185</v>
      </c>
      <c r="B60" s="16" t="s">
        <v>68</v>
      </c>
      <c r="C60" s="17">
        <v>4839299</v>
      </c>
      <c r="D60" s="17">
        <v>0</v>
      </c>
      <c r="E60" s="17">
        <v>4839299</v>
      </c>
    </row>
    <row r="61" spans="1:5" x14ac:dyDescent="0.25">
      <c r="A61" s="12">
        <v>187</v>
      </c>
      <c r="B61" s="13" t="s">
        <v>69</v>
      </c>
      <c r="C61" s="14">
        <v>-15281055</v>
      </c>
      <c r="D61" s="14">
        <v>0</v>
      </c>
      <c r="E61" s="14">
        <v>-25584661</v>
      </c>
    </row>
    <row r="62" spans="1:5" x14ac:dyDescent="0.25">
      <c r="A62" s="12">
        <v>189</v>
      </c>
      <c r="B62" s="13" t="s">
        <v>70</v>
      </c>
      <c r="C62" s="14">
        <v>-10303606</v>
      </c>
      <c r="D62" s="14">
        <v>0</v>
      </c>
      <c r="E62" s="14">
        <v>7407851</v>
      </c>
    </row>
    <row r="63" spans="1:5" x14ac:dyDescent="0.25">
      <c r="A63" s="15">
        <v>190</v>
      </c>
      <c r="B63" s="16" t="s">
        <v>71</v>
      </c>
      <c r="C63" s="17">
        <f>C59+C60+C61+C62</f>
        <v>492730213</v>
      </c>
      <c r="D63" s="17">
        <f t="shared" ref="D63:E63" si="13">D59+D60+D61+D62</f>
        <v>0</v>
      </c>
      <c r="E63" s="17">
        <f t="shared" si="13"/>
        <v>500138064</v>
      </c>
    </row>
    <row r="64" spans="1:5" x14ac:dyDescent="0.25">
      <c r="A64" s="12">
        <v>220</v>
      </c>
      <c r="B64" s="13" t="s">
        <v>72</v>
      </c>
      <c r="C64" s="14">
        <v>777939</v>
      </c>
      <c r="D64" s="14">
        <v>0</v>
      </c>
      <c r="E64" s="14">
        <v>0</v>
      </c>
    </row>
    <row r="65" spans="1:5" x14ac:dyDescent="0.25">
      <c r="A65" s="12">
        <v>221</v>
      </c>
      <c r="B65" s="13" t="s">
        <v>73</v>
      </c>
      <c r="C65" s="14">
        <v>0</v>
      </c>
      <c r="D65" s="14">
        <v>0</v>
      </c>
      <c r="E65" s="14">
        <v>0</v>
      </c>
    </row>
    <row r="66" spans="1:5" ht="22.5" x14ac:dyDescent="0.25">
      <c r="A66" s="12">
        <v>230</v>
      </c>
      <c r="B66" s="13" t="s">
        <v>74</v>
      </c>
      <c r="C66" s="14">
        <v>1415033</v>
      </c>
      <c r="D66" s="14">
        <v>0</v>
      </c>
      <c r="E66" s="14">
        <v>1587808</v>
      </c>
    </row>
    <row r="67" spans="1:5" ht="22.5" x14ac:dyDescent="0.25">
      <c r="A67" s="12">
        <v>235</v>
      </c>
      <c r="B67" s="13" t="s">
        <v>75</v>
      </c>
      <c r="C67" s="14">
        <v>1415033</v>
      </c>
      <c r="D67" s="14"/>
      <c r="E67" s="14">
        <v>1587808</v>
      </c>
    </row>
    <row r="68" spans="1:5" ht="21" x14ac:dyDescent="0.25">
      <c r="A68" s="15">
        <v>241</v>
      </c>
      <c r="B68" s="16" t="s">
        <v>76</v>
      </c>
      <c r="C68" s="17">
        <f>C64+C67</f>
        <v>2192972</v>
      </c>
      <c r="D68" s="17">
        <f t="shared" ref="D68:E68" si="14">D64+D67</f>
        <v>0</v>
      </c>
      <c r="E68" s="17">
        <f t="shared" si="14"/>
        <v>1587808</v>
      </c>
    </row>
    <row r="69" spans="1:5" x14ac:dyDescent="0.25">
      <c r="A69" s="12">
        <v>242</v>
      </c>
      <c r="B69" s="13" t="s">
        <v>77</v>
      </c>
      <c r="C69" s="14">
        <v>1415490</v>
      </c>
      <c r="D69" s="14">
        <v>0</v>
      </c>
      <c r="E69" s="14">
        <v>1258711</v>
      </c>
    </row>
    <row r="70" spans="1:5" x14ac:dyDescent="0.25">
      <c r="A70" s="12">
        <v>244</v>
      </c>
      <c r="B70" s="13" t="s">
        <v>78</v>
      </c>
      <c r="C70" s="14">
        <v>0</v>
      </c>
      <c r="D70" s="14">
        <v>0</v>
      </c>
      <c r="E70" s="14">
        <v>143698</v>
      </c>
    </row>
    <row r="71" spans="1:5" x14ac:dyDescent="0.25">
      <c r="A71" s="15">
        <v>252</v>
      </c>
      <c r="B71" s="16" t="s">
        <v>79</v>
      </c>
      <c r="C71" s="17">
        <f>SUM(C69:C70)</f>
        <v>1415490</v>
      </c>
      <c r="D71" s="17">
        <f t="shared" ref="D71:E71" si="15">SUM(D69:D70)</f>
        <v>0</v>
      </c>
      <c r="E71" s="17">
        <f t="shared" si="15"/>
        <v>1402409</v>
      </c>
    </row>
    <row r="72" spans="1:5" x14ac:dyDescent="0.25">
      <c r="A72" s="15">
        <v>253</v>
      </c>
      <c r="B72" s="16" t="s">
        <v>80</v>
      </c>
      <c r="C72" s="17">
        <f>C68+C71</f>
        <v>3608462</v>
      </c>
      <c r="D72" s="17">
        <f t="shared" ref="D72:E72" si="16">D68+D71</f>
        <v>0</v>
      </c>
      <c r="E72" s="17">
        <f t="shared" si="16"/>
        <v>2990217</v>
      </c>
    </row>
    <row r="73" spans="1:5" x14ac:dyDescent="0.25">
      <c r="A73" s="12">
        <v>256</v>
      </c>
      <c r="B73" s="13" t="s">
        <v>81</v>
      </c>
      <c r="C73" s="14">
        <v>17612828</v>
      </c>
      <c r="D73" s="14">
        <v>0</v>
      </c>
      <c r="E73" s="14">
        <v>1472693</v>
      </c>
    </row>
    <row r="74" spans="1:5" x14ac:dyDescent="0.25">
      <c r="A74" s="12">
        <v>257</v>
      </c>
      <c r="B74" s="13" t="s">
        <v>82</v>
      </c>
      <c r="C74" s="14">
        <v>0</v>
      </c>
      <c r="D74" s="14"/>
      <c r="E74" s="14">
        <v>158436547</v>
      </c>
    </row>
    <row r="75" spans="1:5" x14ac:dyDescent="0.25">
      <c r="A75" s="15">
        <v>258</v>
      </c>
      <c r="B75" s="16" t="s">
        <v>83</v>
      </c>
      <c r="C75" s="17">
        <f>SUM(C73+C74)</f>
        <v>17612828</v>
      </c>
      <c r="D75" s="17">
        <f t="shared" ref="D75:E75" si="17">SUM(D73+D74)</f>
        <v>0</v>
      </c>
      <c r="E75" s="17">
        <f t="shared" si="17"/>
        <v>159909240</v>
      </c>
    </row>
    <row r="76" spans="1:5" x14ac:dyDescent="0.25">
      <c r="A76" s="15">
        <v>259</v>
      </c>
      <c r="B76" s="16" t="s">
        <v>84</v>
      </c>
      <c r="C76" s="17">
        <f>C63+C72+C75</f>
        <v>513951503</v>
      </c>
      <c r="D76" s="17">
        <f t="shared" ref="D76:E76" si="18">D63+D72+D75</f>
        <v>0</v>
      </c>
      <c r="E76" s="17">
        <f t="shared" si="18"/>
        <v>663037521</v>
      </c>
    </row>
  </sheetData>
  <mergeCells count="2">
    <mergeCell ref="A1:E1"/>
    <mergeCell ref="A2:E2"/>
  </mergeCells>
  <pageMargins left="0.59055118110236227" right="0.59055118110236227" top="0.98425196850393704" bottom="0.59055118110236227" header="0.51181102362204722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9.m.önk.mérleg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2018-05-30T07:48:03Z</dcterms:created>
  <dcterms:modified xsi:type="dcterms:W3CDTF">2018-05-30T07:48:29Z</dcterms:modified>
</cp:coreProperties>
</file>