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T költségvetés\"/>
    </mc:Choice>
  </mc:AlternateContent>
  <bookViews>
    <workbookView xWindow="0" yWindow="0" windowWidth="28800" windowHeight="11835"/>
  </bookViews>
  <sheets>
    <sheet name="17. EU-s tábl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85" i="1" l="1"/>
  <c r="M185" i="1" s="1"/>
  <c r="K185" i="1"/>
  <c r="J185" i="1"/>
  <c r="I185" i="1"/>
  <c r="H185" i="1"/>
  <c r="G185" i="1"/>
  <c r="C185" i="1"/>
  <c r="M183" i="1"/>
  <c r="M182" i="1"/>
  <c r="M181" i="1"/>
  <c r="M180" i="1"/>
  <c r="L176" i="1"/>
  <c r="M176" i="1" s="1"/>
  <c r="K176" i="1"/>
  <c r="J176" i="1"/>
  <c r="I176" i="1"/>
  <c r="H176" i="1"/>
  <c r="G176" i="1"/>
  <c r="F176" i="1"/>
  <c r="E176" i="1"/>
  <c r="D176" i="1"/>
  <c r="C176" i="1"/>
  <c r="M171" i="1"/>
  <c r="K157" i="1"/>
  <c r="J157" i="1"/>
  <c r="I157" i="1"/>
  <c r="H157" i="1"/>
  <c r="G157" i="1"/>
  <c r="F157" i="1"/>
  <c r="E157" i="1"/>
  <c r="D157" i="1"/>
  <c r="C157" i="1"/>
  <c r="B157" i="1"/>
  <c r="L154" i="1"/>
  <c r="M154" i="1" s="1"/>
  <c r="L153" i="1"/>
  <c r="M153" i="1" s="1"/>
  <c r="L152" i="1"/>
  <c r="M152" i="1" s="1"/>
  <c r="M149" i="1"/>
  <c r="K149" i="1"/>
  <c r="I149" i="1"/>
  <c r="H149" i="1"/>
  <c r="G149" i="1"/>
  <c r="F149" i="1"/>
  <c r="E149" i="1"/>
  <c r="D149" i="1"/>
  <c r="C146" i="1"/>
  <c r="C149" i="1" s="1"/>
  <c r="B146" i="1"/>
  <c r="B149" i="1" s="1"/>
  <c r="L144" i="1"/>
  <c r="L149" i="1" s="1"/>
  <c r="K131" i="1"/>
  <c r="J131" i="1"/>
  <c r="I131" i="1"/>
  <c r="H131" i="1"/>
  <c r="F131" i="1"/>
  <c r="D131" i="1"/>
  <c r="C131" i="1"/>
  <c r="M128" i="1"/>
  <c r="L128" i="1"/>
  <c r="B128" i="1"/>
  <c r="L127" i="1"/>
  <c r="M127" i="1" s="1"/>
  <c r="M126" i="1"/>
  <c r="K123" i="1"/>
  <c r="J123" i="1"/>
  <c r="L123" i="1" s="1"/>
  <c r="M123" i="1" s="1"/>
  <c r="I123" i="1"/>
  <c r="H123" i="1"/>
  <c r="G123" i="1"/>
  <c r="F123" i="1"/>
  <c r="E123" i="1"/>
  <c r="D123" i="1"/>
  <c r="C123" i="1"/>
  <c r="B123" i="1"/>
  <c r="M118" i="1"/>
  <c r="L118" i="1"/>
  <c r="M115" i="1"/>
  <c r="L115" i="1"/>
  <c r="K104" i="1"/>
  <c r="J104" i="1"/>
  <c r="I104" i="1"/>
  <c r="H104" i="1"/>
  <c r="G104" i="1"/>
  <c r="F104" i="1"/>
  <c r="E104" i="1"/>
  <c r="D104" i="1"/>
  <c r="L103" i="1"/>
  <c r="C103" i="1"/>
  <c r="B103" i="1"/>
  <c r="L102" i="1"/>
  <c r="C102" i="1"/>
  <c r="B102" i="1"/>
  <c r="M101" i="1"/>
  <c r="L101" i="1"/>
  <c r="L100" i="1"/>
  <c r="C100" i="1"/>
  <c r="C104" i="1" s="1"/>
  <c r="B100" i="1"/>
  <c r="B104" i="1" s="1"/>
  <c r="M99" i="1"/>
  <c r="L99" i="1"/>
  <c r="L104" i="1" s="1"/>
  <c r="K96" i="1"/>
  <c r="J96" i="1"/>
  <c r="I96" i="1"/>
  <c r="H96" i="1"/>
  <c r="G96" i="1"/>
  <c r="F96" i="1"/>
  <c r="E96" i="1"/>
  <c r="D96" i="1"/>
  <c r="L95" i="1"/>
  <c r="L94" i="1"/>
  <c r="C94" i="1"/>
  <c r="B94" i="1"/>
  <c r="M93" i="1"/>
  <c r="L92" i="1"/>
  <c r="C92" i="1"/>
  <c r="C96" i="1" s="1"/>
  <c r="B92" i="1"/>
  <c r="L91" i="1"/>
  <c r="L96" i="1" s="1"/>
  <c r="C91" i="1"/>
  <c r="B91" i="1"/>
  <c r="B96" i="1" s="1"/>
  <c r="K77" i="1"/>
  <c r="J77" i="1"/>
  <c r="F77" i="1"/>
  <c r="D77" i="1"/>
  <c r="C77" i="1"/>
  <c r="B77" i="1"/>
  <c r="L74" i="1"/>
  <c r="M74" i="1" s="1"/>
  <c r="L73" i="1"/>
  <c r="M73" i="1" s="1"/>
  <c r="K69" i="1"/>
  <c r="J69" i="1"/>
  <c r="I69" i="1"/>
  <c r="H69" i="1"/>
  <c r="G69" i="1"/>
  <c r="F69" i="1"/>
  <c r="E69" i="1"/>
  <c r="D69" i="1"/>
  <c r="C68" i="1"/>
  <c r="B68" i="1"/>
  <c r="C67" i="1"/>
  <c r="B67" i="1"/>
  <c r="C65" i="1"/>
  <c r="C69" i="1" s="1"/>
  <c r="B65" i="1"/>
  <c r="B69" i="1" s="1"/>
  <c r="L64" i="1"/>
  <c r="M64" i="1" s="1"/>
  <c r="L63" i="1"/>
  <c r="M61" i="1"/>
  <c r="L61" i="1"/>
  <c r="K51" i="1"/>
  <c r="J51" i="1"/>
  <c r="I51" i="1"/>
  <c r="H51" i="1"/>
  <c r="G51" i="1"/>
  <c r="F51" i="1"/>
  <c r="E51" i="1"/>
  <c r="D51" i="1"/>
  <c r="C51" i="1"/>
  <c r="B51" i="1"/>
  <c r="M48" i="1"/>
  <c r="L48" i="1"/>
  <c r="M47" i="1"/>
  <c r="L47" i="1"/>
  <c r="M46" i="1"/>
  <c r="L46" i="1"/>
  <c r="L51" i="1" s="1"/>
  <c r="M51" i="1" s="1"/>
  <c r="K43" i="1"/>
  <c r="J43" i="1"/>
  <c r="L43" i="1" s="1"/>
  <c r="I43" i="1"/>
  <c r="H43" i="1"/>
  <c r="G43" i="1"/>
  <c r="F43" i="1"/>
  <c r="E43" i="1"/>
  <c r="D43" i="1"/>
  <c r="C43" i="1"/>
  <c r="B43" i="1"/>
  <c r="K26" i="1"/>
  <c r="J26" i="1"/>
  <c r="L26" i="1" s="1"/>
  <c r="I26" i="1"/>
  <c r="H26" i="1"/>
  <c r="G26" i="1"/>
  <c r="F26" i="1"/>
  <c r="E26" i="1"/>
  <c r="D26" i="1"/>
  <c r="C26" i="1"/>
  <c r="B26" i="1"/>
  <c r="M23" i="1"/>
  <c r="L23" i="1"/>
  <c r="M22" i="1"/>
  <c r="L22" i="1"/>
  <c r="K17" i="1"/>
  <c r="J17" i="1"/>
  <c r="I17" i="1"/>
  <c r="H17" i="1"/>
  <c r="G17" i="1"/>
  <c r="F17" i="1"/>
  <c r="E17" i="1"/>
  <c r="D17" i="1"/>
  <c r="C17" i="1"/>
  <c r="B17" i="1"/>
  <c r="L15" i="1"/>
  <c r="L13" i="1"/>
  <c r="L17" i="1" s="1"/>
  <c r="L12" i="1"/>
  <c r="M96" i="1" l="1"/>
  <c r="M104" i="1"/>
  <c r="L69" i="1"/>
  <c r="M69" i="1" s="1"/>
  <c r="L77" i="1"/>
  <c r="M77" i="1" s="1"/>
  <c r="M100" i="1"/>
  <c r="L131" i="1"/>
  <c r="M131" i="1" s="1"/>
  <c r="L157" i="1"/>
  <c r="M157" i="1" s="1"/>
</calcChain>
</file>

<file path=xl/sharedStrings.xml><?xml version="1.0" encoding="utf-8"?>
<sst xmlns="http://schemas.openxmlformats.org/spreadsheetml/2006/main" count="287" uniqueCount="53">
  <si>
    <t>EU-s projekt neve, azonosítója:</t>
  </si>
  <si>
    <t>" A tapolcai szennyvíztisztító telep technológiai fejlesztése" az                                                                                       ÉKDU 1 projekt keretében KEHOP-2.2.-15-2015-00021</t>
  </si>
  <si>
    <t xml:space="preserve"> Ezer forintban !</t>
  </si>
  <si>
    <t>Források</t>
  </si>
  <si>
    <t>Támogatási szerződés szerinti bevételek, kiadások</t>
  </si>
  <si>
    <t>Teljesítés</t>
  </si>
  <si>
    <t>Eredeti</t>
  </si>
  <si>
    <t>Módosított</t>
  </si>
  <si>
    <t>Évenkénti üteme</t>
  </si>
  <si>
    <t>Összes bevétel,
kiadás</t>
  </si>
  <si>
    <t>2020. előtt</t>
  </si>
  <si>
    <t>2020. évi</t>
  </si>
  <si>
    <t>2020. után</t>
  </si>
  <si>
    <t>Összesen</t>
  </si>
  <si>
    <t>Teljesítés %-a 2020. december 31-ig</t>
  </si>
  <si>
    <t>12=(10+11)</t>
  </si>
  <si>
    <t>13=(12/3)</t>
  </si>
  <si>
    <t>Saját erő</t>
  </si>
  <si>
    <t>- saját erőből központi támogatás</t>
  </si>
  <si>
    <t>EU-s forrás utófinanszírozással</t>
  </si>
  <si>
    <t>EU-s forrás szállítói finanszírozással</t>
  </si>
  <si>
    <t>100%-os előlegű finanszírozással</t>
  </si>
  <si>
    <t>Társfinanszírozás (fordított ÁFA)</t>
  </si>
  <si>
    <t>Hitel</t>
  </si>
  <si>
    <t>Források összesen:</t>
  </si>
  <si>
    <t>Kiadások, költségek</t>
  </si>
  <si>
    <t>Személyi jellegű (TB-vel)</t>
  </si>
  <si>
    <t/>
  </si>
  <si>
    <t xml:space="preserve">Beruházások, beszerzések </t>
  </si>
  <si>
    <t>Szolgáltatások igénybevétele (dologival)</t>
  </si>
  <si>
    <t>Adminisztratív költségek</t>
  </si>
  <si>
    <t xml:space="preserve">Tartalék keret </t>
  </si>
  <si>
    <t>Kiadások összesen:</t>
  </si>
  <si>
    <t>"Energiatudatos szemléletformálás Tapolcán"                                                                                                                  KEHOP-5.4.1-16-2016-00225</t>
  </si>
  <si>
    <t>Teljesítés %-a 
2020. december 31-ig</t>
  </si>
  <si>
    <t xml:space="preserve"> EU-s és hazai forrás előleg finansz.</t>
  </si>
  <si>
    <t xml:space="preserve">Társfinanszírozás </t>
  </si>
  <si>
    <t>Tapolcai Batsányi János Gimnázium épülete energiahatékony felújítása                                                          TOP-3.2.1-15-VE1-2016-00005</t>
  </si>
  <si>
    <t>2020. előtti</t>
  </si>
  <si>
    <t>2020.</t>
  </si>
  <si>
    <t>Tapolca Város Önkormányzata ASP központhoz való csatlakozása                                                                                                          KÖFOP-1.2.1-VEKOP-16-2017-01124</t>
  </si>
  <si>
    <t>2020. Előtt</t>
  </si>
  <si>
    <t>Teljesítés %-a 
2019. december 31-ig</t>
  </si>
  <si>
    <t xml:space="preserve">          </t>
  </si>
  <si>
    <t>Fenntartható közlekedésfejlesztés Tapolcán                                                                                                                                TOP-3.1.1-16-VE1-2017-00009</t>
  </si>
  <si>
    <t>A tapolcai szegregátum társadalmi felzárkóztatása                                                                                                                                       TOP-5.2.1-15-VE1-2016-00002</t>
  </si>
  <si>
    <t>Átadott pénzeszköz</t>
  </si>
  <si>
    <t>"Humán szolgáltatások fejlesztése Tapolcán és környékén"</t>
  </si>
  <si>
    <t xml:space="preserve">                                               EFOP-1.5.2-16.2017.00012</t>
  </si>
  <si>
    <t>Teljesítés %-a 2020. december 31-ig 2020. évi módosított előirányzathoz</t>
  </si>
  <si>
    <t>Személyi jellegű (Járulékokkal)</t>
  </si>
  <si>
    <t>Szolgáltatások igénybevétele (dologi)</t>
  </si>
  <si>
    <t>Kiadások 2020.10.15-ig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</si>
</sst>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#,###"/>
    <numFmt numFmtId="166" formatCode="0.0%"/>
    <numFmt numFmtId="167" formatCode="_-* #,##0.00_-;\-* #,##0.00_-;_-* &quot;-&quot;??_-;_-@_-"/>
    <numFmt numFmtId="168" formatCode="_-* #,##0_-;\-* #,##0_-;_-* &quot;-&quot;??_-;_-@_-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8"/>
      <color rgb="FF00B05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  <font>
      <b/>
      <sz val="10"/>
      <name val="Times New Roman CE"/>
      <family val="1"/>
      <charset val="238"/>
    </font>
    <font>
      <sz val="10"/>
      <name val="Calibri"/>
      <family val="2"/>
      <charset val="238"/>
      <scheme val="minor"/>
    </font>
    <font>
      <b/>
      <sz val="10"/>
      <name val="Times New Roman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167" fontId="1" fillId="0" borderId="0" applyFont="0" applyFill="0" applyBorder="0" applyAlignment="0" applyProtection="0"/>
  </cellStyleXfs>
  <cellXfs count="213">
    <xf numFmtId="0" fontId="0" fillId="0" borderId="0" xfId="0"/>
    <xf numFmtId="164" fontId="4" fillId="0" borderId="0" xfId="2" applyNumberFormat="1" applyFont="1" applyAlignment="1">
      <alignment horizontal="center" vertical="center" wrapText="1"/>
    </xf>
    <xf numFmtId="0" fontId="1" fillId="0" borderId="0" xfId="3"/>
    <xf numFmtId="165" fontId="4" fillId="0" borderId="0" xfId="2" applyNumberFormat="1" applyFont="1" applyAlignment="1">
      <alignment horizontal="left" vertical="center" wrapText="1"/>
    </xf>
    <xf numFmtId="165" fontId="5" fillId="0" borderId="0" xfId="2" applyNumberFormat="1" applyFont="1" applyAlignment="1" applyProtection="1">
      <alignment horizontal="center" vertical="center" wrapText="1"/>
      <protection locked="0"/>
    </xf>
    <xf numFmtId="165" fontId="6" fillId="0" borderId="0" xfId="2" applyNumberFormat="1" applyFont="1" applyAlignment="1">
      <alignment vertical="center" wrapText="1"/>
    </xf>
    <xf numFmtId="165" fontId="7" fillId="0" borderId="1" xfId="2" applyNumberFormat="1" applyFont="1" applyBorder="1" applyAlignment="1">
      <alignment horizontal="right" vertical="center"/>
    </xf>
    <xf numFmtId="165" fontId="8" fillId="2" borderId="2" xfId="4" applyNumberFormat="1" applyFont="1" applyFill="1" applyBorder="1" applyAlignment="1">
      <alignment horizontal="center" vertical="center"/>
    </xf>
    <xf numFmtId="165" fontId="8" fillId="2" borderId="3" xfId="4" applyNumberFormat="1" applyFont="1" applyFill="1" applyBorder="1" applyAlignment="1">
      <alignment horizontal="center" vertical="center" wrapText="1"/>
    </xf>
    <xf numFmtId="165" fontId="8" fillId="2" borderId="4" xfId="4" applyNumberFormat="1" applyFont="1" applyFill="1" applyBorder="1" applyAlignment="1">
      <alignment horizontal="center" vertical="center" wrapText="1"/>
    </xf>
    <xf numFmtId="165" fontId="8" fillId="2" borderId="5" xfId="4" applyNumberFormat="1" applyFont="1" applyFill="1" applyBorder="1" applyAlignment="1">
      <alignment horizontal="center" vertical="center" wrapText="1"/>
    </xf>
    <xf numFmtId="165" fontId="8" fillId="2" borderId="6" xfId="4" applyNumberFormat="1" applyFont="1" applyFill="1" applyBorder="1" applyAlignment="1">
      <alignment horizontal="center" vertical="center" wrapText="1"/>
    </xf>
    <xf numFmtId="165" fontId="8" fillId="2" borderId="7" xfId="4" applyNumberFormat="1" applyFont="1" applyFill="1" applyBorder="1" applyAlignment="1">
      <alignment horizontal="center" vertical="center" wrapText="1"/>
    </xf>
    <xf numFmtId="165" fontId="8" fillId="2" borderId="8" xfId="4" applyNumberFormat="1" applyFont="1" applyFill="1" applyBorder="1" applyAlignment="1">
      <alignment horizontal="center" vertical="center" wrapText="1"/>
    </xf>
    <xf numFmtId="165" fontId="8" fillId="2" borderId="9" xfId="4" applyNumberFormat="1" applyFont="1" applyFill="1" applyBorder="1" applyAlignment="1">
      <alignment horizontal="center" vertical="center"/>
    </xf>
    <xf numFmtId="165" fontId="9" fillId="2" borderId="2" xfId="4" applyNumberFormat="1" applyFont="1" applyFill="1" applyBorder="1" applyAlignment="1">
      <alignment horizontal="center" vertical="center"/>
    </xf>
    <xf numFmtId="165" fontId="9" fillId="2" borderId="2" xfId="4" applyNumberFormat="1" applyFont="1" applyFill="1" applyBorder="1" applyAlignment="1">
      <alignment horizontal="center" vertical="center" wrapText="1"/>
    </xf>
    <xf numFmtId="165" fontId="8" fillId="2" borderId="10" xfId="4" applyNumberFormat="1" applyFont="1" applyFill="1" applyBorder="1" applyAlignment="1">
      <alignment horizontal="center" vertical="center" wrapText="1"/>
    </xf>
    <xf numFmtId="165" fontId="8" fillId="2" borderId="0" xfId="4" applyNumberFormat="1" applyFont="1" applyFill="1" applyAlignment="1">
      <alignment horizontal="center" vertical="center" wrapText="1"/>
    </xf>
    <xf numFmtId="165" fontId="8" fillId="2" borderId="11" xfId="4" applyNumberFormat="1" applyFont="1" applyFill="1" applyBorder="1" applyAlignment="1">
      <alignment horizontal="center" vertical="center" wrapText="1"/>
    </xf>
    <xf numFmtId="165" fontId="9" fillId="2" borderId="12" xfId="4" applyNumberFormat="1" applyFont="1" applyFill="1" applyBorder="1" applyAlignment="1">
      <alignment horizontal="center" vertical="center"/>
    </xf>
    <xf numFmtId="165" fontId="9" fillId="2" borderId="12" xfId="4" applyNumberFormat="1" applyFont="1" applyFill="1" applyBorder="1" applyAlignment="1">
      <alignment horizontal="center" vertical="center" wrapText="1"/>
    </xf>
    <xf numFmtId="165" fontId="9" fillId="2" borderId="13" xfId="4" applyNumberFormat="1" applyFont="1" applyFill="1" applyBorder="1" applyAlignment="1">
      <alignment horizontal="center" vertical="center" wrapText="1"/>
    </xf>
    <xf numFmtId="165" fontId="8" fillId="2" borderId="14" xfId="4" applyNumberFormat="1" applyFont="1" applyFill="1" applyBorder="1" applyAlignment="1">
      <alignment horizontal="center" vertical="center" wrapText="1"/>
    </xf>
    <xf numFmtId="165" fontId="8" fillId="2" borderId="1" xfId="4" applyNumberFormat="1" applyFont="1" applyFill="1" applyBorder="1" applyAlignment="1">
      <alignment horizontal="center" vertical="center" wrapText="1"/>
    </xf>
    <xf numFmtId="165" fontId="8" fillId="2" borderId="15" xfId="4" applyNumberFormat="1" applyFont="1" applyFill="1" applyBorder="1" applyAlignment="1">
      <alignment horizontal="center" vertical="center" wrapText="1"/>
    </xf>
    <xf numFmtId="165" fontId="8" fillId="2" borderId="12" xfId="4" applyNumberFormat="1" applyFont="1" applyFill="1" applyBorder="1" applyAlignment="1">
      <alignment horizontal="center" vertical="center"/>
    </xf>
    <xf numFmtId="165" fontId="9" fillId="2" borderId="3" xfId="4" applyNumberFormat="1" applyFont="1" applyFill="1" applyBorder="1" applyAlignment="1">
      <alignment horizontal="center" vertical="center" wrapText="1"/>
    </xf>
    <xf numFmtId="165" fontId="9" fillId="2" borderId="5" xfId="4" applyNumberFormat="1" applyFont="1" applyFill="1" applyBorder="1" applyAlignment="1">
      <alignment horizontal="center" vertical="center" wrapText="1"/>
    </xf>
    <xf numFmtId="165" fontId="9" fillId="2" borderId="13" xfId="4" applyNumberFormat="1" applyFont="1" applyFill="1" applyBorder="1" applyAlignment="1">
      <alignment horizontal="center" vertical="center"/>
    </xf>
    <xf numFmtId="165" fontId="9" fillId="2" borderId="5" xfId="4" applyNumberFormat="1" applyFont="1" applyFill="1" applyBorder="1" applyAlignment="1">
      <alignment horizontal="center" vertical="center"/>
    </xf>
    <xf numFmtId="165" fontId="9" fillId="2" borderId="13" xfId="4" applyNumberFormat="1" applyFont="1" applyFill="1" applyBorder="1" applyAlignment="1">
      <alignment horizontal="center" vertical="center"/>
    </xf>
    <xf numFmtId="165" fontId="9" fillId="2" borderId="14" xfId="4" applyNumberFormat="1" applyFont="1" applyFill="1" applyBorder="1" applyAlignment="1">
      <alignment horizontal="center" vertical="center"/>
    </xf>
    <xf numFmtId="165" fontId="9" fillId="2" borderId="12" xfId="4" applyNumberFormat="1" applyFont="1" applyFill="1" applyBorder="1" applyAlignment="1">
      <alignment horizontal="center" vertical="center"/>
    </xf>
    <xf numFmtId="49" fontId="10" fillId="0" borderId="16" xfId="4" applyNumberFormat="1" applyFont="1" applyBorder="1" applyAlignment="1">
      <alignment horizontal="left" vertical="center"/>
    </xf>
    <xf numFmtId="3" fontId="9" fillId="0" borderId="2" xfId="4" applyNumberFormat="1" applyFont="1" applyBorder="1" applyAlignment="1" applyProtection="1">
      <alignment horizontal="right" vertical="center" wrapText="1"/>
      <protection locked="0"/>
    </xf>
    <xf numFmtId="3" fontId="11" fillId="0" borderId="2" xfId="4" applyNumberFormat="1" applyFont="1" applyBorder="1" applyAlignment="1" applyProtection="1">
      <alignment horizontal="right" vertical="center" wrapText="1"/>
      <protection locked="0"/>
    </xf>
    <xf numFmtId="3" fontId="12" fillId="0" borderId="2" xfId="4" applyNumberFormat="1" applyFont="1" applyBorder="1" applyAlignment="1" applyProtection="1">
      <alignment horizontal="right" vertical="center" wrapText="1"/>
      <protection locked="0"/>
    </xf>
    <xf numFmtId="9" fontId="9" fillId="0" borderId="2" xfId="5" applyFont="1" applyBorder="1" applyAlignment="1" applyProtection="1">
      <alignment horizontal="right" vertical="center" wrapText="1"/>
      <protection locked="0"/>
    </xf>
    <xf numFmtId="49" fontId="13" fillId="0" borderId="17" xfId="4" quotePrefix="1" applyNumberFormat="1" applyFont="1" applyBorder="1" applyAlignment="1">
      <alignment horizontal="left" vertical="center" indent="1"/>
    </xf>
    <xf numFmtId="3" fontId="13" fillId="0" borderId="18" xfId="4" applyNumberFormat="1" applyFont="1" applyBorder="1" applyAlignment="1" applyProtection="1">
      <alignment horizontal="right" vertical="center" wrapText="1"/>
      <protection locked="0"/>
    </xf>
    <xf numFmtId="3" fontId="14" fillId="0" borderId="18" xfId="4" applyNumberFormat="1" applyFont="1" applyBorder="1" applyAlignment="1" applyProtection="1">
      <alignment horizontal="right" vertical="center" wrapText="1"/>
      <protection locked="0"/>
    </xf>
    <xf numFmtId="3" fontId="15" fillId="0" borderId="18" xfId="4" applyNumberFormat="1" applyFont="1" applyBorder="1" applyAlignment="1" applyProtection="1">
      <alignment horizontal="right" vertical="center" wrapText="1"/>
      <protection locked="0"/>
    </xf>
    <xf numFmtId="3" fontId="10" fillId="0" borderId="18" xfId="4" applyNumberFormat="1" applyFont="1" applyBorder="1" applyAlignment="1" applyProtection="1">
      <alignment horizontal="right" vertical="center" wrapText="1"/>
      <protection locked="0"/>
    </xf>
    <xf numFmtId="9" fontId="13" fillId="0" borderId="18" xfId="5" applyFont="1" applyBorder="1" applyAlignment="1" applyProtection="1">
      <alignment horizontal="right" vertical="center" wrapText="1"/>
      <protection locked="0"/>
    </xf>
    <xf numFmtId="49" fontId="10" fillId="0" borderId="17" xfId="4" quotePrefix="1" applyNumberFormat="1" applyFont="1" applyBorder="1" applyAlignment="1">
      <alignment horizontal="left" vertical="center" indent="1"/>
    </xf>
    <xf numFmtId="3" fontId="16" fillId="0" borderId="18" xfId="4" applyNumberFormat="1" applyFont="1" applyBorder="1" applyAlignment="1" applyProtection="1">
      <alignment horizontal="right" vertical="center" wrapText="1"/>
      <protection locked="0"/>
    </xf>
    <xf numFmtId="4" fontId="10" fillId="0" borderId="18" xfId="5" applyNumberFormat="1" applyFont="1" applyBorder="1" applyAlignment="1" applyProtection="1">
      <alignment horizontal="right" vertical="center" wrapText="1"/>
      <protection locked="0"/>
    </xf>
    <xf numFmtId="49" fontId="10" fillId="0" borderId="17" xfId="4" applyNumberFormat="1" applyFont="1" applyBorder="1" applyAlignment="1">
      <alignment horizontal="left" vertical="center"/>
    </xf>
    <xf numFmtId="1" fontId="10" fillId="0" borderId="18" xfId="4" applyNumberFormat="1" applyFont="1" applyBorder="1" applyAlignment="1" applyProtection="1">
      <alignment horizontal="right" vertical="center" wrapText="1"/>
      <protection locked="0"/>
    </xf>
    <xf numFmtId="0" fontId="10" fillId="0" borderId="18" xfId="4" applyFont="1" applyBorder="1" applyAlignment="1" applyProtection="1">
      <alignment horizontal="right" vertical="center" wrapText="1"/>
      <protection locked="0"/>
    </xf>
    <xf numFmtId="3" fontId="17" fillId="0" borderId="18" xfId="4" applyNumberFormat="1" applyFont="1" applyBorder="1" applyAlignment="1" applyProtection="1">
      <alignment horizontal="right" vertical="center" wrapText="1"/>
      <protection locked="0"/>
    </xf>
    <xf numFmtId="49" fontId="10" fillId="0" borderId="19" xfId="4" applyNumberFormat="1" applyFont="1" applyBorder="1" applyAlignment="1">
      <alignment horizontal="left" vertical="center"/>
    </xf>
    <xf numFmtId="3" fontId="10" fillId="0" borderId="20" xfId="4" applyNumberFormat="1" applyFont="1" applyBorder="1" applyAlignment="1" applyProtection="1">
      <alignment horizontal="right" vertical="center" wrapText="1"/>
      <protection locked="0"/>
    </xf>
    <xf numFmtId="3" fontId="16" fillId="0" borderId="20" xfId="4" applyNumberFormat="1" applyFont="1" applyBorder="1" applyAlignment="1" applyProtection="1">
      <alignment horizontal="right" vertical="center" wrapText="1"/>
      <protection locked="0"/>
    </xf>
    <xf numFmtId="3" fontId="17" fillId="0" borderId="20" xfId="4" applyNumberFormat="1" applyFont="1" applyBorder="1" applyAlignment="1" applyProtection="1">
      <alignment horizontal="right" vertical="center" wrapText="1"/>
      <protection locked="0"/>
    </xf>
    <xf numFmtId="2" fontId="10" fillId="0" borderId="18" xfId="5" applyNumberFormat="1" applyFont="1" applyBorder="1" applyAlignment="1" applyProtection="1">
      <alignment horizontal="right" vertical="center" wrapText="1"/>
      <protection locked="0"/>
    </xf>
    <xf numFmtId="49" fontId="9" fillId="2" borderId="21" xfId="4" applyNumberFormat="1" applyFont="1" applyFill="1" applyBorder="1" applyAlignment="1" applyProtection="1">
      <alignment horizontal="left" vertical="center" indent="1"/>
      <protection locked="0"/>
    </xf>
    <xf numFmtId="165" fontId="9" fillId="2" borderId="22" xfId="4" applyNumberFormat="1" applyFont="1" applyFill="1" applyBorder="1" applyAlignment="1">
      <alignment vertical="center"/>
    </xf>
    <xf numFmtId="4" fontId="9" fillId="3" borderId="22" xfId="5" applyNumberFormat="1" applyFont="1" applyFill="1" applyBorder="1" applyAlignment="1" applyProtection="1">
      <alignment horizontal="right" vertical="center" wrapText="1"/>
      <protection locked="0"/>
    </xf>
    <xf numFmtId="49" fontId="10" fillId="0" borderId="0" xfId="4" applyNumberFormat="1" applyFont="1" applyAlignment="1" applyProtection="1">
      <alignment horizontal="left" vertical="center"/>
      <protection locked="0"/>
    </xf>
    <xf numFmtId="3" fontId="10" fillId="0" borderId="0" xfId="4" applyNumberFormat="1" applyFont="1" applyAlignment="1" applyProtection="1">
      <alignment horizontal="right" vertical="center" wrapText="1"/>
      <protection locked="0"/>
    </xf>
    <xf numFmtId="3" fontId="11" fillId="0" borderId="0" xfId="4" applyNumberFormat="1" applyFont="1" applyAlignment="1" applyProtection="1">
      <alignment horizontal="right" vertical="center" wrapText="1"/>
      <protection locked="0"/>
    </xf>
    <xf numFmtId="3" fontId="12" fillId="0" borderId="0" xfId="4" applyNumberFormat="1" applyFont="1" applyAlignment="1" applyProtection="1">
      <alignment horizontal="right" vertical="center" wrapText="1"/>
      <protection locked="0"/>
    </xf>
    <xf numFmtId="9" fontId="10" fillId="4" borderId="0" xfId="5" applyFont="1" applyFill="1" applyAlignment="1" applyProtection="1">
      <alignment horizontal="right" vertical="center" wrapText="1"/>
      <protection locked="0"/>
    </xf>
    <xf numFmtId="49" fontId="10" fillId="0" borderId="0" xfId="4" applyNumberFormat="1" applyFont="1" applyAlignment="1">
      <alignment horizontal="left" vertical="center"/>
    </xf>
    <xf numFmtId="49" fontId="9" fillId="0" borderId="0" xfId="4" applyNumberFormat="1" applyFont="1" applyAlignment="1" applyProtection="1">
      <alignment vertical="center"/>
      <protection locked="0"/>
    </xf>
    <xf numFmtId="49" fontId="9" fillId="0" borderId="0" xfId="4" applyNumberFormat="1" applyFont="1" applyAlignment="1" applyProtection="1">
      <alignment horizontal="right" vertical="center"/>
      <protection locked="0"/>
    </xf>
    <xf numFmtId="49" fontId="10" fillId="0" borderId="23" xfId="4" applyNumberFormat="1" applyFont="1" applyBorder="1" applyAlignment="1">
      <alignment horizontal="left" vertical="center"/>
    </xf>
    <xf numFmtId="3" fontId="10" fillId="0" borderId="2" xfId="4" applyNumberFormat="1" applyFont="1" applyBorder="1" applyAlignment="1" applyProtection="1">
      <alignment horizontal="right" vertical="center" wrapText="1"/>
      <protection locked="0"/>
    </xf>
    <xf numFmtId="3" fontId="10" fillId="0" borderId="24" xfId="4" applyNumberFormat="1" applyFont="1" applyBorder="1" applyAlignment="1" applyProtection="1">
      <alignment horizontal="right" vertical="center" wrapText="1"/>
      <protection locked="0"/>
    </xf>
    <xf numFmtId="3" fontId="10" fillId="0" borderId="25" xfId="4" applyNumberFormat="1" applyFont="1" applyBorder="1" applyAlignment="1" applyProtection="1">
      <alignment horizontal="right" vertical="center" wrapText="1"/>
      <protection locked="0"/>
    </xf>
    <xf numFmtId="3" fontId="9" fillId="0" borderId="2" xfId="4" applyNumberFormat="1" applyFont="1" applyBorder="1" applyAlignment="1">
      <alignment horizontal="right" vertical="center" wrapText="1"/>
    </xf>
    <xf numFmtId="49" fontId="10" fillId="0" borderId="26" xfId="4" applyNumberFormat="1" applyFont="1" applyBorder="1" applyAlignment="1">
      <alignment horizontal="left" vertical="center"/>
    </xf>
    <xf numFmtId="2" fontId="10" fillId="0" borderId="18" xfId="5" applyNumberFormat="1" applyFont="1" applyBorder="1" applyAlignment="1" applyProtection="1">
      <alignment vertical="center" wrapText="1"/>
      <protection locked="0"/>
    </xf>
    <xf numFmtId="3" fontId="10" fillId="0" borderId="27" xfId="4" applyNumberFormat="1" applyFont="1" applyBorder="1" applyAlignment="1" applyProtection="1">
      <alignment horizontal="right" vertical="center" wrapText="1"/>
      <protection locked="0"/>
    </xf>
    <xf numFmtId="49" fontId="10" fillId="0" borderId="26" xfId="4" applyNumberFormat="1" applyFont="1" applyBorder="1" applyAlignment="1" applyProtection="1">
      <alignment horizontal="left" vertical="center"/>
      <protection locked="0"/>
    </xf>
    <xf numFmtId="2" fontId="10" fillId="0" borderId="20" xfId="5" applyNumberFormat="1" applyFont="1" applyBorder="1" applyAlignment="1" applyProtection="1">
      <alignment vertical="center" wrapText="1"/>
      <protection locked="0"/>
    </xf>
    <xf numFmtId="164" fontId="9" fillId="2" borderId="13" xfId="4" applyNumberFormat="1" applyFont="1" applyFill="1" applyBorder="1" applyAlignment="1">
      <alignment horizontal="left" vertical="center" wrapText="1" indent="1"/>
    </xf>
    <xf numFmtId="165" fontId="9" fillId="2" borderId="13" xfId="4" applyNumberFormat="1" applyFont="1" applyFill="1" applyBorder="1" applyAlignment="1">
      <alignment vertical="center"/>
    </xf>
    <xf numFmtId="165" fontId="9" fillId="3" borderId="13" xfId="4" applyNumberFormat="1" applyFont="1" applyFill="1" applyBorder="1" applyAlignment="1">
      <alignment vertical="center"/>
    </xf>
    <xf numFmtId="2" fontId="9" fillId="3" borderId="13" xfId="5" applyNumberFormat="1" applyFont="1" applyFill="1" applyBorder="1" applyAlignment="1" applyProtection="1">
      <alignment vertical="center" wrapText="1"/>
      <protection locked="0"/>
    </xf>
    <xf numFmtId="49" fontId="10" fillId="0" borderId="7" xfId="4" applyNumberFormat="1" applyFont="1" applyBorder="1" applyAlignment="1" applyProtection="1">
      <alignment horizontal="left" vertical="center"/>
      <protection locked="0"/>
    </xf>
    <xf numFmtId="3" fontId="10" fillId="0" borderId="7" xfId="4" applyNumberFormat="1" applyFont="1" applyBorder="1" applyAlignment="1" applyProtection="1">
      <alignment horizontal="right" vertical="center" wrapText="1"/>
      <protection locked="0"/>
    </xf>
    <xf numFmtId="3" fontId="17" fillId="0" borderId="7" xfId="4" applyNumberFormat="1" applyFont="1" applyBorder="1" applyAlignment="1" applyProtection="1">
      <alignment horizontal="right" vertical="center" wrapText="1"/>
      <protection locked="0"/>
    </xf>
    <xf numFmtId="9" fontId="10" fillId="0" borderId="7" xfId="5" applyFont="1" applyBorder="1" applyAlignment="1" applyProtection="1">
      <alignment vertical="center" wrapText="1"/>
      <protection locked="0"/>
    </xf>
    <xf numFmtId="165" fontId="8" fillId="2" borderId="2" xfId="2" applyNumberFormat="1" applyFont="1" applyFill="1" applyBorder="1" applyAlignment="1">
      <alignment horizontal="center" vertical="center"/>
    </xf>
    <xf numFmtId="165" fontId="8" fillId="2" borderId="3" xfId="2" applyNumberFormat="1" applyFont="1" applyFill="1" applyBorder="1" applyAlignment="1">
      <alignment horizontal="center" vertical="center" wrapText="1"/>
    </xf>
    <xf numFmtId="165" fontId="8" fillId="2" borderId="4" xfId="2" applyNumberFormat="1" applyFont="1" applyFill="1" applyBorder="1" applyAlignment="1">
      <alignment horizontal="center" vertical="center" wrapText="1"/>
    </xf>
    <xf numFmtId="165" fontId="8" fillId="2" borderId="5" xfId="2" applyNumberFormat="1" applyFont="1" applyFill="1" applyBorder="1" applyAlignment="1">
      <alignment horizontal="center" vertical="center" wrapText="1"/>
    </xf>
    <xf numFmtId="165" fontId="8" fillId="2" borderId="6" xfId="2" applyNumberFormat="1" applyFont="1" applyFill="1" applyBorder="1" applyAlignment="1">
      <alignment horizontal="center" vertical="center" wrapText="1"/>
    </xf>
    <xf numFmtId="165" fontId="8" fillId="2" borderId="7" xfId="2" applyNumberFormat="1" applyFont="1" applyFill="1" applyBorder="1" applyAlignment="1">
      <alignment horizontal="center" vertical="center" wrapText="1"/>
    </xf>
    <xf numFmtId="165" fontId="8" fillId="2" borderId="8" xfId="2" applyNumberFormat="1" applyFont="1" applyFill="1" applyBorder="1" applyAlignment="1">
      <alignment horizontal="center" vertical="center" wrapText="1"/>
    </xf>
    <xf numFmtId="165" fontId="8" fillId="2" borderId="9" xfId="2" applyNumberFormat="1" applyFont="1" applyFill="1" applyBorder="1" applyAlignment="1">
      <alignment horizontal="center" vertical="center"/>
    </xf>
    <xf numFmtId="165" fontId="9" fillId="2" borderId="2" xfId="2" applyNumberFormat="1" applyFont="1" applyFill="1" applyBorder="1" applyAlignment="1">
      <alignment horizontal="center" vertical="center"/>
    </xf>
    <xf numFmtId="165" fontId="9" fillId="2" borderId="2" xfId="2" applyNumberFormat="1" applyFont="1" applyFill="1" applyBorder="1" applyAlignment="1">
      <alignment horizontal="center" vertical="center" wrapText="1"/>
    </xf>
    <xf numFmtId="165" fontId="8" fillId="2" borderId="10" xfId="2" applyNumberFormat="1" applyFont="1" applyFill="1" applyBorder="1" applyAlignment="1">
      <alignment horizontal="center" vertical="center" wrapText="1"/>
    </xf>
    <xf numFmtId="165" fontId="8" fillId="2" borderId="0" xfId="2" applyNumberFormat="1" applyFont="1" applyFill="1" applyAlignment="1">
      <alignment horizontal="center" vertical="center" wrapText="1"/>
    </xf>
    <xf numFmtId="165" fontId="8" fillId="2" borderId="11" xfId="2" applyNumberFormat="1" applyFont="1" applyFill="1" applyBorder="1" applyAlignment="1">
      <alignment horizontal="center" vertical="center" wrapText="1"/>
    </xf>
    <xf numFmtId="165" fontId="9" fillId="2" borderId="12" xfId="2" applyNumberFormat="1" applyFont="1" applyFill="1" applyBorder="1" applyAlignment="1">
      <alignment horizontal="center" vertical="center"/>
    </xf>
    <xf numFmtId="165" fontId="9" fillId="2" borderId="12" xfId="2" applyNumberFormat="1" applyFont="1" applyFill="1" applyBorder="1" applyAlignment="1">
      <alignment horizontal="center" vertical="center" wrapText="1"/>
    </xf>
    <xf numFmtId="165" fontId="9" fillId="2" borderId="13" xfId="2" applyNumberFormat="1" applyFont="1" applyFill="1" applyBorder="1" applyAlignment="1">
      <alignment horizontal="center" vertical="center" wrapText="1"/>
    </xf>
    <xf numFmtId="165" fontId="8" fillId="2" borderId="14" xfId="2" applyNumberFormat="1" applyFont="1" applyFill="1" applyBorder="1" applyAlignment="1">
      <alignment horizontal="center" vertical="center" wrapText="1"/>
    </xf>
    <xf numFmtId="165" fontId="8" fillId="2" borderId="1" xfId="2" applyNumberFormat="1" applyFont="1" applyFill="1" applyBorder="1" applyAlignment="1">
      <alignment horizontal="center" vertical="center" wrapText="1"/>
    </xf>
    <xf numFmtId="165" fontId="8" fillId="2" borderId="15" xfId="2" applyNumberFormat="1" applyFont="1" applyFill="1" applyBorder="1" applyAlignment="1">
      <alignment horizontal="center" vertical="center" wrapText="1"/>
    </xf>
    <xf numFmtId="165" fontId="8" fillId="2" borderId="12" xfId="2" applyNumberFormat="1" applyFont="1" applyFill="1" applyBorder="1" applyAlignment="1">
      <alignment horizontal="center" vertical="center"/>
    </xf>
    <xf numFmtId="165" fontId="9" fillId="2" borderId="3" xfId="2" applyNumberFormat="1" applyFont="1" applyFill="1" applyBorder="1" applyAlignment="1">
      <alignment horizontal="center" vertical="center" wrapText="1"/>
    </xf>
    <xf numFmtId="165" fontId="9" fillId="2" borderId="5" xfId="2" applyNumberFormat="1" applyFont="1" applyFill="1" applyBorder="1" applyAlignment="1">
      <alignment horizontal="center" vertical="center" wrapText="1"/>
    </xf>
    <xf numFmtId="165" fontId="9" fillId="2" borderId="3" xfId="2" applyNumberFormat="1" applyFont="1" applyFill="1" applyBorder="1" applyAlignment="1">
      <alignment horizontal="center" vertical="center"/>
    </xf>
    <xf numFmtId="165" fontId="9" fillId="2" borderId="5" xfId="2" applyNumberFormat="1" applyFont="1" applyFill="1" applyBorder="1" applyAlignment="1">
      <alignment horizontal="center" vertical="center"/>
    </xf>
    <xf numFmtId="165" fontId="9" fillId="2" borderId="13" xfId="2" applyNumberFormat="1" applyFont="1" applyFill="1" applyBorder="1" applyAlignment="1">
      <alignment horizontal="center" vertical="center"/>
    </xf>
    <xf numFmtId="165" fontId="9" fillId="2" borderId="14" xfId="2" applyNumberFormat="1" applyFont="1" applyFill="1" applyBorder="1" applyAlignment="1">
      <alignment horizontal="center" vertical="center"/>
    </xf>
    <xf numFmtId="165" fontId="9" fillId="2" borderId="12" xfId="2" applyNumberFormat="1" applyFont="1" applyFill="1" applyBorder="1" applyAlignment="1">
      <alignment horizontal="center" vertical="center"/>
    </xf>
    <xf numFmtId="165" fontId="9" fillId="2" borderId="12" xfId="2" applyNumberFormat="1" applyFont="1" applyFill="1" applyBorder="1" applyAlignment="1">
      <alignment horizontal="center" vertical="center" wrapText="1"/>
    </xf>
    <xf numFmtId="3" fontId="10" fillId="0" borderId="2" xfId="2" applyNumberFormat="1" applyFont="1" applyBorder="1" applyAlignment="1" applyProtection="1">
      <alignment horizontal="right" vertical="center"/>
      <protection locked="0"/>
    </xf>
    <xf numFmtId="3" fontId="10" fillId="0" borderId="2" xfId="2" applyNumberFormat="1" applyFont="1" applyBorder="1" applyAlignment="1" applyProtection="1">
      <alignment horizontal="right" vertical="center" wrapText="1"/>
      <protection locked="0"/>
    </xf>
    <xf numFmtId="3" fontId="10" fillId="0" borderId="24" xfId="2" applyNumberFormat="1" applyFont="1" applyBorder="1" applyAlignment="1" applyProtection="1">
      <alignment horizontal="right" vertical="center" wrapText="1"/>
      <protection locked="0"/>
    </xf>
    <xf numFmtId="3" fontId="9" fillId="0" borderId="2" xfId="2" applyNumberFormat="1" applyFont="1" applyBorder="1" applyAlignment="1" applyProtection="1">
      <alignment horizontal="right" vertical="center" wrapText="1"/>
      <protection locked="0"/>
    </xf>
    <xf numFmtId="3" fontId="10" fillId="0" borderId="27" xfId="2" applyNumberFormat="1" applyFont="1" applyBorder="1" applyAlignment="1" applyProtection="1">
      <alignment horizontal="right" vertical="center"/>
      <protection locked="0"/>
    </xf>
    <xf numFmtId="2" fontId="10" fillId="0" borderId="18" xfId="2" applyNumberFormat="1" applyFont="1" applyBorder="1" applyAlignment="1" applyProtection="1">
      <alignment vertical="center" wrapText="1"/>
      <protection locked="0"/>
    </xf>
    <xf numFmtId="3" fontId="13" fillId="0" borderId="18" xfId="2" applyNumberFormat="1" applyFont="1" applyBorder="1" applyAlignment="1" applyProtection="1">
      <alignment horizontal="right" vertical="center"/>
      <protection locked="0"/>
    </xf>
    <xf numFmtId="3" fontId="13" fillId="0" borderId="18" xfId="2" applyNumberFormat="1" applyFont="1" applyBorder="1" applyAlignment="1" applyProtection="1">
      <alignment horizontal="right" vertical="center" wrapText="1"/>
      <protection locked="0"/>
    </xf>
    <xf numFmtId="3" fontId="10" fillId="0" borderId="18" xfId="2" applyNumberFormat="1" applyFont="1" applyBorder="1" applyAlignment="1" applyProtection="1">
      <alignment horizontal="right" vertical="center" wrapText="1"/>
      <protection locked="0"/>
    </xf>
    <xf numFmtId="3" fontId="13" fillId="0" borderId="27" xfId="2" applyNumberFormat="1" applyFont="1" applyBorder="1" applyAlignment="1" applyProtection="1">
      <alignment horizontal="right" vertical="center"/>
      <protection locked="0"/>
    </xf>
    <xf numFmtId="3" fontId="10" fillId="0" borderId="18" xfId="2" applyNumberFormat="1" applyFont="1" applyBorder="1" applyAlignment="1" applyProtection="1">
      <alignment horizontal="right" vertical="center"/>
      <protection locked="0"/>
    </xf>
    <xf numFmtId="3" fontId="10" fillId="0" borderId="18" xfId="2" applyNumberFormat="1" applyFont="1" applyBorder="1" applyAlignment="1" applyProtection="1">
      <alignment vertical="center"/>
      <protection locked="0"/>
    </xf>
    <xf numFmtId="3" fontId="10" fillId="0" borderId="28" xfId="2" applyNumberFormat="1" applyFont="1" applyBorder="1" applyAlignment="1" applyProtection="1">
      <alignment vertical="center"/>
      <protection locked="0"/>
    </xf>
    <xf numFmtId="166" fontId="10" fillId="0" borderId="18" xfId="2" applyNumberFormat="1" applyFont="1" applyBorder="1" applyAlignment="1" applyProtection="1">
      <alignment vertical="center" wrapText="1"/>
      <protection locked="0"/>
    </xf>
    <xf numFmtId="4" fontId="10" fillId="0" borderId="18" xfId="2" applyNumberFormat="1" applyFont="1" applyBorder="1" applyAlignment="1" applyProtection="1">
      <alignment vertical="center" wrapText="1"/>
      <protection locked="0"/>
    </xf>
    <xf numFmtId="3" fontId="10" fillId="0" borderId="29" xfId="2" applyNumberFormat="1" applyFont="1" applyBorder="1" applyAlignment="1" applyProtection="1">
      <alignment horizontal="right" vertical="center" wrapText="1"/>
      <protection locked="0"/>
    </xf>
    <xf numFmtId="3" fontId="9" fillId="0" borderId="18" xfId="2" applyNumberFormat="1" applyFont="1" applyBorder="1" applyAlignment="1" applyProtection="1">
      <alignment horizontal="right" vertical="center" wrapText="1"/>
      <protection locked="0"/>
    </xf>
    <xf numFmtId="4" fontId="9" fillId="0" borderId="18" xfId="2" applyNumberFormat="1" applyFont="1" applyBorder="1" applyAlignment="1">
      <alignment vertical="center" wrapText="1"/>
    </xf>
    <xf numFmtId="3" fontId="10" fillId="0" borderId="22" xfId="2" applyNumberFormat="1" applyFont="1" applyBorder="1" applyAlignment="1" applyProtection="1">
      <alignment horizontal="right" vertical="center"/>
      <protection locked="0"/>
    </xf>
    <xf numFmtId="3" fontId="10" fillId="0" borderId="30" xfId="2" applyNumberFormat="1" applyFont="1" applyBorder="1" applyAlignment="1" applyProtection="1">
      <alignment horizontal="right" vertical="center" wrapText="1"/>
      <protection locked="0"/>
    </xf>
    <xf numFmtId="3" fontId="10" fillId="0" borderId="20" xfId="2" applyNumberFormat="1" applyFont="1" applyBorder="1" applyAlignment="1" applyProtection="1">
      <alignment horizontal="right" vertical="center" wrapText="1"/>
      <protection locked="0"/>
    </xf>
    <xf numFmtId="4" fontId="10" fillId="0" borderId="20" xfId="2" applyNumberFormat="1" applyFont="1" applyBorder="1" applyAlignment="1" applyProtection="1">
      <alignment vertical="center" wrapText="1"/>
      <protection locked="0"/>
    </xf>
    <xf numFmtId="49" fontId="9" fillId="2" borderId="3" xfId="2" applyNumberFormat="1" applyFont="1" applyFill="1" applyBorder="1" applyAlignment="1" applyProtection="1">
      <alignment horizontal="left" vertical="center" indent="1"/>
      <protection locked="0"/>
    </xf>
    <xf numFmtId="165" fontId="9" fillId="2" borderId="13" xfId="2" applyNumberFormat="1" applyFont="1" applyFill="1" applyBorder="1" applyAlignment="1">
      <alignment vertical="center"/>
    </xf>
    <xf numFmtId="2" fontId="9" fillId="2" borderId="13" xfId="2" applyNumberFormat="1" applyFont="1" applyFill="1" applyBorder="1" applyAlignment="1">
      <alignment vertical="center"/>
    </xf>
    <xf numFmtId="3" fontId="1" fillId="0" borderId="0" xfId="3" applyNumberFormat="1"/>
    <xf numFmtId="49" fontId="9" fillId="0" borderId="7" xfId="2" applyNumberFormat="1" applyFont="1" applyBorder="1" applyAlignment="1" applyProtection="1">
      <alignment vertical="center"/>
      <protection locked="0"/>
    </xf>
    <xf numFmtId="49" fontId="9" fillId="0" borderId="7" xfId="2" applyNumberFormat="1" applyFont="1" applyBorder="1" applyAlignment="1" applyProtection="1">
      <alignment horizontal="right" vertical="center"/>
      <protection locked="0"/>
    </xf>
    <xf numFmtId="3" fontId="10" fillId="0" borderId="7" xfId="2" applyNumberFormat="1" applyFont="1" applyBorder="1" applyAlignment="1" applyProtection="1">
      <alignment horizontal="right" vertical="center" wrapText="1"/>
      <protection locked="0"/>
    </xf>
    <xf numFmtId="49" fontId="9" fillId="0" borderId="1" xfId="2" applyNumberFormat="1" applyFont="1" applyBorder="1" applyAlignment="1" applyProtection="1">
      <alignment vertical="center"/>
      <protection locked="0"/>
    </xf>
    <xf numFmtId="49" fontId="9" fillId="0" borderId="1" xfId="2" applyNumberFormat="1" applyFont="1" applyBorder="1" applyAlignment="1" applyProtection="1">
      <alignment horizontal="right" vertical="center"/>
      <protection locked="0"/>
    </xf>
    <xf numFmtId="3" fontId="10" fillId="0" borderId="1" xfId="2" applyNumberFormat="1" applyFont="1" applyBorder="1" applyAlignment="1" applyProtection="1">
      <alignment horizontal="right" vertical="center" wrapText="1"/>
      <protection locked="0"/>
    </xf>
    <xf numFmtId="3" fontId="10" fillId="0" borderId="8" xfId="2" applyNumberFormat="1" applyFont="1" applyBorder="1" applyAlignment="1" applyProtection="1">
      <alignment horizontal="right" vertical="center" wrapText="1"/>
      <protection locked="0"/>
    </xf>
    <xf numFmtId="165" fontId="9" fillId="0" borderId="2" xfId="2" applyNumberFormat="1" applyFont="1" applyBorder="1" applyAlignment="1">
      <alignment horizontal="right" vertical="center" wrapText="1"/>
    </xf>
    <xf numFmtId="3" fontId="10" fillId="0" borderId="31" xfId="2" applyNumberFormat="1" applyFont="1" applyBorder="1" applyAlignment="1" applyProtection="1">
      <alignment vertical="center"/>
      <protection locked="0"/>
    </xf>
    <xf numFmtId="165" fontId="10" fillId="0" borderId="18" xfId="2" applyNumberFormat="1" applyFont="1" applyBorder="1" applyAlignment="1">
      <alignment horizontal="right" vertical="center" wrapText="1"/>
    </xf>
    <xf numFmtId="164" fontId="9" fillId="2" borderId="13" xfId="2" applyNumberFormat="1" applyFont="1" applyFill="1" applyBorder="1" applyAlignment="1">
      <alignment horizontal="left" vertical="center" wrapText="1" indent="1"/>
    </xf>
    <xf numFmtId="165" fontId="9" fillId="3" borderId="13" xfId="2" applyNumberFormat="1" applyFont="1" applyFill="1" applyBorder="1" applyAlignment="1">
      <alignment vertical="center"/>
    </xf>
    <xf numFmtId="166" fontId="10" fillId="3" borderId="18" xfId="2" applyNumberFormat="1" applyFont="1" applyFill="1" applyBorder="1" applyAlignment="1" applyProtection="1">
      <alignment vertical="center" wrapText="1"/>
      <protection locked="0"/>
    </xf>
    <xf numFmtId="164" fontId="18" fillId="0" borderId="7" xfId="2" applyNumberFormat="1" applyFont="1" applyBorder="1" applyAlignment="1">
      <alignment horizontal="left" vertical="center" wrapText="1"/>
    </xf>
    <xf numFmtId="165" fontId="19" fillId="0" borderId="0" xfId="2" applyNumberFormat="1" applyFont="1" applyAlignment="1" applyProtection="1">
      <alignment horizontal="center" vertical="center" wrapText="1"/>
      <protection locked="0"/>
    </xf>
    <xf numFmtId="165" fontId="1" fillId="0" borderId="0" xfId="2" applyNumberFormat="1" applyFont="1" applyAlignment="1" applyProtection="1">
      <alignment horizontal="left" vertical="center" wrapText="1"/>
      <protection locked="0"/>
    </xf>
    <xf numFmtId="165" fontId="7" fillId="0" borderId="1" xfId="2" applyNumberFormat="1" applyFont="1" applyBorder="1" applyAlignment="1">
      <alignment vertical="center"/>
    </xf>
    <xf numFmtId="10" fontId="10" fillId="0" borderId="18" xfId="2" applyNumberFormat="1" applyFont="1" applyBorder="1" applyAlignment="1" applyProtection="1">
      <alignment vertical="center" wrapText="1"/>
      <protection locked="0"/>
    </xf>
    <xf numFmtId="3" fontId="18" fillId="0" borderId="18" xfId="2" applyNumberFormat="1" applyFont="1" applyBorder="1" applyAlignment="1" applyProtection="1">
      <alignment horizontal="right" vertical="center" wrapText="1"/>
      <protection locked="0"/>
    </xf>
    <xf numFmtId="4" fontId="13" fillId="0" borderId="18" xfId="2" applyNumberFormat="1" applyFont="1" applyBorder="1" applyAlignment="1" applyProtection="1">
      <alignment vertical="center" wrapText="1"/>
      <protection locked="0"/>
    </xf>
    <xf numFmtId="10" fontId="13" fillId="0" borderId="18" xfId="2" applyNumberFormat="1" applyFont="1" applyBorder="1" applyAlignment="1" applyProtection="1">
      <alignment vertical="center" wrapText="1"/>
      <protection locked="0"/>
    </xf>
    <xf numFmtId="3" fontId="13" fillId="0" borderId="18" xfId="2" applyNumberFormat="1" applyFont="1" applyBorder="1" applyAlignment="1" applyProtection="1">
      <alignment vertical="center"/>
      <protection locked="0"/>
    </xf>
    <xf numFmtId="3" fontId="13" fillId="0" borderId="28" xfId="2" applyNumberFormat="1" applyFont="1" applyBorder="1" applyAlignment="1" applyProtection="1">
      <alignment vertical="center"/>
      <protection locked="0"/>
    </xf>
    <xf numFmtId="2" fontId="13" fillId="0" borderId="18" xfId="2" applyNumberFormat="1" applyFont="1" applyBorder="1" applyAlignment="1" applyProtection="1">
      <alignment vertical="center" wrapText="1"/>
      <protection locked="0"/>
    </xf>
    <xf numFmtId="3" fontId="9" fillId="0" borderId="20" xfId="2" applyNumberFormat="1" applyFont="1" applyBorder="1" applyAlignment="1" applyProtection="1">
      <alignment horizontal="right" vertical="center" wrapText="1"/>
      <protection locked="0"/>
    </xf>
    <xf numFmtId="4" fontId="9" fillId="0" borderId="2" xfId="2" applyNumberFormat="1" applyFont="1" applyBorder="1" applyAlignment="1">
      <alignment horizontal="right" vertical="center" wrapText="1"/>
    </xf>
    <xf numFmtId="165" fontId="9" fillId="0" borderId="18" xfId="2" applyNumberFormat="1" applyFont="1" applyBorder="1" applyAlignment="1">
      <alignment horizontal="right" vertical="center" wrapText="1"/>
    </xf>
    <xf numFmtId="3" fontId="10" fillId="0" borderId="22" xfId="2" applyNumberFormat="1" applyFont="1" applyBorder="1" applyAlignment="1" applyProtection="1">
      <alignment horizontal="right" vertical="center" wrapText="1"/>
      <protection locked="0"/>
    </xf>
    <xf numFmtId="165" fontId="9" fillId="0" borderId="20" xfId="2" applyNumberFormat="1" applyFont="1" applyBorder="1" applyAlignment="1">
      <alignment horizontal="right" vertical="center" wrapText="1"/>
    </xf>
    <xf numFmtId="10" fontId="9" fillId="2" borderId="13" xfId="2" applyNumberFormat="1" applyFont="1" applyFill="1" applyBorder="1" applyAlignment="1">
      <alignment vertical="center"/>
    </xf>
    <xf numFmtId="165" fontId="1" fillId="0" borderId="0" xfId="3" applyNumberFormat="1"/>
    <xf numFmtId="165" fontId="20" fillId="0" borderId="0" xfId="2" applyNumberFormat="1" applyFont="1" applyAlignment="1">
      <alignment vertical="center" wrapText="1"/>
    </xf>
    <xf numFmtId="165" fontId="1" fillId="0" borderId="0" xfId="2" applyNumberFormat="1" applyFont="1" applyAlignment="1" applyProtection="1">
      <alignment horizontal="left" vertical="center" wrapText="1"/>
      <protection locked="0"/>
    </xf>
    <xf numFmtId="165" fontId="2" fillId="0" borderId="0" xfId="2" applyNumberFormat="1" applyFont="1" applyAlignment="1" applyProtection="1">
      <alignment horizontal="center" vertical="center" wrapText="1"/>
      <protection locked="0"/>
    </xf>
    <xf numFmtId="165" fontId="9" fillId="0" borderId="24" xfId="2" applyNumberFormat="1" applyFont="1" applyBorder="1" applyAlignment="1">
      <alignment horizontal="right" vertical="center" wrapText="1"/>
    </xf>
    <xf numFmtId="3" fontId="9" fillId="2" borderId="13" xfId="2" applyNumberFormat="1" applyFont="1" applyFill="1" applyBorder="1" applyAlignment="1">
      <alignment vertical="center"/>
    </xf>
    <xf numFmtId="3" fontId="10" fillId="0" borderId="2" xfId="2" applyNumberFormat="1" applyFont="1" applyBorder="1" applyAlignment="1">
      <alignment horizontal="right" vertical="center" wrapText="1"/>
    </xf>
    <xf numFmtId="10" fontId="10" fillId="0" borderId="2" xfId="2" applyNumberFormat="1" applyFont="1" applyBorder="1" applyAlignment="1">
      <alignment horizontal="right" vertical="center" wrapText="1"/>
    </xf>
    <xf numFmtId="3" fontId="10" fillId="0" borderId="17" xfId="2" applyNumberFormat="1" applyFont="1" applyBorder="1" applyAlignment="1">
      <alignment horizontal="right" vertical="center" wrapText="1"/>
    </xf>
    <xf numFmtId="10" fontId="10" fillId="0" borderId="18" xfId="2" applyNumberFormat="1" applyFont="1" applyBorder="1" applyAlignment="1">
      <alignment horizontal="right" vertical="center" wrapText="1"/>
    </xf>
    <xf numFmtId="3" fontId="10" fillId="0" borderId="9" xfId="2" applyNumberFormat="1" applyFont="1" applyBorder="1" applyAlignment="1">
      <alignment horizontal="right" vertical="center" wrapText="1"/>
    </xf>
    <xf numFmtId="3" fontId="10" fillId="0" borderId="18" xfId="2" applyNumberFormat="1" applyFont="1" applyBorder="1" applyAlignment="1">
      <alignment horizontal="right" vertical="center" wrapText="1"/>
    </xf>
    <xf numFmtId="10" fontId="9" fillId="2" borderId="13" xfId="2" applyNumberFormat="1" applyFont="1" applyFill="1" applyBorder="1" applyAlignment="1">
      <alignment horizontal="right" vertical="center" wrapText="1"/>
    </xf>
    <xf numFmtId="165" fontId="10" fillId="0" borderId="24" xfId="2" applyNumberFormat="1" applyFont="1" applyBorder="1" applyAlignment="1">
      <alignment horizontal="right" vertical="center" wrapText="1"/>
    </xf>
    <xf numFmtId="165" fontId="9" fillId="0" borderId="22" xfId="2" applyNumberFormat="1" applyFont="1" applyBorder="1" applyAlignment="1">
      <alignment horizontal="right" vertical="center" wrapText="1"/>
    </xf>
    <xf numFmtId="166" fontId="9" fillId="2" borderId="13" xfId="2" applyNumberFormat="1" applyFont="1" applyFill="1" applyBorder="1" applyAlignment="1">
      <alignment vertical="center"/>
    </xf>
    <xf numFmtId="166" fontId="10" fillId="0" borderId="2" xfId="2" applyNumberFormat="1" applyFont="1" applyBorder="1" applyAlignment="1">
      <alignment horizontal="right" vertical="center" wrapText="1"/>
    </xf>
    <xf numFmtId="3" fontId="10" fillId="0" borderId="18" xfId="2" applyNumberFormat="1" applyFont="1" applyBorder="1" applyAlignment="1" applyProtection="1">
      <alignment vertical="center" wrapText="1"/>
      <protection locked="0"/>
    </xf>
    <xf numFmtId="166" fontId="9" fillId="2" borderId="13" xfId="2" applyNumberFormat="1" applyFont="1" applyFill="1" applyBorder="1" applyAlignment="1">
      <alignment horizontal="right" vertical="center" wrapText="1"/>
    </xf>
    <xf numFmtId="164" fontId="18" fillId="0" borderId="0" xfId="2" applyNumberFormat="1" applyFont="1" applyAlignment="1">
      <alignment horizontal="left" vertical="center" wrapText="1"/>
    </xf>
    <xf numFmtId="164" fontId="9" fillId="0" borderId="0" xfId="2" applyNumberFormat="1" applyFont="1" applyAlignment="1">
      <alignment horizontal="left" vertical="center" wrapText="1" indent="1"/>
    </xf>
    <xf numFmtId="165" fontId="9" fillId="0" borderId="0" xfId="2" applyNumberFormat="1" applyFont="1" applyAlignment="1">
      <alignment vertical="center"/>
    </xf>
    <xf numFmtId="4" fontId="9" fillId="0" borderId="0" xfId="2" applyNumberFormat="1" applyFont="1" applyAlignment="1">
      <alignment horizontal="right" vertical="center" wrapText="1"/>
    </xf>
    <xf numFmtId="4" fontId="9" fillId="2" borderId="13" xfId="2" applyNumberFormat="1" applyFont="1" applyFill="1" applyBorder="1" applyAlignment="1" applyProtection="1">
      <alignment vertical="center" wrapText="1"/>
      <protection locked="0"/>
    </xf>
    <xf numFmtId="165" fontId="10" fillId="0" borderId="2" xfId="2" applyNumberFormat="1" applyFont="1" applyBorder="1" applyAlignment="1">
      <alignment horizontal="right" vertical="center" wrapText="1"/>
    </xf>
    <xf numFmtId="4" fontId="10" fillId="0" borderId="2" xfId="2" applyNumberFormat="1" applyFont="1" applyBorder="1" applyAlignment="1">
      <alignment horizontal="right" vertical="center" wrapText="1"/>
    </xf>
    <xf numFmtId="4" fontId="10" fillId="0" borderId="18" xfId="2" applyNumberFormat="1" applyFont="1" applyBorder="1" applyAlignment="1">
      <alignment horizontal="right" vertical="center" wrapText="1"/>
    </xf>
    <xf numFmtId="2" fontId="10" fillId="0" borderId="20" xfId="2" applyNumberFormat="1" applyFont="1" applyBorder="1" applyAlignment="1" applyProtection="1">
      <alignment vertical="center" wrapText="1"/>
      <protection locked="0"/>
    </xf>
    <xf numFmtId="2" fontId="9" fillId="3" borderId="13" xfId="2" applyNumberFormat="1" applyFont="1" applyFill="1" applyBorder="1" applyAlignment="1" applyProtection="1">
      <alignment vertical="center" wrapText="1"/>
      <protection locked="0"/>
    </xf>
    <xf numFmtId="0" fontId="21" fillId="0" borderId="0" xfId="6" applyFont="1" applyBorder="1" applyAlignment="1">
      <alignment horizontal="center" vertical="center" wrapText="1"/>
    </xf>
    <xf numFmtId="0" fontId="21" fillId="0" borderId="1" xfId="6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10" fillId="0" borderId="17" xfId="4" quotePrefix="1" applyNumberFormat="1" applyFont="1" applyBorder="1" applyAlignment="1">
      <alignment vertical="top"/>
    </xf>
    <xf numFmtId="9" fontId="10" fillId="0" borderId="18" xfId="1" applyFont="1" applyBorder="1" applyAlignment="1" applyProtection="1">
      <alignment horizontal="right" vertical="center" wrapText="1"/>
      <protection locked="0"/>
    </xf>
    <xf numFmtId="168" fontId="10" fillId="0" borderId="18" xfId="7" applyNumberFormat="1" applyFont="1" applyBorder="1" applyAlignment="1" applyProtection="1">
      <alignment horizontal="right" vertical="center" wrapText="1"/>
      <protection locked="0"/>
    </xf>
    <xf numFmtId="9" fontId="9" fillId="2" borderId="22" xfId="1" applyFont="1" applyFill="1" applyBorder="1" applyAlignment="1">
      <alignment vertical="center"/>
    </xf>
    <xf numFmtId="9" fontId="9" fillId="0" borderId="2" xfId="1" applyFont="1" applyBorder="1" applyAlignment="1">
      <alignment horizontal="right" vertical="center" wrapText="1"/>
    </xf>
    <xf numFmtId="9" fontId="9" fillId="0" borderId="18" xfId="1" applyFont="1" applyBorder="1" applyAlignment="1">
      <alignment horizontal="right" vertical="center" wrapText="1"/>
    </xf>
    <xf numFmtId="3" fontId="10" fillId="0" borderId="0" xfId="4" applyNumberFormat="1" applyFont="1" applyBorder="1" applyAlignment="1" applyProtection="1">
      <alignment horizontal="right" vertical="center" wrapText="1"/>
      <protection locked="0"/>
    </xf>
    <xf numFmtId="3" fontId="10" fillId="0" borderId="9" xfId="4" applyNumberFormat="1" applyFont="1" applyBorder="1" applyAlignment="1" applyProtection="1">
      <alignment horizontal="right" vertical="center" wrapText="1"/>
      <protection locked="0"/>
    </xf>
    <xf numFmtId="3" fontId="10" fillId="0" borderId="32" xfId="4" applyNumberFormat="1" applyFont="1" applyBorder="1" applyAlignment="1" applyProtection="1">
      <alignment horizontal="right" vertical="center" wrapText="1"/>
      <protection locked="0"/>
    </xf>
    <xf numFmtId="9" fontId="9" fillId="0" borderId="9" xfId="1" applyFont="1" applyBorder="1" applyAlignment="1">
      <alignment horizontal="right" vertical="center" wrapText="1"/>
    </xf>
    <xf numFmtId="9" fontId="9" fillId="2" borderId="13" xfId="1" applyFont="1" applyFill="1" applyBorder="1" applyAlignment="1">
      <alignment vertical="center"/>
    </xf>
  </cellXfs>
  <cellStyles count="8">
    <cellStyle name="Ezres 5 2" xfId="7"/>
    <cellStyle name="Normál" xfId="0" builtinId="0"/>
    <cellStyle name="Normál 3 2 2" xfId="2"/>
    <cellStyle name="Normál 4 2" xfId="6"/>
    <cellStyle name="Normál 6 2 2 2 2" xfId="4"/>
    <cellStyle name="Normál 7 2" xfId="3"/>
    <cellStyle name="Százalék" xfId="1" builtinId="5"/>
    <cellStyle name="Százalék 3 2 2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85"/>
  <sheetViews>
    <sheetView tabSelected="1" workbookViewId="0">
      <selection sqref="A1:XFD1048576"/>
    </sheetView>
  </sheetViews>
  <sheetFormatPr defaultColWidth="7.140625" defaultRowHeight="15" x14ac:dyDescent="0.25"/>
  <cols>
    <col min="1" max="1" width="29" style="2" customWidth="1"/>
    <col min="2" max="2" width="9.140625" style="2" customWidth="1"/>
    <col min="3" max="3" width="9" style="2" customWidth="1"/>
    <col min="4" max="4" width="7.5703125" style="2" customWidth="1"/>
    <col min="5" max="5" width="8" style="2" customWidth="1"/>
    <col min="6" max="6" width="7.140625" style="2"/>
    <col min="7" max="7" width="7.85546875" style="2" customWidth="1"/>
    <col min="8" max="8" width="7.140625" style="2"/>
    <col min="9" max="9" width="8.140625" style="2" customWidth="1"/>
    <col min="10" max="10" width="8" style="2" customWidth="1"/>
    <col min="11" max="11" width="7.140625" style="2"/>
    <col min="12" max="12" width="7.5703125" style="2" customWidth="1"/>
    <col min="13" max="13" width="10.85546875" style="2" customWidth="1"/>
    <col min="14" max="16384" width="7.140625" style="2"/>
  </cols>
  <sheetData>
    <row r="2" spans="1:13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4.6" customHeight="1" x14ac:dyDescent="0.25">
      <c r="A3" s="3" t="s">
        <v>0</v>
      </c>
      <c r="B3" s="3"/>
      <c r="C3" s="3"/>
      <c r="D3" s="4" t="s">
        <v>1</v>
      </c>
      <c r="E3" s="4"/>
      <c r="F3" s="4"/>
      <c r="G3" s="4"/>
      <c r="H3" s="4"/>
      <c r="I3" s="4"/>
      <c r="J3" s="4"/>
      <c r="K3" s="4"/>
      <c r="L3" s="4"/>
      <c r="M3" s="4"/>
    </row>
    <row r="4" spans="1:13" ht="15.75" thickBo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6" t="s">
        <v>2</v>
      </c>
      <c r="M4" s="6"/>
    </row>
    <row r="5" spans="1:13" ht="15.75" thickBot="1" x14ac:dyDescent="0.3">
      <c r="A5" s="7" t="s">
        <v>3</v>
      </c>
      <c r="B5" s="8" t="s">
        <v>4</v>
      </c>
      <c r="C5" s="9"/>
      <c r="D5" s="9"/>
      <c r="E5" s="9"/>
      <c r="F5" s="9"/>
      <c r="G5" s="9"/>
      <c r="H5" s="9"/>
      <c r="I5" s="10"/>
      <c r="J5" s="11" t="s">
        <v>5</v>
      </c>
      <c r="K5" s="12"/>
      <c r="L5" s="12"/>
      <c r="M5" s="13"/>
    </row>
    <row r="6" spans="1:13" ht="15.75" thickBot="1" x14ac:dyDescent="0.3">
      <c r="A6" s="14"/>
      <c r="B6" s="15" t="s">
        <v>6</v>
      </c>
      <c r="C6" s="16" t="s">
        <v>7</v>
      </c>
      <c r="D6" s="8" t="s">
        <v>8</v>
      </c>
      <c r="E6" s="9"/>
      <c r="F6" s="9"/>
      <c r="G6" s="9"/>
      <c r="H6" s="9"/>
      <c r="I6" s="10"/>
      <c r="J6" s="17"/>
      <c r="K6" s="18"/>
      <c r="L6" s="18"/>
      <c r="M6" s="19"/>
    </row>
    <row r="7" spans="1:13" ht="23.25" thickBot="1" x14ac:dyDescent="0.3">
      <c r="A7" s="14"/>
      <c r="B7" s="20"/>
      <c r="C7" s="21"/>
      <c r="D7" s="22" t="s">
        <v>6</v>
      </c>
      <c r="E7" s="22" t="s">
        <v>7</v>
      </c>
      <c r="F7" s="22" t="s">
        <v>6</v>
      </c>
      <c r="G7" s="22" t="s">
        <v>7</v>
      </c>
      <c r="H7" s="22" t="s">
        <v>6</v>
      </c>
      <c r="I7" s="22" t="s">
        <v>7</v>
      </c>
      <c r="J7" s="23"/>
      <c r="K7" s="24"/>
      <c r="L7" s="24"/>
      <c r="M7" s="25"/>
    </row>
    <row r="8" spans="1:13" ht="45.75" thickBot="1" x14ac:dyDescent="0.3">
      <c r="A8" s="26"/>
      <c r="B8" s="27" t="s">
        <v>9</v>
      </c>
      <c r="C8" s="28"/>
      <c r="D8" s="27" t="s">
        <v>10</v>
      </c>
      <c r="E8" s="28"/>
      <c r="F8" s="27" t="s">
        <v>11</v>
      </c>
      <c r="G8" s="28"/>
      <c r="H8" s="29" t="s">
        <v>12</v>
      </c>
      <c r="I8" s="30"/>
      <c r="J8" s="22" t="s">
        <v>10</v>
      </c>
      <c r="K8" s="22" t="s">
        <v>11</v>
      </c>
      <c r="L8" s="31" t="s">
        <v>13</v>
      </c>
      <c r="M8" s="22" t="s">
        <v>14</v>
      </c>
    </row>
    <row r="9" spans="1:13" ht="15.75" thickBot="1" x14ac:dyDescent="0.3">
      <c r="A9" s="32">
        <v>1</v>
      </c>
      <c r="B9" s="31">
        <v>2</v>
      </c>
      <c r="C9" s="31">
        <v>3</v>
      </c>
      <c r="D9" s="33">
        <v>4</v>
      </c>
      <c r="E9" s="22">
        <v>5</v>
      </c>
      <c r="F9" s="22">
        <v>6</v>
      </c>
      <c r="G9" s="22">
        <v>7</v>
      </c>
      <c r="H9" s="22">
        <v>8</v>
      </c>
      <c r="I9" s="33">
        <v>9</v>
      </c>
      <c r="J9" s="33">
        <v>10</v>
      </c>
      <c r="K9" s="33">
        <v>11</v>
      </c>
      <c r="L9" s="33" t="s">
        <v>15</v>
      </c>
      <c r="M9" s="33" t="s">
        <v>16</v>
      </c>
    </row>
    <row r="10" spans="1:13" x14ac:dyDescent="0.25">
      <c r="A10" s="34" t="s">
        <v>17</v>
      </c>
      <c r="B10" s="35"/>
      <c r="C10" s="35"/>
      <c r="D10" s="35"/>
      <c r="E10" s="35"/>
      <c r="F10" s="36"/>
      <c r="G10" s="35"/>
      <c r="H10" s="37"/>
      <c r="I10" s="36"/>
      <c r="J10" s="35"/>
      <c r="K10" s="35"/>
      <c r="L10" s="35"/>
      <c r="M10" s="38"/>
    </row>
    <row r="11" spans="1:13" x14ac:dyDescent="0.25">
      <c r="A11" s="39" t="s">
        <v>18</v>
      </c>
      <c r="B11" s="40"/>
      <c r="C11" s="40"/>
      <c r="D11" s="40"/>
      <c r="E11" s="40"/>
      <c r="F11" s="41"/>
      <c r="G11" s="40"/>
      <c r="H11" s="42"/>
      <c r="I11" s="41"/>
      <c r="J11" s="40"/>
      <c r="K11" s="40"/>
      <c r="L11" s="43"/>
      <c r="M11" s="44"/>
    </row>
    <row r="12" spans="1:13" x14ac:dyDescent="0.25">
      <c r="A12" s="45" t="s">
        <v>19</v>
      </c>
      <c r="B12" s="43">
        <v>16098</v>
      </c>
      <c r="C12" s="43">
        <v>16098</v>
      </c>
      <c r="D12" s="43">
        <v>16098</v>
      </c>
      <c r="E12" s="43">
        <v>4829</v>
      </c>
      <c r="F12" s="46">
        <v>0</v>
      </c>
      <c r="G12" s="43">
        <v>11269</v>
      </c>
      <c r="H12" s="43">
        <v>0</v>
      </c>
      <c r="I12" s="46">
        <v>0</v>
      </c>
      <c r="J12" s="40">
        <v>4829</v>
      </c>
      <c r="K12" s="43">
        <v>11269</v>
      </c>
      <c r="L12" s="43">
        <f>J12+K12</f>
        <v>16098</v>
      </c>
      <c r="M12" s="47">
        <v>100</v>
      </c>
    </row>
    <row r="13" spans="1:13" x14ac:dyDescent="0.25">
      <c r="A13" s="48" t="s">
        <v>20</v>
      </c>
      <c r="B13" s="43">
        <v>2440314</v>
      </c>
      <c r="C13" s="43">
        <v>2440314</v>
      </c>
      <c r="D13" s="43">
        <v>2440314</v>
      </c>
      <c r="E13" s="43">
        <v>2440314</v>
      </c>
      <c r="F13" s="46">
        <v>0</v>
      </c>
      <c r="G13" s="43">
        <v>0</v>
      </c>
      <c r="H13" s="49">
        <v>0</v>
      </c>
      <c r="I13" s="46">
        <v>0</v>
      </c>
      <c r="J13" s="43">
        <v>2440314</v>
      </c>
      <c r="K13" s="43">
        <v>0</v>
      </c>
      <c r="L13" s="43">
        <f>J13+K13</f>
        <v>2440314</v>
      </c>
      <c r="M13" s="47">
        <v>100</v>
      </c>
    </row>
    <row r="14" spans="1:13" x14ac:dyDescent="0.25">
      <c r="A14" s="48" t="s">
        <v>21</v>
      </c>
      <c r="B14" s="43"/>
      <c r="C14" s="43"/>
      <c r="D14" s="43"/>
      <c r="E14" s="50"/>
      <c r="F14" s="46"/>
      <c r="G14" s="43"/>
      <c r="H14" s="51"/>
      <c r="I14" s="46"/>
      <c r="J14" s="50"/>
      <c r="K14" s="43"/>
      <c r="L14" s="43"/>
      <c r="M14" s="47"/>
    </row>
    <row r="15" spans="1:13" x14ac:dyDescent="0.25">
      <c r="A15" s="48" t="s">
        <v>22</v>
      </c>
      <c r="B15" s="43">
        <v>658884</v>
      </c>
      <c r="C15" s="43">
        <v>658884</v>
      </c>
      <c r="D15" s="43">
        <v>658884</v>
      </c>
      <c r="E15" s="43">
        <v>658884</v>
      </c>
      <c r="F15" s="46">
        <v>0</v>
      </c>
      <c r="G15" s="43">
        <v>0</v>
      </c>
      <c r="H15" s="43">
        <v>0</v>
      </c>
      <c r="I15" s="46">
        <v>0</v>
      </c>
      <c r="J15" s="43">
        <v>658884</v>
      </c>
      <c r="K15" s="43">
        <v>0</v>
      </c>
      <c r="L15" s="43">
        <f>J15+K15</f>
        <v>658884</v>
      </c>
      <c r="M15" s="47">
        <v>100</v>
      </c>
    </row>
    <row r="16" spans="1:13" x14ac:dyDescent="0.25">
      <c r="A16" s="52" t="s">
        <v>23</v>
      </c>
      <c r="B16" s="53"/>
      <c r="C16" s="53"/>
      <c r="D16" s="53"/>
      <c r="F16" s="54"/>
      <c r="G16" s="53"/>
      <c r="H16" s="55"/>
      <c r="I16" s="54"/>
      <c r="K16" s="53"/>
      <c r="L16" s="43"/>
      <c r="M16" s="56"/>
    </row>
    <row r="17" spans="1:13" ht="15.75" thickBot="1" x14ac:dyDescent="0.3">
      <c r="A17" s="57" t="s">
        <v>24</v>
      </c>
      <c r="B17" s="58">
        <f>SUM(B10:B16)</f>
        <v>3115296</v>
      </c>
      <c r="C17" s="58">
        <f t="shared" ref="C17:I17" si="0">SUM(C10:C16)</f>
        <v>3115296</v>
      </c>
      <c r="D17" s="58">
        <f t="shared" si="0"/>
        <v>3115296</v>
      </c>
      <c r="E17" s="58">
        <f t="shared" si="0"/>
        <v>3104027</v>
      </c>
      <c r="F17" s="58">
        <f t="shared" si="0"/>
        <v>0</v>
      </c>
      <c r="G17" s="58">
        <f t="shared" si="0"/>
        <v>11269</v>
      </c>
      <c r="H17" s="58">
        <f t="shared" si="0"/>
        <v>0</v>
      </c>
      <c r="I17" s="58">
        <f t="shared" si="0"/>
        <v>0</v>
      </c>
      <c r="J17" s="58">
        <f>SUM(J10:J16)</f>
        <v>3104027</v>
      </c>
      <c r="K17" s="58">
        <f t="shared" ref="K17:L17" si="1">SUM(K10:K16)</f>
        <v>11269</v>
      </c>
      <c r="L17" s="58">
        <f t="shared" si="1"/>
        <v>3115296</v>
      </c>
      <c r="M17" s="59">
        <v>100</v>
      </c>
    </row>
    <row r="18" spans="1:13" x14ac:dyDescent="0.25">
      <c r="A18" s="60"/>
      <c r="B18" s="61"/>
      <c r="C18" s="61"/>
      <c r="D18" s="61"/>
      <c r="E18" s="61"/>
      <c r="F18" s="62"/>
      <c r="G18" s="61"/>
      <c r="H18" s="63"/>
      <c r="I18" s="62"/>
      <c r="J18" s="61"/>
      <c r="K18" s="61"/>
      <c r="L18" s="61"/>
      <c r="M18" s="64"/>
    </row>
    <row r="19" spans="1:13" x14ac:dyDescent="0.25">
      <c r="A19" s="65"/>
      <c r="B19" s="61"/>
      <c r="C19" s="61"/>
      <c r="D19" s="61"/>
      <c r="E19" s="61"/>
      <c r="F19" s="62"/>
      <c r="G19" s="61"/>
      <c r="H19" s="63"/>
      <c r="I19" s="62"/>
      <c r="J19" s="61"/>
      <c r="K19" s="61"/>
      <c r="L19" s="61"/>
      <c r="M19" s="64"/>
    </row>
    <row r="20" spans="1:13" ht="15.75" thickBot="1" x14ac:dyDescent="0.3">
      <c r="A20" s="66" t="s">
        <v>25</v>
      </c>
      <c r="B20" s="67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</row>
    <row r="21" spans="1:13" x14ac:dyDescent="0.25">
      <c r="A21" s="68" t="s">
        <v>26</v>
      </c>
      <c r="B21" s="69"/>
      <c r="C21" s="69"/>
      <c r="D21" s="70"/>
      <c r="E21" s="70"/>
      <c r="F21" s="69"/>
      <c r="G21" s="71"/>
      <c r="H21" s="69"/>
      <c r="I21" s="69"/>
      <c r="J21" s="70"/>
      <c r="K21" s="69"/>
      <c r="L21" s="70"/>
      <c r="M21" s="72" t="s">
        <v>27</v>
      </c>
    </row>
    <row r="22" spans="1:13" x14ac:dyDescent="0.25">
      <c r="A22" s="73" t="s">
        <v>28</v>
      </c>
      <c r="B22" s="43">
        <v>2440314</v>
      </c>
      <c r="C22" s="43">
        <v>2440314</v>
      </c>
      <c r="D22" s="43">
        <v>2440314</v>
      </c>
      <c r="E22" s="43">
        <v>2440314</v>
      </c>
      <c r="F22" s="43">
        <v>0</v>
      </c>
      <c r="G22" s="43">
        <v>0</v>
      </c>
      <c r="H22" s="43">
        <v>0</v>
      </c>
      <c r="I22" s="43">
        <v>0</v>
      </c>
      <c r="J22" s="43">
        <v>2440314</v>
      </c>
      <c r="K22" s="43">
        <v>0</v>
      </c>
      <c r="L22" s="43">
        <f>J22+K22</f>
        <v>2440314</v>
      </c>
      <c r="M22" s="74">
        <f>1*100</f>
        <v>100</v>
      </c>
    </row>
    <row r="23" spans="1:13" x14ac:dyDescent="0.25">
      <c r="A23" s="73" t="s">
        <v>29</v>
      </c>
      <c r="B23" s="43">
        <v>674982</v>
      </c>
      <c r="C23" s="43">
        <v>674982</v>
      </c>
      <c r="D23" s="43">
        <v>663713</v>
      </c>
      <c r="E23" s="43">
        <v>663713</v>
      </c>
      <c r="F23" s="43">
        <v>0</v>
      </c>
      <c r="G23" s="43">
        <v>11269</v>
      </c>
      <c r="H23" s="43">
        <v>0</v>
      </c>
      <c r="I23" s="43">
        <v>0</v>
      </c>
      <c r="J23" s="43">
        <v>663713</v>
      </c>
      <c r="K23" s="43">
        <v>11269</v>
      </c>
      <c r="L23" s="43">
        <f>J23+K23</f>
        <v>674982</v>
      </c>
      <c r="M23" s="74">
        <f>1*100</f>
        <v>100</v>
      </c>
    </row>
    <row r="24" spans="1:13" x14ac:dyDescent="0.25">
      <c r="A24" s="73" t="s">
        <v>30</v>
      </c>
      <c r="B24" s="43"/>
      <c r="C24" s="43"/>
      <c r="D24" s="43"/>
      <c r="E24" s="43"/>
      <c r="F24" s="43"/>
      <c r="G24" s="75"/>
      <c r="H24" s="51"/>
      <c r="I24" s="43"/>
      <c r="J24" s="43"/>
      <c r="K24" s="43"/>
      <c r="L24" s="43"/>
      <c r="M24" s="74"/>
    </row>
    <row r="25" spans="1:13" ht="15.75" thickBot="1" x14ac:dyDescent="0.3">
      <c r="A25" s="76" t="s">
        <v>31</v>
      </c>
      <c r="B25" s="43"/>
      <c r="C25" s="43"/>
      <c r="D25" s="43"/>
      <c r="E25" s="43"/>
      <c r="F25" s="43"/>
      <c r="G25" s="75"/>
      <c r="H25" s="51"/>
      <c r="I25" s="43"/>
      <c r="J25" s="43"/>
      <c r="K25" s="43"/>
      <c r="L25" s="43"/>
      <c r="M25" s="77"/>
    </row>
    <row r="26" spans="1:13" ht="15.75" thickBot="1" x14ac:dyDescent="0.3">
      <c r="A26" s="78" t="s">
        <v>32</v>
      </c>
      <c r="B26" s="79">
        <f>SUM(B21:B25)</f>
        <v>3115296</v>
      </c>
      <c r="C26" s="79">
        <f t="shared" ref="C26:K26" si="2">SUM(C21:C25)</f>
        <v>3115296</v>
      </c>
      <c r="D26" s="79">
        <f t="shared" si="2"/>
        <v>3104027</v>
      </c>
      <c r="E26" s="79">
        <f t="shared" si="2"/>
        <v>3104027</v>
      </c>
      <c r="F26" s="79">
        <f t="shared" si="2"/>
        <v>0</v>
      </c>
      <c r="G26" s="79">
        <f t="shared" si="2"/>
        <v>11269</v>
      </c>
      <c r="H26" s="79">
        <f t="shared" si="2"/>
        <v>0</v>
      </c>
      <c r="I26" s="79">
        <f t="shared" si="2"/>
        <v>0</v>
      </c>
      <c r="J26" s="79">
        <f t="shared" si="2"/>
        <v>3104027</v>
      </c>
      <c r="K26" s="79">
        <f t="shared" si="2"/>
        <v>11269</v>
      </c>
      <c r="L26" s="80">
        <f>J26+K26</f>
        <v>3115296</v>
      </c>
      <c r="M26" s="81">
        <v>100</v>
      </c>
    </row>
    <row r="27" spans="1:13" x14ac:dyDescent="0.25">
      <c r="A27" s="82"/>
      <c r="B27" s="83"/>
      <c r="C27" s="83"/>
      <c r="D27" s="83"/>
      <c r="E27" s="83"/>
      <c r="F27" s="83"/>
      <c r="G27" s="83"/>
      <c r="H27" s="84"/>
      <c r="I27" s="83"/>
      <c r="J27" s="83"/>
      <c r="K27" s="83"/>
      <c r="L27" s="83"/>
      <c r="M27" s="85"/>
    </row>
    <row r="28" spans="1:13" ht="27.75" customHeight="1" x14ac:dyDescent="0.25">
      <c r="A28" s="3" t="s">
        <v>0</v>
      </c>
      <c r="B28" s="3"/>
      <c r="C28" s="3"/>
      <c r="D28" s="4" t="s">
        <v>33</v>
      </c>
      <c r="E28" s="4"/>
      <c r="F28" s="4"/>
      <c r="G28" s="4"/>
      <c r="H28" s="4"/>
      <c r="I28" s="4"/>
      <c r="J28" s="4"/>
      <c r="K28" s="4"/>
      <c r="L28" s="4"/>
      <c r="M28" s="4"/>
    </row>
    <row r="29" spans="1:13" ht="15.75" thickBo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6" t="s">
        <v>2</v>
      </c>
      <c r="M29" s="6"/>
    </row>
    <row r="30" spans="1:13" ht="15.75" thickBot="1" x14ac:dyDescent="0.3">
      <c r="A30" s="86" t="s">
        <v>3</v>
      </c>
      <c r="B30" s="87" t="s">
        <v>4</v>
      </c>
      <c r="C30" s="88"/>
      <c r="D30" s="88"/>
      <c r="E30" s="88"/>
      <c r="F30" s="88"/>
      <c r="G30" s="88"/>
      <c r="H30" s="88"/>
      <c r="I30" s="89"/>
      <c r="J30" s="90" t="s">
        <v>5</v>
      </c>
      <c r="K30" s="91"/>
      <c r="L30" s="91"/>
      <c r="M30" s="92"/>
    </row>
    <row r="31" spans="1:13" ht="15.75" thickBot="1" x14ac:dyDescent="0.3">
      <c r="A31" s="93"/>
      <c r="B31" s="94" t="s">
        <v>6</v>
      </c>
      <c r="C31" s="95" t="s">
        <v>7</v>
      </c>
      <c r="D31" s="87" t="s">
        <v>8</v>
      </c>
      <c r="E31" s="88"/>
      <c r="F31" s="88"/>
      <c r="G31" s="88"/>
      <c r="H31" s="88"/>
      <c r="I31" s="89"/>
      <c r="J31" s="96"/>
      <c r="K31" s="97"/>
      <c r="L31" s="97"/>
      <c r="M31" s="98"/>
    </row>
    <row r="32" spans="1:13" ht="23.25" thickBot="1" x14ac:dyDescent="0.3">
      <c r="A32" s="93"/>
      <c r="B32" s="99"/>
      <c r="C32" s="100"/>
      <c r="D32" s="101" t="s">
        <v>6</v>
      </c>
      <c r="E32" s="101" t="s">
        <v>7</v>
      </c>
      <c r="F32" s="101" t="s">
        <v>6</v>
      </c>
      <c r="G32" s="101" t="s">
        <v>7</v>
      </c>
      <c r="H32" s="101" t="s">
        <v>6</v>
      </c>
      <c r="I32" s="101" t="s">
        <v>7</v>
      </c>
      <c r="J32" s="102"/>
      <c r="K32" s="103"/>
      <c r="L32" s="103"/>
      <c r="M32" s="104"/>
    </row>
    <row r="33" spans="1:16" ht="45.75" thickBot="1" x14ac:dyDescent="0.3">
      <c r="A33" s="105"/>
      <c r="B33" s="106" t="s">
        <v>9</v>
      </c>
      <c r="C33" s="107"/>
      <c r="D33" s="106" t="s">
        <v>10</v>
      </c>
      <c r="E33" s="107"/>
      <c r="F33" s="106" t="s">
        <v>11</v>
      </c>
      <c r="G33" s="107"/>
      <c r="H33" s="108" t="s">
        <v>12</v>
      </c>
      <c r="I33" s="109"/>
      <c r="J33" s="101" t="s">
        <v>10</v>
      </c>
      <c r="K33" s="101" t="s">
        <v>11</v>
      </c>
      <c r="L33" s="110" t="s">
        <v>13</v>
      </c>
      <c r="M33" s="101" t="s">
        <v>34</v>
      </c>
    </row>
    <row r="34" spans="1:16" ht="15.75" thickBot="1" x14ac:dyDescent="0.3">
      <c r="A34" s="111">
        <v>1</v>
      </c>
      <c r="B34" s="110">
        <v>2</v>
      </c>
      <c r="C34" s="110">
        <v>3</v>
      </c>
      <c r="D34" s="112">
        <v>4</v>
      </c>
      <c r="E34" s="101">
        <v>5</v>
      </c>
      <c r="F34" s="101">
        <v>6</v>
      </c>
      <c r="G34" s="101">
        <v>7</v>
      </c>
      <c r="H34" s="110">
        <v>8</v>
      </c>
      <c r="I34" s="112">
        <v>9</v>
      </c>
      <c r="J34" s="112">
        <v>10</v>
      </c>
      <c r="K34" s="112">
        <v>11</v>
      </c>
      <c r="L34" s="112" t="s">
        <v>15</v>
      </c>
      <c r="M34" s="113" t="s">
        <v>16</v>
      </c>
    </row>
    <row r="35" spans="1:16" x14ac:dyDescent="0.25">
      <c r="A35" s="34" t="s">
        <v>17</v>
      </c>
      <c r="B35" s="114"/>
      <c r="C35" s="114"/>
      <c r="D35" s="115"/>
      <c r="E35" s="116"/>
      <c r="F35" s="114"/>
      <c r="G35" s="114"/>
      <c r="H35" s="114"/>
      <c r="I35" s="114"/>
      <c r="J35" s="117"/>
      <c r="K35" s="114"/>
      <c r="L35" s="118"/>
      <c r="M35" s="119"/>
    </row>
    <row r="36" spans="1:16" x14ac:dyDescent="0.25">
      <c r="A36" s="39" t="s">
        <v>18</v>
      </c>
      <c r="B36" s="120"/>
      <c r="C36" s="120"/>
      <c r="D36" s="121"/>
      <c r="E36" s="121"/>
      <c r="F36" s="120"/>
      <c r="G36" s="120"/>
      <c r="H36" s="120"/>
      <c r="I36" s="120"/>
      <c r="J36" s="122"/>
      <c r="K36" s="120"/>
      <c r="L36" s="123"/>
      <c r="M36" s="119"/>
    </row>
    <row r="37" spans="1:16" x14ac:dyDescent="0.25">
      <c r="A37" s="39" t="s">
        <v>35</v>
      </c>
      <c r="B37" s="120"/>
      <c r="C37" s="120"/>
      <c r="D37" s="121"/>
      <c r="E37" s="121"/>
      <c r="F37" s="123"/>
      <c r="G37" s="120"/>
      <c r="H37" s="123"/>
      <c r="I37" s="124"/>
      <c r="J37" s="121"/>
      <c r="K37" s="124"/>
      <c r="L37" s="123"/>
      <c r="M37" s="119"/>
    </row>
    <row r="38" spans="1:16" x14ac:dyDescent="0.25">
      <c r="A38" s="45" t="s">
        <v>19</v>
      </c>
      <c r="B38" s="125">
        <v>5000</v>
      </c>
      <c r="C38" s="125">
        <v>5000</v>
      </c>
      <c r="D38" s="122">
        <v>0</v>
      </c>
      <c r="E38" s="122">
        <v>0</v>
      </c>
      <c r="F38" s="126">
        <v>5000</v>
      </c>
      <c r="G38" s="125">
        <v>5000</v>
      </c>
      <c r="H38" s="126">
        <v>0</v>
      </c>
      <c r="I38" s="125">
        <v>0</v>
      </c>
      <c r="J38" s="122">
        <v>0</v>
      </c>
      <c r="K38" s="125">
        <v>5000</v>
      </c>
      <c r="L38" s="123">
        <v>0</v>
      </c>
      <c r="M38" s="127">
        <v>1</v>
      </c>
    </row>
    <row r="39" spans="1:16" x14ac:dyDescent="0.25">
      <c r="A39" s="48" t="s">
        <v>20</v>
      </c>
      <c r="B39" s="125"/>
      <c r="C39" s="125"/>
      <c r="D39" s="122"/>
      <c r="E39" s="122"/>
      <c r="F39" s="126"/>
      <c r="G39" s="125"/>
      <c r="H39" s="126"/>
      <c r="I39" s="125"/>
      <c r="J39" s="122"/>
      <c r="K39" s="125"/>
      <c r="L39" s="123"/>
      <c r="M39" s="128"/>
    </row>
    <row r="40" spans="1:16" x14ac:dyDescent="0.25">
      <c r="A40" s="48" t="s">
        <v>21</v>
      </c>
      <c r="B40" s="124"/>
      <c r="C40" s="129"/>
      <c r="D40" s="122"/>
      <c r="E40" s="122"/>
      <c r="F40" s="122"/>
      <c r="G40" s="122"/>
      <c r="H40" s="122"/>
      <c r="I40" s="122"/>
      <c r="J40" s="122"/>
      <c r="K40" s="122"/>
      <c r="L40" s="123"/>
      <c r="M40" s="128"/>
    </row>
    <row r="41" spans="1:16" x14ac:dyDescent="0.25">
      <c r="A41" s="48" t="s">
        <v>36</v>
      </c>
      <c r="B41" s="124"/>
      <c r="C41" s="129"/>
      <c r="D41" s="122"/>
      <c r="E41" s="122"/>
      <c r="F41" s="130"/>
      <c r="G41" s="122"/>
      <c r="H41" s="130"/>
      <c r="I41" s="122"/>
      <c r="J41" s="130"/>
      <c r="K41" s="130"/>
      <c r="L41" s="123"/>
      <c r="M41" s="131"/>
    </row>
    <row r="42" spans="1:16" ht="15.75" thickBot="1" x14ac:dyDescent="0.3">
      <c r="A42" s="52" t="s">
        <v>23</v>
      </c>
      <c r="B42" s="132"/>
      <c r="C42" s="133"/>
      <c r="D42" s="134"/>
      <c r="E42" s="134"/>
      <c r="F42" s="134"/>
      <c r="G42" s="134"/>
      <c r="H42" s="134"/>
      <c r="I42" s="134"/>
      <c r="J42" s="134"/>
      <c r="K42" s="134"/>
      <c r="L42" s="123"/>
      <c r="M42" s="135"/>
    </row>
    <row r="43" spans="1:16" ht="15.75" thickBot="1" x14ac:dyDescent="0.3">
      <c r="A43" s="136" t="s">
        <v>24</v>
      </c>
      <c r="B43" s="137">
        <f>SUM(B35:B42)</f>
        <v>5000</v>
      </c>
      <c r="C43" s="137">
        <f t="shared" ref="C43:K43" si="3">SUM(C35:C42)</f>
        <v>5000</v>
      </c>
      <c r="D43" s="137">
        <f t="shared" si="3"/>
        <v>0</v>
      </c>
      <c r="E43" s="137">
        <f t="shared" si="3"/>
        <v>0</v>
      </c>
      <c r="F43" s="137">
        <f t="shared" si="3"/>
        <v>5000</v>
      </c>
      <c r="G43" s="137">
        <f t="shared" si="3"/>
        <v>5000</v>
      </c>
      <c r="H43" s="137">
        <f t="shared" si="3"/>
        <v>0</v>
      </c>
      <c r="I43" s="137">
        <f t="shared" si="3"/>
        <v>0</v>
      </c>
      <c r="J43" s="137">
        <f t="shared" si="3"/>
        <v>0</v>
      </c>
      <c r="K43" s="137">
        <f t="shared" si="3"/>
        <v>5000</v>
      </c>
      <c r="L43" s="137">
        <f>SUM(J43:K43)</f>
        <v>5000</v>
      </c>
      <c r="M43" s="138">
        <v>100</v>
      </c>
      <c r="P43" s="139"/>
    </row>
    <row r="44" spans="1:16" x14ac:dyDescent="0.25">
      <c r="A44" s="140"/>
      <c r="B44" s="141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</row>
    <row r="45" spans="1:16" ht="15.75" thickBot="1" x14ac:dyDescent="0.3">
      <c r="A45" s="143" t="s">
        <v>25</v>
      </c>
      <c r="B45" s="144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</row>
    <row r="46" spans="1:16" x14ac:dyDescent="0.25">
      <c r="A46" s="68" t="s">
        <v>26</v>
      </c>
      <c r="B46" s="114">
        <v>2000</v>
      </c>
      <c r="C46" s="146">
        <v>2000</v>
      </c>
      <c r="D46" s="115">
        <v>0</v>
      </c>
      <c r="E46" s="116">
        <v>0</v>
      </c>
      <c r="F46" s="115">
        <v>0</v>
      </c>
      <c r="G46" s="146">
        <v>0</v>
      </c>
      <c r="H46" s="115">
        <v>2000</v>
      </c>
      <c r="I46" s="146">
        <v>2000</v>
      </c>
      <c r="J46" s="115">
        <v>0</v>
      </c>
      <c r="K46" s="115">
        <v>0</v>
      </c>
      <c r="L46" s="147">
        <f>J46+K46</f>
        <v>0</v>
      </c>
      <c r="M46" s="127">
        <f>L46/C46</f>
        <v>0</v>
      </c>
    </row>
    <row r="47" spans="1:16" x14ac:dyDescent="0.25">
      <c r="A47" s="73" t="s">
        <v>28</v>
      </c>
      <c r="B47" s="125">
        <v>1295</v>
      </c>
      <c r="C47" s="125">
        <v>1295</v>
      </c>
      <c r="D47" s="122">
        <v>0</v>
      </c>
      <c r="E47" s="122">
        <v>0</v>
      </c>
      <c r="F47" s="125">
        <v>1295</v>
      </c>
      <c r="G47" s="148">
        <v>1286</v>
      </c>
      <c r="H47" s="125">
        <v>9</v>
      </c>
      <c r="I47" s="148">
        <v>9</v>
      </c>
      <c r="J47" s="122">
        <v>0</v>
      </c>
      <c r="K47" s="122">
        <v>1248</v>
      </c>
      <c r="L47" s="149">
        <f>SUM(J47:K47)</f>
        <v>1248</v>
      </c>
      <c r="M47" s="127">
        <f>L47/C47</f>
        <v>0.96370656370656371</v>
      </c>
    </row>
    <row r="48" spans="1:16" x14ac:dyDescent="0.25">
      <c r="A48" s="73" t="s">
        <v>29</v>
      </c>
      <c r="B48" s="125">
        <v>1705</v>
      </c>
      <c r="C48" s="125">
        <v>1705</v>
      </c>
      <c r="D48" s="122">
        <v>0</v>
      </c>
      <c r="E48" s="122">
        <v>0</v>
      </c>
      <c r="F48" s="125">
        <v>25</v>
      </c>
      <c r="G48" s="148">
        <v>25</v>
      </c>
      <c r="H48" s="125">
        <v>1680</v>
      </c>
      <c r="I48" s="148">
        <v>1680</v>
      </c>
      <c r="J48" s="122">
        <v>0</v>
      </c>
      <c r="K48" s="122">
        <v>58</v>
      </c>
      <c r="L48" s="149">
        <f>SUM(J48:K48)</f>
        <v>58</v>
      </c>
      <c r="M48" s="127">
        <f>L48/C48</f>
        <v>3.401759530791789E-2</v>
      </c>
    </row>
    <row r="49" spans="1:13" x14ac:dyDescent="0.25">
      <c r="A49" s="73" t="s">
        <v>30</v>
      </c>
      <c r="B49" s="124"/>
      <c r="C49" s="129"/>
      <c r="D49" s="122"/>
      <c r="E49" s="122"/>
      <c r="F49" s="122"/>
      <c r="G49" s="129"/>
      <c r="H49" s="122"/>
      <c r="I49" s="129"/>
      <c r="J49" s="122"/>
      <c r="K49" s="122"/>
      <c r="L49" s="122"/>
      <c r="M49" s="128"/>
    </row>
    <row r="50" spans="1:13" ht="15.75" thickBot="1" x14ac:dyDescent="0.3">
      <c r="A50" s="76" t="s">
        <v>31</v>
      </c>
      <c r="B50" s="124"/>
      <c r="C50" s="129"/>
      <c r="D50" s="122"/>
      <c r="E50" s="122"/>
      <c r="F50" s="122"/>
      <c r="G50" s="129"/>
      <c r="H50" s="122"/>
      <c r="I50" s="129"/>
      <c r="J50" s="122"/>
      <c r="K50" s="122"/>
      <c r="L50" s="122"/>
      <c r="M50" s="128"/>
    </row>
    <row r="51" spans="1:13" ht="15.75" thickBot="1" x14ac:dyDescent="0.3">
      <c r="A51" s="150" t="s">
        <v>32</v>
      </c>
      <c r="B51" s="137">
        <f>SUM(B46:B50)</f>
        <v>5000</v>
      </c>
      <c r="C51" s="137">
        <f>SUM(C46:C50)</f>
        <v>5000</v>
      </c>
      <c r="D51" s="137">
        <f t="shared" ref="D51:L51" si="4">SUM(D46:D50)</f>
        <v>0</v>
      </c>
      <c r="E51" s="137">
        <f t="shared" si="4"/>
        <v>0</v>
      </c>
      <c r="F51" s="137">
        <f t="shared" si="4"/>
        <v>1320</v>
      </c>
      <c r="G51" s="137">
        <f t="shared" si="4"/>
        <v>1311</v>
      </c>
      <c r="H51" s="137">
        <f t="shared" si="4"/>
        <v>3689</v>
      </c>
      <c r="I51" s="137">
        <f t="shared" si="4"/>
        <v>3689</v>
      </c>
      <c r="J51" s="137">
        <f t="shared" si="4"/>
        <v>0</v>
      </c>
      <c r="K51" s="137">
        <f t="shared" si="4"/>
        <v>1306</v>
      </c>
      <c r="L51" s="151">
        <f t="shared" si="4"/>
        <v>1306</v>
      </c>
      <c r="M51" s="152">
        <f>L51/C51</f>
        <v>0.26119999999999999</v>
      </c>
    </row>
    <row r="52" spans="1:13" x14ac:dyDescent="0.25">
      <c r="A52" s="153"/>
      <c r="B52" s="153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</row>
    <row r="54" spans="1:13" ht="27" customHeight="1" x14ac:dyDescent="0.25">
      <c r="A54" s="3" t="s">
        <v>0</v>
      </c>
      <c r="B54" s="3"/>
      <c r="C54" s="3"/>
      <c r="D54" s="154" t="s">
        <v>37</v>
      </c>
      <c r="E54" s="154"/>
      <c r="F54" s="154"/>
      <c r="G54" s="154"/>
      <c r="H54" s="154"/>
      <c r="I54" s="154"/>
      <c r="J54" s="154"/>
      <c r="K54" s="154"/>
      <c r="L54" s="154"/>
      <c r="M54" s="155"/>
    </row>
    <row r="55" spans="1:13" ht="15.75" thickBo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156" t="s">
        <v>2</v>
      </c>
      <c r="M55" s="156"/>
    </row>
    <row r="56" spans="1:13" ht="15.75" customHeight="1" thickBot="1" x14ac:dyDescent="0.3">
      <c r="A56" s="86" t="s">
        <v>3</v>
      </c>
      <c r="B56" s="87" t="s">
        <v>4</v>
      </c>
      <c r="C56" s="88"/>
      <c r="D56" s="88"/>
      <c r="E56" s="88"/>
      <c r="F56" s="88"/>
      <c r="G56" s="88"/>
      <c r="H56" s="88"/>
      <c r="I56" s="89"/>
      <c r="J56" s="90" t="s">
        <v>5</v>
      </c>
      <c r="K56" s="91"/>
      <c r="L56" s="91"/>
      <c r="M56" s="92"/>
    </row>
    <row r="57" spans="1:13" ht="15.75" customHeight="1" thickBot="1" x14ac:dyDescent="0.3">
      <c r="A57" s="93"/>
      <c r="B57" s="94" t="s">
        <v>6</v>
      </c>
      <c r="C57" s="95" t="s">
        <v>7</v>
      </c>
      <c r="D57" s="87" t="s">
        <v>8</v>
      </c>
      <c r="E57" s="88"/>
      <c r="F57" s="88"/>
      <c r="G57" s="88"/>
      <c r="H57" s="88"/>
      <c r="I57" s="89"/>
      <c r="J57" s="96"/>
      <c r="K57" s="97"/>
      <c r="L57" s="97"/>
      <c r="M57" s="98"/>
    </row>
    <row r="58" spans="1:13" ht="23.25" thickBot="1" x14ac:dyDescent="0.3">
      <c r="A58" s="93"/>
      <c r="B58" s="99"/>
      <c r="C58" s="100"/>
      <c r="D58" s="101" t="s">
        <v>6</v>
      </c>
      <c r="E58" s="101" t="s">
        <v>7</v>
      </c>
      <c r="F58" s="101" t="s">
        <v>6</v>
      </c>
      <c r="G58" s="101" t="s">
        <v>7</v>
      </c>
      <c r="H58" s="101" t="s">
        <v>6</v>
      </c>
      <c r="I58" s="101" t="s">
        <v>7</v>
      </c>
      <c r="J58" s="102"/>
      <c r="K58" s="103"/>
      <c r="L58" s="103"/>
      <c r="M58" s="104"/>
    </row>
    <row r="59" spans="1:13" ht="45.75" thickBot="1" x14ac:dyDescent="0.3">
      <c r="A59" s="105"/>
      <c r="B59" s="106" t="s">
        <v>9</v>
      </c>
      <c r="C59" s="107"/>
      <c r="D59" s="106" t="s">
        <v>38</v>
      </c>
      <c r="E59" s="107"/>
      <c r="F59" s="106" t="s">
        <v>11</v>
      </c>
      <c r="G59" s="107"/>
      <c r="H59" s="108" t="s">
        <v>12</v>
      </c>
      <c r="I59" s="109"/>
      <c r="J59" s="101" t="s">
        <v>10</v>
      </c>
      <c r="K59" s="101" t="s">
        <v>39</v>
      </c>
      <c r="L59" s="110" t="s">
        <v>13</v>
      </c>
      <c r="M59" s="101" t="s">
        <v>34</v>
      </c>
    </row>
    <row r="60" spans="1:13" ht="15.75" thickBot="1" x14ac:dyDescent="0.3">
      <c r="A60" s="111">
        <v>1</v>
      </c>
      <c r="B60" s="110">
        <v>2</v>
      </c>
      <c r="C60" s="110">
        <v>3</v>
      </c>
      <c r="D60" s="112">
        <v>4</v>
      </c>
      <c r="E60" s="101">
        <v>5</v>
      </c>
      <c r="F60" s="101">
        <v>6</v>
      </c>
      <c r="G60" s="101">
        <v>7</v>
      </c>
      <c r="H60" s="110">
        <v>8</v>
      </c>
      <c r="I60" s="112">
        <v>9</v>
      </c>
      <c r="J60" s="112">
        <v>10</v>
      </c>
      <c r="K60" s="112">
        <v>11</v>
      </c>
      <c r="L60" s="112" t="s">
        <v>15</v>
      </c>
      <c r="M60" s="113" t="s">
        <v>16</v>
      </c>
    </row>
    <row r="61" spans="1:13" x14ac:dyDescent="0.25">
      <c r="A61" s="34" t="s">
        <v>17</v>
      </c>
      <c r="B61" s="114">
        <v>75720</v>
      </c>
      <c r="C61" s="114">
        <v>75720</v>
      </c>
      <c r="D61" s="115">
        <v>75720</v>
      </c>
      <c r="E61" s="116"/>
      <c r="F61" s="115"/>
      <c r="G61" s="114"/>
      <c r="H61" s="114">
        <v>0</v>
      </c>
      <c r="I61" s="114"/>
      <c r="J61" s="115">
        <v>2173</v>
      </c>
      <c r="K61" s="115">
        <v>73547</v>
      </c>
      <c r="L61" s="117">
        <f>J61+K61</f>
        <v>75720</v>
      </c>
      <c r="M61" s="157">
        <f>L61/C61</f>
        <v>1</v>
      </c>
    </row>
    <row r="62" spans="1:13" x14ac:dyDescent="0.25">
      <c r="A62" s="39" t="s">
        <v>18</v>
      </c>
      <c r="B62" s="120"/>
      <c r="C62" s="120"/>
      <c r="D62" s="121"/>
      <c r="E62" s="121"/>
      <c r="F62" s="121"/>
      <c r="G62" s="120"/>
      <c r="H62" s="120"/>
      <c r="I62" s="120"/>
      <c r="J62" s="121"/>
      <c r="K62" s="122"/>
      <c r="L62" s="158"/>
      <c r="M62" s="159"/>
    </row>
    <row r="63" spans="1:13" x14ac:dyDescent="0.25">
      <c r="A63" s="39" t="s">
        <v>35</v>
      </c>
      <c r="B63" s="120"/>
      <c r="C63" s="120"/>
      <c r="D63" s="121"/>
      <c r="E63" s="121"/>
      <c r="F63" s="121"/>
      <c r="G63" s="120"/>
      <c r="H63" s="123"/>
      <c r="I63" s="120"/>
      <c r="J63" s="121"/>
      <c r="K63" s="122"/>
      <c r="L63" s="158">
        <f>J63+K63</f>
        <v>0</v>
      </c>
      <c r="M63" s="160"/>
    </row>
    <row r="64" spans="1:13" x14ac:dyDescent="0.25">
      <c r="A64" s="45" t="s">
        <v>19</v>
      </c>
      <c r="B64" s="161">
        <v>282732</v>
      </c>
      <c r="C64" s="161">
        <v>282732</v>
      </c>
      <c r="D64" s="121">
        <v>270032</v>
      </c>
      <c r="E64" s="121">
        <v>0</v>
      </c>
      <c r="F64" s="122">
        <v>12700</v>
      </c>
      <c r="G64" s="125"/>
      <c r="H64" s="162"/>
      <c r="I64" s="161">
        <v>0</v>
      </c>
      <c r="J64" s="121">
        <v>267441</v>
      </c>
      <c r="K64" s="121">
        <v>15291</v>
      </c>
      <c r="L64" s="158">
        <f>J64+K64</f>
        <v>282732</v>
      </c>
      <c r="M64" s="163">
        <f>L64/C64*100</f>
        <v>100</v>
      </c>
    </row>
    <row r="65" spans="1:15" x14ac:dyDescent="0.25">
      <c r="A65" s="48" t="s">
        <v>20</v>
      </c>
      <c r="B65" s="161">
        <f t="shared" ref="B65:C68" si="5">SUM(D65,F65,H65)</f>
        <v>0</v>
      </c>
      <c r="C65" s="161">
        <f t="shared" si="5"/>
        <v>0</v>
      </c>
      <c r="D65" s="122"/>
      <c r="E65" s="121"/>
      <c r="F65" s="122"/>
      <c r="G65" s="125"/>
      <c r="H65" s="126"/>
      <c r="I65" s="125"/>
      <c r="J65" s="122"/>
      <c r="K65" s="122"/>
      <c r="L65" s="130"/>
      <c r="M65" s="127"/>
    </row>
    <row r="66" spans="1:15" x14ac:dyDescent="0.25">
      <c r="A66" s="48" t="s">
        <v>21</v>
      </c>
      <c r="B66" s="125"/>
      <c r="C66" s="125"/>
      <c r="D66" s="122"/>
      <c r="E66" s="122"/>
      <c r="F66" s="122"/>
      <c r="G66" s="122"/>
      <c r="H66" s="122"/>
      <c r="I66" s="122"/>
      <c r="J66" s="122"/>
      <c r="K66" s="122"/>
      <c r="L66" s="122"/>
      <c r="M66" s="119"/>
    </row>
    <row r="67" spans="1:15" x14ac:dyDescent="0.25">
      <c r="A67" s="48" t="s">
        <v>36</v>
      </c>
      <c r="B67" s="125">
        <f t="shared" si="5"/>
        <v>0</v>
      </c>
      <c r="C67" s="125">
        <f t="shared" si="5"/>
        <v>0</v>
      </c>
      <c r="D67" s="122"/>
      <c r="E67" s="122"/>
      <c r="F67" s="122"/>
      <c r="G67" s="122"/>
      <c r="H67" s="130"/>
      <c r="I67" s="122"/>
      <c r="J67" s="122"/>
      <c r="K67" s="130"/>
      <c r="L67" s="130"/>
      <c r="M67" s="131"/>
    </row>
    <row r="68" spans="1:15" ht="15.75" thickBot="1" x14ac:dyDescent="0.3">
      <c r="A68" s="52" t="s">
        <v>23</v>
      </c>
      <c r="B68" s="125">
        <f t="shared" si="5"/>
        <v>0</v>
      </c>
      <c r="C68" s="125">
        <f t="shared" si="5"/>
        <v>0</v>
      </c>
      <c r="D68" s="134"/>
      <c r="E68" s="134"/>
      <c r="F68" s="134"/>
      <c r="G68" s="134"/>
      <c r="H68" s="134"/>
      <c r="I68" s="134"/>
      <c r="J68" s="134"/>
      <c r="K68" s="134"/>
      <c r="L68" s="164"/>
      <c r="M68" s="135"/>
    </row>
    <row r="69" spans="1:15" ht="15.75" thickBot="1" x14ac:dyDescent="0.3">
      <c r="A69" s="136" t="s">
        <v>24</v>
      </c>
      <c r="B69" s="137">
        <f t="shared" ref="B69:G69" si="6">SUM(B61:B68)</f>
        <v>358452</v>
      </c>
      <c r="C69" s="137">
        <f t="shared" si="6"/>
        <v>358452</v>
      </c>
      <c r="D69" s="137">
        <f t="shared" si="6"/>
        <v>345752</v>
      </c>
      <c r="E69" s="137">
        <f t="shared" si="6"/>
        <v>0</v>
      </c>
      <c r="F69" s="137">
        <f t="shared" si="6"/>
        <v>12700</v>
      </c>
      <c r="G69" s="137">
        <f t="shared" si="6"/>
        <v>0</v>
      </c>
      <c r="H69" s="137">
        <f>SUM(H61:H65)</f>
        <v>0</v>
      </c>
      <c r="I69" s="137">
        <f>SUM(I61:I65)</f>
        <v>0</v>
      </c>
      <c r="J69" s="137">
        <f>SUM(J61:J66)</f>
        <v>269614</v>
      </c>
      <c r="K69" s="137">
        <f>SUM(K61:K66)</f>
        <v>88838</v>
      </c>
      <c r="L69" s="137">
        <f>SUM(L61:L66)</f>
        <v>358452</v>
      </c>
      <c r="M69" s="138">
        <f>L69/C69*100</f>
        <v>100</v>
      </c>
    </row>
    <row r="70" spans="1:15" x14ac:dyDescent="0.25">
      <c r="A70" s="140"/>
      <c r="B70" s="141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</row>
    <row r="71" spans="1:15" ht="15.75" thickBot="1" x14ac:dyDescent="0.3">
      <c r="A71" s="143" t="s">
        <v>25</v>
      </c>
      <c r="B71" s="144"/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</row>
    <row r="72" spans="1:15" x14ac:dyDescent="0.25">
      <c r="A72" s="68" t="s">
        <v>26</v>
      </c>
      <c r="B72" s="114"/>
      <c r="C72" s="146"/>
      <c r="D72" s="115"/>
      <c r="E72" s="116"/>
      <c r="F72" s="115"/>
      <c r="G72" s="146"/>
      <c r="H72" s="115"/>
      <c r="I72" s="146"/>
      <c r="J72" s="115"/>
      <c r="K72" s="115"/>
      <c r="L72" s="147"/>
      <c r="M72" s="165"/>
    </row>
    <row r="73" spans="1:15" x14ac:dyDescent="0.25">
      <c r="A73" s="73" t="s">
        <v>28</v>
      </c>
      <c r="B73" s="125">
        <v>350899</v>
      </c>
      <c r="C73" s="125">
        <v>350899</v>
      </c>
      <c r="D73" s="122">
        <v>265861</v>
      </c>
      <c r="E73" s="122"/>
      <c r="F73" s="125">
        <v>85038</v>
      </c>
      <c r="G73" s="148"/>
      <c r="H73" s="125"/>
      <c r="I73" s="148"/>
      <c r="J73" s="122">
        <v>265861</v>
      </c>
      <c r="K73" s="122">
        <v>88497</v>
      </c>
      <c r="L73" s="149">
        <f>J73+K73</f>
        <v>354358</v>
      </c>
      <c r="M73" s="157">
        <f>L73/C73</f>
        <v>1.0098575373540535</v>
      </c>
    </row>
    <row r="74" spans="1:15" x14ac:dyDescent="0.25">
      <c r="A74" s="73" t="s">
        <v>29</v>
      </c>
      <c r="B74" s="125">
        <v>4475</v>
      </c>
      <c r="C74" s="125">
        <v>4475</v>
      </c>
      <c r="D74" s="122">
        <v>3753</v>
      </c>
      <c r="E74" s="122"/>
      <c r="F74" s="125">
        <v>722</v>
      </c>
      <c r="G74" s="148"/>
      <c r="H74" s="125"/>
      <c r="I74" s="148"/>
      <c r="J74" s="122">
        <v>3753</v>
      </c>
      <c r="K74" s="122">
        <v>341</v>
      </c>
      <c r="L74" s="149">
        <f>J74+K74</f>
        <v>4094</v>
      </c>
      <c r="M74" s="157">
        <f>L74/C74</f>
        <v>0.91486033519553067</v>
      </c>
    </row>
    <row r="75" spans="1:15" x14ac:dyDescent="0.25">
      <c r="A75" s="73" t="s">
        <v>30</v>
      </c>
      <c r="B75" s="125"/>
      <c r="C75" s="125"/>
      <c r="D75" s="122"/>
      <c r="E75" s="122"/>
      <c r="F75" s="122"/>
      <c r="G75" s="129"/>
      <c r="H75" s="122"/>
      <c r="I75" s="129"/>
      <c r="J75" s="122"/>
      <c r="K75" s="122"/>
      <c r="L75" s="166"/>
      <c r="M75" s="128"/>
    </row>
    <row r="76" spans="1:15" ht="15.75" thickBot="1" x14ac:dyDescent="0.3">
      <c r="A76" s="76" t="s">
        <v>31</v>
      </c>
      <c r="B76" s="125"/>
      <c r="C76" s="125"/>
      <c r="D76" s="134"/>
      <c r="E76" s="134"/>
      <c r="F76" s="167"/>
      <c r="G76" s="133"/>
      <c r="H76" s="134"/>
      <c r="I76" s="133"/>
      <c r="J76" s="134"/>
      <c r="K76" s="134"/>
      <c r="L76" s="168"/>
      <c r="M76" s="135"/>
    </row>
    <row r="77" spans="1:15" ht="15.75" thickBot="1" x14ac:dyDescent="0.3">
      <c r="A77" s="150" t="s">
        <v>32</v>
      </c>
      <c r="B77" s="137">
        <f>B73+B74+B76</f>
        <v>355374</v>
      </c>
      <c r="C77" s="137">
        <f>C73+C74</f>
        <v>355374</v>
      </c>
      <c r="D77" s="137">
        <f>D73+D74</f>
        <v>269614</v>
      </c>
      <c r="E77" s="137"/>
      <c r="F77" s="137">
        <f>F73+F74</f>
        <v>85760</v>
      </c>
      <c r="G77" s="137"/>
      <c r="H77" s="137"/>
      <c r="I77" s="137"/>
      <c r="J77" s="137">
        <f>J73+J74</f>
        <v>269614</v>
      </c>
      <c r="K77" s="137">
        <f>K73+K74</f>
        <v>88838</v>
      </c>
      <c r="L77" s="137">
        <f>L73+L74</f>
        <v>358452</v>
      </c>
      <c r="M77" s="169">
        <f>L77/C77</f>
        <v>1.0086612976751255</v>
      </c>
      <c r="O77" s="170"/>
    </row>
    <row r="78" spans="1:15" x14ac:dyDescent="0.25">
      <c r="A78" s="153"/>
      <c r="B78" s="153"/>
      <c r="C78" s="153"/>
      <c r="D78" s="153"/>
      <c r="E78" s="153"/>
      <c r="F78" s="153"/>
      <c r="G78" s="153"/>
      <c r="H78" s="153"/>
      <c r="I78" s="153"/>
      <c r="J78" s="153"/>
      <c r="K78" s="153"/>
      <c r="L78" s="153"/>
      <c r="M78" s="153"/>
    </row>
    <row r="79" spans="1:15" x14ac:dyDescent="0.25">
      <c r="A79" s="171"/>
      <c r="B79" s="171"/>
      <c r="C79" s="171"/>
      <c r="D79" s="171"/>
      <c r="E79" s="171"/>
      <c r="F79" s="171"/>
      <c r="G79" s="171"/>
      <c r="H79" s="171"/>
      <c r="I79" s="171"/>
      <c r="J79" s="171"/>
      <c r="K79" s="171"/>
      <c r="L79" s="171"/>
      <c r="M79" s="171"/>
    </row>
    <row r="80" spans="1:15" ht="15.75" x14ac:dyDescent="0.25">
      <c r="A80" s="3"/>
      <c r="B80" s="3"/>
      <c r="C80" s="3"/>
      <c r="D80" s="172"/>
      <c r="E80" s="172"/>
      <c r="F80" s="172"/>
      <c r="G80" s="172"/>
      <c r="H80" s="172"/>
      <c r="I80" s="172"/>
      <c r="J80" s="172"/>
      <c r="K80" s="172"/>
      <c r="L80" s="172"/>
      <c r="M80" s="172"/>
    </row>
    <row r="81" spans="1:13" ht="24" customHeight="1" x14ac:dyDescent="0.25">
      <c r="A81" s="3" t="s">
        <v>0</v>
      </c>
      <c r="B81" s="3"/>
      <c r="C81" s="3"/>
      <c r="D81" s="154" t="s">
        <v>40</v>
      </c>
      <c r="E81" s="173"/>
      <c r="F81" s="173"/>
      <c r="G81" s="173"/>
      <c r="H81" s="173"/>
      <c r="I81" s="173"/>
      <c r="J81" s="173"/>
      <c r="K81" s="173"/>
      <c r="L81" s="173"/>
      <c r="M81" s="173"/>
    </row>
    <row r="82" spans="1:13" ht="15.75" thickBo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6" t="s">
        <v>2</v>
      </c>
      <c r="M82" s="6"/>
    </row>
    <row r="83" spans="1:13" ht="15.75" customHeight="1" thickBot="1" x14ac:dyDescent="0.3">
      <c r="A83" s="86" t="s">
        <v>3</v>
      </c>
      <c r="B83" s="87" t="s">
        <v>4</v>
      </c>
      <c r="C83" s="88"/>
      <c r="D83" s="88"/>
      <c r="E83" s="88"/>
      <c r="F83" s="88"/>
      <c r="G83" s="88"/>
      <c r="H83" s="88"/>
      <c r="I83" s="89"/>
      <c r="J83" s="90" t="s">
        <v>5</v>
      </c>
      <c r="K83" s="91"/>
      <c r="L83" s="91"/>
      <c r="M83" s="92"/>
    </row>
    <row r="84" spans="1:13" ht="15.75" customHeight="1" thickBot="1" x14ac:dyDescent="0.3">
      <c r="A84" s="93"/>
      <c r="B84" s="94" t="s">
        <v>6</v>
      </c>
      <c r="C84" s="95" t="s">
        <v>7</v>
      </c>
      <c r="D84" s="87" t="s">
        <v>8</v>
      </c>
      <c r="E84" s="88"/>
      <c r="F84" s="88"/>
      <c r="G84" s="88"/>
      <c r="H84" s="88"/>
      <c r="I84" s="89"/>
      <c r="J84" s="96"/>
      <c r="K84" s="97"/>
      <c r="L84" s="97"/>
      <c r="M84" s="98"/>
    </row>
    <row r="85" spans="1:13" ht="23.25" thickBot="1" x14ac:dyDescent="0.3">
      <c r="A85" s="93"/>
      <c r="B85" s="99"/>
      <c r="C85" s="100"/>
      <c r="D85" s="101" t="s">
        <v>6</v>
      </c>
      <c r="E85" s="101" t="s">
        <v>7</v>
      </c>
      <c r="F85" s="101" t="s">
        <v>6</v>
      </c>
      <c r="G85" s="101" t="s">
        <v>7</v>
      </c>
      <c r="H85" s="101" t="s">
        <v>6</v>
      </c>
      <c r="I85" s="101" t="s">
        <v>7</v>
      </c>
      <c r="J85" s="102"/>
      <c r="K85" s="103"/>
      <c r="L85" s="103"/>
      <c r="M85" s="104"/>
    </row>
    <row r="86" spans="1:13" ht="45.75" thickBot="1" x14ac:dyDescent="0.3">
      <c r="A86" s="105"/>
      <c r="B86" s="106" t="s">
        <v>9</v>
      </c>
      <c r="C86" s="107"/>
      <c r="D86" s="106" t="s">
        <v>41</v>
      </c>
      <c r="E86" s="107"/>
      <c r="F86" s="106" t="s">
        <v>11</v>
      </c>
      <c r="G86" s="107"/>
      <c r="H86" s="108" t="s">
        <v>12</v>
      </c>
      <c r="I86" s="109"/>
      <c r="J86" s="101" t="s">
        <v>10</v>
      </c>
      <c r="K86" s="101" t="s">
        <v>39</v>
      </c>
      <c r="L86" s="110" t="s">
        <v>13</v>
      </c>
      <c r="M86" s="101" t="s">
        <v>42</v>
      </c>
    </row>
    <row r="87" spans="1:13" ht="15.75" thickBot="1" x14ac:dyDescent="0.3">
      <c r="A87" s="111">
        <v>1</v>
      </c>
      <c r="B87" s="110">
        <v>2</v>
      </c>
      <c r="C87" s="110">
        <v>3</v>
      </c>
      <c r="D87" s="112">
        <v>4</v>
      </c>
      <c r="E87" s="101">
        <v>5</v>
      </c>
      <c r="F87" s="101">
        <v>6</v>
      </c>
      <c r="G87" s="101">
        <v>7</v>
      </c>
      <c r="H87" s="110">
        <v>8</v>
      </c>
      <c r="I87" s="112">
        <v>9</v>
      </c>
      <c r="J87" s="112">
        <v>10</v>
      </c>
      <c r="K87" s="112">
        <v>11</v>
      </c>
      <c r="L87" s="112" t="s">
        <v>15</v>
      </c>
      <c r="M87" s="113" t="s">
        <v>16</v>
      </c>
    </row>
    <row r="88" spans="1:13" x14ac:dyDescent="0.25">
      <c r="A88" s="34" t="s">
        <v>17</v>
      </c>
      <c r="B88" s="114"/>
      <c r="C88" s="114"/>
      <c r="D88" s="115"/>
      <c r="E88" s="116"/>
      <c r="F88" s="115"/>
      <c r="G88" s="114"/>
      <c r="H88" s="114"/>
      <c r="I88" s="114"/>
      <c r="J88" s="117"/>
      <c r="K88" s="117"/>
      <c r="L88" s="174"/>
      <c r="M88" s="165"/>
    </row>
    <row r="89" spans="1:13" x14ac:dyDescent="0.25">
      <c r="A89" s="39" t="s">
        <v>18</v>
      </c>
      <c r="B89" s="120"/>
      <c r="C89" s="120"/>
      <c r="D89" s="121"/>
      <c r="E89" s="121"/>
      <c r="F89" s="121"/>
      <c r="G89" s="120"/>
      <c r="H89" s="120"/>
      <c r="I89" s="120"/>
      <c r="J89" s="122"/>
      <c r="K89" s="122"/>
      <c r="L89" s="149"/>
      <c r="M89" s="159"/>
    </row>
    <row r="90" spans="1:13" x14ac:dyDescent="0.25">
      <c r="A90" s="39" t="s">
        <v>35</v>
      </c>
      <c r="B90" s="120"/>
      <c r="C90" s="120"/>
      <c r="D90" s="121"/>
      <c r="E90" s="121"/>
      <c r="F90" s="121"/>
      <c r="G90" s="120"/>
      <c r="H90" s="123"/>
      <c r="I90" s="120"/>
      <c r="J90" s="122"/>
      <c r="K90" s="122"/>
      <c r="L90" s="149"/>
      <c r="M90" s="159"/>
    </row>
    <row r="91" spans="1:13" x14ac:dyDescent="0.25">
      <c r="A91" s="45" t="s">
        <v>19</v>
      </c>
      <c r="B91" s="125">
        <f t="shared" ref="B91:C94" si="7">SUM(D91,F91,H91)</f>
        <v>0</v>
      </c>
      <c r="C91" s="125">
        <f t="shared" si="7"/>
        <v>0</v>
      </c>
      <c r="D91" s="122"/>
      <c r="E91" s="122"/>
      <c r="F91" s="122"/>
      <c r="G91" s="125"/>
      <c r="H91" s="126"/>
      <c r="I91" s="125"/>
      <c r="J91" s="122"/>
      <c r="K91" s="122"/>
      <c r="L91" s="149">
        <f>SUM(J91:K91)</f>
        <v>0</v>
      </c>
      <c r="M91" s="127"/>
    </row>
    <row r="92" spans="1:13" x14ac:dyDescent="0.25">
      <c r="A92" s="48" t="s">
        <v>20</v>
      </c>
      <c r="B92" s="125">
        <f t="shared" si="7"/>
        <v>0</v>
      </c>
      <c r="C92" s="125">
        <f t="shared" si="7"/>
        <v>0</v>
      </c>
      <c r="D92" s="122"/>
      <c r="E92" s="122"/>
      <c r="F92" s="122"/>
      <c r="G92" s="125"/>
      <c r="H92" s="126"/>
      <c r="I92" s="125"/>
      <c r="J92" s="122"/>
      <c r="K92" s="122"/>
      <c r="L92" s="149">
        <f>SUM(J92:K92)</f>
        <v>0</v>
      </c>
      <c r="M92" s="127"/>
    </row>
    <row r="93" spans="1:13" x14ac:dyDescent="0.25">
      <c r="A93" s="48" t="s">
        <v>21</v>
      </c>
      <c r="B93" s="125">
        <v>8511</v>
      </c>
      <c r="C93" s="125">
        <v>8511</v>
      </c>
      <c r="D93" s="122">
        <v>8511</v>
      </c>
      <c r="E93" s="122">
        <v>8511</v>
      </c>
      <c r="F93" s="122">
        <v>0</v>
      </c>
      <c r="G93" s="122">
        <v>0</v>
      </c>
      <c r="H93" s="122"/>
      <c r="I93" s="122">
        <v>0</v>
      </c>
      <c r="J93" s="122">
        <v>8511</v>
      </c>
      <c r="K93" s="122">
        <v>0</v>
      </c>
      <c r="L93" s="149">
        <v>8511</v>
      </c>
      <c r="M93" s="157">
        <f>L93/B93</f>
        <v>1</v>
      </c>
    </row>
    <row r="94" spans="1:13" x14ac:dyDescent="0.25">
      <c r="A94" s="48" t="s">
        <v>22</v>
      </c>
      <c r="B94" s="125">
        <f t="shared" si="7"/>
        <v>0</v>
      </c>
      <c r="C94" s="125">
        <f t="shared" si="7"/>
        <v>0</v>
      </c>
      <c r="D94" s="122"/>
      <c r="E94" s="122"/>
      <c r="F94" s="122"/>
      <c r="G94" s="122"/>
      <c r="H94" s="122"/>
      <c r="I94" s="122"/>
      <c r="J94" s="122"/>
      <c r="K94" s="122"/>
      <c r="L94" s="149">
        <f>SUM(J94:K94)</f>
        <v>0</v>
      </c>
      <c r="M94" s="131"/>
    </row>
    <row r="95" spans="1:13" ht="15.75" thickBot="1" x14ac:dyDescent="0.3">
      <c r="A95" s="52" t="s">
        <v>23</v>
      </c>
      <c r="B95" s="132"/>
      <c r="C95" s="133"/>
      <c r="D95" s="134"/>
      <c r="E95" s="134"/>
      <c r="F95" s="134"/>
      <c r="G95" s="134"/>
      <c r="H95" s="134"/>
      <c r="I95" s="134"/>
      <c r="J95" s="134"/>
      <c r="K95" s="134"/>
      <c r="L95" s="149">
        <f>SUM(J95:K95)</f>
        <v>0</v>
      </c>
      <c r="M95" s="135"/>
    </row>
    <row r="96" spans="1:13" ht="15.75" thickBot="1" x14ac:dyDescent="0.3">
      <c r="A96" s="136" t="s">
        <v>24</v>
      </c>
      <c r="B96" s="137">
        <f>SUM(B88:B95)</f>
        <v>8511</v>
      </c>
      <c r="C96" s="137">
        <f t="shared" ref="C96:L96" si="8">SUM(C88:C95)</f>
        <v>8511</v>
      </c>
      <c r="D96" s="137">
        <f t="shared" si="8"/>
        <v>8511</v>
      </c>
      <c r="E96" s="137">
        <f t="shared" si="8"/>
        <v>8511</v>
      </c>
      <c r="F96" s="137">
        <f t="shared" si="8"/>
        <v>0</v>
      </c>
      <c r="G96" s="137">
        <f t="shared" si="8"/>
        <v>0</v>
      </c>
      <c r="H96" s="137">
        <f t="shared" si="8"/>
        <v>0</v>
      </c>
      <c r="I96" s="137">
        <f t="shared" si="8"/>
        <v>0</v>
      </c>
      <c r="J96" s="137">
        <f t="shared" si="8"/>
        <v>8511</v>
      </c>
      <c r="K96" s="137">
        <f t="shared" si="8"/>
        <v>0</v>
      </c>
      <c r="L96" s="175">
        <f t="shared" si="8"/>
        <v>8511</v>
      </c>
      <c r="M96" s="169">
        <f>L96/B96</f>
        <v>1</v>
      </c>
    </row>
    <row r="97" spans="1:13" x14ac:dyDescent="0.25">
      <c r="A97" s="140"/>
      <c r="B97" s="141"/>
      <c r="C97" s="142"/>
      <c r="D97" s="142"/>
      <c r="E97" s="142"/>
      <c r="F97" s="142"/>
      <c r="G97" s="142"/>
      <c r="H97" s="142"/>
      <c r="I97" s="142"/>
      <c r="J97" s="142"/>
      <c r="K97" s="142"/>
      <c r="L97" s="142"/>
      <c r="M97" s="142"/>
    </row>
    <row r="98" spans="1:13" ht="15.75" thickBot="1" x14ac:dyDescent="0.3">
      <c r="A98" s="143" t="s">
        <v>25</v>
      </c>
      <c r="B98" s="144"/>
      <c r="C98" s="145"/>
      <c r="D98" s="145"/>
      <c r="E98" s="145"/>
      <c r="F98" s="145"/>
      <c r="G98" s="145"/>
      <c r="H98" s="145"/>
      <c r="I98" s="145"/>
      <c r="J98" s="145"/>
      <c r="K98" s="145"/>
      <c r="L98" s="145"/>
      <c r="M98" s="145"/>
    </row>
    <row r="99" spans="1:13" x14ac:dyDescent="0.25">
      <c r="A99" s="68" t="s">
        <v>26</v>
      </c>
      <c r="B99" s="125">
        <v>1991</v>
      </c>
      <c r="C99" s="125">
        <v>1991</v>
      </c>
      <c r="D99" s="115">
        <v>1991</v>
      </c>
      <c r="E99" s="116">
        <v>1991</v>
      </c>
      <c r="F99" s="115"/>
      <c r="G99" s="146"/>
      <c r="H99" s="115">
        <v>0</v>
      </c>
      <c r="I99" s="146">
        <v>0</v>
      </c>
      <c r="J99" s="115">
        <v>1991</v>
      </c>
      <c r="K99" s="115"/>
      <c r="L99" s="176">
        <f>SUM(J99:K99)</f>
        <v>1991</v>
      </c>
      <c r="M99" s="177">
        <f>L99/C99</f>
        <v>1</v>
      </c>
    </row>
    <row r="100" spans="1:13" x14ac:dyDescent="0.25">
      <c r="A100" s="73" t="s">
        <v>28</v>
      </c>
      <c r="B100" s="125">
        <f t="shared" ref="B100:C103" si="9">SUM(D100,F100,H100)</f>
        <v>1957</v>
      </c>
      <c r="C100" s="125">
        <f t="shared" si="9"/>
        <v>1957</v>
      </c>
      <c r="D100" s="122">
        <v>1957</v>
      </c>
      <c r="E100" s="122">
        <v>1957</v>
      </c>
      <c r="F100" s="125">
        <v>0</v>
      </c>
      <c r="G100" s="148">
        <v>0</v>
      </c>
      <c r="H100" s="125">
        <v>0</v>
      </c>
      <c r="I100" s="148">
        <v>0</v>
      </c>
      <c r="J100" s="122">
        <v>1957</v>
      </c>
      <c r="K100" s="122">
        <v>0</v>
      </c>
      <c r="L100" s="178">
        <f>SUM(J100:K100)</f>
        <v>1957</v>
      </c>
      <c r="M100" s="179">
        <f>L100/C100</f>
        <v>1</v>
      </c>
    </row>
    <row r="101" spans="1:13" x14ac:dyDescent="0.25">
      <c r="A101" s="73" t="s">
        <v>29</v>
      </c>
      <c r="B101" s="125">
        <v>4563</v>
      </c>
      <c r="C101" s="125">
        <v>4563</v>
      </c>
      <c r="D101" s="122">
        <v>4563</v>
      </c>
      <c r="E101" s="122">
        <v>4563</v>
      </c>
      <c r="F101" s="125"/>
      <c r="G101" s="148"/>
      <c r="H101" s="125">
        <v>0</v>
      </c>
      <c r="I101" s="148">
        <v>0</v>
      </c>
      <c r="J101" s="122">
        <v>4563</v>
      </c>
      <c r="K101" s="122"/>
      <c r="L101" s="180">
        <f>SUM(J101:K101)</f>
        <v>4563</v>
      </c>
      <c r="M101" s="157">
        <f>L101/C101</f>
        <v>1</v>
      </c>
    </row>
    <row r="102" spans="1:13" x14ac:dyDescent="0.25">
      <c r="A102" s="73" t="s">
        <v>30</v>
      </c>
      <c r="B102" s="125">
        <f t="shared" si="9"/>
        <v>0</v>
      </c>
      <c r="C102" s="125">
        <f t="shared" si="9"/>
        <v>0</v>
      </c>
      <c r="D102" s="122"/>
      <c r="E102" s="122"/>
      <c r="F102" s="122"/>
      <c r="G102" s="129"/>
      <c r="H102" s="122"/>
      <c r="I102" s="129"/>
      <c r="J102" s="122"/>
      <c r="K102" s="122"/>
      <c r="L102" s="181">
        <f>SUM(J102:K102)</f>
        <v>0</v>
      </c>
      <c r="M102" s="157"/>
    </row>
    <row r="103" spans="1:13" ht="15.75" thickBot="1" x14ac:dyDescent="0.3">
      <c r="A103" s="76" t="s">
        <v>31</v>
      </c>
      <c r="B103" s="125">
        <f t="shared" si="9"/>
        <v>0</v>
      </c>
      <c r="C103" s="125">
        <f t="shared" si="9"/>
        <v>0</v>
      </c>
      <c r="D103" s="122"/>
      <c r="E103" s="122"/>
      <c r="F103" s="122"/>
      <c r="G103" s="129"/>
      <c r="H103" s="122"/>
      <c r="I103" s="129"/>
      <c r="J103" s="122"/>
      <c r="K103" s="122"/>
      <c r="L103" s="180">
        <f>SUM(J103:K103)</f>
        <v>0</v>
      </c>
      <c r="M103" s="157"/>
    </row>
    <row r="104" spans="1:13" ht="15.75" thickBot="1" x14ac:dyDescent="0.3">
      <c r="A104" s="150" t="s">
        <v>32</v>
      </c>
      <c r="B104" s="137">
        <f>B99+B100+B101</f>
        <v>8511</v>
      </c>
      <c r="C104" s="137">
        <f t="shared" ref="C104:L104" si="10">SUM(C99:C103)</f>
        <v>8511</v>
      </c>
      <c r="D104" s="137">
        <f t="shared" si="10"/>
        <v>8511</v>
      </c>
      <c r="E104" s="137">
        <f t="shared" si="10"/>
        <v>8511</v>
      </c>
      <c r="F104" s="137">
        <f t="shared" si="10"/>
        <v>0</v>
      </c>
      <c r="G104" s="137">
        <f t="shared" si="10"/>
        <v>0</v>
      </c>
      <c r="H104" s="137">
        <f t="shared" si="10"/>
        <v>0</v>
      </c>
      <c r="I104" s="137">
        <f t="shared" si="10"/>
        <v>0</v>
      </c>
      <c r="J104" s="137">
        <f t="shared" si="10"/>
        <v>8511</v>
      </c>
      <c r="K104" s="137">
        <f t="shared" si="10"/>
        <v>0</v>
      </c>
      <c r="L104" s="137">
        <f t="shared" si="10"/>
        <v>8511</v>
      </c>
      <c r="M104" s="182">
        <f>L104/C104</f>
        <v>1</v>
      </c>
    </row>
    <row r="105" spans="1:13" x14ac:dyDescent="0.25">
      <c r="A105" s="153"/>
      <c r="B105" s="153"/>
      <c r="C105" s="153"/>
      <c r="D105" s="153"/>
      <c r="E105" s="153"/>
      <c r="F105" s="153"/>
      <c r="G105" s="153"/>
      <c r="H105" s="153"/>
      <c r="I105" s="153"/>
      <c r="J105" s="153"/>
      <c r="K105" s="153"/>
      <c r="L105" s="153"/>
      <c r="M105" s="153"/>
    </row>
    <row r="106" spans="1:13" x14ac:dyDescent="0.25">
      <c r="A106" s="171"/>
      <c r="B106" s="171"/>
      <c r="C106" s="171"/>
      <c r="D106" s="171"/>
      <c r="E106" s="171"/>
      <c r="F106" s="171"/>
      <c r="G106" s="171"/>
      <c r="H106" s="171"/>
      <c r="I106" s="171" t="s">
        <v>43</v>
      </c>
      <c r="J106" s="171"/>
      <c r="K106" s="171"/>
      <c r="L106" s="171"/>
      <c r="M106" s="171"/>
    </row>
    <row r="107" spans="1:13" x14ac:dyDescent="0.25">
      <c r="A107" s="171"/>
      <c r="B107" s="171"/>
      <c r="C107" s="171"/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</row>
    <row r="108" spans="1:13" ht="28.5" customHeight="1" x14ac:dyDescent="0.25">
      <c r="A108" s="3" t="s">
        <v>0</v>
      </c>
      <c r="B108" s="3"/>
      <c r="C108" s="3"/>
      <c r="D108" s="4" t="s">
        <v>44</v>
      </c>
      <c r="E108" s="173"/>
      <c r="F108" s="173"/>
      <c r="G108" s="173"/>
      <c r="H108" s="173"/>
      <c r="I108" s="173"/>
      <c r="J108" s="173"/>
      <c r="K108" s="173"/>
      <c r="L108" s="173"/>
      <c r="M108" s="173"/>
    </row>
    <row r="109" spans="1:13" ht="19.5" customHeight="1" thickBo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6" t="s">
        <v>2</v>
      </c>
      <c r="M109" s="6"/>
    </row>
    <row r="110" spans="1:13" ht="15.75" customHeight="1" thickBot="1" x14ac:dyDescent="0.3">
      <c r="A110" s="86" t="s">
        <v>3</v>
      </c>
      <c r="B110" s="87" t="s">
        <v>4</v>
      </c>
      <c r="C110" s="88"/>
      <c r="D110" s="88"/>
      <c r="E110" s="88"/>
      <c r="F110" s="88"/>
      <c r="G110" s="88"/>
      <c r="H110" s="88"/>
      <c r="I110" s="89"/>
      <c r="J110" s="90" t="s">
        <v>5</v>
      </c>
      <c r="K110" s="91"/>
      <c r="L110" s="91"/>
      <c r="M110" s="92"/>
    </row>
    <row r="111" spans="1:13" ht="15.75" customHeight="1" thickBot="1" x14ac:dyDescent="0.3">
      <c r="A111" s="93"/>
      <c r="B111" s="94" t="s">
        <v>6</v>
      </c>
      <c r="C111" s="95" t="s">
        <v>7</v>
      </c>
      <c r="D111" s="87" t="s">
        <v>8</v>
      </c>
      <c r="E111" s="88"/>
      <c r="F111" s="88"/>
      <c r="G111" s="88"/>
      <c r="H111" s="88"/>
      <c r="I111" s="89"/>
      <c r="J111" s="96"/>
      <c r="K111" s="97"/>
      <c r="L111" s="97"/>
      <c r="M111" s="98"/>
    </row>
    <row r="112" spans="1:13" ht="23.25" thickBot="1" x14ac:dyDescent="0.3">
      <c r="A112" s="93"/>
      <c r="B112" s="99"/>
      <c r="C112" s="100"/>
      <c r="D112" s="101" t="s">
        <v>6</v>
      </c>
      <c r="E112" s="101" t="s">
        <v>7</v>
      </c>
      <c r="F112" s="101" t="s">
        <v>6</v>
      </c>
      <c r="G112" s="101" t="s">
        <v>7</v>
      </c>
      <c r="H112" s="101" t="s">
        <v>6</v>
      </c>
      <c r="I112" s="101" t="s">
        <v>7</v>
      </c>
      <c r="J112" s="102"/>
      <c r="K112" s="103"/>
      <c r="L112" s="103"/>
      <c r="M112" s="104"/>
    </row>
    <row r="113" spans="1:13" ht="45.75" thickBot="1" x14ac:dyDescent="0.3">
      <c r="A113" s="105"/>
      <c r="B113" s="106" t="s">
        <v>9</v>
      </c>
      <c r="C113" s="107"/>
      <c r="D113" s="106" t="s">
        <v>41</v>
      </c>
      <c r="E113" s="107"/>
      <c r="F113" s="106" t="s">
        <v>11</v>
      </c>
      <c r="G113" s="107"/>
      <c r="H113" s="108" t="s">
        <v>12</v>
      </c>
      <c r="I113" s="109"/>
      <c r="J113" s="101" t="s">
        <v>10</v>
      </c>
      <c r="K113" s="101" t="s">
        <v>39</v>
      </c>
      <c r="L113" s="110" t="s">
        <v>13</v>
      </c>
      <c r="M113" s="101" t="s">
        <v>34</v>
      </c>
    </row>
    <row r="114" spans="1:13" ht="15.75" thickBot="1" x14ac:dyDescent="0.3">
      <c r="A114" s="111">
        <v>1</v>
      </c>
      <c r="B114" s="110">
        <v>2</v>
      </c>
      <c r="C114" s="110">
        <v>3</v>
      </c>
      <c r="D114" s="112">
        <v>4</v>
      </c>
      <c r="E114" s="101">
        <v>5</v>
      </c>
      <c r="F114" s="101">
        <v>6</v>
      </c>
      <c r="G114" s="101">
        <v>7</v>
      </c>
      <c r="H114" s="110">
        <v>8</v>
      </c>
      <c r="I114" s="112">
        <v>9</v>
      </c>
      <c r="J114" s="112">
        <v>10</v>
      </c>
      <c r="K114" s="112">
        <v>11</v>
      </c>
      <c r="L114" s="112" t="s">
        <v>15</v>
      </c>
      <c r="M114" s="113" t="s">
        <v>16</v>
      </c>
    </row>
    <row r="115" spans="1:13" x14ac:dyDescent="0.25">
      <c r="A115" s="34" t="s">
        <v>17</v>
      </c>
      <c r="B115" s="114">
        <v>69606</v>
      </c>
      <c r="C115" s="114">
        <v>69606</v>
      </c>
      <c r="D115" s="115">
        <v>20000</v>
      </c>
      <c r="E115" s="116"/>
      <c r="F115" s="115">
        <v>1558</v>
      </c>
      <c r="G115" s="114"/>
      <c r="H115" s="114">
        <v>48048</v>
      </c>
      <c r="I115" s="114"/>
      <c r="J115" s="115">
        <v>20000</v>
      </c>
      <c r="K115" s="115">
        <v>1558</v>
      </c>
      <c r="L115" s="183">
        <f>SUM(J115:K115)</f>
        <v>21558</v>
      </c>
      <c r="M115" s="177">
        <f>L115/C115</f>
        <v>0.30971467976898542</v>
      </c>
    </row>
    <row r="116" spans="1:13" x14ac:dyDescent="0.25">
      <c r="A116" s="39" t="s">
        <v>18</v>
      </c>
      <c r="B116" s="120"/>
      <c r="C116" s="120"/>
      <c r="D116" s="121"/>
      <c r="E116" s="121"/>
      <c r="F116" s="121"/>
      <c r="G116" s="120"/>
      <c r="H116" s="120"/>
      <c r="I116" s="120"/>
      <c r="J116" s="122"/>
      <c r="K116" s="122"/>
      <c r="L116" s="166"/>
      <c r="M116" s="159"/>
    </row>
    <row r="117" spans="1:13" x14ac:dyDescent="0.25">
      <c r="A117" s="39" t="s">
        <v>35</v>
      </c>
      <c r="B117" s="120"/>
      <c r="C117" s="120"/>
      <c r="D117" s="121"/>
      <c r="E117" s="121"/>
      <c r="F117" s="121"/>
      <c r="G117" s="120"/>
      <c r="H117" s="123"/>
      <c r="I117" s="120"/>
      <c r="J117" s="122"/>
      <c r="K117" s="122"/>
      <c r="L117" s="166"/>
      <c r="M117" s="159"/>
    </row>
    <row r="118" spans="1:13" x14ac:dyDescent="0.25">
      <c r="A118" s="45" t="s">
        <v>19</v>
      </c>
      <c r="B118" s="125">
        <v>280000</v>
      </c>
      <c r="C118" s="125">
        <v>280000</v>
      </c>
      <c r="D118" s="122">
        <v>280000</v>
      </c>
      <c r="E118" s="122"/>
      <c r="F118" s="122"/>
      <c r="G118" s="125"/>
      <c r="H118" s="126"/>
      <c r="I118" s="125"/>
      <c r="J118" s="122">
        <v>280000</v>
      </c>
      <c r="K118" s="122">
        <v>0</v>
      </c>
      <c r="L118" s="149">
        <f>J118+K118</f>
        <v>280000</v>
      </c>
      <c r="M118" s="127">
        <f>L118/C118</f>
        <v>1</v>
      </c>
    </row>
    <row r="119" spans="1:13" x14ac:dyDescent="0.25">
      <c r="A119" s="48" t="s">
        <v>20</v>
      </c>
      <c r="B119" s="125"/>
      <c r="C119" s="125"/>
      <c r="D119" s="122"/>
      <c r="E119" s="122"/>
      <c r="F119" s="122"/>
      <c r="G119" s="125"/>
      <c r="H119" s="126"/>
      <c r="I119" s="125"/>
      <c r="J119" s="122"/>
      <c r="K119" s="122"/>
      <c r="L119" s="166"/>
      <c r="M119" s="128"/>
    </row>
    <row r="120" spans="1:13" x14ac:dyDescent="0.25">
      <c r="A120" s="48" t="s">
        <v>21</v>
      </c>
      <c r="B120" s="124"/>
      <c r="C120" s="124"/>
      <c r="D120" s="122"/>
      <c r="E120" s="122"/>
      <c r="F120" s="122"/>
      <c r="G120" s="122"/>
      <c r="H120" s="122"/>
      <c r="I120" s="122"/>
      <c r="J120" s="122"/>
      <c r="K120" s="122"/>
      <c r="L120" s="166"/>
      <c r="M120" s="128"/>
    </row>
    <row r="121" spans="1:13" x14ac:dyDescent="0.25">
      <c r="A121" s="48" t="s">
        <v>22</v>
      </c>
      <c r="B121" s="124"/>
      <c r="C121" s="129"/>
      <c r="D121" s="122"/>
      <c r="E121" s="122"/>
      <c r="F121" s="122"/>
      <c r="G121" s="122"/>
      <c r="H121" s="130"/>
      <c r="I121" s="122"/>
      <c r="J121" s="130"/>
      <c r="K121" s="130"/>
      <c r="L121" s="166"/>
      <c r="M121" s="131"/>
    </row>
    <row r="122" spans="1:13" ht="15.75" thickBot="1" x14ac:dyDescent="0.3">
      <c r="A122" s="52" t="s">
        <v>23</v>
      </c>
      <c r="B122" s="132"/>
      <c r="C122" s="133"/>
      <c r="D122" s="134"/>
      <c r="E122" s="134"/>
      <c r="F122" s="134"/>
      <c r="G122" s="134"/>
      <c r="H122" s="134"/>
      <c r="I122" s="134"/>
      <c r="J122" s="134"/>
      <c r="K122" s="134"/>
      <c r="L122" s="184"/>
      <c r="M122" s="135"/>
    </row>
    <row r="123" spans="1:13" ht="15.75" thickBot="1" x14ac:dyDescent="0.3">
      <c r="A123" s="136" t="s">
        <v>24</v>
      </c>
      <c r="B123" s="137">
        <f>SUM(B115:B122)</f>
        <v>349606</v>
      </c>
      <c r="C123" s="137">
        <f t="shared" ref="C123:K123" si="11">SUM(C115:C122)</f>
        <v>349606</v>
      </c>
      <c r="D123" s="137">
        <f t="shared" si="11"/>
        <v>300000</v>
      </c>
      <c r="E123" s="137">
        <f t="shared" si="11"/>
        <v>0</v>
      </c>
      <c r="F123" s="137">
        <f t="shared" si="11"/>
        <v>1558</v>
      </c>
      <c r="G123" s="137">
        <f t="shared" si="11"/>
        <v>0</v>
      </c>
      <c r="H123" s="137">
        <f t="shared" si="11"/>
        <v>48048</v>
      </c>
      <c r="I123" s="137">
        <f t="shared" si="11"/>
        <v>0</v>
      </c>
      <c r="J123" s="137">
        <f t="shared" si="11"/>
        <v>300000</v>
      </c>
      <c r="K123" s="137">
        <f t="shared" si="11"/>
        <v>1558</v>
      </c>
      <c r="L123" s="175">
        <f>SUM(J123:K123)</f>
        <v>301558</v>
      </c>
      <c r="M123" s="185">
        <f>L123/C123</f>
        <v>0.8625652877811022</v>
      </c>
    </row>
    <row r="124" spans="1:13" x14ac:dyDescent="0.25">
      <c r="A124" s="140"/>
      <c r="B124" s="141"/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</row>
    <row r="125" spans="1:13" ht="15.75" thickBot="1" x14ac:dyDescent="0.3">
      <c r="A125" s="143" t="s">
        <v>25</v>
      </c>
      <c r="B125" s="144"/>
      <c r="C125" s="145"/>
      <c r="D125" s="145"/>
      <c r="E125" s="145"/>
      <c r="F125" s="145"/>
      <c r="G125" s="145"/>
      <c r="H125" s="145"/>
      <c r="I125" s="145"/>
      <c r="J125" s="145"/>
      <c r="K125" s="145"/>
      <c r="L125" s="145"/>
      <c r="M125" s="145"/>
    </row>
    <row r="126" spans="1:13" x14ac:dyDescent="0.25">
      <c r="A126" s="68" t="s">
        <v>26</v>
      </c>
      <c r="B126" s="125">
        <v>5302</v>
      </c>
      <c r="C126" s="125">
        <v>5302</v>
      </c>
      <c r="D126" s="115"/>
      <c r="E126" s="116"/>
      <c r="F126" s="115"/>
      <c r="G126" s="146"/>
      <c r="H126" s="115">
        <v>5302</v>
      </c>
      <c r="I126" s="146">
        <v>0</v>
      </c>
      <c r="J126" s="115">
        <v>0</v>
      </c>
      <c r="K126" s="115">
        <v>0</v>
      </c>
      <c r="L126" s="176"/>
      <c r="M126" s="186">
        <f>L126/C126</f>
        <v>0</v>
      </c>
    </row>
    <row r="127" spans="1:13" x14ac:dyDescent="0.25">
      <c r="A127" s="73" t="s">
        <v>28</v>
      </c>
      <c r="B127" s="125">
        <v>331721</v>
      </c>
      <c r="C127" s="125">
        <v>331721</v>
      </c>
      <c r="D127" s="122">
        <v>5410</v>
      </c>
      <c r="E127" s="122"/>
      <c r="F127" s="125">
        <v>4892</v>
      </c>
      <c r="G127" s="148"/>
      <c r="H127" s="125">
        <v>321419</v>
      </c>
      <c r="I127" s="148"/>
      <c r="J127" s="122">
        <v>5410</v>
      </c>
      <c r="K127" s="122">
        <v>4892</v>
      </c>
      <c r="L127" s="187">
        <f>SUM(J127:K127)</f>
        <v>10302</v>
      </c>
      <c r="M127" s="157">
        <f>L127/C127</f>
        <v>3.1056218930969097E-2</v>
      </c>
    </row>
    <row r="128" spans="1:13" x14ac:dyDescent="0.25">
      <c r="A128" s="73" t="s">
        <v>29</v>
      </c>
      <c r="B128" s="125">
        <f>D128+F128+H128</f>
        <v>12583</v>
      </c>
      <c r="C128" s="125">
        <v>12583</v>
      </c>
      <c r="D128" s="122">
        <v>7069</v>
      </c>
      <c r="E128" s="122"/>
      <c r="F128" s="125">
        <v>2531</v>
      </c>
      <c r="G128" s="148"/>
      <c r="H128" s="125">
        <v>2983</v>
      </c>
      <c r="I128" s="148"/>
      <c r="J128" s="122">
        <v>7069</v>
      </c>
      <c r="K128" s="122"/>
      <c r="L128" s="187">
        <f>SUM(J128:K128)</f>
        <v>7069</v>
      </c>
      <c r="M128" s="127">
        <f>L128/C128</f>
        <v>0.56178971628387508</v>
      </c>
    </row>
    <row r="129" spans="1:13" x14ac:dyDescent="0.25">
      <c r="A129" s="73" t="s">
        <v>30</v>
      </c>
      <c r="B129" s="125"/>
      <c r="C129" s="125"/>
      <c r="D129" s="122"/>
      <c r="E129" s="122"/>
      <c r="F129" s="122"/>
      <c r="G129" s="129"/>
      <c r="H129" s="122"/>
      <c r="I129" s="129"/>
      <c r="J129" s="122"/>
      <c r="K129" s="122"/>
      <c r="L129" s="128"/>
      <c r="M129" s="128"/>
    </row>
    <row r="130" spans="1:13" ht="15.75" thickBot="1" x14ac:dyDescent="0.3">
      <c r="A130" s="76" t="s">
        <v>31</v>
      </c>
      <c r="B130" s="125"/>
      <c r="C130" s="125"/>
      <c r="D130" s="122"/>
      <c r="E130" s="122"/>
      <c r="F130" s="122"/>
      <c r="G130" s="129"/>
      <c r="H130" s="122"/>
      <c r="I130" s="129"/>
      <c r="J130" s="122"/>
      <c r="K130" s="122"/>
      <c r="L130" s="128"/>
      <c r="M130" s="128"/>
    </row>
    <row r="131" spans="1:13" ht="15.75" thickBot="1" x14ac:dyDescent="0.3">
      <c r="A131" s="150" t="s">
        <v>32</v>
      </c>
      <c r="B131" s="137">
        <v>349606</v>
      </c>
      <c r="C131" s="137">
        <f>SUM(C126:C130)</f>
        <v>349606</v>
      </c>
      <c r="D131" s="137">
        <f>SUM(D127:D130)</f>
        <v>12479</v>
      </c>
      <c r="E131" s="137"/>
      <c r="F131" s="137">
        <f>SUM(F127:F130)</f>
        <v>7423</v>
      </c>
      <c r="G131" s="137"/>
      <c r="H131" s="137">
        <f>H127+H128</f>
        <v>324402</v>
      </c>
      <c r="I131" s="137">
        <f>SUM(I126:I130)</f>
        <v>0</v>
      </c>
      <c r="J131" s="137">
        <f>SUM(J126:J130)</f>
        <v>12479</v>
      </c>
      <c r="K131" s="137">
        <f>SUM(K126:K130)</f>
        <v>4892</v>
      </c>
      <c r="L131" s="137">
        <f>SUM(L126:L130)</f>
        <v>17371</v>
      </c>
      <c r="M131" s="188">
        <f>L131/C131</f>
        <v>4.9687362345039843E-2</v>
      </c>
    </row>
    <row r="132" spans="1:13" x14ac:dyDescent="0.25">
      <c r="A132" s="153"/>
      <c r="B132" s="153"/>
      <c r="C132" s="153"/>
      <c r="D132" s="153"/>
      <c r="E132" s="153"/>
      <c r="F132" s="153"/>
      <c r="G132" s="153"/>
      <c r="H132" s="153"/>
      <c r="I132" s="153"/>
      <c r="J132" s="153"/>
      <c r="K132" s="153"/>
      <c r="L132" s="153"/>
      <c r="M132" s="153"/>
    </row>
    <row r="133" spans="1:13" x14ac:dyDescent="0.25">
      <c r="A133" s="189"/>
      <c r="B133" s="189"/>
      <c r="C133" s="189"/>
      <c r="D133" s="189"/>
      <c r="E133" s="189"/>
      <c r="F133" s="189"/>
      <c r="G133" s="189"/>
      <c r="H133" s="189"/>
      <c r="I133" s="189"/>
      <c r="J133" s="189"/>
      <c r="K133" s="189"/>
      <c r="L133" s="189"/>
      <c r="M133" s="189"/>
    </row>
    <row r="134" spans="1:13" x14ac:dyDescent="0.25">
      <c r="A134" s="190"/>
      <c r="B134" s="191"/>
      <c r="C134" s="191"/>
      <c r="D134" s="191"/>
      <c r="E134" s="191"/>
      <c r="F134" s="191"/>
      <c r="G134" s="191"/>
      <c r="H134" s="191"/>
      <c r="I134" s="191"/>
      <c r="J134" s="191"/>
      <c r="K134" s="191"/>
      <c r="L134" s="191"/>
      <c r="M134" s="192"/>
    </row>
    <row r="135" spans="1:13" ht="30.75" customHeight="1" x14ac:dyDescent="0.25">
      <c r="A135" s="3" t="s">
        <v>0</v>
      </c>
      <c r="B135" s="3"/>
      <c r="C135" s="3"/>
      <c r="D135" s="154" t="s">
        <v>45</v>
      </c>
      <c r="E135" s="173"/>
      <c r="F135" s="173"/>
      <c r="G135" s="173"/>
      <c r="H135" s="173"/>
      <c r="I135" s="173"/>
      <c r="J135" s="173"/>
      <c r="K135" s="173"/>
      <c r="L135" s="173"/>
      <c r="M135" s="173"/>
    </row>
    <row r="136" spans="1:13" ht="27" customHeight="1" thickBo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6" t="s">
        <v>2</v>
      </c>
      <c r="M136" s="6"/>
    </row>
    <row r="137" spans="1:13" ht="15.75" customHeight="1" thickBot="1" x14ac:dyDescent="0.3">
      <c r="A137" s="86" t="s">
        <v>3</v>
      </c>
      <c r="B137" s="87" t="s">
        <v>4</v>
      </c>
      <c r="C137" s="88"/>
      <c r="D137" s="88"/>
      <c r="E137" s="88"/>
      <c r="F137" s="88"/>
      <c r="G137" s="88"/>
      <c r="H137" s="88"/>
      <c r="I137" s="89"/>
      <c r="J137" s="90" t="s">
        <v>5</v>
      </c>
      <c r="K137" s="91"/>
      <c r="L137" s="91"/>
      <c r="M137" s="92"/>
    </row>
    <row r="138" spans="1:13" ht="15.75" customHeight="1" thickBot="1" x14ac:dyDescent="0.3">
      <c r="A138" s="93"/>
      <c r="B138" s="94" t="s">
        <v>6</v>
      </c>
      <c r="C138" s="95" t="s">
        <v>7</v>
      </c>
      <c r="D138" s="87" t="s">
        <v>8</v>
      </c>
      <c r="E138" s="88"/>
      <c r="F138" s="88"/>
      <c r="G138" s="88"/>
      <c r="H138" s="88"/>
      <c r="I138" s="89"/>
      <c r="J138" s="96"/>
      <c r="K138" s="97"/>
      <c r="L138" s="97"/>
      <c r="M138" s="98"/>
    </row>
    <row r="139" spans="1:13" ht="23.25" thickBot="1" x14ac:dyDescent="0.3">
      <c r="A139" s="93"/>
      <c r="B139" s="99"/>
      <c r="C139" s="100"/>
      <c r="D139" s="101" t="s">
        <v>6</v>
      </c>
      <c r="E139" s="101" t="s">
        <v>7</v>
      </c>
      <c r="F139" s="101" t="s">
        <v>6</v>
      </c>
      <c r="G139" s="101" t="s">
        <v>7</v>
      </c>
      <c r="H139" s="101" t="s">
        <v>6</v>
      </c>
      <c r="I139" s="101" t="s">
        <v>7</v>
      </c>
      <c r="J139" s="102"/>
      <c r="K139" s="103"/>
      <c r="L139" s="103"/>
      <c r="M139" s="104"/>
    </row>
    <row r="140" spans="1:13" ht="45.75" thickBot="1" x14ac:dyDescent="0.3">
      <c r="A140" s="105"/>
      <c r="B140" s="106" t="s">
        <v>9</v>
      </c>
      <c r="C140" s="107"/>
      <c r="D140" s="106" t="s">
        <v>41</v>
      </c>
      <c r="E140" s="107"/>
      <c r="F140" s="106" t="s">
        <v>11</v>
      </c>
      <c r="G140" s="107"/>
      <c r="H140" s="108" t="s">
        <v>12</v>
      </c>
      <c r="I140" s="109"/>
      <c r="J140" s="101" t="s">
        <v>10</v>
      </c>
      <c r="K140" s="101" t="s">
        <v>11</v>
      </c>
      <c r="L140" s="110" t="s">
        <v>13</v>
      </c>
      <c r="M140" s="101" t="s">
        <v>34</v>
      </c>
    </row>
    <row r="141" spans="1:13" ht="15.75" thickBot="1" x14ac:dyDescent="0.3">
      <c r="A141" s="111">
        <v>1</v>
      </c>
      <c r="B141" s="110">
        <v>2</v>
      </c>
      <c r="C141" s="110">
        <v>3</v>
      </c>
      <c r="D141" s="112">
        <v>4</v>
      </c>
      <c r="E141" s="101">
        <v>5</v>
      </c>
      <c r="F141" s="101">
        <v>6</v>
      </c>
      <c r="G141" s="101">
        <v>7</v>
      </c>
      <c r="H141" s="110">
        <v>8</v>
      </c>
      <c r="I141" s="112">
        <v>9</v>
      </c>
      <c r="J141" s="112">
        <v>10</v>
      </c>
      <c r="K141" s="112">
        <v>11</v>
      </c>
      <c r="L141" s="112" t="s">
        <v>15</v>
      </c>
      <c r="M141" s="113" t="s">
        <v>16</v>
      </c>
    </row>
    <row r="142" spans="1:13" x14ac:dyDescent="0.25">
      <c r="A142" s="34" t="s">
        <v>17</v>
      </c>
      <c r="B142" s="114"/>
      <c r="C142" s="114"/>
      <c r="D142" s="115"/>
      <c r="E142" s="116"/>
      <c r="F142" s="115"/>
      <c r="G142" s="114"/>
      <c r="H142" s="114"/>
      <c r="I142" s="114"/>
      <c r="J142" s="117"/>
      <c r="K142" s="117"/>
      <c r="L142" s="174"/>
      <c r="M142" s="165"/>
    </row>
    <row r="143" spans="1:13" x14ac:dyDescent="0.25">
      <c r="A143" s="39" t="s">
        <v>18</v>
      </c>
      <c r="B143" s="120"/>
      <c r="C143" s="120"/>
      <c r="D143" s="121"/>
      <c r="E143" s="121"/>
      <c r="F143" s="121"/>
      <c r="G143" s="120"/>
      <c r="H143" s="120"/>
      <c r="I143" s="120"/>
      <c r="J143" s="122"/>
      <c r="K143" s="122"/>
      <c r="L143" s="166"/>
      <c r="M143" s="159"/>
    </row>
    <row r="144" spans="1:13" x14ac:dyDescent="0.25">
      <c r="A144" s="45" t="s">
        <v>19</v>
      </c>
      <c r="B144" s="125"/>
      <c r="C144" s="125"/>
      <c r="D144" s="122"/>
      <c r="E144" s="122"/>
      <c r="F144" s="122"/>
      <c r="G144" s="125"/>
      <c r="H144" s="126"/>
      <c r="I144" s="125"/>
      <c r="J144" s="122"/>
      <c r="K144" s="122"/>
      <c r="L144" s="166">
        <f>SUM(J144:K144)</f>
        <v>0</v>
      </c>
      <c r="M144" s="128"/>
    </row>
    <row r="145" spans="1:13" x14ac:dyDescent="0.25">
      <c r="A145" s="48" t="s">
        <v>20</v>
      </c>
      <c r="B145" s="125"/>
      <c r="C145" s="125"/>
      <c r="D145" s="122"/>
      <c r="E145" s="122"/>
      <c r="F145" s="122"/>
      <c r="G145" s="125"/>
      <c r="H145" s="126"/>
      <c r="I145" s="125"/>
      <c r="J145" s="122"/>
      <c r="K145" s="122"/>
      <c r="L145" s="166"/>
      <c r="M145" s="128"/>
    </row>
    <row r="146" spans="1:13" x14ac:dyDescent="0.25">
      <c r="A146" s="48" t="s">
        <v>21</v>
      </c>
      <c r="B146" s="124">
        <f>SUM(D146,F146,H146)</f>
        <v>49621</v>
      </c>
      <c r="C146" s="124">
        <f>SUM(E146,G146,I146)</f>
        <v>49621</v>
      </c>
      <c r="D146" s="122">
        <v>49621</v>
      </c>
      <c r="E146" s="122">
        <v>49621</v>
      </c>
      <c r="F146" s="122"/>
      <c r="G146" s="122"/>
      <c r="H146" s="122"/>
      <c r="I146" s="122"/>
      <c r="J146" s="122">
        <v>49621</v>
      </c>
      <c r="K146" s="122"/>
      <c r="L146" s="149">
        <v>49621</v>
      </c>
      <c r="M146" s="128">
        <v>100</v>
      </c>
    </row>
    <row r="147" spans="1:13" x14ac:dyDescent="0.25">
      <c r="A147" s="48" t="s">
        <v>22</v>
      </c>
      <c r="B147" s="124"/>
      <c r="C147" s="129"/>
      <c r="D147" s="122"/>
      <c r="E147" s="122"/>
      <c r="F147" s="122"/>
      <c r="G147" s="122"/>
      <c r="H147" s="130"/>
      <c r="I147" s="122"/>
      <c r="J147" s="130"/>
      <c r="K147" s="130"/>
      <c r="L147" s="166"/>
      <c r="M147" s="131"/>
    </row>
    <row r="148" spans="1:13" ht="15.75" thickBot="1" x14ac:dyDescent="0.3">
      <c r="A148" s="52" t="s">
        <v>23</v>
      </c>
      <c r="B148" s="132"/>
      <c r="C148" s="133"/>
      <c r="D148" s="134"/>
      <c r="E148" s="134"/>
      <c r="F148" s="134"/>
      <c r="G148" s="134"/>
      <c r="H148" s="134"/>
      <c r="I148" s="134"/>
      <c r="J148" s="134"/>
      <c r="K148" s="134"/>
      <c r="L148" s="184"/>
      <c r="M148" s="135"/>
    </row>
    <row r="149" spans="1:13" ht="15.75" thickBot="1" x14ac:dyDescent="0.3">
      <c r="A149" s="136" t="s">
        <v>24</v>
      </c>
      <c r="B149" s="137">
        <f>SUM(B142:B148)</f>
        <v>49621</v>
      </c>
      <c r="C149" s="137">
        <f>SUM(C142:C148)</f>
        <v>49621</v>
      </c>
      <c r="D149" s="137">
        <f>SUM(D142:D148)</f>
        <v>49621</v>
      </c>
      <c r="E149" s="137">
        <f>SUM(E142:E148)</f>
        <v>49621</v>
      </c>
      <c r="F149" s="137">
        <f>SUM(F142:F148)</f>
        <v>0</v>
      </c>
      <c r="G149" s="137">
        <f>SUM(G144)</f>
        <v>0</v>
      </c>
      <c r="H149" s="137">
        <f>SUM(H142:H148)</f>
        <v>0</v>
      </c>
      <c r="I149" s="137">
        <f>SUM(I144:I148)</f>
        <v>0</v>
      </c>
      <c r="J149" s="137">
        <v>49621</v>
      </c>
      <c r="K149" s="137">
        <f>SUM(K144:K148)</f>
        <v>0</v>
      </c>
      <c r="L149" s="137">
        <f>SUM(L144:L148)</f>
        <v>49621</v>
      </c>
      <c r="M149" s="193">
        <f>SUM(M144:M148)</f>
        <v>100</v>
      </c>
    </row>
    <row r="150" spans="1:13" x14ac:dyDescent="0.25">
      <c r="A150" s="140"/>
      <c r="B150" s="141"/>
      <c r="C150" s="142"/>
      <c r="D150" s="142"/>
      <c r="E150" s="142"/>
      <c r="F150" s="142"/>
      <c r="G150" s="142"/>
      <c r="H150" s="142"/>
      <c r="I150" s="142"/>
      <c r="J150" s="142"/>
      <c r="K150" s="142"/>
      <c r="L150" s="142"/>
      <c r="M150" s="142"/>
    </row>
    <row r="151" spans="1:13" ht="15.75" thickBot="1" x14ac:dyDescent="0.3">
      <c r="A151" s="143" t="s">
        <v>25</v>
      </c>
      <c r="B151" s="144"/>
      <c r="C151" s="145"/>
      <c r="D151" s="145"/>
      <c r="E151" s="145"/>
      <c r="F151" s="145"/>
      <c r="G151" s="145"/>
      <c r="H151" s="145"/>
      <c r="I151" s="145"/>
      <c r="J151" s="145"/>
      <c r="K151" s="145"/>
      <c r="L151" s="145"/>
      <c r="M151" s="145"/>
    </row>
    <row r="152" spans="1:13" x14ac:dyDescent="0.25">
      <c r="A152" s="68" t="s">
        <v>26</v>
      </c>
      <c r="B152" s="114">
        <v>8707</v>
      </c>
      <c r="C152" s="114">
        <v>8176</v>
      </c>
      <c r="D152" s="115">
        <v>7584</v>
      </c>
      <c r="E152" s="116">
        <v>7493</v>
      </c>
      <c r="F152" s="115">
        <v>1123</v>
      </c>
      <c r="G152" s="146">
        <v>683</v>
      </c>
      <c r="H152" s="115"/>
      <c r="I152" s="146"/>
      <c r="J152" s="116">
        <v>7493</v>
      </c>
      <c r="K152" s="146">
        <v>556</v>
      </c>
      <c r="L152" s="194">
        <f>SUM(J152:K152)</f>
        <v>8049</v>
      </c>
      <c r="M152" s="195">
        <f>L152/C152*100</f>
        <v>98.446673189823869</v>
      </c>
    </row>
    <row r="153" spans="1:13" x14ac:dyDescent="0.25">
      <c r="A153" s="73" t="s">
        <v>28</v>
      </c>
      <c r="B153" s="125">
        <v>5221</v>
      </c>
      <c r="C153" s="125">
        <v>6183</v>
      </c>
      <c r="D153" s="122">
        <v>1443</v>
      </c>
      <c r="E153" s="122">
        <v>2474</v>
      </c>
      <c r="F153" s="125">
        <v>3778</v>
      </c>
      <c r="G153" s="148">
        <v>3709</v>
      </c>
      <c r="H153" s="125"/>
      <c r="I153" s="148"/>
      <c r="J153" s="122">
        <v>2474</v>
      </c>
      <c r="K153" s="148">
        <v>3709</v>
      </c>
      <c r="L153" s="149">
        <f>SUM(J153:K153)</f>
        <v>6183</v>
      </c>
      <c r="M153" s="196">
        <f>L153/C153*100</f>
        <v>100</v>
      </c>
    </row>
    <row r="154" spans="1:13" x14ac:dyDescent="0.25">
      <c r="A154" s="73" t="s">
        <v>29</v>
      </c>
      <c r="B154" s="125">
        <v>35693</v>
      </c>
      <c r="C154" s="125">
        <v>35262</v>
      </c>
      <c r="D154" s="122">
        <v>30158</v>
      </c>
      <c r="E154" s="122">
        <v>30422</v>
      </c>
      <c r="F154" s="125">
        <v>5535</v>
      </c>
      <c r="G154" s="148">
        <v>4840</v>
      </c>
      <c r="H154" s="125"/>
      <c r="I154" s="148"/>
      <c r="J154" s="122">
        <v>30422</v>
      </c>
      <c r="K154" s="148">
        <v>4830</v>
      </c>
      <c r="L154" s="149">
        <f>SUM(J154:K154)</f>
        <v>35252</v>
      </c>
      <c r="M154" s="119">
        <f>L154/C154*100</f>
        <v>99.971640859849131</v>
      </c>
    </row>
    <row r="155" spans="1:13" x14ac:dyDescent="0.25">
      <c r="A155" s="73" t="s">
        <v>46</v>
      </c>
      <c r="B155" s="124"/>
      <c r="C155" s="124"/>
      <c r="D155" s="122"/>
      <c r="E155" s="122"/>
      <c r="F155" s="122"/>
      <c r="G155" s="129"/>
      <c r="H155" s="122"/>
      <c r="I155" s="129"/>
      <c r="J155" s="122"/>
      <c r="K155" s="129"/>
      <c r="L155" s="149"/>
      <c r="M155" s="119"/>
    </row>
    <row r="156" spans="1:13" ht="15.75" thickBot="1" x14ac:dyDescent="0.3">
      <c r="A156" s="76" t="s">
        <v>31</v>
      </c>
      <c r="B156" s="124"/>
      <c r="C156" s="124"/>
      <c r="D156" s="122"/>
      <c r="E156" s="122"/>
      <c r="F156" s="122"/>
      <c r="G156" s="129"/>
      <c r="H156" s="122"/>
      <c r="I156" s="129"/>
      <c r="J156" s="122"/>
      <c r="K156" s="122"/>
      <c r="L156" s="166"/>
      <c r="M156" s="197"/>
    </row>
    <row r="157" spans="1:13" ht="15.75" thickBot="1" x14ac:dyDescent="0.3">
      <c r="A157" s="150" t="s">
        <v>32</v>
      </c>
      <c r="B157" s="137">
        <f>SUM(B152:B156)</f>
        <v>49621</v>
      </c>
      <c r="C157" s="137">
        <f>SUM(C152:C156)</f>
        <v>49621</v>
      </c>
      <c r="D157" s="137">
        <f>SUM(D152:D154)</f>
        <v>39185</v>
      </c>
      <c r="E157" s="137">
        <f>SUM(E152:E156)</f>
        <v>40389</v>
      </c>
      <c r="F157" s="137">
        <f>SUM(F152:F154)</f>
        <v>10436</v>
      </c>
      <c r="G157" s="137">
        <f>SUM(G152:G155)</f>
        <v>9232</v>
      </c>
      <c r="H157" s="137">
        <f>SUM(H152:H154)</f>
        <v>0</v>
      </c>
      <c r="I157" s="137">
        <f>SUM(I152:I156)</f>
        <v>0</v>
      </c>
      <c r="J157" s="137">
        <f>SUM(J152:J156)</f>
        <v>40389</v>
      </c>
      <c r="K157" s="137">
        <f>SUM(K152:K156)</f>
        <v>9095</v>
      </c>
      <c r="L157" s="137">
        <f>SUM(L152:L156)</f>
        <v>49484</v>
      </c>
      <c r="M157" s="198">
        <f>L157/C157*100</f>
        <v>99.723907216702599</v>
      </c>
    </row>
    <row r="162" spans="1:13" ht="24.6" customHeight="1" x14ac:dyDescent="0.25">
      <c r="A162" s="3" t="s">
        <v>0</v>
      </c>
      <c r="B162" s="3"/>
      <c r="C162" s="3"/>
      <c r="D162" s="199" t="s">
        <v>47</v>
      </c>
      <c r="E162" s="199"/>
      <c r="F162" s="199"/>
      <c r="G162" s="199"/>
      <c r="H162" s="199"/>
      <c r="I162" s="199"/>
      <c r="J162" s="199"/>
      <c r="K162" s="199"/>
      <c r="L162" s="199"/>
      <c r="M162" s="199"/>
    </row>
    <row r="163" spans="1:13" ht="15.75" thickBot="1" x14ac:dyDescent="0.3">
      <c r="A163" s="5"/>
      <c r="B163" s="5"/>
      <c r="C163" s="5"/>
      <c r="D163" s="200" t="s">
        <v>48</v>
      </c>
      <c r="E163" s="201"/>
      <c r="F163" s="201"/>
      <c r="G163" s="201"/>
      <c r="H163" s="201"/>
      <c r="I163" s="201"/>
      <c r="J163" s="201"/>
      <c r="K163" s="201"/>
      <c r="L163" s="6" t="s">
        <v>2</v>
      </c>
      <c r="M163" s="6"/>
    </row>
    <row r="164" spans="1:13" ht="15.75" thickBot="1" x14ac:dyDescent="0.3">
      <c r="A164" s="7" t="s">
        <v>3</v>
      </c>
      <c r="B164" s="8" t="s">
        <v>4</v>
      </c>
      <c r="C164" s="9"/>
      <c r="D164" s="9"/>
      <c r="E164" s="9"/>
      <c r="F164" s="9"/>
      <c r="G164" s="9"/>
      <c r="H164" s="9"/>
      <c r="I164" s="10"/>
      <c r="J164" s="11" t="s">
        <v>5</v>
      </c>
      <c r="K164" s="12"/>
      <c r="L164" s="12"/>
      <c r="M164" s="13"/>
    </row>
    <row r="165" spans="1:13" ht="15.75" thickBot="1" x14ac:dyDescent="0.3">
      <c r="A165" s="14"/>
      <c r="B165" s="15" t="s">
        <v>6</v>
      </c>
      <c r="C165" s="16" t="s">
        <v>7</v>
      </c>
      <c r="D165" s="8" t="s">
        <v>8</v>
      </c>
      <c r="E165" s="9"/>
      <c r="F165" s="9"/>
      <c r="G165" s="9"/>
      <c r="H165" s="9"/>
      <c r="I165" s="10"/>
      <c r="J165" s="17"/>
      <c r="K165" s="18"/>
      <c r="L165" s="18"/>
      <c r="M165" s="19"/>
    </row>
    <row r="166" spans="1:13" ht="23.25" thickBot="1" x14ac:dyDescent="0.3">
      <c r="A166" s="14"/>
      <c r="B166" s="20"/>
      <c r="C166" s="21"/>
      <c r="D166" s="22" t="s">
        <v>6</v>
      </c>
      <c r="E166" s="22" t="s">
        <v>7</v>
      </c>
      <c r="F166" s="22" t="s">
        <v>6</v>
      </c>
      <c r="G166" s="22" t="s">
        <v>7</v>
      </c>
      <c r="H166" s="22" t="s">
        <v>6</v>
      </c>
      <c r="I166" s="22" t="s">
        <v>7</v>
      </c>
      <c r="J166" s="23"/>
      <c r="K166" s="24"/>
      <c r="L166" s="24"/>
      <c r="M166" s="25"/>
    </row>
    <row r="167" spans="1:13" ht="68.25" thickBot="1" x14ac:dyDescent="0.3">
      <c r="A167" s="26"/>
      <c r="B167" s="27" t="s">
        <v>9</v>
      </c>
      <c r="C167" s="28"/>
      <c r="D167" s="27" t="s">
        <v>10</v>
      </c>
      <c r="E167" s="28"/>
      <c r="F167" s="27" t="s">
        <v>11</v>
      </c>
      <c r="G167" s="28"/>
      <c r="H167" s="29" t="s">
        <v>12</v>
      </c>
      <c r="I167" s="30"/>
      <c r="J167" s="22" t="s">
        <v>10</v>
      </c>
      <c r="K167" s="22" t="s">
        <v>11</v>
      </c>
      <c r="L167" s="31" t="s">
        <v>13</v>
      </c>
      <c r="M167" s="22" t="s">
        <v>49</v>
      </c>
    </row>
    <row r="168" spans="1:13" ht="15.75" thickBot="1" x14ac:dyDescent="0.3">
      <c r="A168" s="32">
        <v>1</v>
      </c>
      <c r="B168" s="31">
        <v>2</v>
      </c>
      <c r="C168" s="31">
        <v>3</v>
      </c>
      <c r="D168" s="33">
        <v>4</v>
      </c>
      <c r="E168" s="22">
        <v>5</v>
      </c>
      <c r="F168" s="22">
        <v>6</v>
      </c>
      <c r="G168" s="22">
        <v>7</v>
      </c>
      <c r="H168" s="22">
        <v>8</v>
      </c>
      <c r="I168" s="33">
        <v>9</v>
      </c>
      <c r="J168" s="33">
        <v>10</v>
      </c>
      <c r="K168" s="33">
        <v>11</v>
      </c>
      <c r="L168" s="33" t="s">
        <v>15</v>
      </c>
      <c r="M168" s="33" t="s">
        <v>16</v>
      </c>
    </row>
    <row r="169" spans="1:13" x14ac:dyDescent="0.25">
      <c r="A169" s="34" t="s">
        <v>17</v>
      </c>
      <c r="B169" s="35"/>
      <c r="C169" s="35"/>
      <c r="D169" s="35"/>
      <c r="E169" s="35"/>
      <c r="F169" s="36"/>
      <c r="G169" s="35"/>
      <c r="H169" s="37"/>
      <c r="I169" s="36"/>
      <c r="J169" s="35"/>
      <c r="K169" s="35"/>
      <c r="L169" s="35"/>
      <c r="M169" s="38"/>
    </row>
    <row r="170" spans="1:13" x14ac:dyDescent="0.25">
      <c r="A170" s="39" t="s">
        <v>18</v>
      </c>
      <c r="B170" s="40"/>
      <c r="C170" s="40"/>
      <c r="D170" s="40"/>
      <c r="E170" s="40"/>
      <c r="F170" s="41"/>
      <c r="G170" s="40"/>
      <c r="H170" s="42"/>
      <c r="I170" s="41"/>
      <c r="J170" s="40"/>
      <c r="K170" s="40"/>
      <c r="L170" s="43"/>
      <c r="M170" s="44"/>
    </row>
    <row r="171" spans="1:13" x14ac:dyDescent="0.25">
      <c r="A171" s="202" t="s">
        <v>19</v>
      </c>
      <c r="B171" s="43"/>
      <c r="C171" s="43">
        <v>422455</v>
      </c>
      <c r="D171" s="43"/>
      <c r="E171" s="43"/>
      <c r="F171" s="46"/>
      <c r="G171" s="43">
        <v>84143</v>
      </c>
      <c r="H171" s="43"/>
      <c r="I171" s="46">
        <v>339312</v>
      </c>
      <c r="J171" s="40"/>
      <c r="K171" s="43">
        <v>84143</v>
      </c>
      <c r="L171" s="43">
        <v>84143</v>
      </c>
      <c r="M171" s="203">
        <f>L171/G171</f>
        <v>1</v>
      </c>
    </row>
    <row r="172" spans="1:13" x14ac:dyDescent="0.25">
      <c r="A172" s="48" t="s">
        <v>20</v>
      </c>
      <c r="B172" s="43"/>
      <c r="C172" s="43"/>
      <c r="D172" s="43"/>
      <c r="E172" s="204"/>
      <c r="F172" s="46"/>
      <c r="G172" s="43"/>
      <c r="H172" s="49"/>
      <c r="I172" s="46"/>
      <c r="J172" s="43"/>
      <c r="K172" s="43"/>
      <c r="L172" s="43"/>
      <c r="M172" s="47"/>
    </row>
    <row r="173" spans="1:13" x14ac:dyDescent="0.25">
      <c r="A173" s="48" t="s">
        <v>21</v>
      </c>
      <c r="B173" s="43"/>
      <c r="C173" s="43"/>
      <c r="D173" s="43"/>
      <c r="E173" s="50"/>
      <c r="F173" s="46"/>
      <c r="G173" s="43"/>
      <c r="H173" s="51"/>
      <c r="I173" s="46"/>
      <c r="J173" s="50"/>
      <c r="K173" s="43"/>
      <c r="L173" s="43"/>
      <c r="M173" s="47"/>
    </row>
    <row r="174" spans="1:13" x14ac:dyDescent="0.25">
      <c r="A174" s="48" t="s">
        <v>22</v>
      </c>
      <c r="B174" s="43"/>
      <c r="C174" s="43"/>
      <c r="D174" s="43"/>
      <c r="E174" s="43"/>
      <c r="F174" s="46"/>
      <c r="G174" s="43"/>
      <c r="H174" s="43"/>
      <c r="I174" s="46"/>
      <c r="J174" s="43"/>
      <c r="K174" s="43"/>
      <c r="L174" s="43"/>
      <c r="M174" s="47"/>
    </row>
    <row r="175" spans="1:13" x14ac:dyDescent="0.25">
      <c r="A175" s="52" t="s">
        <v>23</v>
      </c>
      <c r="B175" s="53"/>
      <c r="C175" s="53"/>
      <c r="D175" s="53"/>
      <c r="F175" s="54"/>
      <c r="G175" s="53"/>
      <c r="H175" s="55"/>
      <c r="I175" s="54"/>
      <c r="K175" s="53"/>
      <c r="L175" s="43">
        <v>0</v>
      </c>
      <c r="M175" s="56"/>
    </row>
    <row r="176" spans="1:13" ht="15.75" thickBot="1" x14ac:dyDescent="0.3">
      <c r="A176" s="57" t="s">
        <v>24</v>
      </c>
      <c r="B176" s="58"/>
      <c r="C176" s="58">
        <f>C171</f>
        <v>422455</v>
      </c>
      <c r="D176" s="58">
        <f t="shared" ref="D176:L176" si="12">D171</f>
        <v>0</v>
      </c>
      <c r="E176" s="58">
        <f t="shared" si="12"/>
        <v>0</v>
      </c>
      <c r="F176" s="58">
        <f t="shared" si="12"/>
        <v>0</v>
      </c>
      <c r="G176" s="58">
        <f t="shared" si="12"/>
        <v>84143</v>
      </c>
      <c r="H176" s="58">
        <f t="shared" si="12"/>
        <v>0</v>
      </c>
      <c r="I176" s="58">
        <f t="shared" si="12"/>
        <v>339312</v>
      </c>
      <c r="J176" s="58">
        <f t="shared" si="12"/>
        <v>0</v>
      </c>
      <c r="K176" s="58">
        <f t="shared" si="12"/>
        <v>84143</v>
      </c>
      <c r="L176" s="58">
        <f t="shared" si="12"/>
        <v>84143</v>
      </c>
      <c r="M176" s="205">
        <f>L176/G176</f>
        <v>1</v>
      </c>
    </row>
    <row r="177" spans="1:13" x14ac:dyDescent="0.25">
      <c r="A177" s="60"/>
      <c r="B177" s="61"/>
      <c r="C177" s="61"/>
      <c r="D177" s="61"/>
      <c r="E177" s="61"/>
      <c r="F177" s="62"/>
      <c r="G177" s="61"/>
      <c r="H177" s="63"/>
      <c r="I177" s="62"/>
      <c r="J177" s="61"/>
      <c r="K177" s="61"/>
      <c r="L177" s="61"/>
      <c r="M177" s="64"/>
    </row>
    <row r="179" spans="1:13" ht="15.75" thickBot="1" x14ac:dyDescent="0.3">
      <c r="A179" s="66" t="s">
        <v>25</v>
      </c>
      <c r="B179" s="67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</row>
    <row r="180" spans="1:13" x14ac:dyDescent="0.25">
      <c r="A180" s="68" t="s">
        <v>50</v>
      </c>
      <c r="B180" s="69"/>
      <c r="C180" s="69">
        <v>96773</v>
      </c>
      <c r="D180" s="70"/>
      <c r="E180" s="70"/>
      <c r="F180" s="69"/>
      <c r="G180" s="83">
        <v>13630</v>
      </c>
      <c r="H180" s="69"/>
      <c r="I180" s="69">
        <v>83143</v>
      </c>
      <c r="J180" s="70"/>
      <c r="K180" s="69">
        <v>10437</v>
      </c>
      <c r="L180" s="70">
        <v>10437</v>
      </c>
      <c r="M180" s="206">
        <f>L180/G180</f>
        <v>0.76573734409391048</v>
      </c>
    </row>
    <row r="181" spans="1:13" x14ac:dyDescent="0.25">
      <c r="A181" s="73" t="s">
        <v>28</v>
      </c>
      <c r="B181" s="43"/>
      <c r="C181" s="43">
        <v>27155</v>
      </c>
      <c r="D181" s="43"/>
      <c r="E181" s="43"/>
      <c r="F181" s="43"/>
      <c r="G181" s="43">
        <v>2263</v>
      </c>
      <c r="H181" s="43"/>
      <c r="I181" s="43">
        <v>24892</v>
      </c>
      <c r="J181" s="43"/>
      <c r="K181" s="43">
        <v>2047</v>
      </c>
      <c r="L181" s="43">
        <v>2047</v>
      </c>
      <c r="M181" s="207">
        <f t="shared" ref="M181:M183" si="13">L181/G181</f>
        <v>0.90455148033583743</v>
      </c>
    </row>
    <row r="182" spans="1:13" x14ac:dyDescent="0.25">
      <c r="A182" s="73" t="s">
        <v>51</v>
      </c>
      <c r="B182" s="43"/>
      <c r="C182" s="43">
        <v>290767</v>
      </c>
      <c r="D182" s="43"/>
      <c r="E182" s="43"/>
      <c r="F182" s="43"/>
      <c r="G182" s="208">
        <v>62175</v>
      </c>
      <c r="H182" s="43"/>
      <c r="I182" s="209">
        <v>228592</v>
      </c>
      <c r="J182" s="43"/>
      <c r="K182" s="43">
        <v>1429</v>
      </c>
      <c r="L182" s="43">
        <v>1429</v>
      </c>
      <c r="M182" s="207">
        <f t="shared" si="13"/>
        <v>2.2983514274225975E-2</v>
      </c>
    </row>
    <row r="183" spans="1:13" x14ac:dyDescent="0.25">
      <c r="A183" s="73" t="s">
        <v>30</v>
      </c>
      <c r="B183" s="43"/>
      <c r="C183" s="43">
        <v>2794</v>
      </c>
      <c r="D183" s="43"/>
      <c r="E183" s="43"/>
      <c r="F183" s="43"/>
      <c r="G183" s="43">
        <v>466</v>
      </c>
      <c r="H183" s="51"/>
      <c r="I183" s="43">
        <v>2328</v>
      </c>
      <c r="J183" s="43"/>
      <c r="K183" s="43">
        <v>244</v>
      </c>
      <c r="L183" s="43">
        <v>244</v>
      </c>
      <c r="M183" s="207">
        <f t="shared" si="13"/>
        <v>0.52360515021459231</v>
      </c>
    </row>
    <row r="184" spans="1:13" ht="15.75" thickBot="1" x14ac:dyDescent="0.3">
      <c r="A184" s="76" t="s">
        <v>31</v>
      </c>
      <c r="B184" s="43"/>
      <c r="C184" s="43">
        <v>4966</v>
      </c>
      <c r="D184" s="43"/>
      <c r="E184" s="43"/>
      <c r="F184" s="43"/>
      <c r="G184" s="210">
        <v>0</v>
      </c>
      <c r="H184" s="51"/>
      <c r="I184" s="209">
        <v>4966</v>
      </c>
      <c r="J184" s="43"/>
      <c r="K184" s="43"/>
      <c r="L184" s="43">
        <v>0</v>
      </c>
      <c r="M184" s="211">
        <v>0</v>
      </c>
    </row>
    <row r="185" spans="1:13" ht="15.75" thickBot="1" x14ac:dyDescent="0.3">
      <c r="A185" s="78" t="s">
        <v>52</v>
      </c>
      <c r="B185" s="79"/>
      <c r="C185" s="79">
        <f>SUM(C180:C184)</f>
        <v>422455</v>
      </c>
      <c r="D185" s="79"/>
      <c r="E185" s="79"/>
      <c r="F185" s="79"/>
      <c r="G185" s="79">
        <f>SUM(G180:G184)</f>
        <v>78534</v>
      </c>
      <c r="H185" s="79">
        <f t="shared" ref="H185:L185" si="14">SUM(H180:H184)</f>
        <v>0</v>
      </c>
      <c r="I185" s="79">
        <f t="shared" si="14"/>
        <v>343921</v>
      </c>
      <c r="J185" s="79">
        <f t="shared" si="14"/>
        <v>0</v>
      </c>
      <c r="K185" s="79">
        <f t="shared" si="14"/>
        <v>14157</v>
      </c>
      <c r="L185" s="79">
        <f t="shared" si="14"/>
        <v>14157</v>
      </c>
      <c r="M185" s="212">
        <f>L185/G185</f>
        <v>0.18026587210634884</v>
      </c>
    </row>
  </sheetData>
  <mergeCells count="97">
    <mergeCell ref="F167:G167"/>
    <mergeCell ref="H167:I167"/>
    <mergeCell ref="D163:K163"/>
    <mergeCell ref="L163:M163"/>
    <mergeCell ref="A164:A167"/>
    <mergeCell ref="B164:I164"/>
    <mergeCell ref="J164:M166"/>
    <mergeCell ref="B165:B166"/>
    <mergeCell ref="C165:C166"/>
    <mergeCell ref="D165:I165"/>
    <mergeCell ref="B167:C167"/>
    <mergeCell ref="D167:E167"/>
    <mergeCell ref="D138:I138"/>
    <mergeCell ref="B140:C140"/>
    <mergeCell ref="D140:E140"/>
    <mergeCell ref="F140:G140"/>
    <mergeCell ref="H140:I140"/>
    <mergeCell ref="A162:C162"/>
    <mergeCell ref="D162:M162"/>
    <mergeCell ref="H113:I113"/>
    <mergeCell ref="A132:M132"/>
    <mergeCell ref="A135:C135"/>
    <mergeCell ref="D135:M135"/>
    <mergeCell ref="L136:M136"/>
    <mergeCell ref="A137:A140"/>
    <mergeCell ref="B137:I137"/>
    <mergeCell ref="J137:M139"/>
    <mergeCell ref="B138:B139"/>
    <mergeCell ref="C138:C139"/>
    <mergeCell ref="L109:M109"/>
    <mergeCell ref="A110:A113"/>
    <mergeCell ref="B110:I110"/>
    <mergeCell ref="J110:M112"/>
    <mergeCell ref="B111:B112"/>
    <mergeCell ref="C111:C112"/>
    <mergeCell ref="D111:I111"/>
    <mergeCell ref="B113:C113"/>
    <mergeCell ref="D113:E113"/>
    <mergeCell ref="F113:G113"/>
    <mergeCell ref="D86:E86"/>
    <mergeCell ref="F86:G86"/>
    <mergeCell ref="H86:I86"/>
    <mergeCell ref="A105:M105"/>
    <mergeCell ref="A108:C108"/>
    <mergeCell ref="D108:M108"/>
    <mergeCell ref="A81:C81"/>
    <mergeCell ref="D81:M81"/>
    <mergeCell ref="L82:M82"/>
    <mergeCell ref="A83:A86"/>
    <mergeCell ref="B83:I83"/>
    <mergeCell ref="J83:M85"/>
    <mergeCell ref="B84:B85"/>
    <mergeCell ref="C84:C85"/>
    <mergeCell ref="D84:I84"/>
    <mergeCell ref="B86:C86"/>
    <mergeCell ref="D59:E59"/>
    <mergeCell ref="F59:G59"/>
    <mergeCell ref="H59:I59"/>
    <mergeCell ref="A78:M78"/>
    <mergeCell ref="A80:C80"/>
    <mergeCell ref="D80:M80"/>
    <mergeCell ref="A52:M52"/>
    <mergeCell ref="A54:C54"/>
    <mergeCell ref="D54:L54"/>
    <mergeCell ref="A56:A59"/>
    <mergeCell ref="B56:I56"/>
    <mergeCell ref="J56:M58"/>
    <mergeCell ref="B57:B58"/>
    <mergeCell ref="C57:C58"/>
    <mergeCell ref="D57:I57"/>
    <mergeCell ref="B59:C59"/>
    <mergeCell ref="A30:A33"/>
    <mergeCell ref="B30:I30"/>
    <mergeCell ref="J30:M32"/>
    <mergeCell ref="B31:B32"/>
    <mergeCell ref="C31:C32"/>
    <mergeCell ref="D31:I31"/>
    <mergeCell ref="B33:C33"/>
    <mergeCell ref="D33:E33"/>
    <mergeCell ref="F33:G33"/>
    <mergeCell ref="H33:I33"/>
    <mergeCell ref="D8:E8"/>
    <mergeCell ref="F8:G8"/>
    <mergeCell ref="H8:I8"/>
    <mergeCell ref="A28:C28"/>
    <mergeCell ref="D28:M28"/>
    <mergeCell ref="L29:M29"/>
    <mergeCell ref="A3:C3"/>
    <mergeCell ref="D3:M3"/>
    <mergeCell ref="L4:M4"/>
    <mergeCell ref="A5:A8"/>
    <mergeCell ref="B5:I5"/>
    <mergeCell ref="J5:M7"/>
    <mergeCell ref="B6:B7"/>
    <mergeCell ref="C6:C7"/>
    <mergeCell ref="D6:I6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17. EU-s tábla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2021-05-27T14:23:43Z</dcterms:created>
  <dcterms:modified xsi:type="dcterms:W3CDTF">2021-05-27T14:24:05Z</dcterms:modified>
</cp:coreProperties>
</file>