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2.sz.mell  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'2.sz.mell  '!$A$2:$F$36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E9" i="1"/>
  <c r="C10" i="1"/>
  <c r="E10" i="1"/>
  <c r="C11" i="1"/>
  <c r="E11" i="1"/>
  <c r="C12" i="1"/>
  <c r="E12" i="1"/>
  <c r="C13" i="1"/>
  <c r="E13" i="1"/>
  <c r="E14" i="1"/>
  <c r="C15" i="1"/>
  <c r="C21" i="1"/>
  <c r="E34" i="1" s="1"/>
  <c r="E21" i="1"/>
  <c r="C22" i="1"/>
  <c r="C32" i="1" s="1"/>
  <c r="C23" i="1"/>
  <c r="C27" i="1"/>
  <c r="C28" i="1"/>
  <c r="E31" i="1"/>
  <c r="E32" i="1" s="1"/>
  <c r="E33" i="1" s="1"/>
  <c r="E35" i="1" l="1"/>
  <c r="C33" i="1"/>
  <c r="C35" i="1"/>
  <c r="C34" i="1"/>
</calcChain>
</file>

<file path=xl/sharedStrings.xml><?xml version="1.0" encoding="utf-8"?>
<sst xmlns="http://schemas.openxmlformats.org/spreadsheetml/2006/main" count="86" uniqueCount="84">
  <si>
    <t>"</t>
  </si>
  <si>
    <t>Tárgyévi  többlet:</t>
  </si>
  <si>
    <t>Tárgyévi  hiány:</t>
  </si>
  <si>
    <t>27.</t>
  </si>
  <si>
    <t>Költségvetési többlet:</t>
  </si>
  <si>
    <t>Költségvetési hiány:</t>
  </si>
  <si>
    <t>26.</t>
  </si>
  <si>
    <t>KIADÁSOK ÖSSZESEN (13.+24.)</t>
  </si>
  <si>
    <t>BEVÉTEL ÖSSZESEN (13.+24.)</t>
  </si>
  <si>
    <t>25.</t>
  </si>
  <si>
    <t>Működési célú finanszírozási kiadások összesen (14.+...+23.)</t>
  </si>
  <si>
    <t>Működési célú finanszírozási bevételek összesen (14.+19.+22.+23.)</t>
  </si>
  <si>
    <t>24.</t>
  </si>
  <si>
    <t>Államháztartáson belüli megelőlegezések visszafizetése</t>
  </si>
  <si>
    <t>Adóssághoz nem kapcsolódó származékos ügyletek bevételei</t>
  </si>
  <si>
    <t>23.</t>
  </si>
  <si>
    <t>Váltókiadások</t>
  </si>
  <si>
    <t>Váltóbevételek</t>
  </si>
  <si>
    <t>22.</t>
  </si>
  <si>
    <t>Adóssághoz nem kapcsolódó származékos ügyletek</t>
  </si>
  <si>
    <t xml:space="preserve">   Értékpapírok bevételei</t>
  </si>
  <si>
    <t>21.</t>
  </si>
  <si>
    <t>Pénzeszközök lekötött betétként elhelyezése</t>
  </si>
  <si>
    <t xml:space="preserve">   Likviditási célú hitelek, kölcsönök felvétele</t>
  </si>
  <si>
    <t>20.</t>
  </si>
  <si>
    <t>Forgatási célú belföldi, külföldi értékpapírok vásárlása</t>
  </si>
  <si>
    <t xml:space="preserve">Hiány külső finanszírozásának bevételei (20.+…+21.) </t>
  </si>
  <si>
    <t>19.</t>
  </si>
  <si>
    <t>Kölcsön törlesztése</t>
  </si>
  <si>
    <t xml:space="preserve">   Egyéb belső finanszírozási bevételek</t>
  </si>
  <si>
    <t>18.</t>
  </si>
  <si>
    <t>Hosszú lejáratú hitelek törlesztése</t>
  </si>
  <si>
    <t xml:space="preserve">   Betét visszavonásából származó bevétel </t>
  </si>
  <si>
    <t>17.</t>
  </si>
  <si>
    <t>Rövid lejáratú hitelek törlesztése</t>
  </si>
  <si>
    <t xml:space="preserve">   Vállalkozási maradvány igénybevétele </t>
  </si>
  <si>
    <t>16.</t>
  </si>
  <si>
    <t>Likviditási célú hitelek törlesztése</t>
  </si>
  <si>
    <t xml:space="preserve">   Költségvetési maradvány igénybevétele </t>
  </si>
  <si>
    <t>15.</t>
  </si>
  <si>
    <t>Értékpapír vásárlása, visszavásárlása</t>
  </si>
  <si>
    <t>Hiány belső finanszírozásának bevételei (15.+…+18. )</t>
  </si>
  <si>
    <t>14.</t>
  </si>
  <si>
    <t>Költségvetési kiadások összesen (1.+...+12.)</t>
  </si>
  <si>
    <t>Költségvetési bevételek összesen (1.+2.+4.+5.+7.+…+12.)</t>
  </si>
  <si>
    <t>13.</t>
  </si>
  <si>
    <t>12.</t>
  </si>
  <si>
    <t>11.</t>
  </si>
  <si>
    <t>10.</t>
  </si>
  <si>
    <t>9.</t>
  </si>
  <si>
    <t>8.</t>
  </si>
  <si>
    <t>Egyéb működési bevételek</t>
  </si>
  <si>
    <t>7.</t>
  </si>
  <si>
    <t>ebből: Tartalékok</t>
  </si>
  <si>
    <t>4.-ből EU-s támogatás</t>
  </si>
  <si>
    <t>6.</t>
  </si>
  <si>
    <t>Egyéb működési célú kiadások</t>
  </si>
  <si>
    <t>Működési célú átvett pénzeszközök</t>
  </si>
  <si>
    <t>5.</t>
  </si>
  <si>
    <t>Ellátottak pénzbeli juttatásai</t>
  </si>
  <si>
    <t>Közhatalmi bevételek</t>
  </si>
  <si>
    <t>4.</t>
  </si>
  <si>
    <t xml:space="preserve">Dologi kiadások </t>
  </si>
  <si>
    <t>2.-ból EU-s támogatás</t>
  </si>
  <si>
    <t>3.</t>
  </si>
  <si>
    <t>Munkaadókat terhelő járulékok és szociális hozzájárulási adó</t>
  </si>
  <si>
    <t>Működési célú támogatások államháztartáson belülről</t>
  </si>
  <si>
    <t>2.</t>
  </si>
  <si>
    <t>Személyi juttatások</t>
  </si>
  <si>
    <t>Önkormányzatok működési támogatásai</t>
  </si>
  <si>
    <t>1.</t>
  </si>
  <si>
    <t>D</t>
  </si>
  <si>
    <t>C</t>
  </si>
  <si>
    <t>B</t>
  </si>
  <si>
    <t>A</t>
  </si>
  <si>
    <t>2018. évi módosított előirányzat</t>
  </si>
  <si>
    <t>Megnevezés</t>
  </si>
  <si>
    <t>Kiadások</t>
  </si>
  <si>
    <t>Bevételek</t>
  </si>
  <si>
    <t>Sor-
szám</t>
  </si>
  <si>
    <t xml:space="preserve">Forintban </t>
  </si>
  <si>
    <t>I. Működési célú bevételek és kiadások mérlege
(Önkormányzati szinten)</t>
  </si>
  <si>
    <t xml:space="preserve">"2. melléklet a 2/2018. (II.23.) önkormányzati rendelethez     </t>
  </si>
  <si>
    <t xml:space="preserve">2. melléklet a  10/2018. (V.31.) önkormányzati rendelethez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</si>
</sst>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i/>
      <sz val="8"/>
      <name val="Times New Roman CE"/>
      <charset val="238"/>
    </font>
    <font>
      <b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 CE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textRotation="180" wrapText="1"/>
    </xf>
    <xf numFmtId="164" fontId="0" fillId="0" borderId="0" xfId="0" applyNumberFormat="1" applyFont="1" applyFill="1" applyAlignment="1" applyProtection="1">
      <alignment wrapText="1"/>
    </xf>
    <xf numFmtId="164" fontId="4" fillId="0" borderId="2" xfId="0" applyNumberFormat="1" applyFont="1" applyFill="1" applyBorder="1" applyAlignment="1" applyProtection="1">
      <alignment horizontal="right" vertical="center" wrapText="1" indent="1"/>
    </xf>
    <xf numFmtId="164" fontId="4" fillId="0" borderId="3" xfId="0" applyNumberFormat="1" applyFont="1" applyFill="1" applyBorder="1" applyAlignment="1" applyProtection="1">
      <alignment horizontal="left" vertical="center" wrapText="1" indent="1"/>
    </xf>
    <xf numFmtId="3" fontId="5" fillId="0" borderId="2" xfId="0" applyNumberFormat="1" applyFont="1" applyFill="1" applyBorder="1" applyAlignment="1" applyProtection="1">
      <alignment horizontal="right" vertical="center" wrapText="1" indent="1"/>
    </xf>
    <xf numFmtId="164" fontId="4" fillId="0" borderId="4" xfId="0" applyNumberFormat="1" applyFont="1" applyFill="1" applyBorder="1" applyAlignment="1" applyProtection="1">
      <alignment horizontal="left" vertical="center" wrapText="1" indent="1"/>
    </xf>
    <xf numFmtId="164" fontId="0" fillId="0" borderId="0" xfId="0" applyNumberFormat="1" applyFont="1" applyFill="1" applyAlignment="1" applyProtection="1">
      <alignment textRotation="180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0" borderId="5" xfId="0" applyNumberFormat="1" applyFont="1" applyFill="1" applyBorder="1" applyAlignment="1" applyProtection="1">
      <alignment horizontal="right" vertical="center" wrapText="1" indent="1"/>
    </xf>
    <xf numFmtId="164" fontId="5" fillId="0" borderId="3" xfId="0" applyNumberFormat="1" applyFont="1" applyFill="1" applyBorder="1" applyAlignment="1" applyProtection="1">
      <alignment horizontal="left" vertical="center" wrapText="1" indent="1"/>
    </xf>
    <xf numFmtId="3" fontId="5" fillId="0" borderId="6" xfId="0" applyNumberFormat="1" applyFont="1" applyFill="1" applyBorder="1" applyAlignment="1" applyProtection="1">
      <alignment horizontal="right" vertical="center" wrapText="1" indent="1"/>
    </xf>
    <xf numFmtId="164" fontId="6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8" xfId="1" applyFont="1" applyFill="1" applyBorder="1" applyAlignment="1" applyProtection="1">
      <alignment horizontal="left" vertical="center" wrapText="1" indent="1"/>
    </xf>
    <xf numFmtId="3" fontId="6" fillId="0" borderId="9" xfId="0" applyNumberFormat="1" applyFont="1" applyFill="1" applyBorder="1" applyAlignment="1" applyProtection="1">
      <alignment vertical="center" wrapText="1"/>
      <protection locked="0"/>
    </xf>
    <xf numFmtId="164" fontId="6" fillId="0" borderId="10" xfId="0" applyNumberFormat="1" applyFont="1" applyFill="1" applyBorder="1" applyAlignment="1" applyProtection="1">
      <alignment horizontal="left" vertical="center" wrapText="1" indent="1"/>
    </xf>
    <xf numFmtId="164" fontId="0" fillId="0" borderId="11" xfId="0" applyNumberFormat="1" applyFill="1" applyBorder="1" applyAlignment="1" applyProtection="1">
      <alignment horizontal="left" vertical="center" wrapText="1" indent="1"/>
    </xf>
    <xf numFmtId="164" fontId="6" fillId="0" borderId="12" xfId="0" applyNumberFormat="1" applyFont="1" applyFill="1" applyBorder="1" applyAlignment="1" applyProtection="1">
      <alignment vertical="center" wrapText="1"/>
      <protection locked="0"/>
    </xf>
    <xf numFmtId="164" fontId="8" fillId="0" borderId="13" xfId="0" applyNumberFormat="1" applyFont="1" applyFill="1" applyBorder="1" applyAlignment="1" applyProtection="1">
      <alignment horizontal="left" vertical="center" wrapText="1" indent="1"/>
    </xf>
    <xf numFmtId="3" fontId="6" fillId="0" borderId="12" xfId="0" applyNumberFormat="1" applyFont="1" applyFill="1" applyBorder="1" applyAlignment="1" applyProtection="1">
      <alignment vertical="center" wrapText="1"/>
      <protection locked="0"/>
    </xf>
    <xf numFmtId="164" fontId="6" fillId="0" borderId="14" xfId="0" applyNumberFormat="1" applyFont="1" applyFill="1" applyBorder="1" applyAlignment="1" applyProtection="1">
      <alignment horizontal="left" vertical="center" wrapText="1" indent="1"/>
    </xf>
    <xf numFmtId="164" fontId="0" fillId="0" borderId="15" xfId="0" applyNumberFormat="1" applyFill="1" applyBorder="1" applyAlignment="1" applyProtection="1">
      <alignment horizontal="left" vertical="center" wrapText="1" indent="1"/>
    </xf>
    <xf numFmtId="164" fontId="6" fillId="0" borderId="7" xfId="0" applyNumberFormat="1" applyFont="1" applyFill="1" applyBorder="1" applyAlignment="1" applyProtection="1">
      <alignment vertical="center" wrapText="1"/>
      <protection locked="0"/>
    </xf>
    <xf numFmtId="3" fontId="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15" xfId="0" applyNumberFormat="1" applyFont="1" applyFill="1" applyBorder="1" applyAlignment="1" applyProtection="1">
      <alignment horizontal="left" vertical="center" wrapText="1" indent="1"/>
    </xf>
    <xf numFmtId="164" fontId="8" fillId="0" borderId="8" xfId="0" applyNumberFormat="1" applyFont="1" applyFill="1" applyBorder="1" applyAlignment="1" applyProtection="1">
      <alignment horizontal="left" vertical="center" wrapText="1" indent="1"/>
    </xf>
    <xf numFmtId="3" fontId="9" fillId="0" borderId="12" xfId="0" applyNumberFormat="1" applyFont="1" applyFill="1" applyBorder="1" applyAlignment="1" applyProtection="1">
      <alignment horizontal="right" vertical="center" wrapText="1" indent="1"/>
    </xf>
    <xf numFmtId="164" fontId="6" fillId="0" borderId="16" xfId="0" applyNumberFormat="1" applyFont="1" applyFill="1" applyBorder="1" applyAlignment="1" applyProtection="1">
      <alignment horizontal="left" vertical="center" wrapText="1" indent="1"/>
    </xf>
    <xf numFmtId="164" fontId="1" fillId="0" borderId="11" xfId="0" applyNumberFormat="1" applyFont="1" applyFill="1" applyBorder="1" applyAlignment="1" applyProtection="1">
      <alignment horizontal="left" vertical="center" wrapText="1" indent="1"/>
    </xf>
    <xf numFmtId="164" fontId="6" fillId="0" borderId="13" xfId="0" applyNumberFormat="1" applyFont="1" applyFill="1" applyBorder="1" applyAlignment="1" applyProtection="1">
      <alignment horizontal="left" vertical="center" wrapText="1" indent="1"/>
    </xf>
    <xf numFmtId="164" fontId="6" fillId="0" borderId="17" xfId="0" applyNumberFormat="1" applyFont="1" applyFill="1" applyBorder="1" applyAlignment="1" applyProtection="1">
      <alignment horizontal="left" vertical="center" wrapText="1" indent="1"/>
    </xf>
    <xf numFmtId="3" fontId="9" fillId="0" borderId="18" xfId="0" applyNumberFormat="1" applyFont="1" applyFill="1" applyBorder="1" applyAlignment="1" applyProtection="1">
      <alignment horizontal="right" vertical="center" wrapText="1" indent="1"/>
    </xf>
    <xf numFmtId="164" fontId="6" fillId="0" borderId="19" xfId="0" applyNumberFormat="1" applyFont="1" applyFill="1" applyBorder="1" applyAlignment="1" applyProtection="1">
      <alignment horizontal="left" vertical="center" wrapText="1" indent="1"/>
    </xf>
    <xf numFmtId="164" fontId="8" fillId="0" borderId="20" xfId="0" applyNumberFormat="1" applyFont="1" applyFill="1" applyBorder="1" applyAlignment="1" applyProtection="1">
      <alignment vertical="center" wrapText="1"/>
      <protection locked="0"/>
    </xf>
    <xf numFmtId="164" fontId="8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21" xfId="0" applyNumberFormat="1" applyFont="1" applyFill="1" applyBorder="1" applyAlignment="1" applyProtection="1">
      <alignment vertical="center" wrapText="1"/>
      <protection locked="0"/>
    </xf>
    <xf numFmtId="164" fontId="8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2" xfId="0" applyNumberFormat="1" applyFont="1" applyFill="1" applyBorder="1" applyAlignment="1" applyProtection="1">
      <alignment vertical="center" wrapText="1"/>
      <protection locked="0"/>
    </xf>
    <xf numFmtId="3" fontId="8" fillId="0" borderId="23" xfId="0" applyNumberFormat="1" applyFont="1" applyFill="1" applyBorder="1" applyAlignment="1" applyProtection="1">
      <alignment vertical="center" wrapText="1"/>
      <protection locked="0"/>
    </xf>
    <xf numFmtId="3" fontId="8" fillId="0" borderId="24" xfId="0" applyNumberFormat="1" applyFont="1" applyFill="1" applyBorder="1" applyAlignment="1" applyProtection="1">
      <alignment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4" xfId="0" applyNumberFormat="1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5" xfId="0" applyNumberFormat="1" applyFont="1" applyFill="1" applyBorder="1" applyAlignment="1" applyProtection="1">
      <alignment horizontal="left" vertical="center" wrapText="1" indent="1"/>
    </xf>
    <xf numFmtId="164" fontId="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7" xfId="0" applyNumberFormat="1" applyFont="1" applyFill="1" applyBorder="1" applyAlignment="1" applyProtection="1">
      <alignment horizontal="left" vertical="center" wrapText="1" indent="1"/>
    </xf>
    <xf numFmtId="3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9" xfId="0" applyNumberFormat="1" applyFill="1" applyBorder="1" applyAlignment="1" applyProtection="1">
      <alignment horizontal="left" vertical="center" wrapText="1" indent="1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0" fillId="0" borderId="0" xfId="0" applyNumberFormat="1" applyFont="1" applyFill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horizontal="center" vertical="center" wrapText="1"/>
    </xf>
    <xf numFmtId="164" fontId="11" fillId="0" borderId="3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Continuous" vertical="center" wrapText="1"/>
    </xf>
    <xf numFmtId="164" fontId="11" fillId="0" borderId="3" xfId="0" applyNumberFormat="1" applyFont="1" applyFill="1" applyBorder="1" applyAlignment="1" applyProtection="1">
      <alignment horizontal="centerContinuous" vertical="center" wrapText="1"/>
    </xf>
    <xf numFmtId="164" fontId="11" fillId="0" borderId="6" xfId="0" applyNumberFormat="1" applyFont="1" applyFill="1" applyBorder="1" applyAlignment="1" applyProtection="1">
      <alignment horizontal="centerContinuous" vertical="center" wrapText="1"/>
    </xf>
    <xf numFmtId="164" fontId="13" fillId="0" borderId="0" xfId="0" applyNumberFormat="1" applyFont="1" applyFill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centerContinuous" vertical="center"/>
    </xf>
    <xf numFmtId="164" fontId="14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right" vertical="center" wrapText="1"/>
    </xf>
    <xf numFmtId="164" fontId="12" fillId="0" borderId="31" xfId="0" applyNumberFormat="1" applyFont="1" applyFill="1" applyBorder="1" applyAlignment="1" applyProtection="1">
      <alignment horizontal="center" vertical="center" wrapText="1"/>
    </xf>
    <xf numFmtId="164" fontId="12" fillId="0" borderId="30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.&#233;vi%20rend%20m&#243;d.%20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. "/>
      <sheetName val="13. sz. mell."/>
    </sheetNames>
    <sheetDataSet>
      <sheetData sheetId="0">
        <row r="12">
          <cell r="C12">
            <v>385195114</v>
          </cell>
        </row>
        <row r="19">
          <cell r="C19">
            <v>147892000</v>
          </cell>
        </row>
        <row r="32">
          <cell r="C32">
            <v>221070000</v>
          </cell>
        </row>
        <row r="40">
          <cell r="C40">
            <v>95212000</v>
          </cell>
        </row>
        <row r="57">
          <cell r="C57">
            <v>0</v>
          </cell>
        </row>
        <row r="78">
          <cell r="C78">
            <v>870639553</v>
          </cell>
        </row>
        <row r="99">
          <cell r="C99">
            <v>492011600</v>
          </cell>
        </row>
        <row r="100">
          <cell r="C100">
            <v>101597569</v>
          </cell>
        </row>
        <row r="101">
          <cell r="C101">
            <v>286388000</v>
          </cell>
        </row>
        <row r="102">
          <cell r="C102">
            <v>5000000</v>
          </cell>
        </row>
        <row r="103">
          <cell r="C103">
            <v>781026498</v>
          </cell>
        </row>
        <row r="116">
          <cell r="C116">
            <v>744076333</v>
          </cell>
        </row>
        <row r="147">
          <cell r="C147">
            <v>13151000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6"/>
  <sheetViews>
    <sheetView tabSelected="1" view="pageBreakPreview" zoomScaleNormal="115" zoomScaleSheetLayoutView="100" workbookViewId="0">
      <selection activeCell="D3" sqref="D3:E3"/>
    </sheetView>
  </sheetViews>
  <sheetFormatPr defaultRowHeight="12.75" x14ac:dyDescent="0.2"/>
  <cols>
    <col min="1" max="1" width="6.83203125" style="1" customWidth="1"/>
    <col min="2" max="2" width="55.1640625" style="2" customWidth="1"/>
    <col min="3" max="3" width="16.33203125" style="1" customWidth="1"/>
    <col min="4" max="4" width="55.1640625" style="1" customWidth="1"/>
    <col min="5" max="5" width="16.33203125" style="1" customWidth="1"/>
    <col min="6" max="6" width="4.83203125" style="1" customWidth="1"/>
    <col min="7" max="7" width="5.33203125" style="1" customWidth="1"/>
    <col min="8" max="16384" width="9.33203125" style="1"/>
  </cols>
  <sheetData>
    <row r="2" spans="1:7" ht="12.75" customHeight="1" x14ac:dyDescent="0.2">
      <c r="D2" s="66" t="s">
        <v>83</v>
      </c>
      <c r="E2" s="66"/>
    </row>
    <row r="3" spans="1:7" ht="12.75" customHeight="1" x14ac:dyDescent="0.2">
      <c r="D3" s="66" t="s">
        <v>82</v>
      </c>
      <c r="E3" s="66"/>
    </row>
    <row r="4" spans="1:7" ht="39.75" customHeight="1" x14ac:dyDescent="0.2">
      <c r="B4" s="65" t="s">
        <v>81</v>
      </c>
      <c r="C4" s="64"/>
      <c r="D4" s="64"/>
      <c r="E4" s="64"/>
      <c r="F4" s="9"/>
      <c r="G4" s="3"/>
    </row>
    <row r="5" spans="1:7" ht="14.25" thickBot="1" x14ac:dyDescent="0.25">
      <c r="E5" s="63" t="s">
        <v>80</v>
      </c>
      <c r="F5" s="9"/>
      <c r="G5" s="3"/>
    </row>
    <row r="6" spans="1:7" ht="18" customHeight="1" thickBot="1" x14ac:dyDescent="0.25">
      <c r="A6" s="67" t="s">
        <v>79</v>
      </c>
      <c r="B6" s="61" t="s">
        <v>78</v>
      </c>
      <c r="C6" s="62"/>
      <c r="D6" s="61" t="s">
        <v>77</v>
      </c>
      <c r="E6" s="60"/>
      <c r="F6" s="9"/>
      <c r="G6" s="3"/>
    </row>
    <row r="7" spans="1:7" s="57" customFormat="1" ht="35.25" customHeight="1" thickBot="1" x14ac:dyDescent="0.25">
      <c r="A7" s="68"/>
      <c r="B7" s="59" t="s">
        <v>76</v>
      </c>
      <c r="C7" s="58" t="s">
        <v>75</v>
      </c>
      <c r="D7" s="59" t="s">
        <v>76</v>
      </c>
      <c r="E7" s="58" t="s">
        <v>75</v>
      </c>
      <c r="F7" s="9"/>
      <c r="G7" s="3"/>
    </row>
    <row r="8" spans="1:7" s="52" customFormat="1" ht="12" customHeight="1" thickBot="1" x14ac:dyDescent="0.25">
      <c r="A8" s="56"/>
      <c r="B8" s="54" t="s">
        <v>74</v>
      </c>
      <c r="C8" s="55" t="s">
        <v>73</v>
      </c>
      <c r="D8" s="54" t="s">
        <v>72</v>
      </c>
      <c r="E8" s="53" t="s">
        <v>71</v>
      </c>
      <c r="F8" s="9"/>
      <c r="G8" s="3"/>
    </row>
    <row r="9" spans="1:7" ht="12.95" customHeight="1" x14ac:dyDescent="0.2">
      <c r="A9" s="51" t="s">
        <v>70</v>
      </c>
      <c r="B9" s="49" t="s">
        <v>69</v>
      </c>
      <c r="C9" s="50">
        <f>+'[1]1.sz.mell.'!C12</f>
        <v>385195114</v>
      </c>
      <c r="D9" s="49" t="s">
        <v>68</v>
      </c>
      <c r="E9" s="48">
        <f>+'[1]1.sz.mell.'!C99</f>
        <v>492011600</v>
      </c>
      <c r="F9" s="9"/>
      <c r="G9" s="3"/>
    </row>
    <row r="10" spans="1:7" ht="12.95" customHeight="1" x14ac:dyDescent="0.2">
      <c r="A10" s="23" t="s">
        <v>67</v>
      </c>
      <c r="B10" s="44" t="s">
        <v>66</v>
      </c>
      <c r="C10" s="43">
        <f>+'[1]1.sz.mell.'!C19</f>
        <v>147892000</v>
      </c>
      <c r="D10" s="44" t="s">
        <v>65</v>
      </c>
      <c r="E10" s="45">
        <f>+'[1]1.sz.mell.'!C100</f>
        <v>101597569</v>
      </c>
      <c r="F10" s="9"/>
      <c r="G10" s="3"/>
    </row>
    <row r="11" spans="1:7" ht="12.95" customHeight="1" x14ac:dyDescent="0.2">
      <c r="A11" s="23" t="s">
        <v>64</v>
      </c>
      <c r="B11" s="44" t="s">
        <v>63</v>
      </c>
      <c r="C11" s="43">
        <f>+'[1]1.sz.mell.'!C24</f>
        <v>0</v>
      </c>
      <c r="D11" s="44" t="s">
        <v>62</v>
      </c>
      <c r="E11" s="45">
        <f>+'[1]1.sz.mell.'!C101</f>
        <v>286388000</v>
      </c>
      <c r="F11" s="9"/>
      <c r="G11" s="3"/>
    </row>
    <row r="12" spans="1:7" ht="12.95" customHeight="1" x14ac:dyDescent="0.2">
      <c r="A12" s="23" t="s">
        <v>61</v>
      </c>
      <c r="B12" s="44" t="s">
        <v>60</v>
      </c>
      <c r="C12" s="43">
        <f>+'[1]1.sz.mell.'!C32</f>
        <v>221070000</v>
      </c>
      <c r="D12" s="44" t="s">
        <v>59</v>
      </c>
      <c r="E12" s="45">
        <f>+'[1]1.sz.mell.'!C102</f>
        <v>5000000</v>
      </c>
      <c r="F12" s="9"/>
      <c r="G12" s="3"/>
    </row>
    <row r="13" spans="1:7" ht="12.95" customHeight="1" x14ac:dyDescent="0.2">
      <c r="A13" s="23" t="s">
        <v>58</v>
      </c>
      <c r="B13" s="47" t="s">
        <v>57</v>
      </c>
      <c r="C13" s="43">
        <f>+'[1]1.sz.mell.'!C57</f>
        <v>0</v>
      </c>
      <c r="D13" s="44" t="s">
        <v>56</v>
      </c>
      <c r="E13" s="45">
        <f>+'[1]1.sz.mell.'!C103</f>
        <v>781026498</v>
      </c>
      <c r="F13" s="9"/>
      <c r="G13" s="3"/>
    </row>
    <row r="14" spans="1:7" ht="12.95" customHeight="1" x14ac:dyDescent="0.2">
      <c r="A14" s="23" t="s">
        <v>55</v>
      </c>
      <c r="B14" s="44" t="s">
        <v>54</v>
      </c>
      <c r="C14" s="46"/>
      <c r="D14" s="44" t="s">
        <v>53</v>
      </c>
      <c r="E14" s="45">
        <f>+'[1]1.sz.mell.'!C116</f>
        <v>744076333</v>
      </c>
      <c r="F14" s="9"/>
      <c r="G14" s="3"/>
    </row>
    <row r="15" spans="1:7" ht="12.95" customHeight="1" x14ac:dyDescent="0.2">
      <c r="A15" s="23" t="s">
        <v>52</v>
      </c>
      <c r="B15" s="44" t="s">
        <v>51</v>
      </c>
      <c r="C15" s="43">
        <f>+'[1]1.sz.mell.'!C40</f>
        <v>95212000</v>
      </c>
      <c r="D15" s="36"/>
      <c r="E15" s="39"/>
      <c r="F15" s="9"/>
      <c r="G15" s="3"/>
    </row>
    <row r="16" spans="1:7" ht="12.95" customHeight="1" x14ac:dyDescent="0.2">
      <c r="A16" s="23" t="s">
        <v>50</v>
      </c>
      <c r="B16" s="36"/>
      <c r="C16" s="40"/>
      <c r="D16" s="36"/>
      <c r="E16" s="39"/>
      <c r="F16" s="9"/>
      <c r="G16" s="3"/>
    </row>
    <row r="17" spans="1:7" ht="12.95" customHeight="1" x14ac:dyDescent="0.2">
      <c r="A17" s="23" t="s">
        <v>49</v>
      </c>
      <c r="B17" s="42"/>
      <c r="C17" s="41"/>
      <c r="D17" s="36"/>
      <c r="E17" s="39"/>
      <c r="F17" s="9"/>
      <c r="G17" s="3"/>
    </row>
    <row r="18" spans="1:7" ht="12.95" customHeight="1" x14ac:dyDescent="0.2">
      <c r="A18" s="23" t="s">
        <v>48</v>
      </c>
      <c r="B18" s="36"/>
      <c r="C18" s="40"/>
      <c r="D18" s="36"/>
      <c r="E18" s="39"/>
      <c r="F18" s="9"/>
      <c r="G18" s="3"/>
    </row>
    <row r="19" spans="1:7" ht="12.95" customHeight="1" x14ac:dyDescent="0.2">
      <c r="A19" s="23" t="s">
        <v>47</v>
      </c>
      <c r="B19" s="36"/>
      <c r="C19" s="40"/>
      <c r="D19" s="36"/>
      <c r="E19" s="39"/>
      <c r="F19" s="9"/>
      <c r="G19" s="3"/>
    </row>
    <row r="20" spans="1:7" ht="12.95" customHeight="1" thickBot="1" x14ac:dyDescent="0.25">
      <c r="A20" s="23" t="s">
        <v>46</v>
      </c>
      <c r="B20" s="38"/>
      <c r="C20" s="37"/>
      <c r="D20" s="36"/>
      <c r="E20" s="35"/>
      <c r="F20" s="9"/>
      <c r="G20" s="3"/>
    </row>
    <row r="21" spans="1:7" ht="15.95" customHeight="1" thickBot="1" x14ac:dyDescent="0.25">
      <c r="A21" s="8" t="s">
        <v>45</v>
      </c>
      <c r="B21" s="12" t="s">
        <v>44</v>
      </c>
      <c r="C21" s="13">
        <f>+C9+C10+C12+C13+C15+C16+C17+C18+C19+C20</f>
        <v>849369114</v>
      </c>
      <c r="D21" s="12" t="s">
        <v>43</v>
      </c>
      <c r="E21" s="11">
        <f>SUM(E9:E13)</f>
        <v>1666023667</v>
      </c>
      <c r="F21" s="9"/>
      <c r="G21" s="3"/>
    </row>
    <row r="22" spans="1:7" ht="12.95" customHeight="1" x14ac:dyDescent="0.2">
      <c r="A22" s="30" t="s">
        <v>42</v>
      </c>
      <c r="B22" s="34" t="s">
        <v>41</v>
      </c>
      <c r="C22" s="33">
        <f>SUM(C23:C26)</f>
        <v>870639553</v>
      </c>
      <c r="D22" s="31" t="s">
        <v>40</v>
      </c>
      <c r="E22" s="24"/>
      <c r="F22" s="9"/>
      <c r="G22" s="3"/>
    </row>
    <row r="23" spans="1:7" ht="12.95" customHeight="1" x14ac:dyDescent="0.2">
      <c r="A23" s="26" t="s">
        <v>39</v>
      </c>
      <c r="B23" s="22" t="s">
        <v>38</v>
      </c>
      <c r="C23" s="25">
        <f>+'[1]1.sz.mell.'!C78</f>
        <v>870639553</v>
      </c>
      <c r="D23" s="31" t="s">
        <v>37</v>
      </c>
      <c r="E23" s="19"/>
      <c r="F23" s="9"/>
      <c r="G23" s="3"/>
    </row>
    <row r="24" spans="1:7" ht="12.95" customHeight="1" x14ac:dyDescent="0.2">
      <c r="A24" s="26" t="s">
        <v>36</v>
      </c>
      <c r="B24" s="22" t="s">
        <v>35</v>
      </c>
      <c r="C24" s="25"/>
      <c r="D24" s="31" t="s">
        <v>34</v>
      </c>
      <c r="E24" s="19"/>
      <c r="F24" s="9"/>
      <c r="G24" s="3"/>
    </row>
    <row r="25" spans="1:7" ht="12.95" customHeight="1" x14ac:dyDescent="0.2">
      <c r="A25" s="26" t="s">
        <v>33</v>
      </c>
      <c r="B25" s="22" t="s">
        <v>32</v>
      </c>
      <c r="C25" s="25"/>
      <c r="D25" s="31" t="s">
        <v>31</v>
      </c>
      <c r="E25" s="19"/>
      <c r="F25" s="9"/>
      <c r="G25" s="3"/>
    </row>
    <row r="26" spans="1:7" ht="12.95" customHeight="1" x14ac:dyDescent="0.2">
      <c r="A26" s="26" t="s">
        <v>30</v>
      </c>
      <c r="B26" s="22" t="s">
        <v>29</v>
      </c>
      <c r="C26" s="25"/>
      <c r="D26" s="32" t="s">
        <v>28</v>
      </c>
      <c r="E26" s="19"/>
      <c r="F26" s="9"/>
      <c r="G26" s="3"/>
    </row>
    <row r="27" spans="1:7" ht="12.95" customHeight="1" x14ac:dyDescent="0.2">
      <c r="A27" s="26" t="s">
        <v>27</v>
      </c>
      <c r="B27" s="22" t="s">
        <v>26</v>
      </c>
      <c r="C27" s="25">
        <f>+C28+C29</f>
        <v>0</v>
      </c>
      <c r="D27" s="31" t="s">
        <v>25</v>
      </c>
      <c r="E27" s="19"/>
      <c r="F27" s="9"/>
      <c r="G27" s="3"/>
    </row>
    <row r="28" spans="1:7" ht="12.95" customHeight="1" x14ac:dyDescent="0.2">
      <c r="A28" s="30" t="s">
        <v>24</v>
      </c>
      <c r="B28" s="29" t="s">
        <v>23</v>
      </c>
      <c r="C28" s="28">
        <f>SUM(C29:C31)</f>
        <v>0</v>
      </c>
      <c r="D28" s="27" t="s">
        <v>22</v>
      </c>
      <c r="E28" s="19"/>
      <c r="F28" s="9"/>
      <c r="G28" s="3"/>
    </row>
    <row r="29" spans="1:7" ht="12.95" customHeight="1" x14ac:dyDescent="0.2">
      <c r="A29" s="26" t="s">
        <v>21</v>
      </c>
      <c r="B29" s="22" t="s">
        <v>20</v>
      </c>
      <c r="C29" s="25"/>
      <c r="D29" s="20" t="s">
        <v>19</v>
      </c>
      <c r="E29" s="24"/>
      <c r="F29" s="9"/>
      <c r="G29" s="3"/>
    </row>
    <row r="30" spans="1:7" ht="12.95" customHeight="1" x14ac:dyDescent="0.2">
      <c r="A30" s="23" t="s">
        <v>18</v>
      </c>
      <c r="B30" s="22" t="s">
        <v>17</v>
      </c>
      <c r="C30" s="21"/>
      <c r="D30" s="20" t="s">
        <v>16</v>
      </c>
      <c r="E30" s="19"/>
      <c r="F30" s="9"/>
      <c r="G30" s="3"/>
    </row>
    <row r="31" spans="1:7" ht="12.95" customHeight="1" thickBot="1" x14ac:dyDescent="0.25">
      <c r="A31" s="18" t="s">
        <v>15</v>
      </c>
      <c r="B31" s="17" t="s">
        <v>14</v>
      </c>
      <c r="C31" s="16"/>
      <c r="D31" s="15" t="s">
        <v>13</v>
      </c>
      <c r="E31" s="14">
        <f>+'[1]1.sz.mell.'!C147</f>
        <v>13151000</v>
      </c>
      <c r="F31" s="9"/>
      <c r="G31" s="3"/>
    </row>
    <row r="32" spans="1:7" ht="15.95" customHeight="1" thickBot="1" x14ac:dyDescent="0.25">
      <c r="A32" s="8" t="s">
        <v>12</v>
      </c>
      <c r="B32" s="12" t="s">
        <v>11</v>
      </c>
      <c r="C32" s="13">
        <f>+C22+C27+C30+C31</f>
        <v>870639553</v>
      </c>
      <c r="D32" s="12" t="s">
        <v>10</v>
      </c>
      <c r="E32" s="11">
        <f>SUM(E22:E31)</f>
        <v>13151000</v>
      </c>
      <c r="F32" s="9"/>
      <c r="G32" s="3"/>
    </row>
    <row r="33" spans="1:7" ht="13.5" thickBot="1" x14ac:dyDescent="0.25">
      <c r="A33" s="8" t="s">
        <v>9</v>
      </c>
      <c r="B33" s="6" t="s">
        <v>8</v>
      </c>
      <c r="C33" s="7">
        <f>+C21+C32</f>
        <v>1720008667</v>
      </c>
      <c r="D33" s="6" t="s">
        <v>7</v>
      </c>
      <c r="E33" s="10">
        <f>+E21+E32</f>
        <v>1679174667</v>
      </c>
      <c r="F33" s="9"/>
      <c r="G33" s="3"/>
    </row>
    <row r="34" spans="1:7" ht="13.5" thickBot="1" x14ac:dyDescent="0.25">
      <c r="A34" s="8" t="s">
        <v>6</v>
      </c>
      <c r="B34" s="6" t="s">
        <v>5</v>
      </c>
      <c r="C34" s="7">
        <f>IF(C21-E21&lt;0,E21-C21,"-")</f>
        <v>816654553</v>
      </c>
      <c r="D34" s="6" t="s">
        <v>4</v>
      </c>
      <c r="E34" s="5" t="str">
        <f>IF(C21-E21&gt;0,C21-E21,"-")</f>
        <v>-</v>
      </c>
      <c r="F34" s="9"/>
      <c r="G34" s="3"/>
    </row>
    <row r="35" spans="1:7" ht="13.5" thickBot="1" x14ac:dyDescent="0.25">
      <c r="A35" s="8" t="s">
        <v>3</v>
      </c>
      <c r="B35" s="6" t="s">
        <v>2</v>
      </c>
      <c r="C35" s="7" t="str">
        <f>IF(C21+C32-E33&lt;0,E33-(C21+C32),"-")</f>
        <v>-</v>
      </c>
      <c r="D35" s="6" t="s">
        <v>1</v>
      </c>
      <c r="E35" s="5">
        <f>IF(C21+C32-E33&gt;0,C21+C32-E33,"-")</f>
        <v>40834000</v>
      </c>
      <c r="F35" s="4" t="s">
        <v>0</v>
      </c>
      <c r="G35" s="3"/>
    </row>
    <row r="36" spans="1:7" ht="18.75" x14ac:dyDescent="0.2">
      <c r="B36" s="69"/>
      <c r="C36" s="69"/>
      <c r="D36" s="69"/>
    </row>
  </sheetData>
  <mergeCells count="4">
    <mergeCell ref="D3:E3"/>
    <mergeCell ref="D2:E2"/>
    <mergeCell ref="A6:A7"/>
    <mergeCell ref="B36:D36"/>
  </mergeCells>
  <printOptions horizontalCentered="1"/>
  <pageMargins left="0.33" right="0.48" top="0.9055118110236221" bottom="0.5" header="0.6692913385826772" footer="0.28000000000000003"/>
  <pageSetup paperSize="9" scale="94" orientation="landscape" r:id="rId1"/>
  <headerFooter alignWithMargins="0">
    <oddHeader xml:space="preserve">&amp;R&amp;"Times New Roman CE,Félkövér dőlt"&amp;11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2.sz.mell  </vt:lpstr>
      <vt:lpstr>'2.sz.mell 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2018-05-23T13:22:03Z</dcterms:created>
  <dcterms:modified xsi:type="dcterms:W3CDTF">2018-05-23T13:23:21Z</dcterms:modified>
</cp:coreProperties>
</file>