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8.sz. melléklet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1" l="1"/>
  <c r="F39" i="1"/>
  <c r="F35" i="1"/>
  <c r="E34" i="1"/>
  <c r="E41" i="1" s="1"/>
  <c r="D34" i="1"/>
  <c r="D41" i="1" s="1"/>
  <c r="F25" i="1"/>
  <c r="F24" i="1"/>
  <c r="E23" i="1"/>
  <c r="F23" i="1" s="1"/>
  <c r="D23" i="1"/>
  <c r="F22" i="1"/>
  <c r="F21" i="1"/>
  <c r="F20" i="1"/>
  <c r="F19" i="1"/>
  <c r="D18" i="1"/>
  <c r="F17" i="1"/>
  <c r="F16" i="1"/>
  <c r="F15" i="1"/>
  <c r="E14" i="1"/>
  <c r="F14" i="1" s="1"/>
  <c r="D14" i="1"/>
  <c r="F13" i="1"/>
  <c r="F12" i="1"/>
  <c r="F11" i="1"/>
  <c r="F10" i="1"/>
  <c r="E9" i="1"/>
  <c r="F9" i="1" s="1"/>
  <c r="D9" i="1"/>
  <c r="D8" i="1" s="1"/>
  <c r="D27" i="1" s="1"/>
  <c r="H2" i="1"/>
  <c r="F41" i="1" l="1"/>
  <c r="E8" i="1"/>
  <c r="E18" i="1"/>
  <c r="F18" i="1" s="1"/>
  <c r="F34" i="1"/>
  <c r="F8" i="1" l="1"/>
  <c r="E27" i="1"/>
  <c r="F27" i="1" s="1"/>
</calcChain>
</file>

<file path=xl/sharedStrings.xml><?xml version="1.0" encoding="utf-8"?>
<sst xmlns="http://schemas.openxmlformats.org/spreadsheetml/2006/main" count="101" uniqueCount="83">
  <si>
    <t>8. melléklet</t>
  </si>
  <si>
    <t>Napközi otthonos Óvoda kiadásai</t>
  </si>
  <si>
    <t>adatok Ft-ban</t>
  </si>
  <si>
    <t>Sor-   sz</t>
  </si>
  <si>
    <t>Megnevezés</t>
  </si>
  <si>
    <t>Rovat száma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</si>
  <si>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</si>
  <si>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</si>
  <si>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t>mód./eredeti előirány. (%)</t>
  </si>
  <si>
    <t>A.</t>
  </si>
  <si>
    <t>B.</t>
  </si>
  <si>
    <t>C.</t>
  </si>
  <si>
    <t>D.</t>
  </si>
  <si>
    <t>E.</t>
  </si>
  <si>
    <t>F.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</si>
  <si>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</si>
  <si>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</si>
  <si>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</si>
  <si>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</si>
  <si>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</si>
  <si>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</si>
  <si>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</si>
  <si>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</si>
  <si>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Céljuttatás, projekt prémium</t>
  </si>
  <si>
    <t>K1103</t>
  </si>
  <si>
    <t>1.1.3. Béren kívüli juttatások</t>
  </si>
  <si>
    <t>K1107</t>
  </si>
  <si>
    <t>1.1.4. Közlekedési költségtérítés</t>
  </si>
  <si>
    <t>K1109</t>
  </si>
  <si>
    <t>1.2</t>
  </si>
  <si>
    <t>Külső személyi juttatások</t>
  </si>
  <si>
    <t>K12</t>
  </si>
  <si>
    <t>1.2.1. Munkavégzésre irányuló egyéb jogviszonyban nem saját foglalkoztatottnak fizetett juttatások</t>
  </si>
  <si>
    <t>K122</t>
  </si>
  <si>
    <t>1.2.2.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</si>
  <si>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</si>
  <si>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</si>
  <si>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</si>
  <si>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</si>
  <si>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</si>
  <si>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</si>
  <si>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</si>
  <si>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</si>
  <si>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</si>
  <si>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</si>
  <si>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</si>
  <si>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</si>
  <si>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</si>
  <si>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</si>
  <si>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</si>
  <si>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</si>
  <si>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</si>
  <si>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</si>
  <si>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</si>
  <si>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</si>
  <si>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</si>
  <si>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</si>
  <si>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</si>
  <si>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</si>
  <si>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Egyéb dologi kiadások</t>
  </si>
  <si>
    <t>K355</t>
  </si>
  <si>
    <t>4.</t>
  </si>
  <si>
    <t>Beruházások</t>
  </si>
  <si>
    <t>K6</t>
  </si>
  <si>
    <t>Kiadás összesen</t>
  </si>
  <si>
    <t>Napközi otthonos Óvoda bevételei</t>
  </si>
  <si>
    <t>Működési bevételek</t>
  </si>
  <si>
    <t>B4</t>
  </si>
  <si>
    <t>Közvetített szolgáltatások ellenértéke</t>
  </si>
  <si>
    <t>B403</t>
  </si>
  <si>
    <t>Ellátási díjak</t>
  </si>
  <si>
    <t>B405</t>
  </si>
  <si>
    <t>1.3</t>
  </si>
  <si>
    <t>Kamatbevételek</t>
  </si>
  <si>
    <t>B408</t>
  </si>
  <si>
    <t>1.4.</t>
  </si>
  <si>
    <t>Egyéb működési bevételek</t>
  </si>
  <si>
    <t>B411</t>
  </si>
  <si>
    <t>Központi irányítószervi támogatás</t>
  </si>
  <si>
    <t>B816</t>
  </si>
  <si>
    <t>Előző évi költségvetési pénzmaradvány</t>
  </si>
  <si>
    <t>B813</t>
  </si>
  <si>
    <t xml:space="preserve"> 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</si>
</sst>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5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3" fontId="6" fillId="0" borderId="9" xfId="0" applyNumberFormat="1" applyFont="1" applyBorder="1" applyAlignment="1">
      <alignment horizontal="right" vertical="center"/>
    </xf>
    <xf numFmtId="9" fontId="6" fillId="0" borderId="10" xfId="0" applyNumberFormat="1" applyFont="1" applyBorder="1" applyAlignment="1">
      <alignment horizontal="right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9" fontId="2" fillId="0" borderId="10" xfId="0" applyNumberFormat="1" applyFont="1" applyBorder="1" applyAlignment="1">
      <alignment horizontal="right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3" fontId="7" fillId="0" borderId="9" xfId="0" applyNumberFormat="1" applyFont="1" applyBorder="1" applyAlignment="1">
      <alignment horizontal="right" vertical="center"/>
    </xf>
    <xf numFmtId="9" fontId="7" fillId="0" borderId="10" xfId="0" applyNumberFormat="1" applyFont="1" applyBorder="1" applyAlignment="1">
      <alignment horizontal="right" vertical="center"/>
    </xf>
    <xf numFmtId="49" fontId="7" fillId="0" borderId="9" xfId="0" applyNumberFormat="1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49" fontId="7" fillId="0" borderId="12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3" fontId="7" fillId="0" borderId="13" xfId="0" applyNumberFormat="1" applyFont="1" applyBorder="1" applyAlignment="1">
      <alignment horizontal="right" vertical="center"/>
    </xf>
    <xf numFmtId="9" fontId="7" fillId="0" borderId="14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3" fontId="6" fillId="0" borderId="17" xfId="0" applyNumberFormat="1" applyFont="1" applyBorder="1" applyAlignment="1">
      <alignment vertical="center"/>
    </xf>
    <xf numFmtId="9" fontId="6" fillId="0" borderId="18" xfId="0" applyNumberFormat="1" applyFont="1" applyBorder="1" applyAlignment="1">
      <alignment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right" vertical="center"/>
    </xf>
    <xf numFmtId="9" fontId="6" fillId="2" borderId="6" xfId="0" applyNumberFormat="1" applyFont="1" applyFill="1" applyBorder="1" applyAlignment="1">
      <alignment horizontal="right" vertical="center"/>
    </xf>
    <xf numFmtId="0" fontId="2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22" xfId="0" applyFont="1" applyBorder="1" applyAlignment="1">
      <alignment vertical="center"/>
    </xf>
    <xf numFmtId="3" fontId="6" fillId="0" borderId="8" xfId="0" applyNumberFormat="1" applyFont="1" applyBorder="1" applyAlignment="1">
      <alignment horizontal="right" vertical="center"/>
    </xf>
    <xf numFmtId="9" fontId="6" fillId="0" borderId="23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3" fontId="2" fillId="0" borderId="8" xfId="0" applyNumberFormat="1" applyFont="1" applyBorder="1" applyAlignment="1">
      <alignment horizontal="right" vertical="center"/>
    </xf>
    <xf numFmtId="9" fontId="2" fillId="0" borderId="23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vertical="center" wrapText="1"/>
    </xf>
    <xf numFmtId="3" fontId="6" fillId="0" borderId="17" xfId="0" applyNumberFormat="1" applyFont="1" applyBorder="1" applyAlignment="1">
      <alignment horizontal="right" vertical="center"/>
    </xf>
    <xf numFmtId="9" fontId="6" fillId="0" borderId="18" xfId="0" applyNumberFormat="1" applyFont="1" applyBorder="1" applyAlignment="1">
      <alignment horizontal="right" vertical="center"/>
    </xf>
    <xf numFmtId="0" fontId="6" fillId="2" borderId="24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Normal="100" workbookViewId="0"/>
  </sheetViews>
  <sheetFormatPr defaultRowHeight="12.75" x14ac:dyDescent="0.2"/>
  <cols>
    <col min="1" max="1" width="5.7109375" customWidth="1"/>
    <col min="2" max="2" width="35.7109375" customWidth="1"/>
    <col min="3" max="3" width="5.7109375" customWidth="1"/>
    <col min="4" max="7" width="9.7109375" customWidth="1"/>
  </cols>
  <sheetData>
    <row r="1" spans="1:8" s="3" customFormat="1" ht="15" customHeight="1" x14ac:dyDescent="0.2">
      <c r="A1" s="1"/>
      <c r="B1" s="1"/>
      <c r="C1" s="1"/>
      <c r="D1" s="1"/>
      <c r="E1" s="1"/>
      <c r="F1" s="1"/>
      <c r="G1" s="1"/>
      <c r="H1" s="2" t="s">
        <v>0</v>
      </c>
    </row>
    <row r="2" spans="1:8" s="3" customFormat="1" ht="15" customHeight="1" x14ac:dyDescent="0.2">
      <c r="A2" s="1"/>
      <c r="B2" s="1"/>
      <c r="C2" s="1"/>
      <c r="D2" s="1"/>
      <c r="E2" s="1"/>
      <c r="F2" s="1"/>
      <c r="G2" s="1"/>
      <c r="H2" s="2" t="str">
        <f>'[1]1.sz. melléklet'!H2</f>
        <v>az 9/2017. (XI.27.) önkormányzati rendelethez</v>
      </c>
    </row>
    <row r="3" spans="1:8" s="6" customFormat="1" ht="15" customHeight="1" x14ac:dyDescent="0.2">
      <c r="A3" s="4"/>
      <c r="B3" s="5"/>
      <c r="C3" s="5"/>
      <c r="D3" s="5"/>
      <c r="E3" s="5"/>
    </row>
    <row r="4" spans="1:8" s="6" customFormat="1" ht="15" customHeight="1" x14ac:dyDescent="0.2">
      <c r="A4" s="7" t="s">
        <v>1</v>
      </c>
      <c r="B4" s="7"/>
      <c r="C4" s="7"/>
      <c r="D4" s="7"/>
      <c r="E4" s="7"/>
      <c r="F4" s="7"/>
      <c r="G4" s="7"/>
      <c r="H4" s="7"/>
    </row>
    <row r="5" spans="1:8" ht="15" customHeight="1" thickBot="1" x14ac:dyDescent="0.3">
      <c r="A5" s="8"/>
      <c r="B5" s="9"/>
      <c r="C5" s="9"/>
      <c r="F5" s="10" t="s">
        <v>2</v>
      </c>
    </row>
    <row r="6" spans="1:8" ht="36.75" thickTop="1" x14ac:dyDescent="0.2">
      <c r="A6" s="11" t="s">
        <v>3</v>
      </c>
      <c r="B6" s="12" t="s">
        <v>4</v>
      </c>
      <c r="C6" s="13" t="s">
        <v>5</v>
      </c>
      <c r="D6" s="13" t="s">
        <v>6</v>
      </c>
      <c r="E6" s="13" t="s">
        <v>7</v>
      </c>
      <c r="F6" s="14" t="s">
        <v>8</v>
      </c>
    </row>
    <row r="7" spans="1:8" ht="15" customHeight="1" thickBot="1" x14ac:dyDescent="0.25">
      <c r="A7" s="15" t="s">
        <v>9</v>
      </c>
      <c r="B7" s="16" t="s">
        <v>10</v>
      </c>
      <c r="C7" s="17" t="s">
        <v>11</v>
      </c>
      <c r="D7" s="17" t="s">
        <v>12</v>
      </c>
      <c r="E7" s="17" t="s">
        <v>13</v>
      </c>
      <c r="F7" s="18" t="s">
        <v>14</v>
      </c>
    </row>
    <row r="8" spans="1:8" s="6" customFormat="1" ht="15" customHeight="1" thickTop="1" x14ac:dyDescent="0.2">
      <c r="A8" s="19" t="s">
        <v>15</v>
      </c>
      <c r="B8" s="20" t="s">
        <v>16</v>
      </c>
      <c r="C8" s="20" t="s">
        <v>17</v>
      </c>
      <c r="D8" s="21">
        <f>D9+D14</f>
        <v>12044781</v>
      </c>
      <c r="E8" s="21">
        <f>E9+E14</f>
        <v>12957960</v>
      </c>
      <c r="F8" s="22">
        <f>E8/D8</f>
        <v>1.075815326156615</v>
      </c>
    </row>
    <row r="9" spans="1:8" s="6" customFormat="1" ht="15" customHeight="1" x14ac:dyDescent="0.2">
      <c r="A9" s="23" t="s">
        <v>18</v>
      </c>
      <c r="B9" s="24" t="s">
        <v>19</v>
      </c>
      <c r="C9" s="24" t="s">
        <v>20</v>
      </c>
      <c r="D9" s="25">
        <f>SUM(D10:D13)</f>
        <v>11640181</v>
      </c>
      <c r="E9" s="25">
        <f>SUM(E10:E13)</f>
        <v>12520285</v>
      </c>
      <c r="F9" s="26">
        <f t="shared" ref="F9:F27" si="0">E9/D9</f>
        <v>1.0756091335693148</v>
      </c>
    </row>
    <row r="10" spans="1:8" s="6" customFormat="1" ht="15" customHeight="1" x14ac:dyDescent="0.2">
      <c r="A10" s="27"/>
      <c r="B10" s="28" t="s">
        <v>21</v>
      </c>
      <c r="C10" s="28" t="s">
        <v>22</v>
      </c>
      <c r="D10" s="29">
        <v>10536800</v>
      </c>
      <c r="E10" s="29">
        <v>10536904</v>
      </c>
      <c r="F10" s="30">
        <f t="shared" si="0"/>
        <v>1.0000098701693114</v>
      </c>
    </row>
    <row r="11" spans="1:8" s="6" customFormat="1" ht="15" customHeight="1" x14ac:dyDescent="0.2">
      <c r="A11" s="27"/>
      <c r="B11" s="28" t="s">
        <v>23</v>
      </c>
      <c r="C11" s="28" t="s">
        <v>24</v>
      </c>
      <c r="D11" s="29">
        <v>300000</v>
      </c>
      <c r="E11" s="29">
        <v>1180000</v>
      </c>
      <c r="F11" s="30">
        <f t="shared" si="0"/>
        <v>3.9333333333333331</v>
      </c>
    </row>
    <row r="12" spans="1:8" s="6" customFormat="1" ht="15" customHeight="1" x14ac:dyDescent="0.2">
      <c r="A12" s="27"/>
      <c r="B12" s="28" t="s">
        <v>25</v>
      </c>
      <c r="C12" s="28" t="s">
        <v>26</v>
      </c>
      <c r="D12" s="29">
        <v>443381</v>
      </c>
      <c r="E12" s="29">
        <v>443381</v>
      </c>
      <c r="F12" s="30">
        <f t="shared" si="0"/>
        <v>1</v>
      </c>
    </row>
    <row r="13" spans="1:8" s="6" customFormat="1" ht="15" customHeight="1" x14ac:dyDescent="0.2">
      <c r="A13" s="27"/>
      <c r="B13" s="28" t="s">
        <v>27</v>
      </c>
      <c r="C13" s="28" t="s">
        <v>28</v>
      </c>
      <c r="D13" s="29">
        <v>360000</v>
      </c>
      <c r="E13" s="29">
        <v>360000</v>
      </c>
      <c r="F13" s="30">
        <f t="shared" si="0"/>
        <v>1</v>
      </c>
    </row>
    <row r="14" spans="1:8" s="6" customFormat="1" ht="15" customHeight="1" x14ac:dyDescent="0.2">
      <c r="A14" s="23" t="s">
        <v>29</v>
      </c>
      <c r="B14" s="24" t="s">
        <v>30</v>
      </c>
      <c r="C14" s="24" t="s">
        <v>31</v>
      </c>
      <c r="D14" s="25">
        <f>SUM(D15:D16)</f>
        <v>404600</v>
      </c>
      <c r="E14" s="25">
        <f>SUM(E15:E16)</f>
        <v>437675</v>
      </c>
      <c r="F14" s="26">
        <f t="shared" si="0"/>
        <v>1.0817474048442905</v>
      </c>
    </row>
    <row r="15" spans="1:8" s="6" customFormat="1" ht="36" x14ac:dyDescent="0.2">
      <c r="A15" s="27"/>
      <c r="B15" s="31" t="s">
        <v>32</v>
      </c>
      <c r="C15" s="28" t="s">
        <v>33</v>
      </c>
      <c r="D15" s="29">
        <v>344600</v>
      </c>
      <c r="E15" s="29">
        <v>387675</v>
      </c>
      <c r="F15" s="30">
        <f t="shared" si="0"/>
        <v>1.125</v>
      </c>
    </row>
    <row r="16" spans="1:8" s="6" customFormat="1" ht="15" customHeight="1" x14ac:dyDescent="0.2">
      <c r="A16" s="27"/>
      <c r="B16" s="28" t="s">
        <v>34</v>
      </c>
      <c r="C16" s="28" t="s">
        <v>35</v>
      </c>
      <c r="D16" s="29">
        <v>60000</v>
      </c>
      <c r="E16" s="29">
        <v>50000</v>
      </c>
      <c r="F16" s="30">
        <f t="shared" si="0"/>
        <v>0.83333333333333337</v>
      </c>
    </row>
    <row r="17" spans="1:8" s="6" customFormat="1" ht="15" customHeight="1" x14ac:dyDescent="0.2">
      <c r="A17" s="32" t="s">
        <v>36</v>
      </c>
      <c r="B17" s="33" t="s">
        <v>37</v>
      </c>
      <c r="C17" s="33" t="s">
        <v>38</v>
      </c>
      <c r="D17" s="21">
        <v>2387710</v>
      </c>
      <c r="E17" s="21">
        <v>2900119</v>
      </c>
      <c r="F17" s="22">
        <f t="shared" si="0"/>
        <v>1.2146026946320951</v>
      </c>
    </row>
    <row r="18" spans="1:8" s="6" customFormat="1" ht="15" customHeight="1" x14ac:dyDescent="0.2">
      <c r="A18" s="32" t="s">
        <v>39</v>
      </c>
      <c r="B18" s="33" t="s">
        <v>40</v>
      </c>
      <c r="C18" s="33" t="s">
        <v>41</v>
      </c>
      <c r="D18" s="21">
        <f>SUM(D19:D23)</f>
        <v>6589509</v>
      </c>
      <c r="E18" s="21">
        <f>SUM(E19:E23)</f>
        <v>6141921</v>
      </c>
      <c r="F18" s="22">
        <f t="shared" si="0"/>
        <v>0.93207566754973703</v>
      </c>
    </row>
    <row r="19" spans="1:8" s="6" customFormat="1" ht="15" customHeight="1" x14ac:dyDescent="0.2">
      <c r="A19" s="23" t="s">
        <v>42</v>
      </c>
      <c r="B19" s="24" t="s">
        <v>43</v>
      </c>
      <c r="C19" s="24" t="s">
        <v>44</v>
      </c>
      <c r="D19" s="25">
        <v>735000</v>
      </c>
      <c r="E19" s="25">
        <v>535000</v>
      </c>
      <c r="F19" s="26">
        <f t="shared" si="0"/>
        <v>0.72789115646258506</v>
      </c>
    </row>
    <row r="20" spans="1:8" s="6" customFormat="1" ht="15" customHeight="1" x14ac:dyDescent="0.2">
      <c r="A20" s="23" t="s">
        <v>45</v>
      </c>
      <c r="B20" s="24" t="s">
        <v>46</v>
      </c>
      <c r="C20" s="24" t="s">
        <v>47</v>
      </c>
      <c r="D20" s="25">
        <v>150000</v>
      </c>
      <c r="E20" s="25">
        <v>150000</v>
      </c>
      <c r="F20" s="26">
        <f t="shared" si="0"/>
        <v>1</v>
      </c>
    </row>
    <row r="21" spans="1:8" s="6" customFormat="1" ht="15" customHeight="1" x14ac:dyDescent="0.2">
      <c r="A21" s="23" t="s">
        <v>48</v>
      </c>
      <c r="B21" s="24" t="s">
        <v>49</v>
      </c>
      <c r="C21" s="24" t="s">
        <v>50</v>
      </c>
      <c r="D21" s="25">
        <v>4694000</v>
      </c>
      <c r="E21" s="25">
        <v>4544000</v>
      </c>
      <c r="F21" s="26">
        <f t="shared" si="0"/>
        <v>0.96804431188751594</v>
      </c>
    </row>
    <row r="22" spans="1:8" s="6" customFormat="1" ht="15" customHeight="1" x14ac:dyDescent="0.2">
      <c r="A22" s="23" t="s">
        <v>51</v>
      </c>
      <c r="B22" s="24" t="s">
        <v>52</v>
      </c>
      <c r="C22" s="24" t="s">
        <v>53</v>
      </c>
      <c r="D22" s="25">
        <v>10000</v>
      </c>
      <c r="E22" s="25">
        <v>20000</v>
      </c>
      <c r="F22" s="26">
        <f t="shared" si="0"/>
        <v>2</v>
      </c>
    </row>
    <row r="23" spans="1:8" s="5" customFormat="1" ht="15" customHeight="1" x14ac:dyDescent="0.2">
      <c r="A23" s="23" t="s">
        <v>54</v>
      </c>
      <c r="B23" s="24" t="s">
        <v>55</v>
      </c>
      <c r="C23" s="24" t="s">
        <v>56</v>
      </c>
      <c r="D23" s="25">
        <f t="shared" ref="D23:E23" si="1">SUM(D24:D25)</f>
        <v>1000509</v>
      </c>
      <c r="E23" s="25">
        <f t="shared" si="1"/>
        <v>892921</v>
      </c>
      <c r="F23" s="26">
        <f t="shared" si="0"/>
        <v>0.89246673443217406</v>
      </c>
    </row>
    <row r="24" spans="1:8" s="6" customFormat="1" ht="15" customHeight="1" x14ac:dyDescent="0.2">
      <c r="A24" s="27"/>
      <c r="B24" s="28" t="s">
        <v>57</v>
      </c>
      <c r="C24" s="28" t="s">
        <v>58</v>
      </c>
      <c r="D24" s="29">
        <v>1000000</v>
      </c>
      <c r="E24" s="29">
        <v>892500</v>
      </c>
      <c r="F24" s="30">
        <f t="shared" si="0"/>
        <v>0.89249999999999996</v>
      </c>
    </row>
    <row r="25" spans="1:8" s="6" customFormat="1" ht="15" customHeight="1" x14ac:dyDescent="0.2">
      <c r="A25" s="34"/>
      <c r="B25" s="35" t="s">
        <v>59</v>
      </c>
      <c r="C25" s="35" t="s">
        <v>60</v>
      </c>
      <c r="D25" s="36">
        <v>509</v>
      </c>
      <c r="E25" s="36">
        <v>421</v>
      </c>
      <c r="F25" s="37">
        <f t="shared" si="0"/>
        <v>0.82711198428290766</v>
      </c>
    </row>
    <row r="26" spans="1:8" ht="15" customHeight="1" thickBot="1" x14ac:dyDescent="0.25">
      <c r="A26" s="38" t="s">
        <v>61</v>
      </c>
      <c r="B26" s="39" t="s">
        <v>62</v>
      </c>
      <c r="C26" s="39" t="s">
        <v>63</v>
      </c>
      <c r="D26" s="40">
        <v>0</v>
      </c>
      <c r="E26" s="40">
        <v>0</v>
      </c>
      <c r="F26" s="41"/>
    </row>
    <row r="27" spans="1:8" ht="15" customHeight="1" thickTop="1" thickBot="1" x14ac:dyDescent="0.25">
      <c r="A27" s="42" t="s">
        <v>64</v>
      </c>
      <c r="B27" s="42"/>
      <c r="C27" s="43"/>
      <c r="D27" s="44">
        <f>D8+D17+D18+D26</f>
        <v>21022000</v>
      </c>
      <c r="E27" s="44">
        <f>E8+E17+E18+E26</f>
        <v>22000000</v>
      </c>
      <c r="F27" s="45">
        <f t="shared" si="0"/>
        <v>1.0465226905146989</v>
      </c>
    </row>
    <row r="28" spans="1:8" s="6" customFormat="1" ht="15" customHeight="1" thickTop="1" x14ac:dyDescent="0.2">
      <c r="A28" s="46"/>
      <c r="B28" s="46"/>
      <c r="C28" s="46"/>
      <c r="D28" s="47"/>
      <c r="E28" s="47"/>
    </row>
    <row r="29" spans="1:8" s="6" customFormat="1" ht="15" customHeight="1" x14ac:dyDescent="0.2">
      <c r="A29" s="46"/>
      <c r="B29" s="46"/>
      <c r="C29" s="46"/>
      <c r="D29" s="47"/>
      <c r="E29" s="47"/>
      <c r="F29" s="48"/>
    </row>
    <row r="30" spans="1:8" s="6" customFormat="1" ht="15" customHeight="1" x14ac:dyDescent="0.2">
      <c r="A30" s="7" t="s">
        <v>65</v>
      </c>
      <c r="B30" s="7"/>
      <c r="C30" s="7"/>
      <c r="D30" s="7"/>
      <c r="E30" s="7"/>
      <c r="F30" s="7"/>
      <c r="G30" s="7"/>
      <c r="H30" s="7"/>
    </row>
    <row r="31" spans="1:8" s="6" customFormat="1" ht="15" customHeight="1" thickBot="1" x14ac:dyDescent="0.25">
      <c r="A31" s="4"/>
      <c r="B31" s="49"/>
      <c r="C31" s="50"/>
      <c r="F31" s="10" t="s">
        <v>2</v>
      </c>
    </row>
    <row r="32" spans="1:8" s="6" customFormat="1" ht="36.75" thickTop="1" x14ac:dyDescent="0.2">
      <c r="A32" s="11" t="s">
        <v>3</v>
      </c>
      <c r="B32" s="12" t="s">
        <v>4</v>
      </c>
      <c r="C32" s="13" t="s">
        <v>5</v>
      </c>
      <c r="D32" s="13" t="s">
        <v>6</v>
      </c>
      <c r="E32" s="13" t="s">
        <v>7</v>
      </c>
      <c r="F32" s="14" t="s">
        <v>8</v>
      </c>
    </row>
    <row r="33" spans="1:6" s="51" customFormat="1" ht="15" customHeight="1" thickBot="1" x14ac:dyDescent="0.25">
      <c r="A33" s="15" t="s">
        <v>9</v>
      </c>
      <c r="B33" s="16" t="s">
        <v>10</v>
      </c>
      <c r="C33" s="17" t="s">
        <v>11</v>
      </c>
      <c r="D33" s="17" t="s">
        <v>12</v>
      </c>
      <c r="E33" s="17" t="s">
        <v>13</v>
      </c>
      <c r="F33" s="18" t="s">
        <v>14</v>
      </c>
    </row>
    <row r="34" spans="1:6" s="51" customFormat="1" ht="15" customHeight="1" thickTop="1" x14ac:dyDescent="0.2">
      <c r="A34" s="19" t="s">
        <v>15</v>
      </c>
      <c r="B34" s="33" t="s">
        <v>66</v>
      </c>
      <c r="C34" s="52" t="s">
        <v>67</v>
      </c>
      <c r="D34" s="53">
        <f t="shared" ref="D34" si="2">SUM(D35:D38)</f>
        <v>1000477</v>
      </c>
      <c r="E34" s="53">
        <f t="shared" ref="E34" si="3">SUM(E35:E38)</f>
        <v>1000478</v>
      </c>
      <c r="F34" s="54">
        <f t="shared" ref="F34:F41" si="4">E34/D34</f>
        <v>1.0000009995232275</v>
      </c>
    </row>
    <row r="35" spans="1:6" s="51" customFormat="1" ht="15" customHeight="1" x14ac:dyDescent="0.2">
      <c r="A35" s="55" t="s">
        <v>18</v>
      </c>
      <c r="B35" s="24" t="s">
        <v>68</v>
      </c>
      <c r="C35" s="56" t="s">
        <v>69</v>
      </c>
      <c r="D35" s="57">
        <v>1000477</v>
      </c>
      <c r="E35" s="57">
        <v>1000478</v>
      </c>
      <c r="F35" s="58">
        <f t="shared" si="4"/>
        <v>1.0000009995232275</v>
      </c>
    </row>
    <row r="36" spans="1:6" s="51" customFormat="1" ht="15" customHeight="1" x14ac:dyDescent="0.2">
      <c r="A36" s="55" t="s">
        <v>29</v>
      </c>
      <c r="B36" s="24" t="s">
        <v>70</v>
      </c>
      <c r="C36" s="56" t="s">
        <v>71</v>
      </c>
      <c r="D36" s="57">
        <v>0</v>
      </c>
      <c r="E36" s="57">
        <v>0</v>
      </c>
      <c r="F36" s="58"/>
    </row>
    <row r="37" spans="1:6" s="6" customFormat="1" ht="15" customHeight="1" x14ac:dyDescent="0.2">
      <c r="A37" s="55" t="s">
        <v>72</v>
      </c>
      <c r="B37" s="24" t="s">
        <v>73</v>
      </c>
      <c r="C37" s="56" t="s">
        <v>74</v>
      </c>
      <c r="D37" s="57">
        <v>0</v>
      </c>
      <c r="E37" s="57">
        <v>0</v>
      </c>
      <c r="F37" s="58"/>
    </row>
    <row r="38" spans="1:6" s="6" customFormat="1" ht="15" customHeight="1" x14ac:dyDescent="0.2">
      <c r="A38" s="55" t="s">
        <v>75</v>
      </c>
      <c r="B38" s="24" t="s">
        <v>76</v>
      </c>
      <c r="C38" s="56" t="s">
        <v>77</v>
      </c>
      <c r="D38" s="57">
        <v>0</v>
      </c>
      <c r="E38" s="57">
        <v>0</v>
      </c>
      <c r="F38" s="58"/>
    </row>
    <row r="39" spans="1:6" ht="15" customHeight="1" x14ac:dyDescent="0.2">
      <c r="A39" s="32" t="s">
        <v>36</v>
      </c>
      <c r="B39" s="33" t="s">
        <v>78</v>
      </c>
      <c r="C39" s="33" t="s">
        <v>79</v>
      </c>
      <c r="D39" s="21">
        <v>19072000</v>
      </c>
      <c r="E39" s="21">
        <v>20050000</v>
      </c>
      <c r="F39" s="22">
        <f t="shared" si="4"/>
        <v>1.0512793624161074</v>
      </c>
    </row>
    <row r="40" spans="1:6" ht="15" customHeight="1" thickBot="1" x14ac:dyDescent="0.25">
      <c r="A40" s="38" t="s">
        <v>39</v>
      </c>
      <c r="B40" s="59" t="s">
        <v>80</v>
      </c>
      <c r="C40" s="59" t="s">
        <v>81</v>
      </c>
      <c r="D40" s="60">
        <v>949523</v>
      </c>
      <c r="E40" s="60">
        <v>949522</v>
      </c>
      <c r="F40" s="61">
        <f t="shared" si="4"/>
        <v>0.99999894683962365</v>
      </c>
    </row>
    <row r="41" spans="1:6" ht="15" customHeight="1" thickTop="1" thickBot="1" x14ac:dyDescent="0.25">
      <c r="A41" s="62" t="s">
        <v>82</v>
      </c>
      <c r="B41" s="62"/>
      <c r="C41" s="43"/>
      <c r="D41" s="44">
        <f>D34+D39+D40</f>
        <v>21022000</v>
      </c>
      <c r="E41" s="44">
        <f>E34+E39+E40</f>
        <v>22000000</v>
      </c>
      <c r="F41" s="45">
        <f t="shared" si="4"/>
        <v>1.0465226905146989</v>
      </c>
    </row>
    <row r="42" spans="1:6" ht="13.5" thickTop="1" x14ac:dyDescent="0.2"/>
  </sheetData>
  <sheetProtection selectLockedCells="1" selectUnlockedCells="1"/>
  <mergeCells count="4">
    <mergeCell ref="A4:H4"/>
    <mergeCell ref="A27:B27"/>
    <mergeCell ref="A30:H30"/>
    <mergeCell ref="A41:B41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2017-11-29T08:36:20Z</dcterms:created>
  <dcterms:modified xsi:type="dcterms:W3CDTF">2017-11-29T08:36:34Z</dcterms:modified>
</cp:coreProperties>
</file>