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1355" windowHeight="8700" tabRatio="914" activeTab="2"/>
  </bookViews>
  <sheets>
    <sheet name="1" sheetId="1" r:id="rId1"/>
    <sheet name="2" sheetId="14" r:id="rId2"/>
    <sheet name="3" sheetId="20" r:id="rId3"/>
  </sheets>
  <definedNames>
    <definedName name="_xlnm.Print_Area" localSheetId="0">'1'!$A$1:$Q$24</definedName>
  </definedNames>
  <calcPr calcId="162913"/>
</workbook>
</file>

<file path=xl/calcChain.xml><?xml version="1.0" encoding="utf-8"?>
<calcChain xmlns="http://schemas.openxmlformats.org/spreadsheetml/2006/main">
  <c r="D26" i="20"/>
  <c r="C26"/>
  <c r="C27"/>
  <c r="G57"/>
  <c r="F57"/>
  <c r="D57"/>
  <c r="C51"/>
  <c r="C57"/>
  <c r="G44"/>
  <c r="G58"/>
  <c r="F44"/>
  <c r="D44"/>
  <c r="D58"/>
  <c r="C44"/>
  <c r="C58"/>
  <c r="G26"/>
  <c r="F26"/>
  <c r="G17"/>
  <c r="F17"/>
  <c r="F27"/>
  <c r="D17"/>
  <c r="D27"/>
  <c r="C17"/>
  <c r="D142" i="14"/>
  <c r="C142"/>
  <c r="D137"/>
  <c r="C137"/>
  <c r="D132"/>
  <c r="C132"/>
  <c r="D128"/>
  <c r="D147"/>
  <c r="C128"/>
  <c r="C147"/>
  <c r="C149"/>
  <c r="D124"/>
  <c r="C124"/>
  <c r="D110"/>
  <c r="C110"/>
  <c r="D82"/>
  <c r="C82"/>
  <c r="D78"/>
  <c r="C78"/>
  <c r="D75"/>
  <c r="C75"/>
  <c r="D70"/>
  <c r="C70"/>
  <c r="D66"/>
  <c r="D88"/>
  <c r="C66"/>
  <c r="C88"/>
  <c r="D60"/>
  <c r="C60"/>
  <c r="D55"/>
  <c r="C55"/>
  <c r="D49"/>
  <c r="C49"/>
  <c r="D38"/>
  <c r="C38"/>
  <c r="D31"/>
  <c r="D30"/>
  <c r="C31"/>
  <c r="C30"/>
  <c r="D23"/>
  <c r="C23"/>
  <c r="D16"/>
  <c r="C16"/>
  <c r="C65"/>
  <c r="C89"/>
  <c r="I11" i="1"/>
  <c r="M24"/>
  <c r="I24"/>
  <c r="M23"/>
  <c r="I23"/>
  <c r="M12"/>
  <c r="C12"/>
  <c r="I12"/>
  <c r="M11"/>
  <c r="D9" i="14"/>
  <c r="D65"/>
  <c r="C9"/>
  <c r="D94"/>
  <c r="D127"/>
  <c r="C94"/>
  <c r="C127"/>
  <c r="C24" i="1"/>
  <c r="G27" i="20"/>
  <c r="F58"/>
  <c r="D149" i="14"/>
  <c r="D89"/>
  <c r="C11" i="1"/>
  <c r="C23"/>
</calcChain>
</file>

<file path=xl/sharedStrings.xml><?xml version="1.0" encoding="utf-8"?>
<sst xmlns="http://schemas.openxmlformats.org/spreadsheetml/2006/main" count="491" uniqueCount="383">
  <si>
    <t>Egyéb áruhasználati és szolgáltatási adók</t>
  </si>
  <si>
    <t>4.4.</t>
  </si>
  <si>
    <t>Egyéb közhatalmi bevételek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</si>
  <si>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</si>
  <si>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</si>
  <si>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</si>
  <si>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</si>
  <si>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</si>
  <si>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</si>
  <si>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</si>
  <si>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</si>
  <si>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</si>
  <si>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</si>
  <si>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</si>
  <si>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</si>
  <si>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</si>
  <si>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</si>
  <si>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</si>
  <si>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</si>
  <si>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</si>
  <si>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</si>
  <si>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</si>
  <si>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</si>
  <si>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</si>
  <si>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</si>
  <si>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</si>
  <si>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</si>
  <si>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</si>
  <si>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</si>
  <si>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</si>
  <si>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</si>
  <si>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</si>
  <si>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</si>
  <si>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</si>
  <si>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</si>
  <si>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</si>
  <si>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</si>
  <si>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</si>
  <si>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</si>
  <si>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</si>
  <si>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</si>
  <si>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</si>
  <si>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</si>
  <si>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</si>
  <si>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</si>
  <si>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</si>
  <si>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</si>
  <si>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</si>
  <si>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</si>
  <si>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</si>
  <si>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</si>
  <si>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</si>
  <si>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</si>
  <si>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</si>
  <si>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</si>
  <si>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</si>
  <si>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</si>
  <si>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</si>
  <si>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</si>
  <si>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</si>
  <si>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</si>
  <si>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</si>
  <si>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</si>
  <si>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</si>
  <si>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</si>
  <si>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</si>
  <si>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</si>
  <si>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</si>
  <si>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</si>
  <si>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</si>
  <si>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</si>
  <si>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</si>
  <si>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</si>
  <si>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</si>
  <si>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</si>
  <si>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</si>
  <si>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12.2.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</si>
  <si>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</si>
  <si>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</si>
  <si>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</si>
  <si>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</si>
  <si>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</si>
  <si>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</si>
  <si>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</si>
  <si>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</si>
  <si>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</si>
  <si>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</si>
  <si>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</si>
  <si>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</si>
  <si>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</si>
  <si>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</si>
  <si>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</si>
  <si>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</si>
  <si>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</si>
  <si>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</si>
  <si>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</si>
  <si>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</si>
  <si>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</si>
  <si>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</si>
  <si>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</si>
  <si>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</si>
  <si>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Személyi  juttatások</t>
  </si>
  <si>
    <t>Munkaadókat terhelő járulékok és szociális hozzájárulási adó</t>
  </si>
  <si>
    <t>Dologi  kiadások</t>
  </si>
  <si>
    <t>1.5</t>
  </si>
  <si>
    <t>Egyéb működési célú kiadások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</si>
  <si>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</si>
  <si>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</si>
  <si>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</si>
  <si>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</si>
  <si>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</si>
  <si>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</si>
  <si>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</si>
  <si>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</si>
  <si>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</si>
  <si>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</si>
  <si>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</si>
  <si>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</si>
  <si>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</si>
  <si>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</si>
  <si>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</si>
  <si>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</si>
  <si>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</si>
  <si>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</si>
  <si>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</si>
  <si>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</si>
  <si>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</si>
  <si>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</si>
  <si>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</si>
  <si>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</si>
  <si>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</si>
  <si>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</si>
  <si>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</si>
  <si>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</si>
  <si>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</si>
  <si>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</si>
  <si>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</si>
  <si>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</si>
  <si>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</si>
  <si>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</si>
  <si>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</si>
  <si>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</si>
  <si>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</si>
  <si>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</si>
  <si>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Általános tartalék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</si>
  <si>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</si>
  <si>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</si>
  <si>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</si>
  <si>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</si>
  <si>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</si>
  <si>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</si>
  <si>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</si>
  <si>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</si>
  <si>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</si>
  <si>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</si>
  <si>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</si>
  <si>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</si>
  <si>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</si>
  <si>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</si>
  <si>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</si>
  <si>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</si>
  <si>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</si>
  <si>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</si>
  <si>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</si>
  <si>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</si>
  <si>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</si>
  <si>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KIADÁSOK ÖSSZESEN: (4+9)</t>
  </si>
  <si>
    <t>Az önkormányzat összesített bevételei kiemelet előirányzatok szerint</t>
  </si>
  <si>
    <t>Műk.c.átvett pénzeszköz</t>
  </si>
  <si>
    <t>Felhalm.c.átvett pénzeszköz</t>
  </si>
  <si>
    <r>
      <t xml:space="preserve">   Működési költségvetés kiadásai </t>
    </r>
    <r>
      <rPr>
        <sz val="10"/>
        <rFont val="Arial"/>
        <family val="2"/>
        <charset val="238"/>
      </rPr>
      <t>(1.1+…+1.5.)</t>
    </r>
  </si>
  <si>
    <r>
      <t xml:space="preserve">   Felhalmozási költségvetés kiadásai </t>
    </r>
    <r>
      <rPr>
        <sz val="10"/>
        <rFont val="Arial"/>
        <family val="2"/>
        <charset val="238"/>
      </rPr>
      <t>(2.1.+2.3.+2.5.)</t>
    </r>
  </si>
  <si>
    <t>2. sz. táblázat: Költségvetési kiadások jogcímenként</t>
  </si>
  <si>
    <t>1. sz. táblázat: Költségvetési bevételek forrásonként</t>
  </si>
  <si>
    <t>I. Működési célú bevételek és kiadások mérlege
(Önkormányzati szinten)</t>
  </si>
  <si>
    <t>Bevételek</t>
  </si>
  <si>
    <t>Kiadások</t>
  </si>
  <si>
    <t>Önkormányzatok működési támogatásai</t>
  </si>
  <si>
    <t>Működési célú támogatások államháztartáson belülről</t>
  </si>
  <si>
    <t>2.-ból EU-s támogatás</t>
  </si>
  <si>
    <t xml:space="preserve">Dologi kiadások </t>
  </si>
  <si>
    <t>Közhatalmi bevételek</t>
  </si>
  <si>
    <t>Működési célú átvett pénzeszközök</t>
  </si>
  <si>
    <t>4.-ből EU-s támogatás</t>
  </si>
  <si>
    <t>Költségvetési bevételek összesen (1.+2.+4.+5.+7.+…+12.)</t>
  </si>
  <si>
    <t>Költségvetési kiadások összesen (1.+...+12.)</t>
  </si>
  <si>
    <t>Értékpapír vásárlása, visszavásárlása</t>
  </si>
  <si>
    <t xml:space="preserve">   Költségvetési maradvány igénybevétele </t>
  </si>
  <si>
    <t>Likviditási célú hitelek törlesztése</t>
  </si>
  <si>
    <t xml:space="preserve">   Vállalkozási maradvány igénybevétele </t>
  </si>
  <si>
    <t>Rövid lejáratú hitelek törlesztése</t>
  </si>
  <si>
    <t xml:space="preserve">   Betét visszavonásából származó bevétel </t>
  </si>
  <si>
    <t>Hosszú lejáratú hitelek törlesztése</t>
  </si>
  <si>
    <t xml:space="preserve">   Egyéb belső finanszírozási bevételek</t>
  </si>
  <si>
    <t>Kölcsön törlesztése</t>
  </si>
  <si>
    <t>Forgatási célú belföldi, külföldi értékpapírok vásárlása</t>
  </si>
  <si>
    <t>Betét elhelyezése</t>
  </si>
  <si>
    <t xml:space="preserve">   Értékpapírok bevételei</t>
  </si>
  <si>
    <t>Működési célú finanszírozási bevételek összesen (14.+19.)</t>
  </si>
  <si>
    <t>Működési célú finanszírozási kiadások összesen (14.+...+21.)</t>
  </si>
  <si>
    <t>BEVÉTEL ÖSSZESEN (13.+22.)</t>
  </si>
  <si>
    <t>KIADÁSOK ÖSSZESEN (13.+22.)</t>
  </si>
  <si>
    <t>Költségvetési hiány:</t>
  </si>
  <si>
    <t>Költségvetési többlet:</t>
  </si>
  <si>
    <t>Tárgyévi  hiány:</t>
  </si>
  <si>
    <t>Tárgyévi  többlet:</t>
  </si>
  <si>
    <t>II. Felhalmozási célú bevételek és kiadások mérlege
(Önkormányzati szinten)</t>
  </si>
  <si>
    <t>Felhalmozási célú támogatások államháztartáson belülről</t>
  </si>
  <si>
    <t>1.-ből EU-s támogatás</t>
  </si>
  <si>
    <t>1.-ből EU-s forrásból megvalósuló beruházás</t>
  </si>
  <si>
    <t>Felhalmozási bevételek</t>
  </si>
  <si>
    <t>Felhalmozási célú átvett pénzeszközök átvétele</t>
  </si>
  <si>
    <t>3.-ból EU-s forrásból megvalósuló felújítás</t>
  </si>
  <si>
    <t>4.-ből EU-s támogatás (közvetlen)</t>
  </si>
  <si>
    <t>Egyéb felhalmozási célú bevételek</t>
  </si>
  <si>
    <t>Költségvetési bevételek összesen: (1.+3.+4.+6.+…+11.)</t>
  </si>
  <si>
    <t>Költségvetési kiadások összesen: (1.+3.+5.+...+11.)</t>
  </si>
  <si>
    <t>Hiány belső finanszírozás bevételei ( 14+…+18)</t>
  </si>
  <si>
    <t>Költségvetési maradvány igénybevétele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</si>
  <si>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</si>
  <si>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</si>
  <si>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</si>
  <si>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</si>
  <si>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</si>
  <si>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</si>
  <si>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(20+…+24 )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</si>
  <si>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</si>
  <si>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</si>
  <si>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</si>
  <si>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</si>
  <si>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</si>
  <si>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</si>
  <si>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Felhalmozási célú finanszírozási bevételek összesen (13.+19.)</t>
  </si>
  <si>
    <t>Felhalmozási célú finanszírozási kiadások összesen
(13.+...+24.)</t>
  </si>
  <si>
    <t>BEVÉTEL ÖSSZESEN (12+25)</t>
  </si>
  <si>
    <t>KIADÁSOK ÖSSZESEN (12+25)</t>
  </si>
  <si>
    <t>Költségvetési bevételek és kiadások (önkormányzati szinten)</t>
  </si>
  <si>
    <t>- Magánszemélyek komm.adója</t>
  </si>
  <si>
    <t>- Iparűzési adó</t>
  </si>
  <si>
    <t>- Talajterhelési díj</t>
  </si>
  <si>
    <t>Előző év költségvetési maradványának igénybevétele (működési)</t>
  </si>
  <si>
    <t>Előző év költségvetési maradványának igénybevétele (felhalmozási)</t>
  </si>
  <si>
    <t>Eredeti ei.</t>
  </si>
  <si>
    <t>Módosított ei.</t>
  </si>
  <si>
    <t xml:space="preserve">Az önkormányzat összesített kiadásai kiemelet előirányzatok szerint </t>
  </si>
  <si>
    <t>Eredeti előirányzat</t>
  </si>
  <si>
    <t>Módosított előirányzat</t>
  </si>
  <si>
    <t>Egyéb más.c. kiadás</t>
  </si>
  <si>
    <r>
      <t>Módosí</t>
    </r>
    <r>
      <rPr>
        <b/>
        <i/>
        <sz val="10"/>
        <rFont val="Arial"/>
        <family val="2"/>
        <charset val="238"/>
      </rPr>
      <t>tott előirányzat</t>
    </r>
  </si>
  <si>
    <t>Falhalmozási c.tám. ÁH-n belülről</t>
  </si>
  <si>
    <t>ÁH-n belüli megelőlegezés</t>
  </si>
  <si>
    <t>Költségvetési szervek</t>
  </si>
  <si>
    <t>Működési kiadás</t>
  </si>
  <si>
    <t>Személyi juttatás</t>
  </si>
  <si>
    <t>Dologi és egyéb folyó kiadások</t>
  </si>
  <si>
    <t>Felhalmozási kiadás</t>
  </si>
  <si>
    <t>Felújítás</t>
  </si>
  <si>
    <t>Beruházás</t>
  </si>
  <si>
    <t>51-52</t>
  </si>
  <si>
    <t>54-57</t>
  </si>
  <si>
    <t>Önkormányzat</t>
  </si>
  <si>
    <t>371-373</t>
  </si>
  <si>
    <t>125-182</t>
  </si>
  <si>
    <t>Tartalék</t>
  </si>
  <si>
    <t>Működési bevétel</t>
  </si>
  <si>
    <t>Felhalmozási bevétel</t>
  </si>
  <si>
    <t>Fejlesztési hitel</t>
  </si>
  <si>
    <t>Pénzforgalom nélküli bevétel</t>
  </si>
  <si>
    <t>94-95</t>
  </si>
  <si>
    <t>Megnevezés</t>
  </si>
  <si>
    <t>Ellátottak pénzbeli juttatásai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</si>
  <si>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</si>
  <si>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</si>
  <si>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</si>
  <si>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</si>
  <si>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</si>
  <si>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</si>
  <si>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</si>
  <si>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</si>
  <si>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</si>
  <si>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</si>
  <si>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</si>
  <si>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</si>
  <si>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Személyi juttatások</t>
  </si>
  <si>
    <t>Munkaadókat terhelő járulékok</t>
  </si>
  <si>
    <t>13.</t>
  </si>
  <si>
    <t>14.</t>
  </si>
  <si>
    <t>15.</t>
  </si>
  <si>
    <t>16.</t>
  </si>
  <si>
    <t>Tartalékok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</si>
  <si>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</si>
  <si>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</si>
  <si>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</si>
  <si>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</si>
  <si>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</si>
  <si>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</si>
  <si>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</si>
  <si>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</si>
  <si>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</si>
  <si>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Kiadási jogcímek</t>
  </si>
  <si>
    <t>Céltartalék</t>
  </si>
  <si>
    <t>Működési hitel</t>
  </si>
  <si>
    <t>911-919</t>
  </si>
  <si>
    <t>Gépjárműadó</t>
  </si>
  <si>
    <t>Ellátottak pénzbeli juttatása</t>
  </si>
  <si>
    <t>Önkormányzat műk.támogatása</t>
  </si>
  <si>
    <t>Műk.c.tám.ÁH-n belülről</t>
  </si>
  <si>
    <t>Közhatalmi bevétel</t>
  </si>
  <si>
    <t>Költségvetéis működési bevétel</t>
  </si>
  <si>
    <t>Költségvetési felhalmozási bevétel</t>
  </si>
  <si>
    <t>Egyéb felhalmozási kiadás</t>
  </si>
  <si>
    <t>Működési hitel + kamata</t>
  </si>
  <si>
    <t>Fejlesztési hitel + kamata</t>
  </si>
  <si>
    <t>Költségvetési működési kiadás összesen</t>
  </si>
  <si>
    <t>Költségvetési felhalmozási kiadás összesen:</t>
  </si>
  <si>
    <t>Kiadás főösszege:</t>
  </si>
  <si>
    <t>Bevétel főösszege:</t>
  </si>
  <si>
    <t>Sor-
szám</t>
  </si>
  <si>
    <t>Bevételi jogcím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</si>
  <si>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</si>
  <si>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</si>
  <si>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</si>
  <si>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</si>
  <si>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</si>
  <si>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</si>
  <si>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</si>
  <si>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</si>
  <si>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</si>
  <si>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</si>
  <si>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</si>
  <si>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</si>
  <si>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</si>
  <si>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</si>
  <si>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</si>
  <si>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</si>
  <si>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</si>
  <si>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</si>
  <si>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</si>
  <si>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</si>
  <si>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</si>
  <si>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</si>
  <si>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</si>
  <si>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</si>
  <si>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</si>
  <si>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</si>
  <si>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</si>
  <si>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</si>
  <si>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</si>
  <si>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</si>
  <si>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</si>
  <si>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</si>
  <si>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</si>
  <si>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</si>
  <si>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</si>
  <si>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</si>
  <si>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</si>
  <si>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</si>
  <si>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</si>
  <si>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</si>
  <si>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</si>
  <si>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</si>
  <si>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</si>
  <si>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4.1.2.</t>
  </si>
  <si>
    <t>4.2.</t>
  </si>
  <si>
    <t>4.3.</t>
  </si>
  <si>
    <t>ÁH-n belüli megelől.visszafiz.</t>
  </si>
  <si>
    <t>Adatok ft-ban</t>
  </si>
  <si>
    <t>Adatok Ft-ban</t>
  </si>
  <si>
    <t>Elszámolásból származó bevétel</t>
  </si>
  <si>
    <t>KÖZPONTI IRÁNYÍTÓSZERVI TÁMOGATÁS</t>
  </si>
  <si>
    <t>Működési c.átvett pénzeszköz</t>
  </si>
  <si>
    <t>Hiány belső finanszírozásának bevételei (15.+…+18. )</t>
  </si>
  <si>
    <t>ÁH-n belüli megelőlegezés visszafizetése</t>
  </si>
  <si>
    <t xml:space="preserve">Rövid lejáratú hitel, kölcsön felvétel </t>
  </si>
  <si>
    <t>Központi, irányítószervi támogatás</t>
  </si>
  <si>
    <t xml:space="preserve">forintban </t>
  </si>
  <si>
    <t>Egyéb felhalmozási célú kiadás</t>
  </si>
  <si>
    <t>Felhalm.bevétel ÁH-n kívülről</t>
  </si>
  <si>
    <t xml:space="preserve">adatok forintban </t>
  </si>
  <si>
    <t>…………………... önkormányzati rendelet 1/a. melléklet</t>
  </si>
  <si>
    <t>…………………. önkormányzati rendelet 1/b. melléklet</t>
  </si>
  <si>
    <t>…………………….. önkormányzati rendelet 2. melléklet</t>
  </si>
  <si>
    <t>………………….. önkormányzati rendelet 3. melléklet</t>
  </si>
</sst>
</file>

<file path=xl/styles.xml><?xml version="1.0" encoding="utf-8"?>
<styleSheet xmlns="http://schemas.openxmlformats.org/spreadsheetml/2006/main">
  <numFmts count="2">
    <numFmt numFmtId="175" formatCode="#,###"/>
    <numFmt numFmtId="176" formatCode="#\ ###\ ##0\ &quot;Ft&quot;;\-#\ ###\ ##0\ &quot;Ft&quot;"/>
  </numFmts>
  <fonts count="8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2"/>
      <name val="Times New Roman CE"/>
      <charset val="238"/>
    </font>
    <font>
      <b/>
      <sz val="10"/>
      <color indexed="10"/>
      <name val="Arial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76" fontId="7" fillId="0" borderId="0"/>
    <xf numFmtId="0" fontId="5" fillId="0" borderId="0"/>
  </cellStyleXfs>
  <cellXfs count="183">
    <xf numFmtId="0" fontId="0" fillId="0" borderId="0" xfId="0"/>
    <xf numFmtId="3" fontId="1" fillId="0" borderId="0" xfId="0" applyNumberFormat="1" applyFont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left" vertic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right" vertical="center"/>
    </xf>
    <xf numFmtId="0" fontId="2" fillId="0" borderId="0" xfId="2" applyFont="1" applyFill="1" applyProtection="1"/>
    <xf numFmtId="0" fontId="4" fillId="0" borderId="2" xfId="0" applyFont="1" applyFill="1" applyBorder="1" applyAlignment="1" applyProtection="1">
      <alignment horizontal="right"/>
    </xf>
    <xf numFmtId="0" fontId="2" fillId="0" borderId="0" xfId="2" applyFont="1" applyFill="1" applyAlignment="1" applyProtection="1">
      <alignment horizontal="right" vertical="center" indent="1"/>
    </xf>
    <xf numFmtId="175" fontId="1" fillId="0" borderId="0" xfId="2" applyNumberFormat="1" applyFont="1" applyFill="1" applyBorder="1" applyAlignment="1" applyProtection="1">
      <alignment horizontal="center" vertical="center"/>
    </xf>
    <xf numFmtId="0" fontId="1" fillId="0" borderId="3" xfId="2" applyFont="1" applyFill="1" applyBorder="1" applyAlignment="1" applyProtection="1">
      <alignment horizontal="center" vertical="center" wrapText="1"/>
    </xf>
    <xf numFmtId="0" fontId="1" fillId="0" borderId="4" xfId="2" applyFont="1" applyFill="1" applyBorder="1" applyAlignment="1" applyProtection="1">
      <alignment horizontal="center" vertical="center" wrapText="1"/>
    </xf>
    <xf numFmtId="0" fontId="1" fillId="0" borderId="5" xfId="2" applyFont="1" applyFill="1" applyBorder="1" applyAlignment="1" applyProtection="1">
      <alignment horizontal="center" vertical="center" wrapText="1"/>
    </xf>
    <xf numFmtId="0" fontId="1" fillId="0" borderId="6" xfId="2" applyFont="1" applyFill="1" applyBorder="1" applyAlignment="1" applyProtection="1">
      <alignment horizontal="center" vertical="center" wrapText="1"/>
    </xf>
    <xf numFmtId="0" fontId="1" fillId="0" borderId="7" xfId="2" applyFont="1" applyFill="1" applyBorder="1" applyAlignment="1" applyProtection="1">
      <alignment horizontal="center" vertical="center" wrapText="1"/>
    </xf>
    <xf numFmtId="0" fontId="1" fillId="0" borderId="8" xfId="2" applyFont="1" applyFill="1" applyBorder="1" applyAlignment="1" applyProtection="1">
      <alignment horizontal="center" vertical="center" wrapText="1"/>
    </xf>
    <xf numFmtId="0" fontId="1" fillId="0" borderId="3" xfId="2" applyFont="1" applyFill="1" applyBorder="1" applyAlignment="1" applyProtection="1">
      <alignment horizontal="left" vertical="center" wrapText="1" indent="1"/>
    </xf>
    <xf numFmtId="0" fontId="1" fillId="0" borderId="4" xfId="2" applyFont="1" applyFill="1" applyBorder="1" applyAlignment="1" applyProtection="1">
      <alignment horizontal="left" vertical="center" wrapText="1" indent="1"/>
    </xf>
    <xf numFmtId="175" fontId="1" fillId="0" borderId="5" xfId="2" applyNumberFormat="1" applyFont="1" applyFill="1" applyBorder="1" applyAlignment="1" applyProtection="1">
      <alignment horizontal="right" vertical="center" wrapText="1" indent="1"/>
    </xf>
    <xf numFmtId="49" fontId="2" fillId="0" borderId="9" xfId="2" applyNumberFormat="1" applyFont="1" applyFill="1" applyBorder="1" applyAlignment="1" applyProtection="1">
      <alignment horizontal="left" vertical="center" wrapText="1" indent="1"/>
    </xf>
    <xf numFmtId="0" fontId="2" fillId="0" borderId="10" xfId="0" applyFont="1" applyBorder="1" applyAlignment="1" applyProtection="1">
      <alignment horizontal="left" wrapText="1" indent="1"/>
    </xf>
    <xf numFmtId="175" fontId="2" fillId="0" borderId="11" xfId="2" applyNumberFormat="1" applyFont="1" applyFill="1" applyBorder="1" applyAlignment="1" applyProtection="1">
      <alignment horizontal="right" vertical="center" wrapText="1" indent="1"/>
      <protection locked="0"/>
    </xf>
    <xf numFmtId="49" fontId="2" fillId="0" borderId="12" xfId="2" applyNumberFormat="1" applyFont="1" applyFill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wrapText="1" indent="1"/>
    </xf>
    <xf numFmtId="175" fontId="2" fillId="0" borderId="13" xfId="2" applyNumberFormat="1" applyFont="1" applyFill="1" applyBorder="1" applyAlignment="1" applyProtection="1">
      <alignment horizontal="right" vertical="center" wrapText="1" indent="1"/>
      <protection locked="0"/>
    </xf>
    <xf numFmtId="49" fontId="2" fillId="0" borderId="14" xfId="2" applyNumberFormat="1" applyFont="1" applyFill="1" applyBorder="1" applyAlignment="1" applyProtection="1">
      <alignment horizontal="left" vertical="center" wrapText="1" indent="1"/>
    </xf>
    <xf numFmtId="0" fontId="2" fillId="0" borderId="15" xfId="0" applyFont="1" applyBorder="1" applyAlignment="1" applyProtection="1">
      <alignment horizontal="left" wrapText="1" indent="1"/>
    </xf>
    <xf numFmtId="0" fontId="1" fillId="0" borderId="4" xfId="0" applyFont="1" applyBorder="1" applyAlignment="1" applyProtection="1">
      <alignment horizontal="left" vertical="center" wrapText="1" indent="1"/>
    </xf>
    <xf numFmtId="175" fontId="2" fillId="0" borderId="16" xfId="2" applyNumberFormat="1" applyFont="1" applyFill="1" applyBorder="1" applyAlignment="1" applyProtection="1">
      <alignment horizontal="right" vertical="center" wrapText="1" indent="1"/>
      <protection locked="0"/>
    </xf>
    <xf numFmtId="175" fontId="2" fillId="0" borderId="11" xfId="2" applyNumberFormat="1" applyFont="1" applyFill="1" applyBorder="1" applyAlignment="1" applyProtection="1">
      <alignment horizontal="right" vertical="center" wrapText="1" indent="1"/>
    </xf>
    <xf numFmtId="0" fontId="1" fillId="0" borderId="3" xfId="0" applyFont="1" applyBorder="1" applyAlignment="1" applyProtection="1">
      <alignment wrapText="1"/>
    </xf>
    <xf numFmtId="0" fontId="2" fillId="0" borderId="15" xfId="0" applyFont="1" applyBorder="1" applyAlignment="1" applyProtection="1">
      <alignment wrapText="1"/>
    </xf>
    <xf numFmtId="0" fontId="2" fillId="0" borderId="9" xfId="0" applyFont="1" applyBorder="1" applyAlignment="1" applyProtection="1">
      <alignment wrapText="1"/>
    </xf>
    <xf numFmtId="0" fontId="2" fillId="0" borderId="12" xfId="0" applyFont="1" applyBorder="1" applyAlignment="1" applyProtection="1">
      <alignment wrapText="1"/>
    </xf>
    <xf numFmtId="0" fontId="2" fillId="0" borderId="14" xfId="0" applyFont="1" applyBorder="1" applyAlignment="1" applyProtection="1">
      <alignment wrapText="1"/>
    </xf>
    <xf numFmtId="175" fontId="1" fillId="0" borderId="5" xfId="2" applyNumberFormat="1" applyFont="1" applyFill="1" applyBorder="1" applyAlignment="1" applyProtection="1">
      <alignment horizontal="right" vertical="center" wrapText="1" indent="1"/>
      <protection locked="0"/>
    </xf>
    <xf numFmtId="0" fontId="1" fillId="0" borderId="4" xfId="0" applyFont="1" applyBorder="1" applyAlignment="1" applyProtection="1">
      <alignment wrapText="1"/>
    </xf>
    <xf numFmtId="0" fontId="1" fillId="0" borderId="17" xfId="0" applyFont="1" applyBorder="1" applyAlignment="1" applyProtection="1">
      <alignment wrapText="1"/>
    </xf>
    <xf numFmtId="0" fontId="1" fillId="0" borderId="18" xfId="0" applyFont="1" applyBorder="1" applyAlignment="1" applyProtection="1">
      <alignment wrapText="1"/>
    </xf>
    <xf numFmtId="0" fontId="1" fillId="0" borderId="0" xfId="2" applyFont="1" applyFill="1" applyBorder="1" applyAlignment="1" applyProtection="1">
      <alignment horizontal="center" vertical="center" wrapText="1"/>
    </xf>
    <xf numFmtId="0" fontId="1" fillId="0" borderId="0" xfId="2" applyFont="1" applyFill="1" applyBorder="1" applyAlignment="1" applyProtection="1">
      <alignment vertical="center" wrapText="1"/>
    </xf>
    <xf numFmtId="175" fontId="1" fillId="0" borderId="0" xfId="2" applyNumberFormat="1" applyFont="1" applyFill="1" applyBorder="1" applyAlignment="1" applyProtection="1">
      <alignment horizontal="right" vertical="center" wrapText="1" indent="1"/>
    </xf>
    <xf numFmtId="0" fontId="2" fillId="0" borderId="0" xfId="2" applyFont="1" applyFill="1" applyAlignment="1" applyProtection="1"/>
    <xf numFmtId="0" fontId="1" fillId="0" borderId="6" xfId="2" applyFont="1" applyFill="1" applyBorder="1" applyAlignment="1" applyProtection="1">
      <alignment horizontal="left" vertical="center" wrapText="1" indent="1"/>
    </xf>
    <xf numFmtId="0" fontId="1" fillId="0" borderId="7" xfId="2" applyFont="1" applyFill="1" applyBorder="1" applyAlignment="1" applyProtection="1">
      <alignment vertical="center" wrapText="1"/>
    </xf>
    <xf numFmtId="175" fontId="1" fillId="0" borderId="8" xfId="2" applyNumberFormat="1" applyFont="1" applyFill="1" applyBorder="1" applyAlignment="1" applyProtection="1">
      <alignment horizontal="right" vertical="center" wrapText="1" indent="1"/>
    </xf>
    <xf numFmtId="49" fontId="2" fillId="0" borderId="19" xfId="2" applyNumberFormat="1" applyFont="1" applyFill="1" applyBorder="1" applyAlignment="1" applyProtection="1">
      <alignment horizontal="left" vertical="center" wrapText="1" indent="1"/>
    </xf>
    <xf numFmtId="0" fontId="2" fillId="0" borderId="20" xfId="2" applyFont="1" applyFill="1" applyBorder="1" applyAlignment="1" applyProtection="1">
      <alignment horizontal="left" vertical="center" wrapText="1" indent="1"/>
    </xf>
    <xf numFmtId="175" fontId="2" fillId="0" borderId="21" xfId="2" applyNumberFormat="1" applyFont="1" applyFill="1" applyBorder="1" applyAlignment="1" applyProtection="1">
      <alignment horizontal="right" vertical="center" wrapText="1" indent="1"/>
      <protection locked="0"/>
    </xf>
    <xf numFmtId="0" fontId="2" fillId="0" borderId="1" xfId="2" applyFont="1" applyFill="1" applyBorder="1" applyAlignment="1" applyProtection="1">
      <alignment horizontal="left" vertical="center" wrapText="1" indent="1"/>
    </xf>
    <xf numFmtId="0" fontId="2" fillId="0" borderId="22" xfId="2" applyFont="1" applyFill="1" applyBorder="1" applyAlignment="1" applyProtection="1">
      <alignment horizontal="left" vertical="center" wrapText="1" indent="1"/>
    </xf>
    <xf numFmtId="0" fontId="2" fillId="0" borderId="0" xfId="2" applyFont="1" applyFill="1" applyBorder="1" applyAlignment="1" applyProtection="1">
      <alignment horizontal="left" vertical="center" wrapText="1" indent="1"/>
    </xf>
    <xf numFmtId="0" fontId="2" fillId="0" borderId="1" xfId="2" applyFont="1" applyFill="1" applyBorder="1" applyAlignment="1" applyProtection="1">
      <alignment horizontal="left" indent="6"/>
    </xf>
    <xf numFmtId="0" fontId="2" fillId="0" borderId="1" xfId="2" applyFont="1" applyFill="1" applyBorder="1" applyAlignment="1" applyProtection="1">
      <alignment horizontal="left" vertical="center" wrapText="1" indent="6"/>
    </xf>
    <xf numFmtId="49" fontId="2" fillId="0" borderId="23" xfId="2" applyNumberFormat="1" applyFont="1" applyFill="1" applyBorder="1" applyAlignment="1" applyProtection="1">
      <alignment horizontal="left" vertical="center" wrapText="1" indent="1"/>
    </xf>
    <xf numFmtId="0" fontId="2" fillId="0" borderId="15" xfId="2" applyFont="1" applyFill="1" applyBorder="1" applyAlignment="1" applyProtection="1">
      <alignment horizontal="left" vertical="center" wrapText="1" indent="6"/>
    </xf>
    <xf numFmtId="49" fontId="2" fillId="0" borderId="24" xfId="2" applyNumberFormat="1" applyFont="1" applyFill="1" applyBorder="1" applyAlignment="1" applyProtection="1">
      <alignment horizontal="left" vertical="center" wrapText="1" indent="1"/>
    </xf>
    <xf numFmtId="0" fontId="2" fillId="0" borderId="25" xfId="2" applyFont="1" applyFill="1" applyBorder="1" applyAlignment="1" applyProtection="1">
      <alignment horizontal="left" vertical="center" wrapText="1" indent="6"/>
    </xf>
    <xf numFmtId="175" fontId="2" fillId="0" borderId="26" xfId="2" applyNumberFormat="1" applyFont="1" applyFill="1" applyBorder="1" applyAlignment="1" applyProtection="1">
      <alignment horizontal="right" vertical="center" wrapText="1" indent="1"/>
      <protection locked="0"/>
    </xf>
    <xf numFmtId="0" fontId="1" fillId="0" borderId="4" xfId="2" applyFont="1" applyFill="1" applyBorder="1" applyAlignment="1" applyProtection="1">
      <alignment vertical="center" wrapText="1"/>
    </xf>
    <xf numFmtId="0" fontId="2" fillId="0" borderId="15" xfId="2" applyFont="1" applyFill="1" applyBorder="1" applyAlignment="1" applyProtection="1">
      <alignment horizontal="left" vertical="center" wrapText="1" indent="1"/>
    </xf>
    <xf numFmtId="175" fontId="2" fillId="0" borderId="27" xfId="2" applyNumberFormat="1" applyFont="1" applyFill="1" applyBorder="1" applyAlignment="1" applyProtection="1">
      <alignment horizontal="right" vertical="center" wrapText="1" indent="1"/>
      <protection locked="0"/>
    </xf>
    <xf numFmtId="0" fontId="2" fillId="0" borderId="15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10" xfId="2" applyFont="1" applyFill="1" applyBorder="1" applyAlignment="1" applyProtection="1">
      <alignment horizontal="left" vertical="center" wrapText="1" indent="6"/>
    </xf>
    <xf numFmtId="175" fontId="2" fillId="0" borderId="28" xfId="2" applyNumberFormat="1" applyFont="1" applyFill="1" applyBorder="1" applyAlignment="1" applyProtection="1">
      <alignment horizontal="right" vertical="center" wrapText="1" indent="1"/>
      <protection locked="0"/>
    </xf>
    <xf numFmtId="0" fontId="2" fillId="0" borderId="10" xfId="2" applyFont="1" applyFill="1" applyBorder="1" applyAlignment="1" applyProtection="1">
      <alignment horizontal="left" vertical="center" wrapText="1" indent="1"/>
    </xf>
    <xf numFmtId="0" fontId="2" fillId="0" borderId="29" xfId="2" applyFont="1" applyFill="1" applyBorder="1" applyAlignment="1" applyProtection="1">
      <alignment horizontal="left" vertical="center" wrapText="1" indent="1"/>
    </xf>
    <xf numFmtId="175" fontId="1" fillId="0" borderId="5" xfId="0" applyNumberFormat="1" applyFont="1" applyBorder="1" applyAlignment="1" applyProtection="1">
      <alignment horizontal="right" vertical="center" wrapText="1" indent="1"/>
    </xf>
    <xf numFmtId="175" fontId="1" fillId="0" borderId="5" xfId="0" quotePrefix="1" applyNumberFormat="1" applyFont="1" applyBorder="1" applyAlignment="1" applyProtection="1">
      <alignment horizontal="right" vertical="center" wrapText="1" indent="1"/>
    </xf>
    <xf numFmtId="0" fontId="1" fillId="0" borderId="0" xfId="2" applyFont="1" applyFill="1" applyProtection="1"/>
    <xf numFmtId="0" fontId="1" fillId="0" borderId="17" xfId="0" applyFont="1" applyBorder="1" applyAlignment="1" applyProtection="1">
      <alignment horizontal="left" vertical="center" wrapText="1" indent="1"/>
    </xf>
    <xf numFmtId="0" fontId="1" fillId="0" borderId="18" xfId="0" applyFont="1" applyBorder="1" applyAlignment="1" applyProtection="1">
      <alignment horizontal="left" vertical="center" wrapText="1" indent="1"/>
    </xf>
    <xf numFmtId="175" fontId="2" fillId="0" borderId="0" xfId="0" applyNumberFormat="1" applyFont="1" applyFill="1" applyAlignment="1" applyProtection="1">
      <alignment vertical="center" wrapText="1"/>
    </xf>
    <xf numFmtId="175" fontId="2" fillId="0" borderId="0" xfId="0" applyNumberFormat="1" applyFont="1" applyFill="1" applyAlignment="1" applyProtection="1">
      <alignment horizontal="centerContinuous" vertical="center"/>
    </xf>
    <xf numFmtId="175" fontId="2" fillId="0" borderId="0" xfId="0" applyNumberFormat="1" applyFont="1" applyFill="1" applyAlignment="1" applyProtection="1">
      <alignment horizontal="center" vertical="center" wrapText="1"/>
    </xf>
    <xf numFmtId="175" fontId="4" fillId="0" borderId="0" xfId="0" applyNumberFormat="1" applyFont="1" applyFill="1" applyAlignment="1" applyProtection="1">
      <alignment horizontal="right" vertical="center"/>
    </xf>
    <xf numFmtId="175" fontId="1" fillId="0" borderId="0" xfId="0" applyNumberFormat="1" applyFont="1" applyFill="1" applyAlignment="1" applyProtection="1">
      <alignment horizontal="center" vertical="center" wrapText="1"/>
    </xf>
    <xf numFmtId="175" fontId="2" fillId="0" borderId="30" xfId="0" applyNumberFormat="1" applyFont="1" applyFill="1" applyBorder="1" applyAlignment="1" applyProtection="1">
      <alignment horizontal="left" vertical="center" wrapText="1" indent="1"/>
    </xf>
    <xf numFmtId="175" fontId="2" fillId="0" borderId="31" xfId="0" applyNumberFormat="1" applyFont="1" applyFill="1" applyBorder="1" applyAlignment="1" applyProtection="1">
      <alignment horizontal="left" vertical="center" wrapText="1" indent="1"/>
    </xf>
    <xf numFmtId="175" fontId="1" fillId="0" borderId="32" xfId="0" applyNumberFormat="1" applyFont="1" applyFill="1" applyBorder="1" applyAlignment="1" applyProtection="1">
      <alignment horizontal="left" vertical="center" wrapText="1" indent="1"/>
    </xf>
    <xf numFmtId="175" fontId="1" fillId="0" borderId="3" xfId="0" applyNumberFormat="1" applyFont="1" applyFill="1" applyBorder="1" applyAlignment="1" applyProtection="1">
      <alignment horizontal="left" vertical="center" wrapText="1" indent="1"/>
    </xf>
    <xf numFmtId="175" fontId="1" fillId="0" borderId="33" xfId="0" applyNumberFormat="1" applyFont="1" applyFill="1" applyBorder="1" applyAlignment="1" applyProtection="1">
      <alignment horizontal="right" vertical="center" wrapText="1" indent="1"/>
    </xf>
    <xf numFmtId="175" fontId="1" fillId="0" borderId="0" xfId="0" applyNumberFormat="1" applyFont="1" applyFill="1" applyAlignment="1" applyProtection="1">
      <alignment horizontal="centerContinuous" vertical="center" wrapText="1"/>
    </xf>
    <xf numFmtId="175" fontId="1" fillId="0" borderId="3" xfId="0" applyNumberFormat="1" applyFont="1" applyFill="1" applyBorder="1" applyAlignment="1" applyProtection="1">
      <alignment horizontal="centerContinuous" vertical="center" wrapText="1"/>
    </xf>
    <xf numFmtId="175" fontId="1" fillId="0" borderId="4" xfId="0" applyNumberFormat="1" applyFont="1" applyFill="1" applyBorder="1" applyAlignment="1" applyProtection="1">
      <alignment horizontal="centerContinuous" vertical="center" wrapText="1"/>
    </xf>
    <xf numFmtId="175" fontId="1" fillId="0" borderId="5" xfId="0" applyNumberFormat="1" applyFont="1" applyFill="1" applyBorder="1" applyAlignment="1" applyProtection="1">
      <alignment horizontal="centerContinuous" vertical="center" wrapText="1"/>
    </xf>
    <xf numFmtId="175" fontId="1" fillId="0" borderId="3" xfId="0" applyNumberFormat="1" applyFont="1" applyFill="1" applyBorder="1" applyAlignment="1" applyProtection="1">
      <alignment horizontal="center" vertical="center" wrapText="1"/>
    </xf>
    <xf numFmtId="175" fontId="1" fillId="0" borderId="4" xfId="0" applyNumberFormat="1" applyFont="1" applyFill="1" applyBorder="1" applyAlignment="1" applyProtection="1">
      <alignment horizontal="center" vertical="center" wrapText="1"/>
    </xf>
    <xf numFmtId="175" fontId="1" fillId="0" borderId="5" xfId="0" applyNumberFormat="1" applyFont="1" applyFill="1" applyBorder="1" applyAlignment="1" applyProtection="1">
      <alignment horizontal="center" vertical="center" wrapText="1"/>
    </xf>
    <xf numFmtId="175" fontId="1" fillId="0" borderId="32" xfId="0" applyNumberFormat="1" applyFont="1" applyFill="1" applyBorder="1" applyAlignment="1" applyProtection="1">
      <alignment horizontal="center" vertical="center" wrapText="1"/>
    </xf>
    <xf numFmtId="175" fontId="2" fillId="0" borderId="9" xfId="0" applyNumberFormat="1" applyFont="1" applyFill="1" applyBorder="1" applyAlignment="1" applyProtection="1">
      <alignment horizontal="left" vertical="center" wrapText="1" indent="1"/>
    </xf>
    <xf numFmtId="175" fontId="2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175" fontId="2" fillId="0" borderId="12" xfId="0" applyNumberFormat="1" applyFont="1" applyFill="1" applyBorder="1" applyAlignment="1" applyProtection="1">
      <alignment horizontal="left" vertical="center" wrapText="1" indent="1"/>
    </xf>
    <xf numFmtId="175" fontId="2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75" fontId="2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175" fontId="2" fillId="0" borderId="34" xfId="0" applyNumberFormat="1" applyFont="1" applyFill="1" applyBorder="1" applyAlignment="1" applyProtection="1">
      <alignment horizontal="left" vertical="center" wrapText="1" indent="1"/>
    </xf>
    <xf numFmtId="175" fontId="2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175" fontId="1" fillId="0" borderId="4" xfId="0" applyNumberFormat="1" applyFont="1" applyFill="1" applyBorder="1" applyAlignment="1" applyProtection="1">
      <alignment horizontal="right" vertical="center" wrapText="1" indent="1"/>
    </xf>
    <xf numFmtId="175" fontId="1" fillId="0" borderId="5" xfId="0" applyNumberFormat="1" applyFont="1" applyFill="1" applyBorder="1" applyAlignment="1" applyProtection="1">
      <alignment horizontal="right" vertical="center" wrapText="1" indent="1"/>
    </xf>
    <xf numFmtId="175" fontId="2" fillId="0" borderId="23" xfId="0" applyNumberFormat="1" applyFont="1" applyFill="1" applyBorder="1" applyAlignment="1" applyProtection="1">
      <alignment horizontal="left" vertical="center" wrapText="1" indent="1"/>
    </xf>
    <xf numFmtId="175" fontId="3" fillId="0" borderId="1" xfId="0" applyNumberFormat="1" applyFont="1" applyFill="1" applyBorder="1" applyAlignment="1" applyProtection="1">
      <alignment horizontal="right" vertical="center" wrapText="1" indent="1"/>
    </xf>
    <xf numFmtId="175" fontId="3" fillId="0" borderId="23" xfId="0" applyNumberFormat="1" applyFont="1" applyFill="1" applyBorder="1" applyAlignment="1" applyProtection="1">
      <alignment horizontal="left" vertical="center" wrapText="1" indent="1"/>
    </xf>
    <xf numFmtId="175" fontId="3" fillId="0" borderId="10" xfId="0" applyNumberFormat="1" applyFont="1" applyFill="1" applyBorder="1" applyAlignment="1" applyProtection="1">
      <alignment horizontal="right" vertical="center" wrapText="1" indent="1"/>
    </xf>
    <xf numFmtId="175" fontId="2" fillId="0" borderId="12" xfId="0" applyNumberFormat="1" applyFont="1" applyFill="1" applyBorder="1" applyAlignment="1" applyProtection="1">
      <alignment horizontal="left" vertical="center" wrapText="1" indent="2"/>
    </xf>
    <xf numFmtId="175" fontId="2" fillId="0" borderId="1" xfId="0" applyNumberFormat="1" applyFont="1" applyFill="1" applyBorder="1" applyAlignment="1" applyProtection="1">
      <alignment horizontal="left" vertical="center" wrapText="1" indent="2"/>
    </xf>
    <xf numFmtId="175" fontId="3" fillId="0" borderId="1" xfId="0" applyNumberFormat="1" applyFont="1" applyFill="1" applyBorder="1" applyAlignment="1" applyProtection="1">
      <alignment horizontal="left" vertical="center" wrapText="1" indent="1"/>
    </xf>
    <xf numFmtId="175" fontId="2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75" fontId="2" fillId="0" borderId="9" xfId="0" applyNumberFormat="1" applyFont="1" applyFill="1" applyBorder="1" applyAlignment="1" applyProtection="1">
      <alignment horizontal="left" vertical="center" wrapText="1" indent="2"/>
    </xf>
    <xf numFmtId="175" fontId="2" fillId="0" borderId="14" xfId="0" applyNumberFormat="1" applyFont="1" applyFill="1" applyBorder="1" applyAlignment="1" applyProtection="1">
      <alignment horizontal="left" vertical="center" wrapText="1" indent="2"/>
    </xf>
    <xf numFmtId="0" fontId="2" fillId="0" borderId="1" xfId="0" quotePrefix="1" applyFont="1" applyBorder="1" applyAlignment="1" applyProtection="1">
      <alignment horizontal="left" wrapText="1" indent="1"/>
    </xf>
    <xf numFmtId="175" fontId="1" fillId="0" borderId="35" xfId="0" applyNumberFormat="1" applyFont="1" applyFill="1" applyBorder="1" applyAlignment="1" applyProtection="1">
      <alignment horizontal="centerContinuous" vertical="center" wrapText="1"/>
    </xf>
    <xf numFmtId="175" fontId="1" fillId="0" borderId="35" xfId="0" applyNumberFormat="1" applyFont="1" applyFill="1" applyBorder="1" applyAlignment="1" applyProtection="1">
      <alignment horizontal="center" vertical="center" wrapText="1"/>
    </xf>
    <xf numFmtId="175" fontId="2" fillId="0" borderId="36" xfId="0" applyNumberFormat="1" applyFont="1" applyFill="1" applyBorder="1" applyAlignment="1" applyProtection="1">
      <alignment horizontal="right" vertical="center" wrapText="1" indent="1"/>
      <protection locked="0"/>
    </xf>
    <xf numFmtId="175" fontId="2" fillId="0" borderId="22" xfId="0" applyNumberFormat="1" applyFont="1" applyFill="1" applyBorder="1" applyAlignment="1" applyProtection="1">
      <alignment horizontal="right" vertical="center" wrapText="1" indent="1"/>
      <protection locked="0"/>
    </xf>
    <xf numFmtId="175" fontId="2" fillId="0" borderId="37" xfId="0" applyNumberFormat="1" applyFont="1" applyFill="1" applyBorder="1" applyAlignment="1" applyProtection="1">
      <alignment horizontal="right" vertical="center" wrapText="1" indent="1"/>
      <protection locked="0"/>
    </xf>
    <xf numFmtId="175" fontId="3" fillId="0" borderId="36" xfId="0" applyNumberFormat="1" applyFont="1" applyFill="1" applyBorder="1" applyAlignment="1" applyProtection="1">
      <alignment horizontal="right" vertical="center" wrapText="1" indent="1"/>
    </xf>
    <xf numFmtId="175" fontId="1" fillId="0" borderId="38" xfId="0" applyNumberFormat="1" applyFont="1" applyFill="1" applyBorder="1" applyAlignment="1" applyProtection="1">
      <alignment horizontal="centerContinuous" vertical="center" wrapText="1"/>
    </xf>
    <xf numFmtId="175" fontId="1" fillId="0" borderId="38" xfId="0" applyNumberFormat="1" applyFont="1" applyFill="1" applyBorder="1" applyAlignment="1" applyProtection="1">
      <alignment horizontal="center" vertical="center" wrapText="1"/>
    </xf>
    <xf numFmtId="175" fontId="2" fillId="0" borderId="39" xfId="0" applyNumberFormat="1" applyFont="1" applyFill="1" applyBorder="1" applyAlignment="1" applyProtection="1">
      <alignment horizontal="left" vertical="center" wrapText="1" indent="1"/>
    </xf>
    <xf numFmtId="175" fontId="2" fillId="0" borderId="40" xfId="0" applyNumberFormat="1" applyFont="1" applyFill="1" applyBorder="1" applyAlignment="1" applyProtection="1">
      <alignment horizontal="left" vertical="center" wrapText="1" indent="1"/>
    </xf>
    <xf numFmtId="175" fontId="2" fillId="0" borderId="40" xfId="0" applyNumberFormat="1" applyFont="1" applyFill="1" applyBorder="1" applyAlignment="1" applyProtection="1">
      <alignment horizontal="left" vertical="center" wrapText="1" indent="1"/>
      <protection locked="0"/>
    </xf>
    <xf numFmtId="175" fontId="2" fillId="0" borderId="0" xfId="0" applyNumberFormat="1" applyFont="1" applyFill="1" applyBorder="1" applyAlignment="1" applyProtection="1">
      <alignment horizontal="left" vertical="center" wrapText="1" indent="1"/>
    </xf>
    <xf numFmtId="175" fontId="6" fillId="0" borderId="0" xfId="0" applyNumberFormat="1" applyFont="1" applyFill="1" applyBorder="1" applyAlignment="1" applyProtection="1">
      <alignment horizontal="center" vertical="center" wrapText="1"/>
    </xf>
    <xf numFmtId="175" fontId="2" fillId="0" borderId="39" xfId="0" applyNumberFormat="1" applyFont="1" applyFill="1" applyBorder="1" applyAlignment="1" applyProtection="1">
      <alignment horizontal="left" vertical="center" wrapText="1" indent="1"/>
      <protection locked="0"/>
    </xf>
    <xf numFmtId="175" fontId="1" fillId="0" borderId="6" xfId="0" applyNumberFormat="1" applyFont="1" applyFill="1" applyBorder="1" applyAlignment="1" applyProtection="1">
      <alignment horizontal="center" vertical="center" wrapText="1"/>
    </xf>
    <xf numFmtId="175" fontId="1" fillId="0" borderId="41" xfId="0" applyNumberFormat="1" applyFont="1" applyFill="1" applyBorder="1" applyAlignment="1" applyProtection="1">
      <alignment horizontal="center" vertical="center" wrapText="1"/>
    </xf>
    <xf numFmtId="175" fontId="1" fillId="0" borderId="8" xfId="0" applyNumberFormat="1" applyFont="1" applyFill="1" applyBorder="1" applyAlignment="1" applyProtection="1">
      <alignment horizontal="center" vertical="center" wrapText="1"/>
    </xf>
    <xf numFmtId="175" fontId="1" fillId="0" borderId="17" xfId="0" applyNumberFormat="1" applyFont="1" applyFill="1" applyBorder="1" applyAlignment="1" applyProtection="1">
      <alignment horizontal="left" vertical="center" wrapText="1" indent="1"/>
    </xf>
    <xf numFmtId="175" fontId="1" fillId="0" borderId="42" xfId="0" applyNumberFormat="1" applyFont="1" applyFill="1" applyBorder="1" applyAlignment="1" applyProtection="1">
      <alignment horizontal="right" vertical="center" wrapText="1" indent="1"/>
    </xf>
    <xf numFmtId="175" fontId="2" fillId="0" borderId="19" xfId="0" applyNumberFormat="1" applyFont="1" applyFill="1" applyBorder="1" applyAlignment="1" applyProtection="1">
      <alignment horizontal="left" vertical="center" wrapText="1" indent="1"/>
    </xf>
    <xf numFmtId="175" fontId="2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75" fontId="2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75" fontId="2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175" fontId="2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175" fontId="2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75" fontId="1" fillId="0" borderId="23" xfId="0" applyNumberFormat="1" applyFont="1" applyFill="1" applyBorder="1" applyAlignment="1" applyProtection="1">
      <alignment horizontal="left" vertical="center" wrapText="1" indent="1"/>
    </xf>
    <xf numFmtId="175" fontId="1" fillId="0" borderId="43" xfId="0" applyNumberFormat="1" applyFont="1" applyFill="1" applyBorder="1" applyAlignment="1" applyProtection="1">
      <alignment horizontal="right" vertical="center" wrapText="1" indent="1"/>
    </xf>
    <xf numFmtId="3" fontId="2" fillId="0" borderId="15" xfId="0" applyNumberFormat="1" applyFont="1" applyBorder="1" applyAlignment="1">
      <alignment horizontal="center" vertical="center" wrapText="1"/>
    </xf>
    <xf numFmtId="3" fontId="1" fillId="0" borderId="15" xfId="0" applyNumberFormat="1" applyFont="1" applyBorder="1" applyAlignment="1">
      <alignment horizontal="center" vertical="center" wrapText="1"/>
    </xf>
    <xf numFmtId="175" fontId="2" fillId="0" borderId="44" xfId="0" applyNumberFormat="1" applyFont="1" applyFill="1" applyBorder="1" applyAlignment="1" applyProtection="1">
      <alignment horizontal="left" vertical="center" wrapText="1" indent="1"/>
    </xf>
    <xf numFmtId="175" fontId="2" fillId="0" borderId="45" xfId="0" applyNumberFormat="1" applyFont="1" applyFill="1" applyBorder="1" applyAlignment="1" applyProtection="1">
      <alignment horizontal="left" vertical="center" wrapText="1" indent="1"/>
    </xf>
    <xf numFmtId="175" fontId="2" fillId="0" borderId="46" xfId="0" applyNumberFormat="1" applyFont="1" applyFill="1" applyBorder="1" applyAlignment="1" applyProtection="1">
      <alignment horizontal="left" vertical="center" wrapText="1" indent="1"/>
    </xf>
    <xf numFmtId="175" fontId="2" fillId="0" borderId="22" xfId="0" applyNumberFormat="1" applyFont="1" applyFill="1" applyBorder="1" applyAlignment="1" applyProtection="1">
      <alignment horizontal="left" vertical="center" wrapText="1" indent="1"/>
    </xf>
    <xf numFmtId="175" fontId="2" fillId="0" borderId="22" xfId="0" applyNumberFormat="1" applyFont="1" applyFill="1" applyBorder="1" applyAlignment="1" applyProtection="1">
      <alignment horizontal="left" vertical="center" wrapText="1" indent="1"/>
      <protection locked="0"/>
    </xf>
    <xf numFmtId="175" fontId="2" fillId="0" borderId="47" xfId="0" applyNumberFormat="1" applyFont="1" applyFill="1" applyBorder="1" applyAlignment="1" applyProtection="1">
      <alignment horizontal="left" vertical="center" wrapText="1" indent="1"/>
      <protection locked="0"/>
    </xf>
    <xf numFmtId="175" fontId="1" fillId="0" borderId="7" xfId="0" applyNumberFormat="1" applyFont="1" applyFill="1" applyBorder="1" applyAlignment="1" applyProtection="1">
      <alignment horizontal="center" vertical="center" wrapText="1"/>
    </xf>
    <xf numFmtId="175" fontId="1" fillId="0" borderId="48" xfId="0" applyNumberFormat="1" applyFont="1" applyFill="1" applyBorder="1" applyAlignment="1" applyProtection="1">
      <alignment horizontal="center" vertical="center" wrapText="1"/>
    </xf>
    <xf numFmtId="175" fontId="1" fillId="0" borderId="18" xfId="0" applyNumberFormat="1" applyFont="1" applyFill="1" applyBorder="1" applyAlignment="1" applyProtection="1">
      <alignment horizontal="right" vertical="center" wrapText="1" indent="1"/>
    </xf>
    <xf numFmtId="175" fontId="1" fillId="0" borderId="29" xfId="0" applyNumberFormat="1" applyFont="1" applyFill="1" applyBorder="1" applyAlignment="1" applyProtection="1">
      <alignment horizontal="right" vertical="center" wrapText="1" indent="1"/>
    </xf>
    <xf numFmtId="175" fontId="3" fillId="0" borderId="20" xfId="0" applyNumberFormat="1" applyFont="1" applyFill="1" applyBorder="1" applyAlignment="1" applyProtection="1">
      <alignment horizontal="right" vertical="center" wrapText="1" indent="1"/>
    </xf>
    <xf numFmtId="175" fontId="2" fillId="0" borderId="24" xfId="0" applyNumberFormat="1" applyFont="1" applyFill="1" applyBorder="1" applyAlignment="1" applyProtection="1">
      <alignment horizontal="left" vertical="center" wrapText="1" indent="1"/>
    </xf>
    <xf numFmtId="175" fontId="2" fillId="0" borderId="36" xfId="0" applyNumberFormat="1" applyFont="1" applyFill="1" applyBorder="1" applyAlignment="1" applyProtection="1">
      <alignment horizontal="left" vertical="center" wrapText="1" indent="1"/>
    </xf>
    <xf numFmtId="175" fontId="2" fillId="0" borderId="31" xfId="2" applyNumberFormat="1" applyFont="1" applyFill="1" applyBorder="1" applyAlignment="1" applyProtection="1">
      <alignment horizontal="right" vertical="center" wrapText="1" indent="1"/>
      <protection locked="0"/>
    </xf>
    <xf numFmtId="3" fontId="1" fillId="0" borderId="0" xfId="0" applyNumberFormat="1" applyFont="1" applyFill="1" applyAlignment="1">
      <alignment horizontal="left" vertical="center"/>
    </xf>
    <xf numFmtId="3" fontId="2" fillId="0" borderId="0" xfId="0" applyNumberFormat="1" applyFont="1" applyFill="1" applyAlignment="1">
      <alignment horizontal="center" vertical="center" wrapText="1"/>
    </xf>
    <xf numFmtId="3" fontId="1" fillId="0" borderId="0" xfId="0" applyNumberFormat="1" applyFont="1" applyFill="1" applyAlignment="1">
      <alignment horizontal="center" vertical="center" wrapText="1"/>
    </xf>
    <xf numFmtId="175" fontId="2" fillId="0" borderId="49" xfId="2" applyNumberFormat="1" applyFont="1" applyFill="1" applyBorder="1" applyAlignment="1" applyProtection="1">
      <alignment horizontal="right" vertical="center" wrapText="1" indent="1"/>
      <protection locked="0"/>
    </xf>
    <xf numFmtId="175" fontId="2" fillId="0" borderId="30" xfId="2" applyNumberFormat="1" applyFont="1" applyFill="1" applyBorder="1" applyAlignment="1" applyProtection="1">
      <alignment horizontal="right" vertical="center" wrapText="1" indent="1"/>
      <protection locked="0"/>
    </xf>
    <xf numFmtId="0" fontId="1" fillId="0" borderId="18" xfId="2" applyFont="1" applyFill="1" applyBorder="1" applyAlignment="1" applyProtection="1">
      <alignment horizontal="left" vertical="center" wrapText="1" indent="1"/>
    </xf>
    <xf numFmtId="3" fontId="2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50" xfId="0" applyNumberFormat="1" applyFont="1" applyBorder="1" applyAlignment="1">
      <alignment horizontal="center" vertical="center" wrapText="1"/>
    </xf>
    <xf numFmtId="3" fontId="2" fillId="0" borderId="40" xfId="0" applyNumberFormat="1" applyFont="1" applyBorder="1" applyAlignment="1">
      <alignment horizontal="center" vertical="center" wrapText="1"/>
    </xf>
    <xf numFmtId="3" fontId="2" fillId="0" borderId="22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left" vertical="center" wrapText="1"/>
    </xf>
    <xf numFmtId="175" fontId="1" fillId="0" borderId="0" xfId="2" applyNumberFormat="1" applyFont="1" applyFill="1" applyBorder="1" applyAlignment="1" applyProtection="1">
      <alignment horizontal="center" vertical="center"/>
    </xf>
    <xf numFmtId="175" fontId="4" fillId="0" borderId="2" xfId="2" applyNumberFormat="1" applyFont="1" applyFill="1" applyBorder="1" applyAlignment="1" applyProtection="1">
      <alignment horizontal="left"/>
    </xf>
    <xf numFmtId="175" fontId="4" fillId="0" borderId="2" xfId="2" applyNumberFormat="1" applyFont="1" applyFill="1" applyBorder="1" applyAlignment="1" applyProtection="1">
      <alignment horizontal="left" vertical="center"/>
    </xf>
    <xf numFmtId="175" fontId="1" fillId="0" borderId="51" xfId="0" applyNumberFormat="1" applyFont="1" applyFill="1" applyBorder="1" applyAlignment="1" applyProtection="1">
      <alignment horizontal="center" vertical="center" wrapText="1"/>
    </xf>
    <xf numFmtId="175" fontId="1" fillId="0" borderId="52" xfId="0" applyNumberFormat="1" applyFont="1" applyFill="1" applyBorder="1" applyAlignment="1" applyProtection="1">
      <alignment horizontal="center" vertical="center" wrapText="1"/>
    </xf>
    <xf numFmtId="175" fontId="6" fillId="0" borderId="41" xfId="0" applyNumberFormat="1" applyFont="1" applyFill="1" applyBorder="1" applyAlignment="1" applyProtection="1">
      <alignment horizontal="center" vertical="center" wrapText="1"/>
    </xf>
    <xf numFmtId="175" fontId="1" fillId="0" borderId="53" xfId="0" applyNumberFormat="1" applyFont="1" applyFill="1" applyBorder="1" applyAlignment="1" applyProtection="1">
      <alignment horizontal="center" vertical="center" wrapText="1"/>
    </xf>
    <xf numFmtId="175" fontId="1" fillId="0" borderId="54" xfId="0" applyNumberFormat="1" applyFont="1" applyFill="1" applyBorder="1" applyAlignment="1" applyProtection="1">
      <alignment horizontal="center" vertical="center" wrapText="1"/>
    </xf>
    <xf numFmtId="175" fontId="2" fillId="0" borderId="0" xfId="0" applyNumberFormat="1" applyFont="1" applyFill="1" applyAlignment="1" applyProtection="1">
      <alignment horizontal="center" vertical="center" wrapText="1"/>
    </xf>
    <xf numFmtId="175" fontId="1" fillId="0" borderId="55" xfId="0" applyNumberFormat="1" applyFont="1" applyFill="1" applyBorder="1" applyAlignment="1" applyProtection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8" xfId="0" applyBorder="1" applyAlignment="1">
      <alignment vertical="center" wrapText="1"/>
    </xf>
  </cellXfs>
  <cellStyles count="3">
    <cellStyle name="CurrencyFormat" xfId="1"/>
    <cellStyle name="Normál" xfId="0" builtinId="0"/>
    <cellStyle name="Normál_KVRENMUNKA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4"/>
  <sheetViews>
    <sheetView zoomScaleNormal="100" zoomScaleSheetLayoutView="100" workbookViewId="0">
      <selection activeCell="B24" sqref="B23:O24"/>
    </sheetView>
  </sheetViews>
  <sheetFormatPr defaultRowHeight="12.75"/>
  <cols>
    <col min="1" max="1" width="3.7109375" style="8" customWidth="1"/>
    <col min="2" max="2" width="15.28515625" style="8" customWidth="1"/>
    <col min="3" max="3" width="11.85546875" style="1" customWidth="1"/>
    <col min="4" max="8" width="11.85546875" style="8" customWidth="1"/>
    <col min="9" max="9" width="11.85546875" style="1" customWidth="1"/>
    <col min="10" max="13" width="11.85546875" style="8" customWidth="1"/>
    <col min="14" max="14" width="11.85546875" style="1" customWidth="1"/>
    <col min="15" max="18" width="11.85546875" style="8" customWidth="1"/>
    <col min="19" max="16384" width="9.140625" style="8"/>
  </cols>
  <sheetData>
    <row r="1" spans="1:17">
      <c r="A1" s="164"/>
      <c r="B1" s="164"/>
      <c r="C1" s="164"/>
      <c r="D1" s="164"/>
      <c r="E1" s="164"/>
    </row>
    <row r="2" spans="1:17" s="159" customFormat="1">
      <c r="A2" s="158" t="s">
        <v>379</v>
      </c>
      <c r="C2" s="160"/>
      <c r="I2" s="160"/>
      <c r="N2" s="160"/>
    </row>
    <row r="3" spans="1:17" s="6" customFormat="1">
      <c r="A3" s="4"/>
      <c r="C3" s="3"/>
      <c r="I3" s="3"/>
      <c r="N3" s="3"/>
    </row>
    <row r="4" spans="1:17" s="6" customFormat="1" hidden="1">
      <c r="A4" s="4"/>
      <c r="C4" s="3"/>
      <c r="I4" s="3"/>
      <c r="N4" s="3"/>
    </row>
    <row r="5" spans="1:17" s="6" customFormat="1">
      <c r="A5" s="165" t="s">
        <v>244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</row>
    <row r="6" spans="1:17" s="6" customFormat="1">
      <c r="A6" s="4"/>
      <c r="C6" s="3"/>
      <c r="I6" s="3"/>
      <c r="N6" s="3"/>
      <c r="Q6" s="7" t="s">
        <v>366</v>
      </c>
    </row>
    <row r="7" spans="1:17" ht="12.75" customHeight="1">
      <c r="A7" s="5"/>
      <c r="B7" s="5"/>
      <c r="C7" s="2"/>
      <c r="D7" s="166" t="s">
        <v>252</v>
      </c>
      <c r="E7" s="166"/>
      <c r="F7" s="166"/>
      <c r="G7" s="166"/>
      <c r="H7" s="166"/>
      <c r="I7" s="166"/>
      <c r="J7" s="166" t="s">
        <v>255</v>
      </c>
      <c r="K7" s="166"/>
      <c r="L7" s="166"/>
      <c r="M7" s="166"/>
      <c r="N7" s="166"/>
      <c r="O7" s="5"/>
      <c r="P7" s="5"/>
      <c r="Q7" s="5"/>
    </row>
    <row r="8" spans="1:17" ht="83.25" customHeight="1">
      <c r="A8" s="5"/>
      <c r="B8" s="5" t="s">
        <v>251</v>
      </c>
      <c r="C8" s="2" t="s">
        <v>315</v>
      </c>
      <c r="D8" s="5" t="s">
        <v>253</v>
      </c>
      <c r="E8" s="5" t="s">
        <v>284</v>
      </c>
      <c r="F8" s="5" t="s">
        <v>254</v>
      </c>
      <c r="G8" s="5" t="s">
        <v>304</v>
      </c>
      <c r="H8" s="5" t="s">
        <v>247</v>
      </c>
      <c r="I8" s="2" t="s">
        <v>313</v>
      </c>
      <c r="J8" s="5" t="s">
        <v>256</v>
      </c>
      <c r="K8" s="5" t="s">
        <v>257</v>
      </c>
      <c r="L8" s="5" t="s">
        <v>310</v>
      </c>
      <c r="M8" s="2" t="s">
        <v>314</v>
      </c>
      <c r="N8" s="5" t="s">
        <v>365</v>
      </c>
      <c r="O8" s="5" t="s">
        <v>311</v>
      </c>
      <c r="P8" s="5" t="s">
        <v>312</v>
      </c>
      <c r="Q8" s="5" t="s">
        <v>263</v>
      </c>
    </row>
    <row r="9" spans="1:17" hidden="1">
      <c r="A9" s="5"/>
      <c r="B9" s="5"/>
      <c r="C9" s="2"/>
      <c r="D9" s="5" t="s">
        <v>258</v>
      </c>
      <c r="E9" s="5">
        <v>53</v>
      </c>
      <c r="F9" s="5" t="s">
        <v>259</v>
      </c>
      <c r="G9" s="5">
        <v>381</v>
      </c>
      <c r="H9" s="5" t="s">
        <v>261</v>
      </c>
      <c r="I9" s="2"/>
      <c r="J9" s="5" t="s">
        <v>262</v>
      </c>
      <c r="K9" s="5">
        <v>13</v>
      </c>
      <c r="L9" s="5">
        <v>18</v>
      </c>
      <c r="M9" s="2"/>
      <c r="N9" s="5">
        <v>432121</v>
      </c>
      <c r="O9" s="5">
        <v>19</v>
      </c>
      <c r="P9" s="5">
        <v>19</v>
      </c>
      <c r="Q9" s="5">
        <v>59</v>
      </c>
    </row>
    <row r="10" spans="1:17" ht="14.25" customHeight="1">
      <c r="A10" s="167" t="s">
        <v>260</v>
      </c>
      <c r="B10" s="168"/>
      <c r="C10" s="169"/>
      <c r="D10" s="5"/>
      <c r="E10" s="5"/>
      <c r="F10" s="5"/>
      <c r="G10" s="5"/>
      <c r="H10" s="5"/>
      <c r="I10" s="2"/>
      <c r="J10" s="5"/>
      <c r="K10" s="5"/>
      <c r="L10" s="5"/>
      <c r="M10" s="2"/>
      <c r="N10" s="5"/>
      <c r="O10" s="5"/>
      <c r="P10" s="5"/>
      <c r="Q10" s="5"/>
    </row>
    <row r="11" spans="1:17" ht="28.5" customHeight="1">
      <c r="A11" s="5"/>
      <c r="B11" s="8" t="s">
        <v>242</v>
      </c>
      <c r="C11" s="2">
        <f>I11+M11+N11+O11+Q11</f>
        <v>23959000</v>
      </c>
      <c r="D11" s="5">
        <v>6972000</v>
      </c>
      <c r="E11" s="5">
        <v>1497000</v>
      </c>
      <c r="F11" s="5">
        <v>11346212</v>
      </c>
      <c r="G11" s="5">
        <v>1225000</v>
      </c>
      <c r="H11" s="5">
        <v>1867000</v>
      </c>
      <c r="I11" s="2">
        <f>SUM(D11:H11)</f>
        <v>22907212</v>
      </c>
      <c r="J11" s="5"/>
      <c r="K11" s="5">
        <v>508000</v>
      </c>
      <c r="L11" s="5"/>
      <c r="M11" s="2">
        <f>SUM(J11:L11)</f>
        <v>508000</v>
      </c>
      <c r="N11" s="5">
        <v>543788</v>
      </c>
      <c r="O11" s="5"/>
      <c r="P11" s="5"/>
      <c r="Q11" s="5"/>
    </row>
    <row r="12" spans="1:17" ht="28.5" customHeight="1">
      <c r="A12" s="5"/>
      <c r="B12" s="5" t="s">
        <v>243</v>
      </c>
      <c r="C12" s="2">
        <f>I12+M12+N12+O12+Q12</f>
        <v>26515771</v>
      </c>
      <c r="D12" s="5">
        <v>6920000</v>
      </c>
      <c r="E12" s="5">
        <v>1455000</v>
      </c>
      <c r="F12" s="5">
        <v>9071612</v>
      </c>
      <c r="G12" s="5">
        <v>1046000</v>
      </c>
      <c r="H12" s="5">
        <v>6382771</v>
      </c>
      <c r="I12" s="2">
        <f>SUM(D12:H12)</f>
        <v>24875383</v>
      </c>
      <c r="J12" s="5"/>
      <c r="K12" s="5">
        <v>1096600</v>
      </c>
      <c r="L12" s="5"/>
      <c r="M12" s="2">
        <f>SUM(J12:L12)</f>
        <v>1096600</v>
      </c>
      <c r="N12" s="5">
        <v>543788</v>
      </c>
      <c r="O12" s="5"/>
      <c r="P12" s="5"/>
      <c r="Q12" s="5"/>
    </row>
    <row r="14" spans="1:17">
      <c r="A14" s="4" t="s">
        <v>380</v>
      </c>
    </row>
    <row r="15" spans="1:17" s="6" customFormat="1">
      <c r="A15" s="4"/>
      <c r="C15" s="3"/>
      <c r="I15" s="3"/>
      <c r="N15" s="3"/>
    </row>
    <row r="16" spans="1:17" s="6" customFormat="1" hidden="1">
      <c r="A16" s="4"/>
      <c r="C16" s="3"/>
      <c r="I16" s="3"/>
      <c r="N16" s="3"/>
    </row>
    <row r="17" spans="1:17" s="6" customFormat="1">
      <c r="A17" s="165" t="s">
        <v>167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</row>
    <row r="18" spans="1:17" s="6" customFormat="1">
      <c r="A18" s="4"/>
      <c r="C18" s="3"/>
      <c r="I18" s="3"/>
      <c r="N18" s="3"/>
      <c r="Q18" s="7" t="s">
        <v>367</v>
      </c>
    </row>
    <row r="19" spans="1:17" ht="16.5" customHeight="1">
      <c r="A19" s="5"/>
      <c r="B19" s="5"/>
      <c r="C19" s="2"/>
      <c r="D19" s="166" t="s">
        <v>264</v>
      </c>
      <c r="E19" s="166"/>
      <c r="F19" s="166"/>
      <c r="G19" s="166"/>
      <c r="H19" s="166"/>
      <c r="I19" s="166"/>
      <c r="J19" s="167" t="s">
        <v>265</v>
      </c>
      <c r="K19" s="168"/>
      <c r="L19" s="168"/>
      <c r="M19" s="169"/>
      <c r="N19" s="5"/>
      <c r="O19" s="5"/>
      <c r="P19" s="5"/>
      <c r="Q19" s="5"/>
    </row>
    <row r="20" spans="1:17" ht="51">
      <c r="A20" s="5"/>
      <c r="B20" s="5" t="s">
        <v>251</v>
      </c>
      <c r="C20" s="2" t="s">
        <v>316</v>
      </c>
      <c r="D20" s="5" t="s">
        <v>305</v>
      </c>
      <c r="E20" s="5" t="s">
        <v>306</v>
      </c>
      <c r="F20" s="5" t="s">
        <v>307</v>
      </c>
      <c r="G20" s="5" t="s">
        <v>264</v>
      </c>
      <c r="H20" s="5" t="s">
        <v>168</v>
      </c>
      <c r="I20" s="2" t="s">
        <v>308</v>
      </c>
      <c r="J20" s="5" t="s">
        <v>249</v>
      </c>
      <c r="K20" s="5" t="s">
        <v>265</v>
      </c>
      <c r="L20" s="5" t="s">
        <v>169</v>
      </c>
      <c r="M20" s="2" t="s">
        <v>309</v>
      </c>
      <c r="N20" s="5" t="s">
        <v>250</v>
      </c>
      <c r="O20" s="5" t="s">
        <v>301</v>
      </c>
      <c r="P20" s="5" t="s">
        <v>266</v>
      </c>
      <c r="Q20" s="5" t="s">
        <v>267</v>
      </c>
    </row>
    <row r="21" spans="1:17" hidden="1">
      <c r="A21" s="5"/>
      <c r="B21" s="5"/>
      <c r="C21" s="2"/>
      <c r="D21" s="5">
        <v>464</v>
      </c>
      <c r="E21" s="5"/>
      <c r="F21" s="5" t="s">
        <v>302</v>
      </c>
      <c r="G21" s="5">
        <v>92</v>
      </c>
      <c r="H21" s="5" t="s">
        <v>268</v>
      </c>
      <c r="I21" s="2"/>
      <c r="J21" s="5">
        <v>93</v>
      </c>
      <c r="K21" s="5">
        <v>465</v>
      </c>
      <c r="L21" s="5"/>
      <c r="M21" s="2"/>
      <c r="N21" s="5">
        <v>1943</v>
      </c>
      <c r="O21" s="5">
        <v>451</v>
      </c>
      <c r="P21" s="5">
        <v>43141</v>
      </c>
      <c r="Q21" s="5">
        <v>98</v>
      </c>
    </row>
    <row r="22" spans="1:17" ht="12.75" customHeight="1">
      <c r="A22" s="167" t="s">
        <v>260</v>
      </c>
      <c r="B22" s="168"/>
      <c r="C22" s="169"/>
      <c r="D22" s="5"/>
      <c r="E22" s="5"/>
      <c r="F22" s="5"/>
      <c r="G22" s="5"/>
      <c r="H22" s="5"/>
      <c r="I22" s="2"/>
      <c r="J22" s="5"/>
      <c r="K22" s="5"/>
      <c r="L22" s="5"/>
      <c r="M22" s="2"/>
      <c r="N22" s="5"/>
      <c r="O22" s="5"/>
      <c r="P22" s="5"/>
      <c r="Q22" s="5"/>
    </row>
    <row r="23" spans="1:17" ht="28.5" customHeight="1">
      <c r="A23" s="5"/>
      <c r="B23" s="8" t="s">
        <v>242</v>
      </c>
      <c r="C23" s="2">
        <f>I23+M23+N23+O23+P23+Q23</f>
        <v>23959000</v>
      </c>
      <c r="D23" s="5">
        <v>14858000</v>
      </c>
      <c r="E23" s="5">
        <v>1400000</v>
      </c>
      <c r="F23" s="5">
        <v>675000</v>
      </c>
      <c r="G23" s="5">
        <v>712000</v>
      </c>
      <c r="H23" s="5"/>
      <c r="I23" s="2">
        <f>SUM(D23:H23)</f>
        <v>17645000</v>
      </c>
      <c r="J23" s="5">
        <v>0</v>
      </c>
      <c r="K23" s="5">
        <v>0</v>
      </c>
      <c r="L23" s="5"/>
      <c r="M23" s="2">
        <f>SUM(J23:L23)</f>
        <v>0</v>
      </c>
      <c r="N23" s="5">
        <v>0</v>
      </c>
      <c r="O23" s="5">
        <v>0</v>
      </c>
      <c r="P23" s="5">
        <v>0</v>
      </c>
      <c r="Q23" s="5">
        <v>6314000</v>
      </c>
    </row>
    <row r="24" spans="1:17" ht="28.5" customHeight="1">
      <c r="A24" s="142"/>
      <c r="B24" s="142" t="s">
        <v>243</v>
      </c>
      <c r="C24" s="143">
        <f>I24+M24+N24+O24+P24+Q24</f>
        <v>26515771</v>
      </c>
      <c r="D24" s="142">
        <v>15959935</v>
      </c>
      <c r="E24" s="142">
        <v>2191707</v>
      </c>
      <c r="F24" s="142">
        <v>1017000</v>
      </c>
      <c r="G24" s="142">
        <v>747324</v>
      </c>
      <c r="H24" s="142"/>
      <c r="I24" s="143">
        <f>SUM(D24:H24)</f>
        <v>19915966</v>
      </c>
      <c r="J24" s="142">
        <v>0</v>
      </c>
      <c r="K24" s="142">
        <v>0</v>
      </c>
      <c r="L24" s="142">
        <v>42111</v>
      </c>
      <c r="M24" s="143">
        <f>SUM(J24:L24)</f>
        <v>42111</v>
      </c>
      <c r="N24" s="142">
        <v>658135</v>
      </c>
      <c r="O24" s="142">
        <v>0</v>
      </c>
      <c r="P24" s="142">
        <v>0</v>
      </c>
      <c r="Q24" s="142">
        <v>5899559</v>
      </c>
    </row>
  </sheetData>
  <mergeCells count="9">
    <mergeCell ref="A1:E1"/>
    <mergeCell ref="A5:Q5"/>
    <mergeCell ref="J7:N7"/>
    <mergeCell ref="D7:I7"/>
    <mergeCell ref="A22:C22"/>
    <mergeCell ref="A10:C10"/>
    <mergeCell ref="A17:Q17"/>
    <mergeCell ref="D19:I19"/>
    <mergeCell ref="J19:M19"/>
  </mergeCells>
  <phoneticPr fontId="0" type="noConversion"/>
  <pageMargins left="0.19685039370078741" right="0.19685039370078741" top="0.78740157480314965" bottom="0.19685039370078741" header="0.51181102362204722" footer="0.51181102362204722"/>
  <pageSetup paperSize="9" scale="74" orientation="landscape" r:id="rId1"/>
  <headerFooter alignWithMargins="0">
    <oddHeader>&amp;C
Debercsény Község Önkormányzata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9"/>
  <sheetViews>
    <sheetView topLeftCell="A91" zoomScaleNormal="100" workbookViewId="0">
      <selection activeCell="F80" sqref="F80"/>
    </sheetView>
  </sheetViews>
  <sheetFormatPr defaultRowHeight="15.95" customHeight="1"/>
  <cols>
    <col min="1" max="1" width="7" style="10" customWidth="1"/>
    <col min="2" max="2" width="67.42578125" style="10" customWidth="1"/>
    <col min="3" max="4" width="11.85546875" style="12" bestFit="1" customWidth="1"/>
    <col min="5" max="16384" width="9.140625" style="10"/>
  </cols>
  <sheetData>
    <row r="1" spans="1:4" ht="15.95" customHeight="1">
      <c r="A1" s="170"/>
      <c r="B1" s="170"/>
      <c r="C1" s="170"/>
      <c r="D1" s="170"/>
    </row>
    <row r="2" spans="1:4" ht="15.95" customHeight="1">
      <c r="A2" s="4" t="s">
        <v>381</v>
      </c>
      <c r="B2" s="8"/>
      <c r="C2" s="1"/>
      <c r="D2" s="8"/>
    </row>
    <row r="3" spans="1:4" ht="14.25" customHeight="1">
      <c r="A3" s="165"/>
      <c r="B3" s="165"/>
    </row>
    <row r="4" spans="1:4" ht="15.95" customHeight="1">
      <c r="A4" s="171" t="s">
        <v>236</v>
      </c>
      <c r="B4" s="171"/>
      <c r="C4" s="171"/>
      <c r="D4" s="171"/>
    </row>
    <row r="5" spans="1:4" ht="15.95" customHeight="1">
      <c r="A5" s="13"/>
      <c r="B5" s="13"/>
      <c r="C5" s="13"/>
      <c r="D5" s="13"/>
    </row>
    <row r="6" spans="1:4" ht="15.95" customHeight="1" thickBot="1">
      <c r="A6" s="173" t="s">
        <v>173</v>
      </c>
      <c r="B6" s="173"/>
      <c r="C6" s="9"/>
      <c r="D6" s="9"/>
    </row>
    <row r="7" spans="1:4" ht="27" customHeight="1" thickBot="1">
      <c r="A7" s="14" t="s">
        <v>317</v>
      </c>
      <c r="B7" s="15" t="s">
        <v>318</v>
      </c>
      <c r="C7" s="16" t="s">
        <v>242</v>
      </c>
      <c r="D7" s="16" t="s">
        <v>243</v>
      </c>
    </row>
    <row r="8" spans="1:4" ht="12" customHeight="1" thickBot="1">
      <c r="A8" s="17">
        <v>1</v>
      </c>
      <c r="B8" s="18">
        <v>2</v>
      </c>
      <c r="C8" s="19">
        <v>3</v>
      </c>
      <c r="D8" s="19">
        <v>4</v>
      </c>
    </row>
    <row r="9" spans="1:4" ht="12" customHeight="1" thickBot="1">
      <c r="A9" s="20" t="s">
        <v>271</v>
      </c>
      <c r="B9" s="21" t="s">
        <v>319</v>
      </c>
      <c r="C9" s="22">
        <f>+C10+C11+C12+C13+C14+C15</f>
        <v>14858000</v>
      </c>
      <c r="D9" s="22">
        <f>+D10+D11+D12+D13+D14+D15</f>
        <v>15959935</v>
      </c>
    </row>
    <row r="10" spans="1:4" ht="12" customHeight="1">
      <c r="A10" s="23" t="s">
        <v>320</v>
      </c>
      <c r="B10" s="24" t="s">
        <v>321</v>
      </c>
      <c r="C10" s="25">
        <v>8843250</v>
      </c>
      <c r="D10" s="25">
        <v>9843250</v>
      </c>
    </row>
    <row r="11" spans="1:4" ht="12" customHeight="1">
      <c r="A11" s="26" t="s">
        <v>322</v>
      </c>
      <c r="B11" s="27" t="s">
        <v>323</v>
      </c>
      <c r="C11" s="28">
        <v>3551440</v>
      </c>
      <c r="D11" s="28">
        <v>3722852</v>
      </c>
    </row>
    <row r="12" spans="1:4" ht="12" customHeight="1">
      <c r="A12" s="26" t="s">
        <v>324</v>
      </c>
      <c r="B12" s="27" t="s">
        <v>325</v>
      </c>
      <c r="C12" s="28">
        <v>1200000</v>
      </c>
      <c r="D12" s="161">
        <v>1200000</v>
      </c>
    </row>
    <row r="13" spans="1:4" ht="12" customHeight="1">
      <c r="A13" s="26" t="s">
        <v>326</v>
      </c>
      <c r="B13" s="27" t="s">
        <v>327</v>
      </c>
      <c r="C13" s="28"/>
      <c r="D13" s="157"/>
    </row>
    <row r="14" spans="1:4" ht="12" customHeight="1">
      <c r="A14" s="26" t="s">
        <v>328</v>
      </c>
      <c r="B14" s="27" t="s">
        <v>329</v>
      </c>
      <c r="C14" s="28">
        <v>1263310</v>
      </c>
      <c r="D14" s="162">
        <v>1193833</v>
      </c>
    </row>
    <row r="15" spans="1:4" ht="12" customHeight="1" thickBot="1">
      <c r="A15" s="29" t="s">
        <v>330</v>
      </c>
      <c r="B15" s="30" t="s">
        <v>368</v>
      </c>
      <c r="C15" s="28"/>
      <c r="D15" s="161"/>
    </row>
    <row r="16" spans="1:4" ht="12" customHeight="1" thickBot="1">
      <c r="A16" s="20" t="s">
        <v>272</v>
      </c>
      <c r="B16" s="31" t="s">
        <v>331</v>
      </c>
      <c r="C16" s="22">
        <f>+C17+C18+C19+C20+C21</f>
        <v>1400000</v>
      </c>
      <c r="D16" s="22">
        <f>+D17+D18+D19+D20+D21</f>
        <v>2191707</v>
      </c>
    </row>
    <row r="17" spans="1:4" ht="12" customHeight="1">
      <c r="A17" s="23" t="s">
        <v>332</v>
      </c>
      <c r="B17" s="24" t="s">
        <v>333</v>
      </c>
      <c r="C17" s="25"/>
      <c r="D17" s="25"/>
    </row>
    <row r="18" spans="1:4" ht="12" customHeight="1">
      <c r="A18" s="26" t="s">
        <v>334</v>
      </c>
      <c r="B18" s="27" t="s">
        <v>335</v>
      </c>
      <c r="C18" s="28"/>
      <c r="D18" s="28"/>
    </row>
    <row r="19" spans="1:4" ht="12" customHeight="1">
      <c r="A19" s="26" t="s">
        <v>336</v>
      </c>
      <c r="B19" s="27" t="s">
        <v>337</v>
      </c>
      <c r="C19" s="28"/>
      <c r="D19" s="28"/>
    </row>
    <row r="20" spans="1:4" ht="12" customHeight="1">
      <c r="A20" s="26" t="s">
        <v>338</v>
      </c>
      <c r="B20" s="27" t="s">
        <v>339</v>
      </c>
      <c r="C20" s="28"/>
      <c r="D20" s="28"/>
    </row>
    <row r="21" spans="1:4" ht="12" customHeight="1">
      <c r="A21" s="26" t="s">
        <v>340</v>
      </c>
      <c r="B21" s="27" t="s">
        <v>341</v>
      </c>
      <c r="C21" s="28">
        <v>1400000</v>
      </c>
      <c r="D21" s="28">
        <v>2191707</v>
      </c>
    </row>
    <row r="22" spans="1:4" ht="12" customHeight="1" thickBot="1">
      <c r="A22" s="29" t="s">
        <v>342</v>
      </c>
      <c r="B22" s="30" t="s">
        <v>343</v>
      </c>
      <c r="C22" s="32"/>
      <c r="D22" s="32"/>
    </row>
    <row r="23" spans="1:4" ht="12" customHeight="1" thickBot="1">
      <c r="A23" s="20" t="s">
        <v>273</v>
      </c>
      <c r="B23" s="21" t="s">
        <v>344</v>
      </c>
      <c r="C23" s="22">
        <f>+C24+C25+C26+C27+C28</f>
        <v>0</v>
      </c>
      <c r="D23" s="22">
        <f>+D24+D25+D26+D27+D28</f>
        <v>0</v>
      </c>
    </row>
    <row r="24" spans="1:4" ht="12" customHeight="1">
      <c r="A24" s="23" t="s">
        <v>345</v>
      </c>
      <c r="B24" s="24" t="s">
        <v>346</v>
      </c>
      <c r="C24" s="25"/>
      <c r="D24" s="25"/>
    </row>
    <row r="25" spans="1:4" ht="12" customHeight="1">
      <c r="A25" s="26" t="s">
        <v>347</v>
      </c>
      <c r="B25" s="27" t="s">
        <v>348</v>
      </c>
      <c r="C25" s="28"/>
      <c r="D25" s="28"/>
    </row>
    <row r="26" spans="1:4" ht="12" customHeight="1">
      <c r="A26" s="26" t="s">
        <v>349</v>
      </c>
      <c r="B26" s="27" t="s">
        <v>350</v>
      </c>
      <c r="C26" s="28"/>
      <c r="D26" s="28"/>
    </row>
    <row r="27" spans="1:4" ht="12" customHeight="1">
      <c r="A27" s="26" t="s">
        <v>351</v>
      </c>
      <c r="B27" s="27" t="s">
        <v>352</v>
      </c>
      <c r="C27" s="28"/>
      <c r="D27" s="28"/>
    </row>
    <row r="28" spans="1:4" ht="12" customHeight="1">
      <c r="A28" s="26" t="s">
        <v>353</v>
      </c>
      <c r="B28" s="27" t="s">
        <v>354</v>
      </c>
      <c r="C28" s="28"/>
      <c r="D28" s="28"/>
    </row>
    <row r="29" spans="1:4" ht="12" customHeight="1" thickBot="1">
      <c r="A29" s="29" t="s">
        <v>355</v>
      </c>
      <c r="B29" s="30" t="s">
        <v>356</v>
      </c>
      <c r="C29" s="32"/>
      <c r="D29" s="32"/>
    </row>
    <row r="30" spans="1:4" ht="12" customHeight="1" thickBot="1">
      <c r="A30" s="20" t="s">
        <v>357</v>
      </c>
      <c r="B30" s="21" t="s">
        <v>358</v>
      </c>
      <c r="C30" s="22">
        <f>+C31+C35+C36+C37</f>
        <v>675000</v>
      </c>
      <c r="D30" s="22">
        <f>+D31+D35+D36+D37</f>
        <v>1017000</v>
      </c>
    </row>
    <row r="31" spans="1:4" ht="12" customHeight="1">
      <c r="A31" s="23" t="s">
        <v>359</v>
      </c>
      <c r="B31" s="24" t="s">
        <v>360</v>
      </c>
      <c r="C31" s="33">
        <f>SUM(C32:C34)</f>
        <v>500000</v>
      </c>
      <c r="D31" s="33">
        <f>SUM(D32:D34)</f>
        <v>747000</v>
      </c>
    </row>
    <row r="32" spans="1:4" ht="12" customHeight="1">
      <c r="A32" s="26" t="s">
        <v>361</v>
      </c>
      <c r="B32" s="114" t="s">
        <v>237</v>
      </c>
      <c r="C32" s="28">
        <v>400000</v>
      </c>
      <c r="D32" s="28">
        <v>293000</v>
      </c>
    </row>
    <row r="33" spans="1:4" ht="12" customHeight="1">
      <c r="A33" s="26"/>
      <c r="B33" s="114" t="s">
        <v>238</v>
      </c>
      <c r="C33" s="28">
        <v>100000</v>
      </c>
      <c r="D33" s="28">
        <v>454000</v>
      </c>
    </row>
    <row r="34" spans="1:4" ht="12" customHeight="1">
      <c r="A34" s="26" t="s">
        <v>362</v>
      </c>
      <c r="B34" s="114" t="s">
        <v>239</v>
      </c>
      <c r="C34" s="28"/>
      <c r="D34" s="28"/>
    </row>
    <row r="35" spans="1:4" ht="12" customHeight="1">
      <c r="A35" s="26" t="s">
        <v>363</v>
      </c>
      <c r="B35" s="27" t="s">
        <v>303</v>
      </c>
      <c r="C35" s="28">
        <v>150000</v>
      </c>
      <c r="D35" s="28">
        <v>243000</v>
      </c>
    </row>
    <row r="36" spans="1:4" ht="12" customHeight="1">
      <c r="A36" s="26" t="s">
        <v>364</v>
      </c>
      <c r="B36" s="27" t="s">
        <v>0</v>
      </c>
      <c r="C36" s="28">
        <v>15000</v>
      </c>
      <c r="D36" s="28">
        <v>8000</v>
      </c>
    </row>
    <row r="37" spans="1:4" ht="12" customHeight="1" thickBot="1">
      <c r="A37" s="29" t="s">
        <v>1</v>
      </c>
      <c r="B37" s="30" t="s">
        <v>2</v>
      </c>
      <c r="C37" s="32">
        <v>10000</v>
      </c>
      <c r="D37" s="32">
        <v>19000</v>
      </c>
    </row>
    <row r="38" spans="1:4" ht="12" customHeight="1" thickBot="1">
      <c r="A38" s="20" t="s">
        <v>275</v>
      </c>
      <c r="B38" s="21" t="s">
        <v>3</v>
      </c>
      <c r="C38" s="22">
        <f>SUM(C39:C48)</f>
        <v>712000</v>
      </c>
      <c r="D38" s="22">
        <f>SUM(D39:D48)</f>
        <v>747324</v>
      </c>
    </row>
    <row r="39" spans="1:4" ht="12" customHeight="1">
      <c r="A39" s="23" t="s">
        <v>4</v>
      </c>
      <c r="B39" s="24" t="s">
        <v>5</v>
      </c>
      <c r="C39" s="25"/>
      <c r="D39" s="25"/>
    </row>
    <row r="40" spans="1:4" ht="12" customHeight="1">
      <c r="A40" s="26" t="s">
        <v>6</v>
      </c>
      <c r="B40" s="27" t="s">
        <v>7</v>
      </c>
      <c r="C40" s="28">
        <v>0</v>
      </c>
      <c r="D40" s="28">
        <v>73000</v>
      </c>
    </row>
    <row r="41" spans="1:4" ht="12" customHeight="1">
      <c r="A41" s="26" t="s">
        <v>8</v>
      </c>
      <c r="B41" s="27" t="s">
        <v>9</v>
      </c>
      <c r="C41" s="28"/>
      <c r="D41" s="28"/>
    </row>
    <row r="42" spans="1:4" ht="12" customHeight="1">
      <c r="A42" s="26" t="s">
        <v>10</v>
      </c>
      <c r="B42" s="27" t="s">
        <v>11</v>
      </c>
      <c r="C42" s="28">
        <v>565000</v>
      </c>
      <c r="D42" s="28">
        <v>345000</v>
      </c>
    </row>
    <row r="43" spans="1:4" ht="12" customHeight="1">
      <c r="A43" s="26" t="s">
        <v>12</v>
      </c>
      <c r="B43" s="27" t="s">
        <v>13</v>
      </c>
      <c r="C43" s="28">
        <v>115000</v>
      </c>
      <c r="D43" s="28">
        <v>284000</v>
      </c>
    </row>
    <row r="44" spans="1:4" ht="12" customHeight="1">
      <c r="A44" s="26" t="s">
        <v>14</v>
      </c>
      <c r="B44" s="27" t="s">
        <v>15</v>
      </c>
      <c r="C44" s="28">
        <v>31000</v>
      </c>
      <c r="D44" s="28">
        <v>0</v>
      </c>
    </row>
    <row r="45" spans="1:4" ht="12" customHeight="1">
      <c r="A45" s="26" t="s">
        <v>16</v>
      </c>
      <c r="B45" s="27" t="s">
        <v>17</v>
      </c>
      <c r="C45" s="28"/>
      <c r="D45" s="28"/>
    </row>
    <row r="46" spans="1:4" ht="12" customHeight="1">
      <c r="A46" s="26" t="s">
        <v>18</v>
      </c>
      <c r="B46" s="27" t="s">
        <v>19</v>
      </c>
      <c r="C46" s="28">
        <v>1000</v>
      </c>
      <c r="D46" s="28">
        <v>1000</v>
      </c>
    </row>
    <row r="47" spans="1:4" ht="12" customHeight="1">
      <c r="A47" s="26" t="s">
        <v>20</v>
      </c>
      <c r="B47" s="27" t="s">
        <v>21</v>
      </c>
      <c r="C47" s="28">
        <v>0</v>
      </c>
      <c r="D47" s="28">
        <v>44324</v>
      </c>
    </row>
    <row r="48" spans="1:4" ht="12" customHeight="1" thickBot="1">
      <c r="A48" s="29" t="s">
        <v>22</v>
      </c>
      <c r="B48" s="30" t="s">
        <v>23</v>
      </c>
      <c r="C48" s="32"/>
      <c r="D48" s="32"/>
    </row>
    <row r="49" spans="1:4" ht="12" customHeight="1" thickBot="1">
      <c r="A49" s="20" t="s">
        <v>276</v>
      </c>
      <c r="B49" s="21" t="s">
        <v>24</v>
      </c>
      <c r="C49" s="22">
        <f>SUM(C50:C54)</f>
        <v>0</v>
      </c>
      <c r="D49" s="22">
        <f>SUM(D50:D54)</f>
        <v>0</v>
      </c>
    </row>
    <row r="50" spans="1:4" ht="12" customHeight="1">
      <c r="A50" s="23" t="s">
        <v>25</v>
      </c>
      <c r="B50" s="24" t="s">
        <v>26</v>
      </c>
      <c r="C50" s="25"/>
      <c r="D50" s="25"/>
    </row>
    <row r="51" spans="1:4" ht="12" customHeight="1">
      <c r="A51" s="26" t="s">
        <v>27</v>
      </c>
      <c r="B51" s="27" t="s">
        <v>28</v>
      </c>
      <c r="C51" s="28"/>
      <c r="D51" s="28">
        <v>0</v>
      </c>
    </row>
    <row r="52" spans="1:4" ht="12" customHeight="1">
      <c r="A52" s="26" t="s">
        <v>29</v>
      </c>
      <c r="B52" s="27" t="s">
        <v>30</v>
      </c>
      <c r="C52" s="28"/>
      <c r="D52" s="28"/>
    </row>
    <row r="53" spans="1:4" ht="12" customHeight="1">
      <c r="A53" s="26" t="s">
        <v>31</v>
      </c>
      <c r="B53" s="27" t="s">
        <v>32</v>
      </c>
      <c r="C53" s="28"/>
      <c r="D53" s="28"/>
    </row>
    <row r="54" spans="1:4" ht="12" customHeight="1" thickBot="1">
      <c r="A54" s="29" t="s">
        <v>33</v>
      </c>
      <c r="B54" s="30" t="s">
        <v>34</v>
      </c>
      <c r="C54" s="32"/>
      <c r="D54" s="32"/>
    </row>
    <row r="55" spans="1:4" ht="12" customHeight="1" thickBot="1">
      <c r="A55" s="20" t="s">
        <v>35</v>
      </c>
      <c r="B55" s="21" t="s">
        <v>36</v>
      </c>
      <c r="C55" s="22">
        <f>SUM(C56:C58)</f>
        <v>0</v>
      </c>
      <c r="D55" s="22">
        <f>SUM(D56:D58)</f>
        <v>0</v>
      </c>
    </row>
    <row r="56" spans="1:4" ht="12" customHeight="1">
      <c r="A56" s="23" t="s">
        <v>37</v>
      </c>
      <c r="B56" s="24" t="s">
        <v>38</v>
      </c>
      <c r="C56" s="25"/>
      <c r="D56" s="25"/>
    </row>
    <row r="57" spans="1:4" ht="12" customHeight="1">
      <c r="A57" s="26" t="s">
        <v>39</v>
      </c>
      <c r="B57" s="27" t="s">
        <v>40</v>
      </c>
      <c r="C57" s="28"/>
      <c r="D57" s="28"/>
    </row>
    <row r="58" spans="1:4" ht="12" customHeight="1">
      <c r="A58" s="26" t="s">
        <v>41</v>
      </c>
      <c r="B58" s="27" t="s">
        <v>42</v>
      </c>
      <c r="C58" s="28"/>
      <c r="D58" s="28"/>
    </row>
    <row r="59" spans="1:4" ht="12" customHeight="1" thickBot="1">
      <c r="A59" s="29" t="s">
        <v>43</v>
      </c>
      <c r="B59" s="30" t="s">
        <v>44</v>
      </c>
      <c r="C59" s="32"/>
      <c r="D59" s="32"/>
    </row>
    <row r="60" spans="1:4" ht="12" customHeight="1" thickBot="1">
      <c r="A60" s="20" t="s">
        <v>278</v>
      </c>
      <c r="B60" s="31" t="s">
        <v>45</v>
      </c>
      <c r="C60" s="22">
        <f>SUM(C61:C63)</f>
        <v>0</v>
      </c>
      <c r="D60" s="22">
        <f>SUM(D61:D63)</f>
        <v>42111</v>
      </c>
    </row>
    <row r="61" spans="1:4" ht="12" customHeight="1">
      <c r="A61" s="23" t="s">
        <v>46</v>
      </c>
      <c r="B61" s="24" t="s">
        <v>47</v>
      </c>
      <c r="C61" s="28"/>
      <c r="D61" s="28"/>
    </row>
    <row r="62" spans="1:4" ht="12" customHeight="1">
      <c r="A62" s="26" t="s">
        <v>48</v>
      </c>
      <c r="B62" s="27" t="s">
        <v>49</v>
      </c>
      <c r="C62" s="28">
        <v>0</v>
      </c>
      <c r="D62" s="28">
        <v>42111</v>
      </c>
    </row>
    <row r="63" spans="1:4" ht="12" customHeight="1">
      <c r="A63" s="26" t="s">
        <v>50</v>
      </c>
      <c r="B63" s="27" t="s">
        <v>51</v>
      </c>
      <c r="C63" s="28"/>
      <c r="D63" s="28"/>
    </row>
    <row r="64" spans="1:4" ht="12" customHeight="1" thickBot="1">
      <c r="A64" s="29" t="s">
        <v>52</v>
      </c>
      <c r="B64" s="30" t="s">
        <v>53</v>
      </c>
      <c r="C64" s="28"/>
      <c r="D64" s="28"/>
    </row>
    <row r="65" spans="1:4" ht="12" customHeight="1" thickBot="1">
      <c r="A65" s="20" t="s">
        <v>279</v>
      </c>
      <c r="B65" s="21" t="s">
        <v>54</v>
      </c>
      <c r="C65" s="22">
        <f>+C9+C16+C23+C30+C38+C49+C55+C60</f>
        <v>17645000</v>
      </c>
      <c r="D65" s="22">
        <f>+D9+D16+D23+D30+D38+D49+D55+D60</f>
        <v>19958077</v>
      </c>
    </row>
    <row r="66" spans="1:4" ht="12" customHeight="1" thickBot="1">
      <c r="A66" s="34" t="s">
        <v>55</v>
      </c>
      <c r="B66" s="31" t="s">
        <v>56</v>
      </c>
      <c r="C66" s="22">
        <f>SUM(C67:C69)</f>
        <v>0</v>
      </c>
      <c r="D66" s="22">
        <f>SUM(D67:D69)</f>
        <v>0</v>
      </c>
    </row>
    <row r="67" spans="1:4" ht="12" customHeight="1">
      <c r="A67" s="23" t="s">
        <v>57</v>
      </c>
      <c r="B67" s="24" t="s">
        <v>58</v>
      </c>
      <c r="C67" s="28"/>
      <c r="D67" s="28"/>
    </row>
    <row r="68" spans="1:4" ht="12" customHeight="1">
      <c r="A68" s="26" t="s">
        <v>59</v>
      </c>
      <c r="B68" s="27" t="s">
        <v>60</v>
      </c>
      <c r="C68" s="28"/>
      <c r="D68" s="28"/>
    </row>
    <row r="69" spans="1:4" ht="12" customHeight="1" thickBot="1">
      <c r="A69" s="29" t="s">
        <v>61</v>
      </c>
      <c r="B69" s="35" t="s">
        <v>62</v>
      </c>
      <c r="C69" s="28"/>
      <c r="D69" s="28"/>
    </row>
    <row r="70" spans="1:4" ht="12" customHeight="1" thickBot="1">
      <c r="A70" s="34" t="s">
        <v>63</v>
      </c>
      <c r="B70" s="31" t="s">
        <v>64</v>
      </c>
      <c r="C70" s="22">
        <f>SUM(C71:C74)</f>
        <v>0</v>
      </c>
      <c r="D70" s="22">
        <f>SUM(D71:D74)</f>
        <v>0</v>
      </c>
    </row>
    <row r="71" spans="1:4" ht="12" customHeight="1">
      <c r="A71" s="23" t="s">
        <v>65</v>
      </c>
      <c r="B71" s="24" t="s">
        <v>66</v>
      </c>
      <c r="C71" s="28"/>
      <c r="D71" s="28"/>
    </row>
    <row r="72" spans="1:4" ht="12" customHeight="1">
      <c r="A72" s="26" t="s">
        <v>67</v>
      </c>
      <c r="B72" s="27" t="s">
        <v>68</v>
      </c>
      <c r="C72" s="28"/>
      <c r="D72" s="28"/>
    </row>
    <row r="73" spans="1:4" ht="12" customHeight="1">
      <c r="A73" s="26" t="s">
        <v>69</v>
      </c>
      <c r="B73" s="27" t="s">
        <v>70</v>
      </c>
      <c r="C73" s="28"/>
      <c r="D73" s="28"/>
    </row>
    <row r="74" spans="1:4" ht="12" customHeight="1" thickBot="1">
      <c r="A74" s="29" t="s">
        <v>71</v>
      </c>
      <c r="B74" s="30" t="s">
        <v>72</v>
      </c>
      <c r="C74" s="28"/>
      <c r="D74" s="28"/>
    </row>
    <row r="75" spans="1:4" ht="12" customHeight="1" thickBot="1">
      <c r="A75" s="34" t="s">
        <v>73</v>
      </c>
      <c r="B75" s="31" t="s">
        <v>74</v>
      </c>
      <c r="C75" s="22">
        <f>SUM(C76:C77)</f>
        <v>6314000</v>
      </c>
      <c r="D75" s="22">
        <f>SUM(D76:D77)</f>
        <v>5899559</v>
      </c>
    </row>
    <row r="76" spans="1:4" ht="12" customHeight="1">
      <c r="A76" s="23" t="s">
        <v>75</v>
      </c>
      <c r="B76" s="24" t="s">
        <v>240</v>
      </c>
      <c r="C76" s="28">
        <v>6314000</v>
      </c>
      <c r="D76" s="28">
        <v>5899559</v>
      </c>
    </row>
    <row r="77" spans="1:4" ht="12" customHeight="1" thickBot="1">
      <c r="A77" s="29" t="s">
        <v>76</v>
      </c>
      <c r="B77" s="24" t="s">
        <v>241</v>
      </c>
      <c r="C77" s="28"/>
      <c r="D77" s="28"/>
    </row>
    <row r="78" spans="1:4" ht="12" customHeight="1" thickBot="1">
      <c r="A78" s="34" t="s">
        <v>77</v>
      </c>
      <c r="B78" s="31" t="s">
        <v>78</v>
      </c>
      <c r="C78" s="22">
        <f>SUM(C79:C81)</f>
        <v>0</v>
      </c>
      <c r="D78" s="22">
        <f>SUM(D79:D81)</f>
        <v>658135</v>
      </c>
    </row>
    <row r="79" spans="1:4" ht="12" customHeight="1">
      <c r="A79" s="23" t="s">
        <v>79</v>
      </c>
      <c r="B79" s="24" t="s">
        <v>80</v>
      </c>
      <c r="C79" s="28"/>
      <c r="D79" s="28">
        <v>658135</v>
      </c>
    </row>
    <row r="80" spans="1:4" ht="12" customHeight="1">
      <c r="A80" s="26" t="s">
        <v>81</v>
      </c>
      <c r="B80" s="27" t="s">
        <v>82</v>
      </c>
      <c r="C80" s="28"/>
      <c r="D80" s="28"/>
    </row>
    <row r="81" spans="1:4" ht="12" customHeight="1" thickBot="1">
      <c r="A81" s="29" t="s">
        <v>83</v>
      </c>
      <c r="B81" s="30" t="s">
        <v>84</v>
      </c>
      <c r="C81" s="28"/>
      <c r="D81" s="28"/>
    </row>
    <row r="82" spans="1:4" ht="12" customHeight="1" thickBot="1">
      <c r="A82" s="34" t="s">
        <v>85</v>
      </c>
      <c r="B82" s="31" t="s">
        <v>86</v>
      </c>
      <c r="C82" s="22">
        <f>SUM(C83:C86)</f>
        <v>0</v>
      </c>
      <c r="D82" s="22">
        <f>SUM(D83:D86)</f>
        <v>0</v>
      </c>
    </row>
    <row r="83" spans="1:4" ht="12" customHeight="1">
      <c r="A83" s="36" t="s">
        <v>87</v>
      </c>
      <c r="B83" s="24" t="s">
        <v>88</v>
      </c>
      <c r="C83" s="28"/>
      <c r="D83" s="28"/>
    </row>
    <row r="84" spans="1:4" ht="12" customHeight="1">
      <c r="A84" s="37" t="s">
        <v>89</v>
      </c>
      <c r="B84" s="27" t="s">
        <v>90</v>
      </c>
      <c r="C84" s="28"/>
      <c r="D84" s="28"/>
    </row>
    <row r="85" spans="1:4" ht="12" customHeight="1">
      <c r="A85" s="37" t="s">
        <v>91</v>
      </c>
      <c r="B85" s="27" t="s">
        <v>92</v>
      </c>
      <c r="C85" s="28"/>
      <c r="D85" s="28"/>
    </row>
    <row r="86" spans="1:4" ht="12" customHeight="1" thickBot="1">
      <c r="A86" s="38" t="s">
        <v>93</v>
      </c>
      <c r="B86" s="30" t="s">
        <v>94</v>
      </c>
      <c r="C86" s="28"/>
      <c r="D86" s="28"/>
    </row>
    <row r="87" spans="1:4" ht="13.5" customHeight="1" thickBot="1">
      <c r="A87" s="34" t="s">
        <v>95</v>
      </c>
      <c r="B87" s="31" t="s">
        <v>96</v>
      </c>
      <c r="C87" s="39"/>
      <c r="D87" s="39"/>
    </row>
    <row r="88" spans="1:4" ht="15.75" customHeight="1" thickBot="1">
      <c r="A88" s="34" t="s">
        <v>97</v>
      </c>
      <c r="B88" s="40" t="s">
        <v>98</v>
      </c>
      <c r="C88" s="22">
        <f>+C66+C70+C75+C78+C82+C87</f>
        <v>6314000</v>
      </c>
      <c r="D88" s="22">
        <f>+D66+D70+D75+D78+D82+D87</f>
        <v>6557694</v>
      </c>
    </row>
    <row r="89" spans="1:4" ht="16.5" customHeight="1" thickBot="1">
      <c r="A89" s="41" t="s">
        <v>99</v>
      </c>
      <c r="B89" s="42" t="s">
        <v>100</v>
      </c>
      <c r="C89" s="22">
        <f>+C65+C88</f>
        <v>23959000</v>
      </c>
      <c r="D89" s="22">
        <f>+D65+D88</f>
        <v>26515771</v>
      </c>
    </row>
    <row r="90" spans="1:4" ht="28.5" customHeight="1">
      <c r="A90" s="43"/>
      <c r="B90" s="44"/>
      <c r="C90" s="45"/>
      <c r="D90" s="45"/>
    </row>
    <row r="91" spans="1:4" s="46" customFormat="1" ht="16.5" customHeight="1" thickBot="1">
      <c r="A91" s="172" t="s">
        <v>172</v>
      </c>
      <c r="B91" s="172"/>
      <c r="C91" s="11"/>
      <c r="D91" s="11"/>
    </row>
    <row r="92" spans="1:4" ht="38.1" customHeight="1" thickBot="1">
      <c r="A92" s="14" t="s">
        <v>317</v>
      </c>
      <c r="B92" s="15" t="s">
        <v>299</v>
      </c>
      <c r="C92" s="16" t="s">
        <v>242</v>
      </c>
      <c r="D92" s="16" t="s">
        <v>243</v>
      </c>
    </row>
    <row r="93" spans="1:4" ht="12" customHeight="1" thickBot="1">
      <c r="A93" s="14">
        <v>1</v>
      </c>
      <c r="B93" s="15">
        <v>2</v>
      </c>
      <c r="C93" s="19">
        <v>3</v>
      </c>
      <c r="D93" s="19">
        <v>4</v>
      </c>
    </row>
    <row r="94" spans="1:4" ht="12" customHeight="1" thickBot="1">
      <c r="A94" s="47" t="s">
        <v>271</v>
      </c>
      <c r="B94" s="48" t="s">
        <v>170</v>
      </c>
      <c r="C94" s="49">
        <f>SUM(C95:C99)</f>
        <v>22907212</v>
      </c>
      <c r="D94" s="49">
        <f>SUM(D95:D99)</f>
        <v>24875383</v>
      </c>
    </row>
    <row r="95" spans="1:4" ht="12" customHeight="1">
      <c r="A95" s="50" t="s">
        <v>320</v>
      </c>
      <c r="B95" s="51" t="s">
        <v>101</v>
      </c>
      <c r="C95" s="52">
        <v>6972000</v>
      </c>
      <c r="D95" s="52">
        <v>6920000</v>
      </c>
    </row>
    <row r="96" spans="1:4" ht="12" customHeight="1">
      <c r="A96" s="26" t="s">
        <v>322</v>
      </c>
      <c r="B96" s="53" t="s">
        <v>102</v>
      </c>
      <c r="C96" s="28">
        <v>1497000</v>
      </c>
      <c r="D96" s="28">
        <v>1455000</v>
      </c>
    </row>
    <row r="97" spans="1:4" ht="12" customHeight="1">
      <c r="A97" s="26" t="s">
        <v>324</v>
      </c>
      <c r="B97" s="53" t="s">
        <v>103</v>
      </c>
      <c r="C97" s="32">
        <v>11346212</v>
      </c>
      <c r="D97" s="32">
        <v>9071612</v>
      </c>
    </row>
    <row r="98" spans="1:4" ht="12" customHeight="1">
      <c r="A98" s="26" t="s">
        <v>326</v>
      </c>
      <c r="B98" s="54" t="s">
        <v>270</v>
      </c>
      <c r="C98" s="32">
        <v>1225000</v>
      </c>
      <c r="D98" s="32">
        <v>1046000</v>
      </c>
    </row>
    <row r="99" spans="1:4" ht="12" customHeight="1">
      <c r="A99" s="26" t="s">
        <v>104</v>
      </c>
      <c r="B99" s="55" t="s">
        <v>105</v>
      </c>
      <c r="C99" s="32">
        <v>1867000</v>
      </c>
      <c r="D99" s="32">
        <v>6382771</v>
      </c>
    </row>
    <row r="100" spans="1:4" ht="12" customHeight="1">
      <c r="A100" s="26" t="s">
        <v>330</v>
      </c>
      <c r="B100" s="53" t="s">
        <v>106</v>
      </c>
      <c r="C100" s="32"/>
      <c r="D100" s="32"/>
    </row>
    <row r="101" spans="1:4" ht="12" customHeight="1">
      <c r="A101" s="26" t="s">
        <v>107</v>
      </c>
      <c r="B101" s="56" t="s">
        <v>108</v>
      </c>
      <c r="C101" s="32"/>
      <c r="D101" s="32"/>
    </row>
    <row r="102" spans="1:4" ht="12" customHeight="1">
      <c r="A102" s="26" t="s">
        <v>109</v>
      </c>
      <c r="B102" s="57" t="s">
        <v>110</v>
      </c>
      <c r="C102" s="32"/>
      <c r="D102" s="32"/>
    </row>
    <row r="103" spans="1:4" ht="12" customHeight="1">
      <c r="A103" s="26" t="s">
        <v>111</v>
      </c>
      <c r="B103" s="57" t="s">
        <v>112</v>
      </c>
      <c r="C103" s="32"/>
      <c r="D103" s="32"/>
    </row>
    <row r="104" spans="1:4" ht="12" customHeight="1">
      <c r="A104" s="26" t="s">
        <v>113</v>
      </c>
      <c r="B104" s="56" t="s">
        <v>114</v>
      </c>
      <c r="C104" s="32"/>
      <c r="D104" s="32"/>
    </row>
    <row r="105" spans="1:4" ht="12" customHeight="1">
      <c r="A105" s="26" t="s">
        <v>115</v>
      </c>
      <c r="B105" s="56" t="s">
        <v>116</v>
      </c>
      <c r="C105" s="32"/>
      <c r="D105" s="32"/>
    </row>
    <row r="106" spans="1:4" ht="12" customHeight="1">
      <c r="A106" s="26" t="s">
        <v>117</v>
      </c>
      <c r="B106" s="57" t="s">
        <v>118</v>
      </c>
      <c r="C106" s="32"/>
      <c r="D106" s="32"/>
    </row>
    <row r="107" spans="1:4" ht="12" customHeight="1">
      <c r="A107" s="58" t="s">
        <v>119</v>
      </c>
      <c r="B107" s="59" t="s">
        <v>120</v>
      </c>
      <c r="C107" s="32"/>
      <c r="D107" s="32"/>
    </row>
    <row r="108" spans="1:4" ht="12" customHeight="1">
      <c r="A108" s="26" t="s">
        <v>121</v>
      </c>
      <c r="B108" s="59" t="s">
        <v>122</v>
      </c>
      <c r="C108" s="32"/>
      <c r="D108" s="32"/>
    </row>
    <row r="109" spans="1:4" ht="12" customHeight="1" thickBot="1">
      <c r="A109" s="60" t="s">
        <v>123</v>
      </c>
      <c r="B109" s="61" t="s">
        <v>124</v>
      </c>
      <c r="C109" s="62"/>
      <c r="D109" s="62"/>
    </row>
    <row r="110" spans="1:4" ht="12" customHeight="1" thickBot="1">
      <c r="A110" s="20" t="s">
        <v>272</v>
      </c>
      <c r="B110" s="63" t="s">
        <v>171</v>
      </c>
      <c r="C110" s="22">
        <f>+C111+C113+C115</f>
        <v>508000</v>
      </c>
      <c r="D110" s="22">
        <f>+D111+D113+D115</f>
        <v>1096600</v>
      </c>
    </row>
    <row r="111" spans="1:4" ht="12" customHeight="1">
      <c r="A111" s="23" t="s">
        <v>332</v>
      </c>
      <c r="B111" s="53" t="s">
        <v>125</v>
      </c>
      <c r="C111" s="25">
        <v>508000</v>
      </c>
      <c r="D111" s="25">
        <v>1096600</v>
      </c>
    </row>
    <row r="112" spans="1:4" ht="12" customHeight="1">
      <c r="A112" s="23" t="s">
        <v>334</v>
      </c>
      <c r="B112" s="64" t="s">
        <v>126</v>
      </c>
      <c r="C112" s="25"/>
      <c r="D112" s="25"/>
    </row>
    <row r="113" spans="1:4" ht="12" customHeight="1">
      <c r="A113" s="23" t="s">
        <v>336</v>
      </c>
      <c r="B113" s="64" t="s">
        <v>127</v>
      </c>
      <c r="C113" s="28"/>
      <c r="D113" s="28"/>
    </row>
    <row r="114" spans="1:4" ht="12" customHeight="1">
      <c r="A114" s="23" t="s">
        <v>338</v>
      </c>
      <c r="B114" s="64" t="s">
        <v>128</v>
      </c>
      <c r="C114" s="65"/>
      <c r="D114" s="65"/>
    </row>
    <row r="115" spans="1:4" ht="12" customHeight="1">
      <c r="A115" s="23" t="s">
        <v>340</v>
      </c>
      <c r="B115" s="66" t="s">
        <v>129</v>
      </c>
      <c r="C115" s="65"/>
      <c r="D115" s="65"/>
    </row>
    <row r="116" spans="1:4" ht="12" customHeight="1">
      <c r="A116" s="23" t="s">
        <v>342</v>
      </c>
      <c r="B116" s="67" t="s">
        <v>130</v>
      </c>
      <c r="C116" s="65"/>
      <c r="D116" s="65"/>
    </row>
    <row r="117" spans="1:4" ht="12" customHeight="1">
      <c r="A117" s="23" t="s">
        <v>131</v>
      </c>
      <c r="B117" s="68" t="s">
        <v>132</v>
      </c>
      <c r="C117" s="65"/>
      <c r="D117" s="65"/>
    </row>
    <row r="118" spans="1:4" ht="25.5">
      <c r="A118" s="23" t="s">
        <v>133</v>
      </c>
      <c r="B118" s="57" t="s">
        <v>112</v>
      </c>
      <c r="C118" s="65"/>
      <c r="D118" s="65"/>
    </row>
    <row r="119" spans="1:4" ht="12" customHeight="1">
      <c r="A119" s="23" t="s">
        <v>134</v>
      </c>
      <c r="B119" s="57" t="s">
        <v>135</v>
      </c>
      <c r="C119" s="65"/>
      <c r="D119" s="65"/>
    </row>
    <row r="120" spans="1:4" ht="12" customHeight="1">
      <c r="A120" s="23" t="s">
        <v>136</v>
      </c>
      <c r="B120" s="57" t="s">
        <v>137</v>
      </c>
      <c r="C120" s="65"/>
      <c r="D120" s="65"/>
    </row>
    <row r="121" spans="1:4" ht="12" customHeight="1">
      <c r="A121" s="23" t="s">
        <v>138</v>
      </c>
      <c r="B121" s="57" t="s">
        <v>118</v>
      </c>
      <c r="C121" s="65">
        <v>0</v>
      </c>
      <c r="D121" s="65">
        <v>0</v>
      </c>
    </row>
    <row r="122" spans="1:4" ht="12" customHeight="1">
      <c r="A122" s="23" t="s">
        <v>139</v>
      </c>
      <c r="B122" s="57" t="s">
        <v>140</v>
      </c>
      <c r="C122" s="65"/>
      <c r="D122" s="65"/>
    </row>
    <row r="123" spans="1:4" ht="26.25" thickBot="1">
      <c r="A123" s="58" t="s">
        <v>141</v>
      </c>
      <c r="B123" s="57" t="s">
        <v>142</v>
      </c>
      <c r="C123" s="69"/>
      <c r="D123" s="69"/>
    </row>
    <row r="124" spans="1:4" ht="12" customHeight="1" thickBot="1">
      <c r="A124" s="20" t="s">
        <v>273</v>
      </c>
      <c r="B124" s="21" t="s">
        <v>143</v>
      </c>
      <c r="C124" s="22">
        <f>+C125+C126</f>
        <v>0</v>
      </c>
      <c r="D124" s="22">
        <f>+D125+D126</f>
        <v>0</v>
      </c>
    </row>
    <row r="125" spans="1:4" ht="12" customHeight="1">
      <c r="A125" s="23" t="s">
        <v>345</v>
      </c>
      <c r="B125" s="70" t="s">
        <v>144</v>
      </c>
      <c r="C125" s="25">
        <v>0</v>
      </c>
      <c r="D125" s="25">
        <v>0</v>
      </c>
    </row>
    <row r="126" spans="1:4" ht="12" customHeight="1" thickBot="1">
      <c r="A126" s="29" t="s">
        <v>347</v>
      </c>
      <c r="B126" s="64" t="s">
        <v>300</v>
      </c>
      <c r="C126" s="32"/>
      <c r="D126" s="32"/>
    </row>
    <row r="127" spans="1:4" ht="12" customHeight="1" thickBot="1">
      <c r="A127" s="20" t="s">
        <v>274</v>
      </c>
      <c r="B127" s="21" t="s">
        <v>145</v>
      </c>
      <c r="C127" s="22">
        <f>+C94+C110+C124</f>
        <v>23415212</v>
      </c>
      <c r="D127" s="22">
        <f>+D94+D110+D124</f>
        <v>25971983</v>
      </c>
    </row>
    <row r="128" spans="1:4" ht="12" customHeight="1" thickBot="1">
      <c r="A128" s="20" t="s">
        <v>275</v>
      </c>
      <c r="B128" s="21" t="s">
        <v>146</v>
      </c>
      <c r="C128" s="22">
        <f>+C129+C130+C131</f>
        <v>0</v>
      </c>
      <c r="D128" s="22">
        <f>+D129+D130+D131</f>
        <v>0</v>
      </c>
    </row>
    <row r="129" spans="1:4" ht="12" customHeight="1">
      <c r="A129" s="23" t="s">
        <v>4</v>
      </c>
      <c r="B129" s="70" t="s">
        <v>147</v>
      </c>
      <c r="C129" s="65"/>
      <c r="D129" s="65"/>
    </row>
    <row r="130" spans="1:4" ht="12" customHeight="1">
      <c r="A130" s="23" t="s">
        <v>6</v>
      </c>
      <c r="B130" s="70" t="s">
        <v>148</v>
      </c>
      <c r="C130" s="65"/>
      <c r="D130" s="65"/>
    </row>
    <row r="131" spans="1:4" ht="12" customHeight="1" thickBot="1">
      <c r="A131" s="58" t="s">
        <v>8</v>
      </c>
      <c r="B131" s="71" t="s">
        <v>149</v>
      </c>
      <c r="C131" s="65"/>
      <c r="D131" s="65"/>
    </row>
    <row r="132" spans="1:4" ht="12" customHeight="1" thickBot="1">
      <c r="A132" s="20" t="s">
        <v>276</v>
      </c>
      <c r="B132" s="21" t="s">
        <v>150</v>
      </c>
      <c r="C132" s="22">
        <f>+C133+C134+C135+C136</f>
        <v>0</v>
      </c>
      <c r="D132" s="22">
        <f>+D133+D134+D135+D136</f>
        <v>0</v>
      </c>
    </row>
    <row r="133" spans="1:4" ht="12" customHeight="1">
      <c r="A133" s="23" t="s">
        <v>25</v>
      </c>
      <c r="B133" s="70" t="s">
        <v>151</v>
      </c>
      <c r="C133" s="65"/>
      <c r="D133" s="65"/>
    </row>
    <row r="134" spans="1:4" ht="12" customHeight="1">
      <c r="A134" s="23" t="s">
        <v>27</v>
      </c>
      <c r="B134" s="70" t="s">
        <v>152</v>
      </c>
      <c r="C134" s="65"/>
      <c r="D134" s="65"/>
    </row>
    <row r="135" spans="1:4" ht="12" customHeight="1">
      <c r="A135" s="23" t="s">
        <v>29</v>
      </c>
      <c r="B135" s="70" t="s">
        <v>153</v>
      </c>
      <c r="C135" s="65"/>
      <c r="D135" s="65"/>
    </row>
    <row r="136" spans="1:4" ht="12" customHeight="1" thickBot="1">
      <c r="A136" s="58" t="s">
        <v>31</v>
      </c>
      <c r="B136" s="71" t="s">
        <v>154</v>
      </c>
      <c r="C136" s="65"/>
      <c r="D136" s="65"/>
    </row>
    <row r="137" spans="1:4" ht="12" customHeight="1" thickBot="1">
      <c r="A137" s="20" t="s">
        <v>277</v>
      </c>
      <c r="B137" s="21" t="s">
        <v>155</v>
      </c>
      <c r="C137" s="22">
        <f>+C138+C139+C140+C141</f>
        <v>543788</v>
      </c>
      <c r="D137" s="22">
        <f>+D138+D139+D140+D141</f>
        <v>543788</v>
      </c>
    </row>
    <row r="138" spans="1:4" ht="12" customHeight="1">
      <c r="A138" s="23" t="s">
        <v>37</v>
      </c>
      <c r="B138" s="70" t="s">
        <v>156</v>
      </c>
      <c r="C138" s="65"/>
      <c r="D138" s="65"/>
    </row>
    <row r="139" spans="1:4" ht="12" customHeight="1">
      <c r="A139" s="23" t="s">
        <v>39</v>
      </c>
      <c r="B139" s="70" t="s">
        <v>157</v>
      </c>
      <c r="C139" s="65">
        <v>543788</v>
      </c>
      <c r="D139" s="65">
        <v>543788</v>
      </c>
    </row>
    <row r="140" spans="1:4" ht="12" customHeight="1">
      <c r="A140" s="23" t="s">
        <v>41</v>
      </c>
      <c r="B140" s="70" t="s">
        <v>158</v>
      </c>
      <c r="C140" s="65"/>
      <c r="D140" s="65"/>
    </row>
    <row r="141" spans="1:4" ht="12" customHeight="1" thickBot="1">
      <c r="A141" s="58" t="s">
        <v>43</v>
      </c>
      <c r="B141" s="71" t="s">
        <v>159</v>
      </c>
      <c r="C141" s="65"/>
      <c r="D141" s="65"/>
    </row>
    <row r="142" spans="1:4" ht="12" customHeight="1" thickBot="1">
      <c r="A142" s="20" t="s">
        <v>278</v>
      </c>
      <c r="B142" s="21" t="s">
        <v>160</v>
      </c>
      <c r="C142" s="72">
        <f>+C143+C144+C145+C146</f>
        <v>0</v>
      </c>
      <c r="D142" s="72">
        <f>+D143+D144+D145+D146</f>
        <v>0</v>
      </c>
    </row>
    <row r="143" spans="1:4" ht="12" customHeight="1">
      <c r="A143" s="23" t="s">
        <v>46</v>
      </c>
      <c r="B143" s="70" t="s">
        <v>161</v>
      </c>
      <c r="C143" s="65"/>
      <c r="D143" s="65"/>
    </row>
    <row r="144" spans="1:4" ht="12" customHeight="1">
      <c r="A144" s="23" t="s">
        <v>48</v>
      </c>
      <c r="B144" s="70" t="s">
        <v>162</v>
      </c>
      <c r="C144" s="65"/>
      <c r="D144" s="65"/>
    </row>
    <row r="145" spans="1:6" ht="12" customHeight="1">
      <c r="A145" s="23" t="s">
        <v>50</v>
      </c>
      <c r="B145" s="70" t="s">
        <v>163</v>
      </c>
      <c r="C145" s="65"/>
      <c r="D145" s="65"/>
    </row>
    <row r="146" spans="1:6" ht="12" customHeight="1" thickBot="1">
      <c r="A146" s="23" t="s">
        <v>52</v>
      </c>
      <c r="B146" s="70" t="s">
        <v>164</v>
      </c>
      <c r="C146" s="65"/>
      <c r="D146" s="65"/>
    </row>
    <row r="147" spans="1:6" ht="15" customHeight="1" thickBot="1">
      <c r="A147" s="20" t="s">
        <v>279</v>
      </c>
      <c r="B147" s="21" t="s">
        <v>165</v>
      </c>
      <c r="C147" s="73">
        <f>+C128+C132+C137+C142</f>
        <v>543788</v>
      </c>
      <c r="D147" s="73">
        <f>+D128+D132+D137+D142</f>
        <v>543788</v>
      </c>
      <c r="E147" s="74"/>
      <c r="F147" s="74"/>
    </row>
    <row r="148" spans="1:6" ht="12.95" customHeight="1" thickBot="1">
      <c r="A148" s="75" t="s">
        <v>280</v>
      </c>
      <c r="B148" s="163" t="s">
        <v>369</v>
      </c>
      <c r="C148" s="73"/>
      <c r="D148" s="73"/>
    </row>
    <row r="149" spans="1:6" ht="13.5" thickBot="1">
      <c r="B149" s="76" t="s">
        <v>166</v>
      </c>
      <c r="C149" s="73">
        <f>+C127+C147+C148</f>
        <v>23959000</v>
      </c>
      <c r="D149" s="73">
        <f>+D127+D147+D148</f>
        <v>26515771</v>
      </c>
    </row>
  </sheetData>
  <mergeCells count="5">
    <mergeCell ref="A1:D1"/>
    <mergeCell ref="A3:B3"/>
    <mergeCell ref="A4:D4"/>
    <mergeCell ref="A91:B91"/>
    <mergeCell ref="A6:B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3" orientation="portrait" r:id="rId1"/>
  <headerFooter alignWithMargins="0">
    <oddHeader>&amp;C
Debercsény Község Önkormányzata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60"/>
  <sheetViews>
    <sheetView tabSelected="1" topLeftCell="A40" zoomScaleNormal="100" workbookViewId="0">
      <selection activeCell="G27" sqref="G27"/>
    </sheetView>
  </sheetViews>
  <sheetFormatPr defaultRowHeight="12.75"/>
  <cols>
    <col min="1" max="1" width="5.85546875" style="77" customWidth="1"/>
    <col min="2" max="2" width="42.85546875" style="79" customWidth="1"/>
    <col min="3" max="4" width="11.85546875" style="77" bestFit="1" customWidth="1"/>
    <col min="5" max="5" width="40.42578125" style="77" customWidth="1"/>
    <col min="6" max="6" width="11.85546875" style="77" bestFit="1" customWidth="1"/>
    <col min="7" max="7" width="16" style="77" bestFit="1" customWidth="1"/>
    <col min="8" max="16384" width="9.140625" style="77"/>
  </cols>
  <sheetData>
    <row r="1" spans="1:7">
      <c r="A1" s="179"/>
      <c r="B1" s="179"/>
      <c r="C1" s="179"/>
      <c r="D1" s="179"/>
    </row>
    <row r="2" spans="1:7" s="10" customFormat="1" ht="15.95" customHeight="1">
      <c r="A2" s="4" t="s">
        <v>382</v>
      </c>
      <c r="C2" s="12"/>
      <c r="D2" s="12"/>
    </row>
    <row r="3" spans="1:7" ht="33" customHeight="1">
      <c r="B3" s="87" t="s">
        <v>174</v>
      </c>
      <c r="C3" s="78"/>
      <c r="D3" s="78"/>
      <c r="E3" s="78"/>
      <c r="F3" s="78"/>
      <c r="G3" s="78"/>
    </row>
    <row r="4" spans="1:7" ht="13.5" thickBot="1">
      <c r="G4" s="80" t="s">
        <v>378</v>
      </c>
    </row>
    <row r="5" spans="1:7" ht="18" customHeight="1" thickBot="1">
      <c r="A5" s="174" t="s">
        <v>317</v>
      </c>
      <c r="B5" s="180" t="s">
        <v>175</v>
      </c>
      <c r="C5" s="181"/>
      <c r="D5" s="181"/>
      <c r="E5" s="180" t="s">
        <v>176</v>
      </c>
      <c r="F5" s="182"/>
      <c r="G5" s="182"/>
    </row>
    <row r="6" spans="1:7" s="81" customFormat="1" ht="35.25" customHeight="1" thickBot="1">
      <c r="A6" s="175"/>
      <c r="B6" s="91" t="s">
        <v>269</v>
      </c>
      <c r="C6" s="92" t="s">
        <v>245</v>
      </c>
      <c r="D6" s="116" t="s">
        <v>248</v>
      </c>
      <c r="E6" s="91" t="s">
        <v>269</v>
      </c>
      <c r="F6" s="92" t="s">
        <v>245</v>
      </c>
      <c r="G6" s="116" t="s">
        <v>246</v>
      </c>
    </row>
    <row r="7" spans="1:7" s="81" customFormat="1" ht="12" customHeight="1" thickBot="1">
      <c r="A7" s="94">
        <v>1</v>
      </c>
      <c r="B7" s="129">
        <v>2</v>
      </c>
      <c r="C7" s="150">
        <v>3</v>
      </c>
      <c r="D7" s="151">
        <v>4</v>
      </c>
      <c r="E7" s="129">
        <v>5</v>
      </c>
      <c r="F7" s="130">
        <v>6</v>
      </c>
      <c r="G7" s="131">
        <v>7</v>
      </c>
    </row>
    <row r="8" spans="1:7" ht="12.95" customHeight="1">
      <c r="A8" s="144" t="s">
        <v>271</v>
      </c>
      <c r="B8" s="134" t="s">
        <v>177</v>
      </c>
      <c r="C8" s="135">
        <v>14858000</v>
      </c>
      <c r="D8" s="135">
        <v>15959935</v>
      </c>
      <c r="E8" s="146" t="s">
        <v>283</v>
      </c>
      <c r="F8" s="135">
        <v>6972000</v>
      </c>
      <c r="G8" s="136">
        <v>6920000</v>
      </c>
    </row>
    <row r="9" spans="1:7" ht="24" customHeight="1">
      <c r="A9" s="145" t="s">
        <v>272</v>
      </c>
      <c r="B9" s="97" t="s">
        <v>178</v>
      </c>
      <c r="C9" s="98">
        <v>1400000</v>
      </c>
      <c r="D9" s="98">
        <v>2191707</v>
      </c>
      <c r="E9" s="147" t="s">
        <v>102</v>
      </c>
      <c r="F9" s="98">
        <v>1497000</v>
      </c>
      <c r="G9" s="99">
        <v>1455000</v>
      </c>
    </row>
    <row r="10" spans="1:7" ht="12.95" customHeight="1">
      <c r="A10" s="145" t="s">
        <v>273</v>
      </c>
      <c r="B10" s="97" t="s">
        <v>179</v>
      </c>
      <c r="C10" s="98"/>
      <c r="D10" s="98"/>
      <c r="E10" s="147" t="s">
        <v>180</v>
      </c>
      <c r="F10" s="98">
        <v>11346212</v>
      </c>
      <c r="G10" s="99">
        <v>9071612</v>
      </c>
    </row>
    <row r="11" spans="1:7" ht="12.95" customHeight="1">
      <c r="A11" s="145" t="s">
        <v>274</v>
      </c>
      <c r="B11" s="97" t="s">
        <v>181</v>
      </c>
      <c r="C11" s="98">
        <v>675000</v>
      </c>
      <c r="D11" s="98">
        <v>1017000</v>
      </c>
      <c r="E11" s="147" t="s">
        <v>270</v>
      </c>
      <c r="F11" s="98">
        <v>1225000</v>
      </c>
      <c r="G11" s="99">
        <v>1046000</v>
      </c>
    </row>
    <row r="12" spans="1:7" ht="12.95" customHeight="1">
      <c r="A12" s="145" t="s">
        <v>275</v>
      </c>
      <c r="B12" s="97" t="s">
        <v>182</v>
      </c>
      <c r="C12" s="98"/>
      <c r="D12" s="98"/>
      <c r="E12" s="147" t="s">
        <v>105</v>
      </c>
      <c r="F12" s="98">
        <v>1867000</v>
      </c>
      <c r="G12" s="99">
        <v>6382771</v>
      </c>
    </row>
    <row r="13" spans="1:7" ht="12.95" customHeight="1">
      <c r="A13" s="145" t="s">
        <v>276</v>
      </c>
      <c r="B13" s="97" t="s">
        <v>183</v>
      </c>
      <c r="C13" s="98"/>
      <c r="D13" s="98"/>
      <c r="E13" s="147" t="s">
        <v>289</v>
      </c>
      <c r="F13" s="98"/>
      <c r="G13" s="99"/>
    </row>
    <row r="14" spans="1:7" ht="12.95" customHeight="1">
      <c r="A14" s="145" t="s">
        <v>277</v>
      </c>
      <c r="B14" s="97" t="s">
        <v>23</v>
      </c>
      <c r="C14" s="98">
        <v>712000</v>
      </c>
      <c r="D14" s="98">
        <v>747324</v>
      </c>
      <c r="E14" s="148"/>
      <c r="F14" s="98"/>
      <c r="G14" s="99"/>
    </row>
    <row r="15" spans="1:7" ht="12.95" customHeight="1">
      <c r="A15" s="145" t="s">
        <v>278</v>
      </c>
      <c r="B15" s="101" t="s">
        <v>370</v>
      </c>
      <c r="C15" s="98"/>
      <c r="D15" s="98"/>
      <c r="E15" s="148"/>
      <c r="F15" s="98"/>
      <c r="G15" s="99"/>
    </row>
    <row r="16" spans="1:7" ht="12.95" customHeight="1" thickBot="1">
      <c r="A16" s="145" t="s">
        <v>279</v>
      </c>
      <c r="B16" s="137"/>
      <c r="C16" s="138"/>
      <c r="D16" s="138">
        <v>0</v>
      </c>
      <c r="E16" s="149"/>
      <c r="F16" s="138"/>
      <c r="G16" s="139"/>
    </row>
    <row r="17" spans="1:7" ht="30.75" customHeight="1" thickBot="1">
      <c r="A17" s="84" t="s">
        <v>280</v>
      </c>
      <c r="B17" s="140" t="s">
        <v>184</v>
      </c>
      <c r="C17" s="153">
        <f>+C8+C9+C11+C12+C14+C15+C16</f>
        <v>17645000</v>
      </c>
      <c r="D17" s="153">
        <f>+D8+D9+D11+D12+D14+D15+D16</f>
        <v>19915966</v>
      </c>
      <c r="E17" s="140" t="s">
        <v>185</v>
      </c>
      <c r="F17" s="141">
        <f>SUM(F8:F16)</f>
        <v>22907212</v>
      </c>
      <c r="G17" s="141">
        <f>SUM(G8:G16)</f>
        <v>24875383</v>
      </c>
    </row>
    <row r="18" spans="1:7" ht="24.75" customHeight="1">
      <c r="A18" s="100" t="s">
        <v>281</v>
      </c>
      <c r="B18" s="134" t="s">
        <v>371</v>
      </c>
      <c r="C18" s="154"/>
      <c r="D18" s="154"/>
      <c r="E18" s="146" t="s">
        <v>186</v>
      </c>
      <c r="F18" s="135"/>
      <c r="G18" s="136"/>
    </row>
    <row r="19" spans="1:7" ht="12.95" customHeight="1">
      <c r="A19" s="145" t="s">
        <v>282</v>
      </c>
      <c r="B19" s="97" t="s">
        <v>187</v>
      </c>
      <c r="C19" s="98">
        <v>6314000</v>
      </c>
      <c r="D19" s="98">
        <v>5899559</v>
      </c>
      <c r="E19" s="147" t="s">
        <v>188</v>
      </c>
      <c r="F19" s="98"/>
      <c r="G19" s="99"/>
    </row>
    <row r="20" spans="1:7" ht="12.95" customHeight="1">
      <c r="A20" s="145" t="s">
        <v>285</v>
      </c>
      <c r="B20" s="97" t="s">
        <v>189</v>
      </c>
      <c r="C20" s="98"/>
      <c r="D20" s="98"/>
      <c r="E20" s="147" t="s">
        <v>190</v>
      </c>
      <c r="F20" s="98"/>
      <c r="G20" s="99"/>
    </row>
    <row r="21" spans="1:7" ht="12.95" customHeight="1">
      <c r="A21" s="145" t="s">
        <v>286</v>
      </c>
      <c r="B21" s="97" t="s">
        <v>191</v>
      </c>
      <c r="C21" s="98"/>
      <c r="D21" s="98"/>
      <c r="E21" s="147" t="s">
        <v>372</v>
      </c>
      <c r="F21" s="98">
        <v>543788</v>
      </c>
      <c r="G21" s="99">
        <v>543788</v>
      </c>
    </row>
    <row r="22" spans="1:7" ht="12.95" customHeight="1">
      <c r="A22" s="145" t="s">
        <v>287</v>
      </c>
      <c r="B22" s="97" t="s">
        <v>193</v>
      </c>
      <c r="C22" s="98"/>
      <c r="D22" s="98"/>
      <c r="E22" s="147" t="s">
        <v>194</v>
      </c>
      <c r="F22" s="98"/>
      <c r="G22" s="99"/>
    </row>
    <row r="23" spans="1:7" ht="29.25" customHeight="1">
      <c r="A23" s="145" t="s">
        <v>288</v>
      </c>
      <c r="B23" s="97" t="s">
        <v>250</v>
      </c>
      <c r="C23" s="105"/>
      <c r="D23" s="105">
        <v>658135</v>
      </c>
      <c r="E23" s="147" t="s">
        <v>195</v>
      </c>
      <c r="F23" s="98"/>
      <c r="G23" s="99"/>
    </row>
    <row r="24" spans="1:7" ht="12.95" customHeight="1">
      <c r="A24" s="100" t="s">
        <v>290</v>
      </c>
      <c r="B24" s="97" t="s">
        <v>373</v>
      </c>
      <c r="C24" s="98"/>
      <c r="D24" s="98"/>
      <c r="E24" s="147" t="s">
        <v>196</v>
      </c>
      <c r="F24" s="98"/>
      <c r="G24" s="99"/>
    </row>
    <row r="25" spans="1:7" ht="12.95" customHeight="1" thickBot="1">
      <c r="A25" s="145" t="s">
        <v>291</v>
      </c>
      <c r="B25" s="155" t="s">
        <v>197</v>
      </c>
      <c r="C25" s="138"/>
      <c r="D25" s="138"/>
      <c r="E25" s="149" t="s">
        <v>374</v>
      </c>
      <c r="F25" s="138"/>
      <c r="G25" s="139"/>
    </row>
    <row r="26" spans="1:7" ht="23.25" customHeight="1" thickBot="1">
      <c r="A26" s="84" t="s">
        <v>292</v>
      </c>
      <c r="B26" s="132" t="s">
        <v>198</v>
      </c>
      <c r="C26" s="152">
        <f>SUM(C18:C24)</f>
        <v>6314000</v>
      </c>
      <c r="D26" s="152">
        <f>SUM(D18:D24)</f>
        <v>6557694</v>
      </c>
      <c r="E26" s="132" t="s">
        <v>199</v>
      </c>
      <c r="F26" s="133">
        <f>SUM(F18:F25)</f>
        <v>543788</v>
      </c>
      <c r="G26" s="133">
        <f>SUM(G18:G25)</f>
        <v>543788</v>
      </c>
    </row>
    <row r="27" spans="1:7" ht="13.5" thickBot="1">
      <c r="A27" s="84" t="s">
        <v>293</v>
      </c>
      <c r="B27" s="85" t="s">
        <v>200</v>
      </c>
      <c r="C27" s="86">
        <f>+C17+C26</f>
        <v>23959000</v>
      </c>
      <c r="D27" s="86">
        <f>+D17+D26</f>
        <v>26473660</v>
      </c>
      <c r="E27" s="85" t="s">
        <v>201</v>
      </c>
      <c r="F27" s="86">
        <f>+F17+F26</f>
        <v>23451000</v>
      </c>
      <c r="G27" s="86">
        <f>+G17+G26</f>
        <v>25419171</v>
      </c>
    </row>
    <row r="28" spans="1:7" ht="13.5" thickBot="1">
      <c r="A28" s="84" t="s">
        <v>294</v>
      </c>
      <c r="B28" s="85" t="s">
        <v>202</v>
      </c>
      <c r="C28" s="86"/>
      <c r="D28" s="86"/>
      <c r="E28" s="85" t="s">
        <v>203</v>
      </c>
      <c r="F28" s="86"/>
      <c r="G28" s="86"/>
    </row>
    <row r="29" spans="1:7" ht="13.5" thickBot="1">
      <c r="A29" s="84" t="s">
        <v>295</v>
      </c>
      <c r="B29" s="85" t="s">
        <v>204</v>
      </c>
      <c r="C29" s="86"/>
      <c r="D29" s="86"/>
      <c r="E29" s="85" t="s">
        <v>205</v>
      </c>
      <c r="F29" s="86"/>
      <c r="G29" s="86"/>
    </row>
    <row r="30" spans="1:7" ht="90" customHeight="1">
      <c r="B30" s="176"/>
      <c r="C30" s="176"/>
      <c r="D30" s="176"/>
      <c r="E30" s="176"/>
      <c r="F30" s="127"/>
    </row>
    <row r="31" spans="1:7" ht="25.5" customHeight="1">
      <c r="B31" s="87" t="s">
        <v>206</v>
      </c>
      <c r="C31" s="78"/>
      <c r="D31" s="78"/>
      <c r="E31" s="78"/>
      <c r="F31" s="78"/>
      <c r="G31" s="78"/>
    </row>
    <row r="32" spans="1:7" ht="13.5" thickBot="1">
      <c r="G32" s="80" t="s">
        <v>375</v>
      </c>
    </row>
    <row r="33" spans="1:7" ht="13.5" customHeight="1" thickBot="1">
      <c r="A33" s="177" t="s">
        <v>317</v>
      </c>
      <c r="B33" s="88" t="s">
        <v>175</v>
      </c>
      <c r="C33" s="89"/>
      <c r="D33" s="115"/>
      <c r="E33" s="88" t="s">
        <v>176</v>
      </c>
      <c r="F33" s="121"/>
      <c r="G33" s="90"/>
    </row>
    <row r="34" spans="1:7" s="81" customFormat="1" ht="26.25" thickBot="1">
      <c r="A34" s="178"/>
      <c r="B34" s="91" t="s">
        <v>269</v>
      </c>
      <c r="C34" s="92" t="s">
        <v>245</v>
      </c>
      <c r="D34" s="116" t="s">
        <v>246</v>
      </c>
      <c r="E34" s="91" t="s">
        <v>269</v>
      </c>
      <c r="F34" s="92" t="s">
        <v>245</v>
      </c>
      <c r="G34" s="116" t="s">
        <v>246</v>
      </c>
    </row>
    <row r="35" spans="1:7" s="81" customFormat="1" ht="13.5" thickBot="1">
      <c r="A35" s="94">
        <v>1</v>
      </c>
      <c r="B35" s="129">
        <v>2</v>
      </c>
      <c r="C35" s="150">
        <v>3</v>
      </c>
      <c r="D35" s="151">
        <v>4</v>
      </c>
      <c r="E35" s="91">
        <v>5</v>
      </c>
      <c r="F35" s="122">
        <v>6</v>
      </c>
      <c r="G35" s="93">
        <v>7</v>
      </c>
    </row>
    <row r="36" spans="1:7" ht="27" customHeight="1">
      <c r="A36" s="144" t="s">
        <v>271</v>
      </c>
      <c r="B36" s="134" t="s">
        <v>207</v>
      </c>
      <c r="C36" s="135">
        <v>0</v>
      </c>
      <c r="D36" s="135">
        <v>0</v>
      </c>
      <c r="E36" s="156" t="s">
        <v>125</v>
      </c>
      <c r="F36" s="123">
        <v>508000</v>
      </c>
      <c r="G36" s="96">
        <v>1096600</v>
      </c>
    </row>
    <row r="37" spans="1:7">
      <c r="A37" s="145" t="s">
        <v>272</v>
      </c>
      <c r="B37" s="97" t="s">
        <v>208</v>
      </c>
      <c r="C37" s="98"/>
      <c r="D37" s="98"/>
      <c r="E37" s="147" t="s">
        <v>209</v>
      </c>
      <c r="F37" s="124"/>
      <c r="G37" s="99"/>
    </row>
    <row r="38" spans="1:7" ht="12.95" customHeight="1">
      <c r="A38" s="145" t="s">
        <v>273</v>
      </c>
      <c r="B38" s="97" t="s">
        <v>210</v>
      </c>
      <c r="C38" s="98"/>
      <c r="D38" s="98"/>
      <c r="E38" s="147" t="s">
        <v>127</v>
      </c>
      <c r="F38" s="99"/>
      <c r="G38" s="99"/>
    </row>
    <row r="39" spans="1:7" ht="12.95" customHeight="1">
      <c r="A39" s="145" t="s">
        <v>274</v>
      </c>
      <c r="B39" s="97" t="s">
        <v>211</v>
      </c>
      <c r="C39" s="98"/>
      <c r="D39" s="98">
        <v>42111</v>
      </c>
      <c r="E39" s="147" t="s">
        <v>212</v>
      </c>
      <c r="F39" s="99"/>
      <c r="G39" s="99"/>
    </row>
    <row r="40" spans="1:7" ht="12.75" customHeight="1">
      <c r="A40" s="145" t="s">
        <v>275</v>
      </c>
      <c r="B40" s="97" t="s">
        <v>213</v>
      </c>
      <c r="C40" s="98"/>
      <c r="D40" s="98"/>
      <c r="E40" s="147" t="s">
        <v>129</v>
      </c>
      <c r="F40" s="99"/>
      <c r="G40" s="99"/>
    </row>
    <row r="41" spans="1:7" ht="12.95" customHeight="1">
      <c r="A41" s="145" t="s">
        <v>276</v>
      </c>
      <c r="B41" s="97" t="s">
        <v>214</v>
      </c>
      <c r="C41" s="98"/>
      <c r="D41" s="98"/>
      <c r="E41" s="148" t="s">
        <v>376</v>
      </c>
      <c r="F41" s="99">
        <v>0</v>
      </c>
      <c r="G41" s="99"/>
    </row>
    <row r="42" spans="1:7" ht="12.95" customHeight="1">
      <c r="A42" s="145" t="s">
        <v>277</v>
      </c>
      <c r="B42" s="101" t="s">
        <v>377</v>
      </c>
      <c r="C42" s="98"/>
      <c r="D42" s="98"/>
      <c r="E42" s="148"/>
      <c r="F42" s="125"/>
      <c r="G42" s="99"/>
    </row>
    <row r="43" spans="1:7" ht="12.95" customHeight="1" thickBot="1">
      <c r="A43" s="145" t="s">
        <v>278</v>
      </c>
      <c r="B43" s="137"/>
      <c r="C43" s="138"/>
      <c r="D43" s="138"/>
      <c r="E43" s="148"/>
      <c r="F43" s="125"/>
      <c r="G43" s="99"/>
    </row>
    <row r="44" spans="1:7" ht="28.5" customHeight="1" thickBot="1">
      <c r="A44" s="84" t="s">
        <v>279</v>
      </c>
      <c r="B44" s="132" t="s">
        <v>215</v>
      </c>
      <c r="C44" s="152">
        <f>+C36+C38+C39+C41+C42+C43</f>
        <v>0</v>
      </c>
      <c r="D44" s="152">
        <f>+D36+D38+D39+D41+D42+D43</f>
        <v>42111</v>
      </c>
      <c r="E44" s="85" t="s">
        <v>216</v>
      </c>
      <c r="F44" s="103">
        <f>+F36+F38+F40+F41+F42+F43</f>
        <v>508000</v>
      </c>
      <c r="G44" s="103">
        <f>+G36+G38+G40+G41+G42+G43</f>
        <v>1096600</v>
      </c>
    </row>
    <row r="45" spans="1:7" ht="12.95" customHeight="1">
      <c r="A45" s="82" t="s">
        <v>280</v>
      </c>
      <c r="B45" s="106" t="s">
        <v>217</v>
      </c>
      <c r="C45" s="107"/>
      <c r="D45" s="120"/>
      <c r="E45" s="97" t="s">
        <v>186</v>
      </c>
      <c r="F45" s="123"/>
      <c r="G45" s="96"/>
    </row>
    <row r="46" spans="1:7" ht="12.95" customHeight="1">
      <c r="A46" s="83" t="s">
        <v>281</v>
      </c>
      <c r="B46" s="108" t="s">
        <v>218</v>
      </c>
      <c r="C46" s="98"/>
      <c r="D46" s="118"/>
      <c r="E46" s="97" t="s">
        <v>219</v>
      </c>
      <c r="F46" s="124"/>
      <c r="G46" s="99">
        <v>0</v>
      </c>
    </row>
    <row r="47" spans="1:7" ht="12.95" customHeight="1">
      <c r="A47" s="82" t="s">
        <v>282</v>
      </c>
      <c r="B47" s="108" t="s">
        <v>220</v>
      </c>
      <c r="C47" s="98"/>
      <c r="D47" s="118"/>
      <c r="E47" s="97" t="s">
        <v>190</v>
      </c>
      <c r="F47" s="124"/>
      <c r="G47" s="99"/>
    </row>
    <row r="48" spans="1:7" ht="12.95" customHeight="1">
      <c r="A48" s="83" t="s">
        <v>285</v>
      </c>
      <c r="B48" s="108" t="s">
        <v>221</v>
      </c>
      <c r="C48" s="98"/>
      <c r="D48" s="118"/>
      <c r="E48" s="97" t="s">
        <v>192</v>
      </c>
      <c r="F48" s="124"/>
      <c r="G48" s="99"/>
    </row>
    <row r="49" spans="1:7" ht="12.95" customHeight="1">
      <c r="A49" s="82" t="s">
        <v>286</v>
      </c>
      <c r="B49" s="108" t="s">
        <v>222</v>
      </c>
      <c r="C49" s="98"/>
      <c r="D49" s="119"/>
      <c r="E49" s="104" t="s">
        <v>194</v>
      </c>
      <c r="F49" s="126"/>
      <c r="G49" s="99"/>
    </row>
    <row r="50" spans="1:7" ht="12.95" customHeight="1">
      <c r="A50" s="83" t="s">
        <v>287</v>
      </c>
      <c r="B50" s="109" t="s">
        <v>223</v>
      </c>
      <c r="C50" s="98"/>
      <c r="D50" s="118"/>
      <c r="E50" s="97" t="s">
        <v>224</v>
      </c>
      <c r="F50" s="124"/>
      <c r="G50" s="99"/>
    </row>
    <row r="51" spans="1:7" ht="12.95" customHeight="1">
      <c r="A51" s="82" t="s">
        <v>288</v>
      </c>
      <c r="B51" s="110" t="s">
        <v>225</v>
      </c>
      <c r="C51" s="105">
        <f>+C52+C53+C54+C55+C56</f>
        <v>0</v>
      </c>
      <c r="D51" s="120"/>
      <c r="E51" s="95" t="s">
        <v>196</v>
      </c>
      <c r="F51" s="123"/>
      <c r="G51" s="99"/>
    </row>
    <row r="52" spans="1:7" ht="12.95" customHeight="1">
      <c r="A52" s="83" t="s">
        <v>290</v>
      </c>
      <c r="B52" s="109" t="s">
        <v>226</v>
      </c>
      <c r="C52" s="98"/>
      <c r="D52" s="117"/>
      <c r="E52" s="95" t="s">
        <v>227</v>
      </c>
      <c r="F52" s="123"/>
      <c r="G52" s="99"/>
    </row>
    <row r="53" spans="1:7" ht="12.95" customHeight="1">
      <c r="A53" s="82" t="s">
        <v>291</v>
      </c>
      <c r="B53" s="109" t="s">
        <v>228</v>
      </c>
      <c r="C53" s="98"/>
      <c r="D53" s="117"/>
      <c r="E53" s="111"/>
      <c r="F53" s="128"/>
      <c r="G53" s="99"/>
    </row>
    <row r="54" spans="1:7" ht="12.95" customHeight="1">
      <c r="A54" s="83" t="s">
        <v>292</v>
      </c>
      <c r="B54" s="108" t="s">
        <v>229</v>
      </c>
      <c r="C54" s="98"/>
      <c r="D54" s="117"/>
      <c r="E54" s="111"/>
      <c r="F54" s="128"/>
      <c r="G54" s="99"/>
    </row>
    <row r="55" spans="1:7" ht="12.95" customHeight="1">
      <c r="A55" s="82" t="s">
        <v>293</v>
      </c>
      <c r="B55" s="112" t="s">
        <v>230</v>
      </c>
      <c r="C55" s="98"/>
      <c r="D55" s="118"/>
      <c r="E55" s="101"/>
      <c r="F55" s="125"/>
      <c r="G55" s="99"/>
    </row>
    <row r="56" spans="1:7" ht="12.95" customHeight="1" thickBot="1">
      <c r="A56" s="83" t="s">
        <v>294</v>
      </c>
      <c r="B56" s="113" t="s">
        <v>231</v>
      </c>
      <c r="C56" s="98"/>
      <c r="D56" s="117"/>
      <c r="E56" s="111"/>
      <c r="F56" s="128"/>
      <c r="G56" s="99"/>
    </row>
    <row r="57" spans="1:7" ht="21.75" customHeight="1" thickBot="1">
      <c r="A57" s="84" t="s">
        <v>295</v>
      </c>
      <c r="B57" s="85" t="s">
        <v>232</v>
      </c>
      <c r="C57" s="102">
        <f>+C45+C51</f>
        <v>0</v>
      </c>
      <c r="D57" s="102">
        <f>+D45+D51</f>
        <v>0</v>
      </c>
      <c r="E57" s="85" t="s">
        <v>233</v>
      </c>
      <c r="F57" s="103">
        <f>SUM(F45:F56)</f>
        <v>0</v>
      </c>
      <c r="G57" s="103">
        <f>SUM(G45:G56)</f>
        <v>0</v>
      </c>
    </row>
    <row r="58" spans="1:7" ht="13.5" thickBot="1">
      <c r="A58" s="84" t="s">
        <v>296</v>
      </c>
      <c r="B58" s="85" t="s">
        <v>234</v>
      </c>
      <c r="C58" s="86">
        <f>+C44+C57</f>
        <v>0</v>
      </c>
      <c r="D58" s="86">
        <f>+D44+D57</f>
        <v>42111</v>
      </c>
      <c r="E58" s="85" t="s">
        <v>235</v>
      </c>
      <c r="F58" s="86">
        <f>+F44+F57</f>
        <v>508000</v>
      </c>
      <c r="G58" s="86">
        <f>+G44+G57</f>
        <v>1096600</v>
      </c>
    </row>
    <row r="59" spans="1:7" ht="13.5" thickBot="1">
      <c r="A59" s="84" t="s">
        <v>297</v>
      </c>
      <c r="B59" s="85" t="s">
        <v>202</v>
      </c>
      <c r="C59" s="86"/>
      <c r="D59" s="86"/>
      <c r="E59" s="85" t="s">
        <v>203</v>
      </c>
      <c r="F59" s="86"/>
      <c r="G59" s="86"/>
    </row>
    <row r="60" spans="1:7" ht="13.5" thickBot="1">
      <c r="A60" s="84" t="s">
        <v>298</v>
      </c>
      <c r="B60" s="85" t="s">
        <v>204</v>
      </c>
      <c r="C60" s="86"/>
      <c r="D60" s="86"/>
      <c r="E60" s="85" t="s">
        <v>205</v>
      </c>
      <c r="F60" s="86"/>
      <c r="G60" s="86"/>
    </row>
  </sheetData>
  <mergeCells count="6">
    <mergeCell ref="A5:A6"/>
    <mergeCell ref="B30:E30"/>
    <mergeCell ref="A33:A34"/>
    <mergeCell ref="A1:D1"/>
    <mergeCell ref="B5:D5"/>
    <mergeCell ref="E5:G5"/>
  </mergeCells>
  <phoneticPr fontId="0" type="noConversion"/>
  <pageMargins left="0.25" right="0.25" top="0.75" bottom="0.75" header="0.3" footer="0.3"/>
  <pageSetup paperSize="9" scale="85" orientation="landscape" r:id="rId1"/>
  <headerFooter alignWithMargins="0">
    <oddHeader>&amp;C
Debercsény Község Önkormányzata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1</vt:lpstr>
      <vt:lpstr>2</vt:lpstr>
      <vt:lpstr>3</vt:lpstr>
      <vt:lpstr>'1'!Nyomtatási_terület</vt:lpstr>
    </vt:vector>
  </TitlesOfParts>
  <Company>MAGYARNÁNDOR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Általános Iskola és Óvoda</dc:creator>
  <cp:lastModifiedBy>Felhasználó</cp:lastModifiedBy>
  <cp:lastPrinted>2018-06-28T15:33:05Z</cp:lastPrinted>
  <dcterms:created xsi:type="dcterms:W3CDTF">2012-02-15T09:08:01Z</dcterms:created>
  <dcterms:modified xsi:type="dcterms:W3CDTF">2018-07-12T11:41:21Z</dcterms:modified>
</cp:coreProperties>
</file>