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0736" windowHeight="11160" firstSheet="1" activeTab="8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8" sheetId="8" state="hidden" r:id="rId10"/>
    <sheet name="következő 3 év.9." sheetId="7" state="hidden" r:id="rId11"/>
    <sheet name="8.több éves" sheetId="12" state="hidden" r:id="rId12"/>
    <sheet name="9.köv 3 év" sheetId="14" state="hidden" r:id="rId13"/>
    <sheet name="10.Uniós" sheetId="16" state="hidden" r:id="rId14"/>
  </sheets>
  <externalReferences>
    <externalReference r:id="rId15"/>
  </externalReferences>
  <definedNames>
    <definedName name="_xlnm.Print_Area" localSheetId="0">'1.bev kiad mérleg'!$A$1:$I$47</definedName>
    <definedName name="_xlnm.Print_Area" localSheetId="1">'2 bev kiad részletes'!$A$1:$I$75</definedName>
    <definedName name="_xlnm.Print_Area" localSheetId="6">'5.kötelező,önkéntv'!$A$1:$I$227</definedName>
    <definedName name="_xlnm.Print_Area" localSheetId="7">'6.rovatos'!$A$1:$J$112</definedName>
    <definedName name="_xlnm.Print_Area" localSheetId="12">'9.köv 3 év'!#REF!</definedName>
    <definedName name="_xlnm.Print_Area" localSheetId="10">'következő 3 év.9.'!$A$1:$G$47</definedName>
    <definedName name="_xlnm.Print_Area" localSheetId="9">'több éves kih. dönt.8'!$A$1:$F$40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6" i="5"/>
  <c r="F224"/>
  <c r="F222"/>
  <c r="F221"/>
  <c r="F220"/>
  <c r="F219"/>
  <c r="F218"/>
  <c r="F217"/>
  <c r="F212"/>
  <c r="F201"/>
  <c r="H15" i="3"/>
  <c r="H10"/>
  <c r="G15"/>
  <c r="F15"/>
  <c r="D15"/>
  <c r="O24" i="11"/>
  <c r="O23"/>
  <c r="O16"/>
  <c r="H24"/>
  <c r="H23"/>
  <c r="H16"/>
  <c r="O23" i="10"/>
  <c r="O22"/>
  <c r="O15"/>
  <c r="H23"/>
  <c r="H22"/>
  <c r="H15"/>
  <c r="I46" i="13"/>
  <c r="I45"/>
  <c r="I39"/>
  <c r="I38"/>
  <c r="I32"/>
  <c r="I19"/>
  <c r="I18"/>
  <c r="I13"/>
  <c r="I74" i="1"/>
  <c r="I69"/>
  <c r="I63"/>
  <c r="I52"/>
  <c r="I45"/>
  <c r="I44"/>
  <c r="I41"/>
  <c r="I40"/>
  <c r="I32"/>
  <c r="I26"/>
  <c r="I25"/>
  <c r="I17"/>
  <c r="I10"/>
  <c r="J91" i="15"/>
  <c r="I91"/>
  <c r="J88"/>
  <c r="I69"/>
  <c r="J68"/>
  <c r="I68"/>
  <c r="I65"/>
  <c r="J61"/>
  <c r="I61"/>
  <c r="J58"/>
  <c r="I58"/>
  <c r="J50"/>
  <c r="I50"/>
  <c r="J41"/>
  <c r="I41"/>
  <c r="J39"/>
  <c r="I39"/>
  <c r="J36"/>
  <c r="I36"/>
  <c r="J35"/>
  <c r="I35"/>
  <c r="J30"/>
  <c r="I30"/>
  <c r="J23"/>
  <c r="I23"/>
  <c r="J20"/>
  <c r="I20"/>
  <c r="I13"/>
  <c r="J12"/>
  <c r="I12"/>
  <c r="J9"/>
  <c r="J13" s="1"/>
  <c r="I9"/>
  <c r="I70" i="1" l="1"/>
  <c r="I75" s="1"/>
  <c r="J65" i="15"/>
  <c r="J69" s="1"/>
  <c r="J111"/>
  <c r="I111"/>
  <c r="J106"/>
  <c r="I106"/>
  <c r="J103"/>
  <c r="I103"/>
  <c r="J95"/>
  <c r="J107" s="1"/>
  <c r="J112" s="1"/>
  <c r="I95"/>
  <c r="I107" s="1"/>
  <c r="I112" s="1"/>
  <c r="I88"/>
  <c r="J87"/>
  <c r="I87"/>
  <c r="J81"/>
  <c r="I81"/>
  <c r="J76"/>
  <c r="I76"/>
  <c r="F46" i="7" l="1"/>
  <c r="E46"/>
  <c r="D46"/>
  <c r="F45"/>
  <c r="E45"/>
  <c r="D45"/>
  <c r="F38"/>
  <c r="E38"/>
  <c r="F32"/>
  <c r="E32"/>
  <c r="E19"/>
  <c r="F18"/>
  <c r="F19" s="1"/>
  <c r="E18"/>
  <c r="D38"/>
  <c r="F39"/>
  <c r="E39"/>
  <c r="D32"/>
  <c r="D18"/>
  <c r="D19" s="1"/>
  <c r="F13"/>
  <c r="E13"/>
  <c r="D13"/>
  <c r="C45"/>
  <c r="C38"/>
  <c r="C32"/>
  <c r="C18"/>
  <c r="C13"/>
  <c r="E226" i="5"/>
  <c r="E224"/>
  <c r="E222"/>
  <c r="E221"/>
  <c r="E220"/>
  <c r="E219"/>
  <c r="E218"/>
  <c r="E217"/>
  <c r="E212"/>
  <c r="E201"/>
  <c r="D39" i="7" l="1"/>
  <c r="C19"/>
  <c r="C39"/>
  <c r="C46" s="1"/>
  <c r="H52" i="1"/>
  <c r="H40" l="1"/>
  <c r="H26"/>
  <c r="D10" i="3"/>
  <c r="G10"/>
  <c r="M23" i="11" l="1"/>
  <c r="N23"/>
  <c r="M16"/>
  <c r="M24" s="1"/>
  <c r="N16"/>
  <c r="N24" s="1"/>
  <c r="F24"/>
  <c r="F23"/>
  <c r="G23"/>
  <c r="F16"/>
  <c r="G16"/>
  <c r="E16"/>
  <c r="F22" i="10"/>
  <c r="F23" s="1"/>
  <c r="M22"/>
  <c r="N22"/>
  <c r="L22"/>
  <c r="M15"/>
  <c r="N15"/>
  <c r="G22"/>
  <c r="E22"/>
  <c r="F15"/>
  <c r="G15"/>
  <c r="G69" i="1"/>
  <c r="G74"/>
  <c r="H74"/>
  <c r="H69"/>
  <c r="H63"/>
  <c r="F69"/>
  <c r="G52"/>
  <c r="G63" s="1"/>
  <c r="G40"/>
  <c r="F40"/>
  <c r="E40"/>
  <c r="D40"/>
  <c r="C40"/>
  <c r="H44"/>
  <c r="G44"/>
  <c r="G26"/>
  <c r="F26"/>
  <c r="G25"/>
  <c r="H25"/>
  <c r="F25"/>
  <c r="G17"/>
  <c r="H17"/>
  <c r="G45" i="13"/>
  <c r="H45"/>
  <c r="F39"/>
  <c r="G38"/>
  <c r="H38"/>
  <c r="F38"/>
  <c r="G32"/>
  <c r="H32"/>
  <c r="F32"/>
  <c r="G19"/>
  <c r="H13"/>
  <c r="G18"/>
  <c r="H18"/>
  <c r="F18"/>
  <c r="G13"/>
  <c r="F13"/>
  <c r="G65" i="15"/>
  <c r="G69" s="1"/>
  <c r="H64"/>
  <c r="G64"/>
  <c r="D7" i="16"/>
  <c r="E7"/>
  <c r="F7"/>
  <c r="H7"/>
  <c r="I7"/>
  <c r="C7"/>
  <c r="N23" i="10" l="1"/>
  <c r="G24" i="11"/>
  <c r="G23" i="10"/>
  <c r="H39" i="13"/>
  <c r="H46" s="1"/>
  <c r="H19"/>
  <c r="H70" i="1"/>
  <c r="H75" s="1"/>
  <c r="M23" i="10"/>
  <c r="G70" i="1"/>
  <c r="G75" s="1"/>
  <c r="G39" i="13"/>
  <c r="G46" s="1"/>
  <c r="H35" i="15"/>
  <c r="H30"/>
  <c r="H61" l="1"/>
  <c r="H41"/>
  <c r="H50" s="1"/>
  <c r="H39"/>
  <c r="G39"/>
  <c r="G35"/>
  <c r="H23"/>
  <c r="H20"/>
  <c r="H14"/>
  <c r="H12"/>
  <c r="H9"/>
  <c r="H13" s="1"/>
  <c r="H111"/>
  <c r="H91"/>
  <c r="H88"/>
  <c r="H95" s="1"/>
  <c r="H68"/>
  <c r="H58"/>
  <c r="H106"/>
  <c r="H103"/>
  <c r="H83"/>
  <c r="H87" s="1"/>
  <c r="H76"/>
  <c r="H81" s="1"/>
  <c r="G111"/>
  <c r="D106"/>
  <c r="E106"/>
  <c r="F106"/>
  <c r="G106"/>
  <c r="C106"/>
  <c r="G103"/>
  <c r="F103"/>
  <c r="G91"/>
  <c r="G88"/>
  <c r="G95" s="1"/>
  <c r="F88"/>
  <c r="G83"/>
  <c r="G87" s="1"/>
  <c r="G81"/>
  <c r="G107" s="1"/>
  <c r="G112" s="1"/>
  <c r="G76"/>
  <c r="F76"/>
  <c r="G68"/>
  <c r="F68"/>
  <c r="G58"/>
  <c r="G61"/>
  <c r="G50"/>
  <c r="G41"/>
  <c r="F41"/>
  <c r="F50" s="1"/>
  <c r="F35"/>
  <c r="G30"/>
  <c r="G23"/>
  <c r="F23"/>
  <c r="G20"/>
  <c r="G36" s="1"/>
  <c r="G14"/>
  <c r="F14"/>
  <c r="G12"/>
  <c r="G9"/>
  <c r="G13" s="1"/>
  <c r="F9"/>
  <c r="H107" l="1"/>
  <c r="H112" s="1"/>
  <c r="H36"/>
  <c r="H65" s="1"/>
  <c r="H69" s="1"/>
  <c r="H10" i="1"/>
  <c r="H32" s="1"/>
  <c r="H41" s="1"/>
  <c r="H45" s="1"/>
  <c r="G10"/>
  <c r="G32" s="1"/>
  <c r="G41" s="1"/>
  <c r="G45" s="1"/>
  <c r="F30" i="15" l="1"/>
  <c r="D224" i="5"/>
  <c r="D222"/>
  <c r="D221"/>
  <c r="D220"/>
  <c r="D219"/>
  <c r="D218"/>
  <c r="D217"/>
  <c r="D201"/>
  <c r="D212"/>
  <c r="F45" i="13"/>
  <c r="F19"/>
  <c r="L23" i="11"/>
  <c r="L16"/>
  <c r="L24" s="1"/>
  <c r="E23"/>
  <c r="D23"/>
  <c r="L15" i="10"/>
  <c r="F74" i="1"/>
  <c r="F63"/>
  <c r="E15" i="10"/>
  <c r="E24" i="11"/>
  <c r="F44" i="1"/>
  <c r="F17"/>
  <c r="F10"/>
  <c r="F32" s="1"/>
  <c r="E23" i="10" l="1"/>
  <c r="L23"/>
  <c r="F41" i="1"/>
  <c r="F45" s="1"/>
  <c r="D226" i="5"/>
  <c r="F46" i="13"/>
  <c r="F70" i="1"/>
  <c r="F75" s="1"/>
  <c r="F83" i="15"/>
  <c r="F87" s="1"/>
  <c r="F77"/>
  <c r="F20"/>
  <c r="F36" s="1"/>
  <c r="F12"/>
  <c r="F13" s="1"/>
  <c r="F111"/>
  <c r="F95"/>
  <c r="F61"/>
  <c r="F58"/>
  <c r="F65" s="1"/>
  <c r="F69" s="1"/>
  <c r="F39"/>
  <c r="F81" l="1"/>
  <c r="O24" i="6"/>
  <c r="C219" i="5"/>
  <c r="C32" i="13"/>
  <c r="D32"/>
  <c r="E32"/>
  <c r="F107" i="15" l="1"/>
  <c r="F112" s="1"/>
  <c r="O14" i="6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23" i="11" l="1"/>
  <c r="C16"/>
  <c r="C22" i="10" l="1"/>
  <c r="C24" i="11"/>
  <c r="D24"/>
  <c r="K23"/>
  <c r="K16"/>
  <c r="J16"/>
  <c r="J24" s="1"/>
  <c r="D22" i="10"/>
  <c r="K22"/>
  <c r="K15"/>
  <c r="D15"/>
  <c r="K24" i="11" l="1"/>
  <c r="K23" i="10"/>
  <c r="D23"/>
  <c r="E111" i="15"/>
  <c r="E103"/>
  <c r="E87"/>
  <c r="E76"/>
  <c r="E81" s="1"/>
  <c r="E68"/>
  <c r="E61"/>
  <c r="E58"/>
  <c r="E52" i="1"/>
  <c r="E41" i="15"/>
  <c r="E50" s="1"/>
  <c r="E39" l="1"/>
  <c r="E35"/>
  <c r="E30"/>
  <c r="E23"/>
  <c r="E20"/>
  <c r="E14"/>
  <c r="E12"/>
  <c r="E9"/>
  <c r="E36" l="1"/>
  <c r="E13"/>
  <c r="E88"/>
  <c r="E95" s="1"/>
  <c r="E107" s="1"/>
  <c r="E112" s="1"/>
  <c r="J22" i="10"/>
  <c r="J15"/>
  <c r="C15"/>
  <c r="C23" s="1"/>
  <c r="D63" i="1"/>
  <c r="D17"/>
  <c r="D111" i="15"/>
  <c r="D103"/>
  <c r="D88"/>
  <c r="D95" s="1"/>
  <c r="D87"/>
  <c r="D76"/>
  <c r="D81" s="1"/>
  <c r="D68"/>
  <c r="D50"/>
  <c r="D61"/>
  <c r="D58"/>
  <c r="D35"/>
  <c r="D30"/>
  <c r="D23"/>
  <c r="D20"/>
  <c r="D12"/>
  <c r="D9"/>
  <c r="C112"/>
  <c r="C69"/>
  <c r="J23" i="10" l="1"/>
  <c r="D13" i="15"/>
  <c r="D107"/>
  <c r="D112" s="1"/>
  <c r="E65"/>
  <c r="E69" s="1"/>
  <c r="D36"/>
  <c r="D65" l="1"/>
  <c r="D69" s="1"/>
  <c r="E41" i="13"/>
  <c r="E45" s="1"/>
  <c r="E38"/>
  <c r="E18"/>
  <c r="E13"/>
  <c r="D45"/>
  <c r="D35"/>
  <c r="D38" s="1"/>
  <c r="D18"/>
  <c r="D13"/>
  <c r="E74" i="1"/>
  <c r="E69"/>
  <c r="E63"/>
  <c r="E44"/>
  <c r="E31"/>
  <c r="E25"/>
  <c r="E17"/>
  <c r="E10"/>
  <c r="D74"/>
  <c r="D69"/>
  <c r="D70" s="1"/>
  <c r="D44"/>
  <c r="D31"/>
  <c r="D25"/>
  <c r="D10"/>
  <c r="D75" l="1"/>
  <c r="E39" i="13"/>
  <c r="E46" s="1"/>
  <c r="D32" i="1"/>
  <c r="D41" s="1"/>
  <c r="D45" s="1"/>
  <c r="D19" i="13"/>
  <c r="E19"/>
  <c r="D39"/>
  <c r="D46" s="1"/>
  <c r="E70" i="1"/>
  <c r="E75" s="1"/>
  <c r="E32"/>
  <c r="E41" s="1"/>
  <c r="E45" s="1"/>
  <c r="C220" i="5"/>
  <c r="C218"/>
  <c r="C212"/>
  <c r="C226" l="1"/>
  <c r="C45" i="13" l="1"/>
  <c r="C35"/>
  <c r="C38" s="1"/>
  <c r="C18"/>
  <c r="C13"/>
  <c r="C39" l="1"/>
  <c r="C46" s="1"/>
  <c r="C19"/>
  <c r="O25" i="6" l="1"/>
  <c r="O26"/>
  <c r="O17"/>
  <c r="O9"/>
  <c r="O10"/>
  <c r="O11"/>
  <c r="O12"/>
  <c r="O13"/>
  <c r="O8"/>
  <c r="O7"/>
  <c r="O6"/>
  <c r="C17" i="1" l="1"/>
  <c r="C52"/>
  <c r="C63" s="1"/>
  <c r="C44" l="1"/>
  <c r="C31"/>
  <c r="C25"/>
  <c r="C10"/>
  <c r="C74"/>
  <c r="C69"/>
  <c r="C32" l="1"/>
  <c r="C41" s="1"/>
  <c r="C45" s="1"/>
  <c r="C70"/>
  <c r="C75" s="1"/>
  <c r="O22" i="6" l="1"/>
  <c r="E21" i="9" l="1"/>
  <c r="E17"/>
  <c r="E14"/>
  <c r="D21"/>
  <c r="C21"/>
  <c r="D17"/>
  <c r="C17"/>
  <c r="D14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38" i="8"/>
  <c r="M29" i="6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<sst xmlns="http://schemas.openxmlformats.org/spreadsheetml/2006/main" count="953" uniqueCount="524">
  <si>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</si>
  <si>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</si>
  <si>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</si>
  <si>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</si>
  <si>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</si>
  <si>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</si>
  <si>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</si>
  <si>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</si>
  <si>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</si>
  <si>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</si>
  <si>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</si>
  <si>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</si>
  <si>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</si>
  <si>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</si>
  <si>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</si>
  <si>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</si>
  <si>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</si>
  <si>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</si>
  <si>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</si>
  <si>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</si>
  <si>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</si>
  <si>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</si>
  <si>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</si>
  <si>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</si>
  <si>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</si>
  <si>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</si>
  <si>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</si>
  <si>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</si>
  <si>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</si>
  <si>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</si>
  <si>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</si>
  <si>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</si>
  <si>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</si>
  <si>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</si>
  <si>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</si>
  <si>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</si>
  <si>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</si>
  <si>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</si>
  <si>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</si>
  <si>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</si>
  <si>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</si>
  <si>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</si>
  <si>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</si>
  <si>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</si>
  <si>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</si>
  <si>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</si>
  <si>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</si>
  <si>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</si>
  <si>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</si>
  <si>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</si>
  <si>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</si>
  <si>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</si>
  <si>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</si>
  <si>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</si>
  <si>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</si>
  <si>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</si>
  <si>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</si>
  <si>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</si>
  <si>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</si>
  <si>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</si>
  <si>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</si>
  <si>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</si>
  <si>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</si>
  <si>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</si>
  <si>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</si>
  <si>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</si>
  <si>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</si>
  <si>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</si>
  <si>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</si>
  <si>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</si>
  <si>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</si>
  <si>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</si>
  <si>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</si>
  <si>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</si>
  <si>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</si>
  <si>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</si>
  <si>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</si>
  <si>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</si>
  <si>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</si>
  <si>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</si>
  <si>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</si>
  <si>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</si>
  <si>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</si>
  <si>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</si>
  <si>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</si>
  <si>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</si>
  <si>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</si>
  <si>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</si>
  <si>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</si>
  <si>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</si>
  <si>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</si>
  <si>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</si>
  <si>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</si>
  <si>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</si>
  <si>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</si>
  <si>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</si>
  <si>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</si>
  <si>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</si>
  <si>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</si>
  <si>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</si>
  <si>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</si>
  <si>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</si>
  <si>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</si>
  <si>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</si>
  <si>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</si>
  <si>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</si>
  <si>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</si>
  <si>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</si>
  <si>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</si>
  <si>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</si>
  <si>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</si>
  <si>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</si>
  <si>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</si>
  <si>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</si>
  <si>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</si>
  <si>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</si>
  <si>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</si>
  <si>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</si>
  <si>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</si>
  <si>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</si>
  <si>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</si>
  <si>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</si>
  <si>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</si>
  <si>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</si>
  <si>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</si>
  <si>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</si>
  <si>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</si>
  <si>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</si>
  <si>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</si>
  <si>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</si>
  <si>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</si>
  <si>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</si>
  <si>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</si>
  <si>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2020. évi előirányzat</t>
  </si>
  <si>
    <t>Belső ellenőrzési feladatok ellátása</t>
  </si>
  <si>
    <t>Erőgazdálkodási tevékenység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</si>
  <si>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</si>
  <si>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</si>
  <si>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</si>
  <si>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</si>
  <si>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</si>
  <si>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</si>
  <si>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</si>
  <si>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</si>
  <si>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</si>
  <si>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</si>
  <si>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</si>
  <si>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</si>
  <si>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</si>
  <si>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</si>
  <si>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</si>
  <si>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</si>
  <si>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</si>
  <si>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</si>
  <si>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</si>
  <si>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</si>
  <si>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</si>
  <si>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</si>
  <si>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</si>
  <si>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</si>
  <si>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</si>
  <si>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</si>
  <si>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</si>
  <si>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</si>
  <si>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</si>
  <si>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</si>
  <si>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</si>
  <si>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</si>
  <si>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</si>
  <si>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</si>
  <si>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</si>
  <si>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</si>
  <si>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</si>
  <si>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</si>
  <si>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</si>
  <si>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</si>
  <si>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</si>
  <si>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</si>
  <si>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</si>
  <si>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</si>
  <si>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</si>
  <si>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</si>
  <si>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</si>
  <si>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</si>
  <si>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</si>
  <si>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</si>
  <si>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</si>
  <si>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</si>
  <si>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</si>
  <si>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</si>
  <si>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</si>
  <si>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</si>
  <si>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</si>
  <si>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</si>
  <si>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</si>
  <si>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</si>
  <si>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</si>
  <si>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</si>
  <si>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</si>
  <si>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</si>
  <si>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</si>
  <si>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</si>
  <si>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</si>
  <si>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</si>
  <si>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</si>
  <si>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</si>
  <si>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</si>
  <si>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</si>
  <si>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</si>
  <si>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</si>
  <si>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</si>
  <si>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</si>
  <si>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</si>
  <si>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</si>
  <si>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</si>
  <si>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</si>
  <si>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</si>
  <si>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</si>
  <si>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</si>
  <si>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</si>
  <si>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</si>
  <si>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</si>
  <si>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</si>
  <si>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</si>
  <si>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</si>
  <si>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</si>
  <si>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</si>
  <si>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</si>
  <si>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</si>
  <si>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</si>
  <si>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</si>
  <si>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</si>
  <si>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</si>
  <si>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</si>
  <si>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</si>
  <si>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</si>
  <si>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</si>
  <si>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</si>
  <si>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</si>
  <si>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</si>
  <si>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</si>
  <si>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</si>
  <si>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</si>
  <si>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</si>
  <si>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</si>
  <si>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</si>
  <si>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</si>
  <si>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</si>
  <si>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</si>
  <si>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</si>
  <si>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</si>
  <si>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</si>
  <si>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</si>
  <si>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</si>
  <si>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</si>
  <si>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</si>
  <si>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</si>
  <si>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</si>
  <si>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</si>
  <si>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</si>
  <si>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</si>
  <si>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</si>
  <si>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</si>
  <si>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</si>
  <si>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</si>
  <si>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</si>
  <si>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</si>
  <si>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</si>
  <si>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</si>
  <si>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</si>
  <si>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</si>
  <si>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</si>
  <si>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</si>
  <si>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</si>
  <si>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</si>
  <si>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</si>
  <si>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</si>
  <si>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</si>
  <si>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</si>
  <si>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</si>
  <si>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</si>
  <si>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</si>
  <si>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</si>
  <si>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</si>
  <si>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</si>
  <si>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</si>
  <si>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</si>
  <si>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</si>
  <si>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</si>
  <si>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</si>
  <si>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</si>
  <si>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</si>
  <si>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</si>
  <si>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</si>
  <si>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</si>
  <si>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</si>
  <si>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</si>
  <si>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</si>
  <si>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</si>
  <si>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</si>
  <si>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</si>
  <si>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</si>
  <si>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</si>
  <si>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</si>
  <si>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</si>
  <si>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</si>
  <si>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</si>
  <si>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</si>
  <si>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</si>
  <si>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</si>
  <si>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</si>
  <si>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</si>
  <si>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</si>
  <si>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</si>
  <si>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</si>
  <si>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</si>
  <si>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</si>
  <si>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</si>
  <si>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</si>
  <si>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</si>
  <si>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</si>
  <si>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</si>
  <si>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</si>
  <si>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</si>
  <si>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</si>
  <si>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</si>
  <si>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</si>
  <si>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</si>
  <si>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</si>
  <si>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</si>
  <si>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</si>
  <si>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</si>
  <si>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</si>
  <si>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</si>
  <si>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</si>
  <si>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</si>
  <si>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</si>
  <si>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</si>
  <si>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</si>
  <si>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</si>
  <si>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</si>
  <si>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</si>
  <si>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</si>
  <si>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</si>
  <si>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</si>
  <si>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</si>
  <si>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</si>
  <si>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</si>
  <si>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</si>
  <si>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</si>
  <si>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</si>
  <si>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</si>
  <si>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</si>
  <si>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</si>
  <si>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</si>
  <si>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</si>
  <si>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</si>
  <si>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</si>
  <si>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</si>
  <si>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</si>
  <si>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</si>
  <si>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</si>
  <si>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</si>
  <si>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</si>
  <si>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</si>
  <si>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</si>
  <si>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</si>
  <si>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</si>
  <si>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</si>
  <si>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</si>
  <si>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</si>
  <si>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</si>
  <si>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</si>
  <si>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</t>
  </si>
  <si>
    <t>2019. évi eredeti előirányzat (Ft)</t>
  </si>
  <si>
    <t>Egyéb közhatalmi bevételek</t>
  </si>
  <si>
    <t>2017. évi  teljesítés</t>
  </si>
  <si>
    <t>Felhalmozási célú pénzeszköz átadás áht-n belül</t>
  </si>
  <si>
    <t>Finanszírozási kiadások (=54+55) (K9)</t>
  </si>
  <si>
    <t>1.-ből EU-s és hazai társ fin.támogatás</t>
  </si>
  <si>
    <t xml:space="preserve">Fő utcai buszforduló és környezetének fejlesztése, járdakapcsolatok kialakítása, valamint csapadékvízelvezetés építési engedélyezési tervdokumentációjának  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</si>
  <si>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</si>
  <si>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</si>
  <si>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</si>
  <si>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</si>
  <si>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</si>
  <si>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</si>
  <si>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</si>
  <si>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</si>
  <si>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</si>
  <si>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</si>
  <si>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</si>
  <si>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</si>
  <si>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</si>
  <si>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</si>
  <si>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</si>
  <si>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</si>
  <si>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</si>
  <si>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</si>
  <si>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</si>
  <si>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</si>
  <si>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</si>
  <si>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</si>
  <si>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Tervezett felhasználás</t>
  </si>
  <si>
    <t>Veszprémfajsz Község Önkormányzata Támogatási Szerződéssel rendelkező</t>
  </si>
  <si>
    <t>A projekt tervezett megvalósítási ideje</t>
  </si>
  <si>
    <t xml:space="preserve">8. melléklet a 2/2019. (II. 19.) önkormányzati rendelethez </t>
  </si>
  <si>
    <t>2019. évi módosított előirányzat (Ft)</t>
  </si>
  <si>
    <t>ebből: háziorvosi 231 586, fogorvosi 43 180 ügyelet működtetéséhez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</si>
  <si>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</si>
  <si>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</si>
  <si>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</si>
  <si>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</si>
  <si>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</si>
  <si>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</si>
  <si>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</si>
  <si>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</si>
  <si>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</si>
  <si>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</si>
  <si>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</si>
  <si>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</si>
  <si>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</si>
  <si>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</si>
  <si>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</si>
  <si>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</si>
  <si>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</si>
  <si>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</si>
  <si>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</si>
  <si>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</si>
  <si>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2018. évi  teljesítés</t>
  </si>
  <si>
    <t>I. Működési célú bevételek és kiadások mérlege
(Veszprémfajsz Község Önkormányzata)</t>
  </si>
  <si>
    <t>2018. évi teljesítés (Ft)</t>
  </si>
  <si>
    <t>II. Felhalmozási célú bevételek és kiadások mérlege
(Veszprémfajsz Község Önkormányzata)</t>
  </si>
  <si>
    <t>VP6-19.2.1.-28-1-17. kódszámú támogatás -  Kálvária stációinak felújítása (kormányzati funkció) 082092</t>
  </si>
  <si>
    <t>MFP-ÖTU/2019 kódszámú pályázat - Önkormányzati tulajdonú utak felújítása (hrsz.: 49/4.) kormányzati funkció: 062020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</si>
  <si>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</si>
  <si>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</si>
  <si>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</si>
  <si>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</si>
  <si>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</si>
  <si>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2019. évi módosított előirányzat      (Ft)</t>
  </si>
  <si>
    <t>2020. évi eredeti előirányzat (Ft)</t>
  </si>
  <si>
    <t>2019. évi várható teljesítés  (Ft)</t>
  </si>
  <si>
    <t>2019. évi  módosított előirányzat      (Ft)</t>
  </si>
  <si>
    <t>2020. évi eredeti előirányzat</t>
  </si>
  <si>
    <t>2019. évi módosított előirányzat       (Ft)</t>
  </si>
  <si>
    <t>2017. évi teljesítés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</si>
  <si>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</si>
  <si>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</si>
  <si>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</si>
  <si>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</si>
  <si>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</si>
  <si>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2019. december 31-ig felhasznált</t>
  </si>
  <si>
    <t>VP6-19.2.1.-28-1-17 kódszámú, Veszprémfajszi kálvária stációinak megújítása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</si>
  <si>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</si>
  <si>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</si>
  <si>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</si>
  <si>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</si>
  <si>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</si>
  <si>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</si>
  <si>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</si>
  <si>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</si>
  <si>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Veszprémfajsz Község Önkormányzata 2020. évi kiadások és bevételek rovatonként</t>
  </si>
  <si>
    <t>Beruházások összesen</t>
  </si>
  <si>
    <t>Felújítások összesen</t>
  </si>
  <si>
    <t xml:space="preserve">ebből: a Nemesvámosi Csillagvirág Óvoda és Bölcsőde működéséhez </t>
  </si>
  <si>
    <t>ebből: a Nemesvámosi Közös Önkormányzati Hivatal, a Csillagvirág Óvoda és a védőnői szolgálat előző évi finanszírozás elszámolása</t>
  </si>
  <si>
    <t>K</t>
  </si>
  <si>
    <t>NK</t>
  </si>
  <si>
    <t>Veszprémfajsz Község Önkormányzata 2020. évi kiemelt kiadási előirányzatai kötelező, önként vállalt és államigazgatási feladatok szerinti bontásban (Ft)</t>
  </si>
  <si>
    <t>Előirányzat-felhasználási terv
2020. évre</t>
  </si>
  <si>
    <t xml:space="preserve">8. melléklet a         /2020. (   II.       ) önkormányzati rendelethez </t>
  </si>
  <si>
    <t>2023.</t>
  </si>
  <si>
    <t>E.on villamosenergia szolgáltatás</t>
  </si>
  <si>
    <t>NKM Energia Zrt. Földgáz szolgáltatás</t>
  </si>
  <si>
    <t>Bakonykarszt. Zrt. Víz és szennyvízelv. Szolgáltatás</t>
  </si>
  <si>
    <t>VMJV Veszprém fogászati hozzájárulás</t>
  </si>
  <si>
    <t>NHKV hulladékszállítási közszolgltatás</t>
  </si>
  <si>
    <t>VMJV Vestprém felnőtt és gyermek háziorvosi központi ügyelet</t>
  </si>
  <si>
    <t>Magyar Telekom Nyrt. Mobil telefon szolg.</t>
  </si>
  <si>
    <t>Invitel Távközlési Zrt. Vezetékes telefon és internet</t>
  </si>
  <si>
    <t>Nemesvámos Község Önkormányzata -óvodai nevelési feladatok ellátása</t>
  </si>
  <si>
    <t>Nemesvámos Község Önkormányzata -bölcsődei feladatok ellátása</t>
  </si>
  <si>
    <t>Dr. Mayer József ügyvéd - Újházy Ernő fizetési meghagyással kapcsolatos ügyek</t>
  </si>
  <si>
    <t>UNION Biztosító Zrt. YEW-744 frsz.  YEX-032 frsz. KFB</t>
  </si>
  <si>
    <t>AEGON Biztosító Zrt. Vagyonbiztosítás</t>
  </si>
  <si>
    <t>Hoffmann és Tsa Kft. - Domain név regisztráció</t>
  </si>
  <si>
    <t>Nemesvámos Polgárőr Egyesület -támogatás</t>
  </si>
  <si>
    <t>VMJV Veszprém -családsegítés és Gyermekjóléti feladatok ellátása</t>
  </si>
  <si>
    <t>Bakony Informatika Bt. -webmesteri feladatok, honlap</t>
  </si>
  <si>
    <t>Parrag György EV. Nem közművel összegyűjtött szennyvíz szállítása</t>
  </si>
  <si>
    <t>Veszprémi Tervező Kft. Fő u. 48. kultúrház tetőtér beép. Vizesblokk tervek</t>
  </si>
  <si>
    <t xml:space="preserve">Enyingi Mihály EV. Kálvária Stációk felújítása </t>
  </si>
  <si>
    <t>Libis Péter EV. Kálvária stációk kőműves munka</t>
  </si>
  <si>
    <t>OOK Press Kft. MFP szervízút felújítás tájékoztatás és nyilvánosság</t>
  </si>
  <si>
    <t>Kreatívterv Mérnöki, Szolgáltató Iroda Kft.- szervízút felújítás műszaki ellenőrzés</t>
  </si>
  <si>
    <t>Colas Út Zrt.-szervízút felújítás</t>
  </si>
  <si>
    <t>Horváthné Piszker Zsuzsann ev. Szervízút felújítás-projektmenedzser</t>
  </si>
  <si>
    <t>Planteus Kft. - településképi véleményezési eljárások -főépítészu véleményezés</t>
  </si>
  <si>
    <t>Borsik és Ollram Ker. és Szolg. Bt. elepülésképi véleményezési eljárások -főépítészu véleményezés</t>
  </si>
  <si>
    <t>2019.12.31</t>
  </si>
  <si>
    <t>2020.12.31</t>
  </si>
  <si>
    <t>2023.06.30</t>
  </si>
  <si>
    <t>2020.12.31.</t>
  </si>
  <si>
    <t>2021.06.15.</t>
  </si>
  <si>
    <t>2024.08.22.</t>
  </si>
  <si>
    <t>2020.07.16.</t>
  </si>
  <si>
    <t>x-el jelöltük a határozatlan idejű szerződéseket. Konkrét összeget csak az arra vonatkozó szerződések alapján tüntettünk fel.</t>
  </si>
  <si>
    <t>9. melléklet a /2020. (II... .) önkormányzati rendelethez</t>
  </si>
  <si>
    <t>Veszprémfajsz Község Önkormányzata költségvetési évet követő három év tervezett bevételi előirányzatainak és kiadási előirányzatainak keretszámait az államháztartásról szóló 2011. évi CXCV. törvény  29/A. § szerinti jóváhagyott tervszámoknak megfelelően</t>
  </si>
  <si>
    <t>2019. december 31-ig történt felhasználás</t>
  </si>
  <si>
    <t>10. melléklet a /2020. (II.. .) örnkormányzati rendelethez</t>
  </si>
  <si>
    <t>2020. évi módosított előirányzat</t>
  </si>
  <si>
    <t>Teljesítés (Ft) 2020.03.31.</t>
  </si>
  <si>
    <t>2020. évi módosított előirányzat (Ft)</t>
  </si>
  <si>
    <t xml:space="preserve">Kultúrház tetőtérbeépítésének, vizesblokk kialakításának, részbeni átépítésének látványtervei </t>
  </si>
  <si>
    <t>1. melléklet a 2/2020. (II. 17.) önkormányzati rendelethez</t>
  </si>
  <si>
    <t>2. melléklet a 2/2020. (II. 17.) önkormányzati rendelethez</t>
  </si>
  <si>
    <t>3.1 melléklet a 2/2020. (II. 17.) önkormányzati rendelethez</t>
  </si>
  <si>
    <t>3.2 melléklet a 2/2020. (II. 17.) önkormányzati rendelethez</t>
  </si>
  <si>
    <t>4. melléklet a 2/2020. (II. 17.) önkormányzati rendelethez</t>
  </si>
  <si>
    <t>5. melléklet a 2/2020. (II.17.) önkormányzati rendelethez</t>
  </si>
  <si>
    <t>6. melléklet a 2/2020. (II. 17.) önkormányzati rendelethez</t>
  </si>
  <si>
    <t>7.  melléklet a 2/2020. (II. 17.)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</si>
</sst>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6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0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27" fillId="0" borderId="0" xfId="4" applyFont="1" applyFill="1" applyBorder="1" applyAlignment="1">
      <alignment horizontal="center" vertical="center"/>
    </xf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1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5" fillId="0" borderId="0" xfId="4" applyNumberFormat="1" applyFont="1" applyFill="1" applyBorder="1" applyAlignment="1">
      <alignment vertical="center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27" fillId="0" borderId="1" xfId="4" applyFont="1" applyFill="1" applyBorder="1" applyAlignment="1">
      <alignment horizontal="center" vertical="center"/>
    </xf>
    <xf numFmtId="0" fontId="36" fillId="0" borderId="1" xfId="0" applyFont="1" applyBorder="1"/>
    <xf numFmtId="0" fontId="36" fillId="0" borderId="1" xfId="0" applyFont="1" applyBorder="1" applyAlignment="1">
      <alignment wrapText="1"/>
    </xf>
    <xf numFmtId="3" fontId="36" fillId="0" borderId="1" xfId="0" applyNumberFormat="1" applyFont="1" applyBorder="1" applyAlignment="1">
      <alignment horizontal="right"/>
    </xf>
    <xf numFmtId="3" fontId="27" fillId="0" borderId="1" xfId="7" applyNumberFormat="1" applyFont="1" applyFill="1" applyBorder="1" applyAlignment="1">
      <alignment horizontal="right" vertical="center"/>
    </xf>
    <xf numFmtId="3" fontId="27" fillId="0" borderId="1" xfId="4" applyNumberFormat="1" applyFont="1" applyFill="1" applyBorder="1" applyAlignment="1">
      <alignment horizontal="right" vertical="center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37" fillId="0" borderId="0" xfId="0" applyNumberFormat="1" applyFont="1" applyFill="1" applyAlignment="1" applyProtection="1">
      <alignment horizontal="center" vertical="center" wrapText="1"/>
    </xf>
    <xf numFmtId="165" fontId="39" fillId="0" borderId="0" xfId="0" applyNumberFormat="1" applyFont="1" applyFill="1" applyAlignment="1" applyProtection="1">
      <alignment horizontal="center" vertical="center" wrapText="1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3" fontId="2" fillId="3" borderId="0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3" fontId="2" fillId="7" borderId="0" xfId="0" applyNumberFormat="1" applyFont="1" applyFill="1" applyBorder="1" applyAlignment="1">
      <alignment horizontal="right" vertical="center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3" fontId="2" fillId="10" borderId="0" xfId="0" applyNumberFormat="1" applyFont="1" applyFill="1" applyBorder="1" applyAlignment="1">
      <alignment horizontal="right"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3" fontId="1" fillId="7" borderId="0" xfId="0" applyNumberFormat="1" applyFont="1" applyFill="1" applyBorder="1" applyAlignment="1">
      <alignment horizontal="right"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3" fillId="3" borderId="0" xfId="0" applyFont="1" applyFill="1" applyBorder="1" applyAlignment="1">
      <alignment horizontal="center" vertical="center" wrapText="1"/>
    </xf>
    <xf numFmtId="0" fontId="42" fillId="0" borderId="0" xfId="8" applyAlignment="1"/>
    <xf numFmtId="3" fontId="2" fillId="3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3" fontId="2" fillId="0" borderId="1" xfId="7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38" fillId="3" borderId="1" xfId="0" applyFont="1" applyFill="1" applyBorder="1" applyAlignment="1">
      <alignment horizontal="center" vertical="center" wrapText="1"/>
    </xf>
    <xf numFmtId="3" fontId="38" fillId="0" borderId="0" xfId="9" applyNumberFormat="1" applyFont="1" applyAlignment="1">
      <alignment horizontal="center"/>
    </xf>
    <xf numFmtId="3" fontId="19" fillId="2" borderId="1" xfId="0" applyNumberFormat="1" applyFont="1" applyFill="1" applyBorder="1"/>
    <xf numFmtId="0" fontId="46" fillId="0" borderId="0" xfId="0" applyFont="1" applyAlignment="1">
      <alignment vertical="center" wrapText="1"/>
    </xf>
    <xf numFmtId="0" fontId="46" fillId="0" borderId="1" xfId="0" applyFont="1" applyBorder="1" applyAlignment="1">
      <alignment horizontal="left" vertical="center" wrapText="1"/>
    </xf>
    <xf numFmtId="0" fontId="22" fillId="0" borderId="26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8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6" fillId="0" borderId="1" xfId="1" applyNumberFormat="1" applyFont="1" applyBorder="1" applyAlignment="1">
      <alignment horizontal="center" vertical="center"/>
    </xf>
    <xf numFmtId="166" fontId="46" fillId="0" borderId="1" xfId="1" applyNumberFormat="1" applyFont="1" applyBorder="1" applyAlignment="1">
      <alignment vertical="center"/>
    </xf>
    <xf numFmtId="0" fontId="50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6" fillId="3" borderId="1" xfId="0" applyFont="1" applyFill="1" applyBorder="1"/>
    <xf numFmtId="0" fontId="46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6" fillId="3" borderId="1" xfId="0" applyNumberFormat="1" applyFont="1" applyFill="1" applyBorder="1" applyAlignment="1">
      <alignment horizontal="right" vertical="top"/>
    </xf>
    <xf numFmtId="3" fontId="46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0" fontId="52" fillId="3" borderId="1" xfId="0" applyFont="1" applyFill="1" applyBorder="1" applyAlignment="1"/>
    <xf numFmtId="3" fontId="53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1" fillId="3" borderId="1" xfId="0" applyFont="1" applyFill="1" applyBorder="1" applyAlignment="1">
      <alignment wrapText="1"/>
    </xf>
    <xf numFmtId="3" fontId="51" fillId="3" borderId="1" xfId="0" applyNumberFormat="1" applyFont="1" applyFill="1" applyBorder="1" applyAlignment="1"/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6" fillId="3" borderId="1" xfId="1" applyNumberFormat="1" applyFont="1" applyFill="1" applyBorder="1" applyAlignment="1">
      <alignment vertical="center"/>
    </xf>
    <xf numFmtId="3" fontId="46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46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3" fontId="19" fillId="2" borderId="24" xfId="0" applyNumberFormat="1" applyFont="1" applyFill="1" applyBorder="1" applyAlignment="1">
      <alignment vertical="center"/>
    </xf>
    <xf numFmtId="166" fontId="19" fillId="2" borderId="24" xfId="1" applyNumberFormat="1" applyFont="1" applyFill="1" applyBorder="1" applyAlignment="1">
      <alignment vertical="center"/>
    </xf>
    <xf numFmtId="166" fontId="19" fillId="2" borderId="1" xfId="1" applyNumberFormat="1" applyFont="1" applyFill="1" applyBorder="1" applyAlignment="1">
      <alignment vertical="center"/>
    </xf>
    <xf numFmtId="165" fontId="14" fillId="0" borderId="1" xfId="0" applyNumberFormat="1" applyFont="1" applyFill="1" applyBorder="1" applyAlignment="1" applyProtection="1">
      <alignment horizontal="centerContinuous" vertical="center" wrapText="1"/>
    </xf>
    <xf numFmtId="165" fontId="14" fillId="0" borderId="3" xfId="0" applyNumberFormat="1" applyFont="1" applyFill="1" applyBorder="1" applyAlignment="1" applyProtection="1">
      <alignment horizontal="centerContinuous" vertical="center" wrapText="1"/>
    </xf>
    <xf numFmtId="165" fontId="14" fillId="0" borderId="1" xfId="0" applyNumberFormat="1" applyFont="1" applyFill="1" applyBorder="1" applyAlignment="1" applyProtection="1">
      <alignment horizontal="center" vertical="center" wrapText="1"/>
    </xf>
    <xf numFmtId="165" fontId="55" fillId="0" borderId="1" xfId="0" applyNumberFormat="1" applyFont="1" applyFill="1" applyBorder="1" applyAlignment="1" applyProtection="1">
      <alignment horizontal="left" vertical="center" wrapText="1" indent="1"/>
    </xf>
    <xf numFmtId="3" fontId="46" fillId="0" borderId="1" xfId="0" applyNumberFormat="1" applyFont="1" applyFill="1" applyBorder="1" applyAlignment="1" applyProtection="1">
      <alignment vertical="center" wrapText="1"/>
    </xf>
    <xf numFmtId="165" fontId="54" fillId="0" borderId="1" xfId="0" applyNumberFormat="1" applyFont="1" applyFill="1" applyBorder="1" applyAlignment="1" applyProtection="1">
      <alignment horizontal="center" vertical="center" wrapText="1"/>
    </xf>
    <xf numFmtId="165" fontId="55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Fill="1" applyBorder="1" applyAlignment="1" applyProtection="1">
      <alignment horizontal="left" vertical="center" wrapText="1" indent="1"/>
    </xf>
    <xf numFmtId="3" fontId="19" fillId="0" borderId="1" xfId="0" applyNumberFormat="1" applyFont="1" applyFill="1" applyBorder="1" applyAlignment="1" applyProtection="1">
      <alignment vertical="center" wrapText="1"/>
    </xf>
    <xf numFmtId="165" fontId="19" fillId="0" borderId="1" xfId="0" applyNumberFormat="1" applyFont="1" applyFill="1" applyBorder="1" applyAlignment="1" applyProtection="1">
      <alignment vertical="center" wrapText="1"/>
    </xf>
    <xf numFmtId="165" fontId="15" fillId="0" borderId="1" xfId="0" applyNumberFormat="1" applyFont="1" applyFill="1" applyBorder="1" applyAlignment="1" applyProtection="1">
      <alignment horizontal="left" vertical="center" wrapText="1" indent="1"/>
    </xf>
    <xf numFmtId="3" fontId="19" fillId="0" borderId="1" xfId="0" applyNumberFormat="1" applyFont="1" applyFill="1" applyBorder="1" applyAlignment="1" applyProtection="1">
      <alignment horizontal="right" vertical="center" wrapText="1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165" fontId="56" fillId="0" borderId="1" xfId="0" applyNumberFormat="1" applyFont="1" applyFill="1" applyBorder="1" applyAlignment="1" applyProtection="1">
      <alignment horizontal="left" vertical="center" wrapText="1" indent="1"/>
    </xf>
    <xf numFmtId="165" fontId="16" fillId="0" borderId="1" xfId="0" applyNumberFormat="1" applyFont="1" applyFill="1" applyBorder="1" applyAlignment="1" applyProtection="1">
      <alignment horizontal="left" vertical="center" wrapText="1" indent="1"/>
    </xf>
    <xf numFmtId="165" fontId="16" fillId="0" borderId="1" xfId="0" applyNumberFormat="1" applyFont="1" applyFill="1" applyBorder="1" applyAlignment="1" applyProtection="1">
      <alignment horizontal="left" vertical="center" wrapText="1" indent="2"/>
    </xf>
    <xf numFmtId="165" fontId="55" fillId="0" borderId="1" xfId="0" applyNumberFormat="1" applyFont="1" applyFill="1" applyBorder="1" applyAlignment="1" applyProtection="1">
      <alignment horizontal="left" vertical="center" wrapText="1" indent="2"/>
    </xf>
    <xf numFmtId="3" fontId="3" fillId="0" borderId="1" xfId="0" applyNumberFormat="1" applyFont="1" applyFill="1" applyBorder="1" applyAlignment="1" applyProtection="1">
      <alignment horizontal="right" vertical="center" wrapText="1" indent="1"/>
    </xf>
    <xf numFmtId="0" fontId="57" fillId="0" borderId="0" xfId="0" applyFont="1" applyAlignment="1">
      <alignment wrapText="1"/>
    </xf>
    <xf numFmtId="0" fontId="48" fillId="0" borderId="1" xfId="0" applyFont="1" applyBorder="1" applyAlignment="1">
      <alignment wrapText="1"/>
    </xf>
    <xf numFmtId="0" fontId="57" fillId="3" borderId="0" xfId="0" applyFont="1" applyFill="1" applyBorder="1"/>
    <xf numFmtId="0" fontId="50" fillId="3" borderId="0" xfId="0" applyFont="1" applyFill="1" applyBorder="1"/>
    <xf numFmtId="0" fontId="58" fillId="0" borderId="1" xfId="0" applyFont="1" applyBorder="1" applyAlignment="1">
      <alignment wrapText="1"/>
    </xf>
    <xf numFmtId="0" fontId="59" fillId="0" borderId="1" xfId="0" applyFont="1" applyBorder="1" applyAlignment="1">
      <alignment wrapText="1"/>
    </xf>
    <xf numFmtId="0" fontId="60" fillId="0" borderId="1" xfId="0" applyFont="1" applyBorder="1"/>
    <xf numFmtId="0" fontId="59" fillId="0" borderId="1" xfId="0" applyFont="1" applyBorder="1"/>
    <xf numFmtId="0" fontId="58" fillId="0" borderId="1" xfId="0" applyFont="1" applyBorder="1"/>
    <xf numFmtId="0" fontId="58" fillId="0" borderId="1" xfId="0" applyFont="1" applyFill="1" applyBorder="1" applyAlignment="1">
      <alignment wrapText="1"/>
    </xf>
    <xf numFmtId="0" fontId="58" fillId="0" borderId="1" xfId="0" applyFont="1" applyFill="1" applyBorder="1"/>
    <xf numFmtId="0" fontId="50" fillId="0" borderId="1" xfId="0" applyFont="1" applyBorder="1"/>
    <xf numFmtId="3" fontId="60" fillId="3" borderId="0" xfId="0" applyNumberFormat="1" applyFont="1" applyFill="1" applyBorder="1"/>
    <xf numFmtId="0" fontId="59" fillId="0" borderId="1" xfId="0" applyFont="1" applyFill="1" applyBorder="1"/>
    <xf numFmtId="0" fontId="59" fillId="0" borderId="1" xfId="0" applyFont="1" applyFill="1" applyBorder="1" applyAlignment="1">
      <alignment wrapText="1"/>
    </xf>
    <xf numFmtId="0" fontId="59" fillId="4" borderId="1" xfId="0" applyFont="1" applyFill="1" applyBorder="1"/>
    <xf numFmtId="0" fontId="59" fillId="3" borderId="1" xfId="0" applyFont="1" applyFill="1" applyBorder="1"/>
    <xf numFmtId="0" fontId="58" fillId="3" borderId="1" xfId="0" applyFont="1" applyFill="1" applyBorder="1" applyAlignment="1">
      <alignment wrapText="1"/>
    </xf>
    <xf numFmtId="0" fontId="58" fillId="3" borderId="1" xfId="0" applyFont="1" applyFill="1" applyBorder="1"/>
    <xf numFmtId="0" fontId="48" fillId="0" borderId="1" xfId="0" applyFont="1" applyBorder="1" applyAlignment="1">
      <alignment vertical="center" wrapText="1"/>
    </xf>
    <xf numFmtId="3" fontId="60" fillId="0" borderId="1" xfId="0" applyNumberFormat="1" applyFont="1" applyBorder="1"/>
    <xf numFmtId="3" fontId="58" fillId="0" borderId="1" xfId="0" applyNumberFormat="1" applyFont="1" applyBorder="1"/>
    <xf numFmtId="3" fontId="50" fillId="0" borderId="1" xfId="0" applyNumberFormat="1" applyFont="1" applyBorder="1"/>
    <xf numFmtId="0" fontId="50" fillId="3" borderId="1" xfId="0" applyFont="1" applyFill="1" applyBorder="1"/>
    <xf numFmtId="0" fontId="55" fillId="0" borderId="2" xfId="3" applyFont="1" applyFill="1" applyBorder="1" applyAlignment="1" applyProtection="1">
      <alignment horizontal="left" vertical="center" wrapText="1" indent="1"/>
    </xf>
    <xf numFmtId="3" fontId="55" fillId="0" borderId="2" xfId="3" applyNumberFormat="1" applyFont="1" applyFill="1" applyBorder="1" applyAlignment="1" applyProtection="1">
      <alignment vertical="center"/>
      <protection locked="0"/>
    </xf>
    <xf numFmtId="3" fontId="55" fillId="0" borderId="16" xfId="3" applyNumberFormat="1" applyFont="1" applyFill="1" applyBorder="1" applyAlignment="1" applyProtection="1">
      <alignment vertical="center"/>
    </xf>
    <xf numFmtId="0" fontId="55" fillId="0" borderId="1" xfId="3" applyFont="1" applyFill="1" applyBorder="1" applyAlignment="1" applyProtection="1">
      <alignment horizontal="left" vertical="center" wrapText="1" indent="1"/>
    </xf>
    <xf numFmtId="3" fontId="55" fillId="0" borderId="1" xfId="3" applyNumberFormat="1" applyFont="1" applyFill="1" applyBorder="1" applyAlignment="1" applyProtection="1">
      <alignment vertical="center"/>
      <protection locked="0"/>
    </xf>
    <xf numFmtId="3" fontId="55" fillId="0" borderId="10" xfId="3" applyNumberFormat="1" applyFont="1" applyFill="1" applyBorder="1" applyAlignment="1" applyProtection="1">
      <alignment vertical="center"/>
    </xf>
    <xf numFmtId="0" fontId="55" fillId="0" borderId="8" xfId="3" applyFont="1" applyFill="1" applyBorder="1" applyAlignment="1" applyProtection="1">
      <alignment horizontal="left" vertical="center" wrapText="1" indent="1"/>
    </xf>
    <xf numFmtId="3" fontId="55" fillId="0" borderId="8" xfId="3" applyNumberFormat="1" applyFont="1" applyFill="1" applyBorder="1" applyAlignment="1" applyProtection="1">
      <alignment vertical="center"/>
      <protection locked="0"/>
    </xf>
    <xf numFmtId="3" fontId="55" fillId="0" borderId="17" xfId="3" applyNumberFormat="1" applyFont="1" applyFill="1" applyBorder="1" applyAlignment="1" applyProtection="1">
      <alignment vertical="center"/>
    </xf>
    <xf numFmtId="0" fontId="55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5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5" fillId="0" borderId="27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60" fillId="3" borderId="1" xfId="0" applyNumberFormat="1" applyFont="1" applyFill="1" applyBorder="1"/>
    <xf numFmtId="0" fontId="60" fillId="3" borderId="1" xfId="0" applyFont="1" applyFill="1" applyBorder="1"/>
    <xf numFmtId="3" fontId="58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165" fontId="62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 wrapText="1"/>
    </xf>
    <xf numFmtId="165" fontId="9" fillId="0" borderId="1" xfId="0" applyNumberFormat="1" applyFont="1" applyFill="1" applyBorder="1" applyAlignment="1" applyProtection="1">
      <alignment horizontal="center" vertical="center"/>
    </xf>
    <xf numFmtId="165" fontId="63" fillId="0" borderId="1" xfId="0" applyNumberFormat="1" applyFont="1" applyFill="1" applyBorder="1" applyAlignment="1" applyProtection="1">
      <alignment horizontal="center" vertical="center"/>
    </xf>
    <xf numFmtId="3" fontId="63" fillId="0" borderId="1" xfId="0" applyNumberFormat="1" applyFont="1" applyFill="1" applyBorder="1" applyAlignment="1" applyProtection="1">
      <alignment horizontal="center" vertical="center"/>
    </xf>
    <xf numFmtId="3" fontId="9" fillId="0" borderId="1" xfId="0" applyNumberFormat="1" applyFont="1" applyFill="1" applyBorder="1" applyAlignment="1" applyProtection="1">
      <alignment horizontal="center" vertical="center"/>
    </xf>
    <xf numFmtId="3" fontId="4" fillId="3" borderId="3" xfId="0" applyNumberFormat="1" applyFont="1" applyFill="1" applyBorder="1" applyAlignment="1">
      <alignment horizontal="right" vertical="top" wrapText="1"/>
    </xf>
    <xf numFmtId="3" fontId="4" fillId="3" borderId="0" xfId="0" applyNumberFormat="1" applyFont="1" applyFill="1" applyBorder="1" applyAlignment="1">
      <alignment horizontal="right" vertical="top" wrapText="1"/>
    </xf>
    <xf numFmtId="0" fontId="2" fillId="3" borderId="3" xfId="0" applyFont="1" applyFill="1" applyBorder="1" applyAlignment="1">
      <alignment horizontal="center" vertical="top" wrapText="1"/>
    </xf>
    <xf numFmtId="166" fontId="29" fillId="3" borderId="3" xfId="1" applyNumberFormat="1" applyFont="1" applyFill="1" applyBorder="1" applyAlignment="1">
      <alignment vertical="center"/>
    </xf>
    <xf numFmtId="166" fontId="46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6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horizontal="center" vertical="top" wrapText="1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6" fillId="3" borderId="3" xfId="0" applyNumberFormat="1" applyFont="1" applyFill="1" applyBorder="1"/>
    <xf numFmtId="0" fontId="46" fillId="3" borderId="3" xfId="0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6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" fillId="3" borderId="28" xfId="0" applyNumberFormat="1" applyFont="1" applyFill="1" applyBorder="1" applyAlignment="1">
      <alignment horizontal="right" vertical="top" wrapText="1"/>
    </xf>
    <xf numFmtId="3" fontId="46" fillId="3" borderId="1" xfId="0" applyNumberFormat="1" applyFont="1" applyFill="1" applyBorder="1" applyAlignment="1">
      <alignment vertical="top"/>
    </xf>
    <xf numFmtId="0" fontId="46" fillId="3" borderId="1" xfId="0" applyFont="1" applyFill="1" applyBorder="1" applyAlignment="1">
      <alignment vertical="top"/>
    </xf>
    <xf numFmtId="0" fontId="46" fillId="3" borderId="3" xfId="0" applyFont="1" applyFill="1" applyBorder="1" applyAlignment="1">
      <alignment vertical="top"/>
    </xf>
    <xf numFmtId="166" fontId="46" fillId="0" borderId="1" xfId="1" applyNumberFormat="1" applyFont="1" applyBorder="1" applyAlignment="1">
      <alignment horizontal="right" vertical="center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0" fontId="1" fillId="0" borderId="1" xfId="6" applyFont="1" applyFill="1" applyBorder="1" applyAlignment="1">
      <alignment horizontal="center" vertical="center" textRotation="90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 wrapText="1"/>
    </xf>
    <xf numFmtId="3" fontId="48" fillId="0" borderId="1" xfId="2" applyNumberFormat="1" applyFont="1" applyBorder="1" applyAlignment="1">
      <alignment horizontal="right" vertical="center" indent="1"/>
    </xf>
    <xf numFmtId="166" fontId="49" fillId="0" borderId="1" xfId="1" applyNumberFormat="1" applyFont="1" applyBorder="1" applyAlignment="1">
      <alignment vertical="center"/>
    </xf>
    <xf numFmtId="3" fontId="49" fillId="0" borderId="1" xfId="1" applyNumberFormat="1" applyFont="1" applyBorder="1" applyAlignment="1">
      <alignment horizontal="center" vertical="center"/>
    </xf>
    <xf numFmtId="164" fontId="49" fillId="0" borderId="1" xfId="1" applyNumberFormat="1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 applyProtection="1">
      <alignment horizontal="left" vertical="center" wrapText="1" indent="1"/>
    </xf>
    <xf numFmtId="4" fontId="19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0" fontId="46" fillId="0" borderId="1" xfId="0" applyNumberFormat="1" applyFont="1" applyBorder="1" applyAlignment="1">
      <alignment horizontal="center" vertical="center"/>
    </xf>
    <xf numFmtId="10" fontId="49" fillId="0" borderId="1" xfId="0" applyNumberFormat="1" applyFont="1" applyBorder="1" applyAlignment="1">
      <alignment horizontal="center" vertical="center"/>
    </xf>
    <xf numFmtId="10" fontId="64" fillId="0" borderId="1" xfId="0" applyNumberFormat="1" applyFont="1" applyBorder="1" applyAlignment="1">
      <alignment horizontal="center" vertical="center"/>
    </xf>
    <xf numFmtId="0" fontId="59" fillId="0" borderId="24" xfId="0" applyFont="1" applyBorder="1"/>
    <xf numFmtId="0" fontId="59" fillId="0" borderId="0" xfId="0" applyFont="1" applyBorder="1"/>
    <xf numFmtId="0" fontId="1" fillId="0" borderId="30" xfId="0" applyFont="1" applyBorder="1" applyAlignment="1">
      <alignment vertical="center"/>
    </xf>
    <xf numFmtId="3" fontId="3" fillId="3" borderId="1" xfId="0" applyNumberFormat="1" applyFont="1" applyFill="1" applyBorder="1" applyAlignment="1">
      <alignment horizontal="right" vertical="center" wrapText="1"/>
    </xf>
    <xf numFmtId="0" fontId="1" fillId="0" borderId="1" xfId="6" applyFont="1" applyFill="1" applyBorder="1" applyAlignment="1">
      <alignment horizontal="center" vertical="center" wrapText="1"/>
    </xf>
    <xf numFmtId="0" fontId="27" fillId="0" borderId="1" xfId="4" applyFont="1" applyFill="1" applyBorder="1" applyAlignment="1">
      <alignment horizontal="center" vertical="center" wrapText="1"/>
    </xf>
    <xf numFmtId="14" fontId="31" fillId="0" borderId="0" xfId="7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7" applyNumberFormat="1" applyFont="1" applyFill="1" applyBorder="1" applyAlignment="1">
      <alignment horizontal="center" vertical="center" wrapText="1"/>
    </xf>
    <xf numFmtId="49" fontId="2" fillId="0" borderId="1" xfId="4" applyNumberFormat="1" applyFont="1" applyFill="1" applyBorder="1" applyAlignment="1">
      <alignment horizontal="center" vertical="center" wrapText="1"/>
    </xf>
    <xf numFmtId="49" fontId="1" fillId="0" borderId="1" xfId="4" applyNumberFormat="1" applyFont="1" applyFill="1" applyBorder="1" applyAlignment="1">
      <alignment horizontal="center" vertical="center" wrapText="1"/>
    </xf>
    <xf numFmtId="0" fontId="41" fillId="0" borderId="0" xfId="0" applyFont="1" applyBorder="1"/>
    <xf numFmtId="3" fontId="2" fillId="0" borderId="0" xfId="4" applyNumberFormat="1" applyFont="1" applyFill="1" applyBorder="1" applyAlignment="1">
      <alignment horizontal="right" vertical="center"/>
    </xf>
    <xf numFmtId="49" fontId="2" fillId="0" borderId="0" xfId="4" applyNumberFormat="1" applyFont="1" applyFill="1" applyBorder="1" applyAlignment="1">
      <alignment horizontal="center" vertical="center" wrapText="1"/>
    </xf>
    <xf numFmtId="3" fontId="48" fillId="0" borderId="1" xfId="9" applyNumberFormat="1" applyFont="1" applyBorder="1" applyAlignment="1">
      <alignment horizontal="center"/>
    </xf>
    <xf numFmtId="3" fontId="48" fillId="0" borderId="1" xfId="9" applyNumberFormat="1" applyFont="1" applyBorder="1" applyAlignment="1">
      <alignment horizontal="center" wrapText="1"/>
    </xf>
    <xf numFmtId="3" fontId="48" fillId="0" borderId="3" xfId="9" applyNumberFormat="1" applyFont="1" applyBorder="1" applyAlignment="1">
      <alignment horizontal="center" wrapText="1"/>
    </xf>
    <xf numFmtId="0" fontId="65" fillId="0" borderId="1" xfId="0" applyFont="1" applyBorder="1" applyAlignment="1">
      <alignment horizontal="center"/>
    </xf>
    <xf numFmtId="0" fontId="60" fillId="0" borderId="1" xfId="0" applyFont="1" applyBorder="1" applyAlignment="1">
      <alignment wrapText="1"/>
    </xf>
    <xf numFmtId="0" fontId="48" fillId="0" borderId="1" xfId="0" applyFont="1" applyBorder="1"/>
    <xf numFmtId="3" fontId="48" fillId="0" borderId="1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 applyAlignment="1"/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  <xf numFmtId="0" fontId="0" fillId="0" borderId="22" xfId="0" applyBorder="1" applyAlignment="1"/>
    <xf numFmtId="0" fontId="3" fillId="3" borderId="21" xfId="0" applyFont="1" applyFill="1" applyBorder="1" applyAlignment="1">
      <alignment horizontal="center" vertical="center"/>
    </xf>
    <xf numFmtId="0" fontId="45" fillId="3" borderId="22" xfId="0" applyFont="1" applyFill="1" applyBorder="1" applyAlignment="1"/>
    <xf numFmtId="0" fontId="0" fillId="0" borderId="29" xfId="0" applyBorder="1" applyAlignment="1"/>
    <xf numFmtId="0" fontId="12" fillId="0" borderId="0" xfId="0" applyFont="1" applyAlignment="1">
      <alignment horizontal="right" vertical="center"/>
    </xf>
    <xf numFmtId="165" fontId="15" fillId="0" borderId="1" xfId="0" applyNumberFormat="1" applyFont="1" applyFill="1" applyBorder="1" applyAlignment="1" applyProtection="1">
      <alignment horizontal="center" vertical="center" wrapText="1"/>
    </xf>
    <xf numFmtId="165" fontId="40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14" fillId="0" borderId="3" xfId="0" applyNumberFormat="1" applyFont="1" applyFill="1" applyBorder="1" applyAlignment="1" applyProtection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5" fontId="21" fillId="0" borderId="1" xfId="0" applyNumberFormat="1" applyFont="1" applyFill="1" applyBorder="1" applyAlignment="1" applyProtection="1">
      <alignment horizontal="center" vertical="center" wrapText="1"/>
    </xf>
    <xf numFmtId="165" fontId="14" fillId="0" borderId="0" xfId="0" applyNumberFormat="1" applyFont="1" applyFill="1" applyAlignment="1" applyProtection="1">
      <alignment horizontal="center" vertical="center" wrapText="1"/>
    </xf>
    <xf numFmtId="165" fontId="14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vertical="center"/>
    </xf>
    <xf numFmtId="0" fontId="48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11" fillId="0" borderId="0" xfId="0" applyFont="1" applyBorder="1" applyAlignment="1">
      <alignment horizontal="right" vertical="center"/>
    </xf>
    <xf numFmtId="0" fontId="15" fillId="0" borderId="0" xfId="3" applyFont="1" applyFill="1" applyAlignment="1" applyProtection="1">
      <alignment horizontal="center" wrapText="1"/>
    </xf>
    <xf numFmtId="0" fontId="15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61" fillId="0" borderId="14" xfId="3" applyFont="1" applyFill="1" applyBorder="1" applyAlignment="1" applyProtection="1">
      <alignment horizontal="left" vertical="center" indent="1"/>
    </xf>
    <xf numFmtId="0" fontId="61" fillId="0" borderId="4" xfId="3" applyFont="1" applyFill="1" applyBorder="1" applyAlignment="1" applyProtection="1">
      <alignment horizontal="left" vertical="center" indent="1"/>
    </xf>
    <xf numFmtId="0" fontId="61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right"/>
    </xf>
    <xf numFmtId="0" fontId="41" fillId="0" borderId="0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0" xfId="4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7" fillId="0" borderId="0" xfId="4" applyFont="1" applyFill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3" fontId="48" fillId="0" borderId="0" xfId="9" applyNumberFormat="1" applyFont="1" applyAlignment="1">
      <alignment horizontal="center"/>
    </xf>
    <xf numFmtId="3" fontId="48" fillId="0" borderId="25" xfId="9" applyNumberFormat="1" applyFont="1" applyBorder="1" applyAlignment="1">
      <alignment horizontal="center"/>
    </xf>
    <xf numFmtId="3" fontId="48" fillId="0" borderId="0" xfId="9" applyNumberFormat="1" applyFont="1" applyAlignment="1">
      <alignment horizontal="left" wrapText="1"/>
    </xf>
    <xf numFmtId="3" fontId="48" fillId="0" borderId="25" xfId="9" applyNumberFormat="1" applyFont="1" applyBorder="1" applyAlignment="1">
      <alignment horizontal="left" wrapText="1"/>
    </xf>
    <xf numFmtId="0" fontId="65" fillId="0" borderId="23" xfId="0" applyFont="1" applyBorder="1" applyAlignment="1">
      <alignment horizontal="center" vertical="center" wrapText="1"/>
    </xf>
    <xf numFmtId="0" fontId="65" fillId="0" borderId="7" xfId="0" applyFont="1" applyBorder="1" applyAlignment="1">
      <alignment horizontal="center" vertical="center" wrapText="1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6"/>
  <sheetViews>
    <sheetView view="pageBreakPreview" zoomScale="60" zoomScaleNormal="100" workbookViewId="0">
      <selection activeCell="F7" sqref="F7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3" width="14.44140625" style="115"/>
    <col min="4" max="5" width="13.33203125" style="115" customWidth="1"/>
    <col min="6" max="9" width="16.88671875" style="115" customWidth="1"/>
    <col min="10" max="10" width="9.5546875" style="115" customWidth="1"/>
    <col min="11" max="11" width="10.6640625" style="115" customWidth="1"/>
    <col min="12" max="23" width="8" style="115" customWidth="1"/>
    <col min="24" max="16384" width="14.44140625" style="115"/>
  </cols>
  <sheetData>
    <row r="1" spans="1:9" ht="16.5" customHeight="1">
      <c r="A1" s="188"/>
      <c r="B1" s="438" t="s">
        <v>516</v>
      </c>
      <c r="C1" s="439"/>
      <c r="D1" s="439"/>
      <c r="E1" s="439"/>
      <c r="F1" s="440"/>
      <c r="G1" s="440"/>
      <c r="H1" s="440"/>
      <c r="I1" s="440"/>
    </row>
    <row r="2" spans="1:9" ht="29.4" customHeight="1">
      <c r="A2" s="150"/>
      <c r="B2" s="441" t="s">
        <v>282</v>
      </c>
      <c r="C2" s="442"/>
      <c r="D2" s="442"/>
      <c r="E2" s="442"/>
      <c r="F2" s="443"/>
      <c r="G2" s="443"/>
      <c r="H2" s="443"/>
      <c r="I2" s="443"/>
    </row>
    <row r="3" spans="1:9" ht="12.75" customHeight="1">
      <c r="A3" s="4"/>
      <c r="B3" s="4"/>
      <c r="C3" s="189"/>
      <c r="D3" s="189"/>
      <c r="E3" s="176"/>
      <c r="F3" s="176"/>
      <c r="G3" s="176"/>
      <c r="H3" s="176"/>
      <c r="I3" s="176"/>
    </row>
    <row r="4" spans="1:9" ht="77.25" customHeight="1">
      <c r="A4" s="4"/>
      <c r="B4" s="241"/>
      <c r="C4" s="360" t="s">
        <v>376</v>
      </c>
      <c r="D4" s="360" t="s">
        <v>431</v>
      </c>
      <c r="E4" s="190" t="s">
        <v>374</v>
      </c>
      <c r="F4" s="406" t="s">
        <v>440</v>
      </c>
      <c r="G4" s="407" t="s">
        <v>442</v>
      </c>
      <c r="H4" s="407" t="s">
        <v>441</v>
      </c>
      <c r="I4" s="407" t="s">
        <v>514</v>
      </c>
    </row>
    <row r="5" spans="1:9" ht="36" customHeight="1">
      <c r="A5" s="4"/>
      <c r="B5" s="167" t="s">
        <v>0</v>
      </c>
      <c r="C5" s="242"/>
      <c r="D5" s="242"/>
      <c r="E5" s="243"/>
      <c r="F5" s="243"/>
      <c r="G5" s="243"/>
      <c r="H5" s="243"/>
      <c r="I5" s="243"/>
    </row>
    <row r="6" spans="1:9" ht="30.75" customHeight="1">
      <c r="A6" s="4">
        <v>1</v>
      </c>
      <c r="B6" s="244" t="s">
        <v>457</v>
      </c>
      <c r="C6" s="245">
        <v>11634487</v>
      </c>
      <c r="D6" s="245">
        <v>11212646</v>
      </c>
      <c r="E6" s="245">
        <v>11303314</v>
      </c>
      <c r="F6" s="245">
        <v>11860819</v>
      </c>
      <c r="G6" s="245">
        <v>11860819</v>
      </c>
      <c r="H6" s="245">
        <v>12085176</v>
      </c>
      <c r="I6" s="245">
        <v>12085176</v>
      </c>
    </row>
    <row r="7" spans="1:9" ht="31.5" customHeight="1">
      <c r="A7" s="4">
        <v>2</v>
      </c>
      <c r="B7" s="397" t="s">
        <v>458</v>
      </c>
      <c r="C7" s="246">
        <v>891565</v>
      </c>
      <c r="D7" s="246">
        <v>0</v>
      </c>
      <c r="E7" s="246">
        <v>7587776</v>
      </c>
      <c r="F7" s="246">
        <v>25248385</v>
      </c>
      <c r="G7" s="246">
        <v>21539026</v>
      </c>
      <c r="H7" s="246">
        <v>2849999</v>
      </c>
      <c r="I7" s="246">
        <v>3709359</v>
      </c>
    </row>
    <row r="8" spans="1:9" ht="24" customHeight="1">
      <c r="A8" s="4">
        <v>3</v>
      </c>
      <c r="B8" s="247" t="s">
        <v>260</v>
      </c>
      <c r="C8" s="246">
        <v>7241765</v>
      </c>
      <c r="D8" s="246">
        <v>5258677</v>
      </c>
      <c r="E8" s="246">
        <v>6500000</v>
      </c>
      <c r="F8" s="246">
        <v>6500000</v>
      </c>
      <c r="G8" s="246">
        <v>8210132</v>
      </c>
      <c r="H8" s="246">
        <v>7110000</v>
      </c>
      <c r="I8" s="246">
        <v>5810000</v>
      </c>
    </row>
    <row r="9" spans="1:9" ht="28.5" customHeight="1">
      <c r="A9" s="4">
        <v>4</v>
      </c>
      <c r="B9" s="248" t="s">
        <v>9</v>
      </c>
      <c r="C9" s="246">
        <v>706612</v>
      </c>
      <c r="D9" s="246">
        <v>1035715</v>
      </c>
      <c r="E9" s="246">
        <v>560000</v>
      </c>
      <c r="F9" s="246">
        <v>643200</v>
      </c>
      <c r="G9" s="246">
        <v>829031</v>
      </c>
      <c r="H9" s="246">
        <v>550000</v>
      </c>
      <c r="I9" s="246">
        <v>550000</v>
      </c>
    </row>
    <row r="10" spans="1:9" ht="32.25" customHeight="1">
      <c r="A10" s="4">
        <v>5</v>
      </c>
      <c r="B10" s="249" t="s">
        <v>261</v>
      </c>
      <c r="C10" s="250">
        <v>0</v>
      </c>
      <c r="D10" s="250">
        <v>0</v>
      </c>
      <c r="E10" s="250">
        <v>0</v>
      </c>
      <c r="F10" s="250">
        <v>0</v>
      </c>
      <c r="G10" s="250">
        <v>0</v>
      </c>
      <c r="H10" s="250">
        <v>0</v>
      </c>
      <c r="I10" s="250">
        <v>0</v>
      </c>
    </row>
    <row r="11" spans="1:9" ht="32.25" customHeight="1">
      <c r="A11" s="4">
        <v>6</v>
      </c>
      <c r="B11" s="249" t="s">
        <v>459</v>
      </c>
      <c r="C11" s="250">
        <v>0</v>
      </c>
      <c r="D11" s="250">
        <v>0</v>
      </c>
      <c r="E11" s="250">
        <v>0</v>
      </c>
      <c r="F11" s="250">
        <v>0</v>
      </c>
      <c r="G11" s="250">
        <v>19412</v>
      </c>
      <c r="H11" s="250">
        <v>0</v>
      </c>
      <c r="I11" s="250">
        <v>0</v>
      </c>
    </row>
    <row r="12" spans="1:9" ht="23.25" customHeight="1">
      <c r="A12" s="4">
        <v>7</v>
      </c>
      <c r="B12" s="249" t="s">
        <v>263</v>
      </c>
      <c r="C12" s="250">
        <v>0</v>
      </c>
      <c r="D12" s="250">
        <v>0</v>
      </c>
      <c r="E12" s="250">
        <v>0</v>
      </c>
      <c r="F12" s="250">
        <v>0</v>
      </c>
      <c r="G12" s="250">
        <v>0</v>
      </c>
      <c r="H12" s="250">
        <v>0</v>
      </c>
      <c r="I12" s="250">
        <v>0</v>
      </c>
    </row>
    <row r="13" spans="1:9" ht="25.5" customHeight="1">
      <c r="A13" s="193">
        <v>8</v>
      </c>
      <c r="B13" s="251" t="s">
        <v>264</v>
      </c>
      <c r="C13" s="252">
        <f t="shared" ref="C13" si="0">SUM(C6:C12)</f>
        <v>20474429</v>
      </c>
      <c r="D13" s="252">
        <f t="shared" ref="D13:E13" si="1">SUM(D6:D12)</f>
        <v>17507038</v>
      </c>
      <c r="E13" s="252">
        <f t="shared" si="1"/>
        <v>25951090</v>
      </c>
      <c r="F13" s="252">
        <f>SUM(F6:F12)</f>
        <v>44252404</v>
      </c>
      <c r="G13" s="252">
        <f>SUM(G6:G12)</f>
        <v>42458420</v>
      </c>
      <c r="H13" s="252">
        <f>SUM(H6:H12)</f>
        <v>22595175</v>
      </c>
      <c r="I13" s="252">
        <f>SUM(I6:I12)</f>
        <v>22154535</v>
      </c>
    </row>
    <row r="14" spans="1:9" ht="34.5" customHeight="1">
      <c r="A14" s="118">
        <v>9</v>
      </c>
      <c r="B14" s="253" t="s">
        <v>265</v>
      </c>
      <c r="C14" s="254"/>
      <c r="D14" s="254"/>
      <c r="E14" s="254"/>
      <c r="F14" s="254"/>
      <c r="G14" s="254"/>
      <c r="H14" s="254"/>
      <c r="I14" s="254"/>
    </row>
    <row r="15" spans="1:9" ht="45" customHeight="1">
      <c r="A15" s="4">
        <v>10</v>
      </c>
      <c r="B15" s="255" t="s">
        <v>13</v>
      </c>
      <c r="C15" s="256">
        <v>547138</v>
      </c>
      <c r="D15" s="256">
        <v>452133</v>
      </c>
      <c r="E15" s="256">
        <v>0</v>
      </c>
      <c r="F15" s="256">
        <v>0</v>
      </c>
      <c r="G15" s="256">
        <v>483407</v>
      </c>
      <c r="H15" s="256">
        <v>0</v>
      </c>
      <c r="I15" s="256">
        <v>0</v>
      </c>
    </row>
    <row r="16" spans="1:9" ht="18" customHeight="1">
      <c r="A16" s="4">
        <v>12</v>
      </c>
      <c r="B16" s="257" t="s">
        <v>14</v>
      </c>
      <c r="C16" s="258">
        <v>44442816</v>
      </c>
      <c r="D16" s="258">
        <v>18370981</v>
      </c>
      <c r="E16" s="258">
        <v>10195694</v>
      </c>
      <c r="F16" s="258">
        <v>10195694</v>
      </c>
      <c r="G16" s="258">
        <v>10195694</v>
      </c>
      <c r="H16" s="258">
        <v>30343461</v>
      </c>
      <c r="I16" s="258">
        <v>30343461</v>
      </c>
    </row>
    <row r="17" spans="1:11" ht="18" customHeight="1">
      <c r="A17" s="4">
        <v>13</v>
      </c>
      <c r="B17" s="257" t="s">
        <v>266</v>
      </c>
      <c r="C17" s="258">
        <v>0</v>
      </c>
      <c r="D17" s="258">
        <v>0</v>
      </c>
      <c r="E17" s="258">
        <v>0</v>
      </c>
      <c r="F17" s="258">
        <v>0</v>
      </c>
      <c r="G17" s="258">
        <v>0</v>
      </c>
      <c r="H17" s="258">
        <v>0</v>
      </c>
      <c r="I17" s="258">
        <v>0</v>
      </c>
    </row>
    <row r="18" spans="1:11" ht="22.5" customHeight="1">
      <c r="A18" s="196">
        <v>14</v>
      </c>
      <c r="B18" s="259" t="s">
        <v>15</v>
      </c>
      <c r="C18" s="261">
        <f t="shared" ref="C18" si="2">SUM(C15:C17)</f>
        <v>44989954</v>
      </c>
      <c r="D18" s="261">
        <f t="shared" ref="D18:E18" si="3">SUM(D15:D17)</f>
        <v>18823114</v>
      </c>
      <c r="E18" s="261">
        <f t="shared" si="3"/>
        <v>10195694</v>
      </c>
      <c r="F18" s="261">
        <f>SUM(F15:F17)</f>
        <v>10195694</v>
      </c>
      <c r="G18" s="261">
        <f t="shared" ref="G18:I18" si="4">SUM(G15:G17)</f>
        <v>10679101</v>
      </c>
      <c r="H18" s="261">
        <f t="shared" si="4"/>
        <v>30343461</v>
      </c>
      <c r="I18" s="261">
        <f t="shared" si="4"/>
        <v>30343461</v>
      </c>
    </row>
    <row r="19" spans="1:11" ht="19.5" customHeight="1">
      <c r="A19" s="200">
        <v>15</v>
      </c>
      <c r="B19" s="201" t="s">
        <v>16</v>
      </c>
      <c r="C19" s="262">
        <f t="shared" ref="C19" si="5">SUM(C13,C18)</f>
        <v>65464383</v>
      </c>
      <c r="D19" s="262">
        <f t="shared" ref="D19:E19" si="6">SUM(D13,D18)</f>
        <v>36330152</v>
      </c>
      <c r="E19" s="262">
        <f t="shared" si="6"/>
        <v>36146784</v>
      </c>
      <c r="F19" s="262">
        <f t="shared" ref="F19:I19" si="7">SUM(F13,F18)</f>
        <v>54448098</v>
      </c>
      <c r="G19" s="262">
        <f t="shared" si="7"/>
        <v>53137521</v>
      </c>
      <c r="H19" s="262">
        <f t="shared" si="7"/>
        <v>52938636</v>
      </c>
      <c r="I19" s="262">
        <f t="shared" si="7"/>
        <v>52497996</v>
      </c>
      <c r="J19" s="123"/>
      <c r="K19" s="123"/>
    </row>
    <row r="20" spans="1:11" ht="18" customHeight="1">
      <c r="A20" s="4"/>
      <c r="B20" s="241"/>
      <c r="C20" s="258"/>
      <c r="D20" s="258"/>
      <c r="E20" s="258"/>
      <c r="F20" s="258"/>
      <c r="G20" s="258"/>
      <c r="H20" s="258"/>
      <c r="I20" s="258"/>
      <c r="J20" s="123"/>
      <c r="K20" s="123"/>
    </row>
    <row r="21" spans="1:11" ht="25.5" customHeight="1">
      <c r="A21" s="4"/>
      <c r="B21" s="167"/>
      <c r="C21" s="258"/>
      <c r="D21" s="258"/>
      <c r="E21" s="258"/>
      <c r="F21" s="258"/>
      <c r="G21" s="258"/>
      <c r="H21" s="258"/>
      <c r="I21" s="258"/>
      <c r="J21" s="123"/>
      <c r="K21" s="123"/>
    </row>
    <row r="22" spans="1:11" ht="19.5" customHeight="1">
      <c r="A22" s="4"/>
      <c r="B22" s="167" t="s">
        <v>17</v>
      </c>
      <c r="C22" s="258"/>
      <c r="D22" s="258"/>
      <c r="E22" s="258"/>
      <c r="F22" s="258"/>
      <c r="G22" s="258"/>
      <c r="H22" s="258"/>
      <c r="I22" s="258"/>
      <c r="J22" s="123"/>
      <c r="K22" s="123"/>
    </row>
    <row r="23" spans="1:11" ht="19.5" customHeight="1">
      <c r="A23" s="4">
        <v>1</v>
      </c>
      <c r="B23" s="257" t="s">
        <v>267</v>
      </c>
      <c r="C23" s="258">
        <v>4517266</v>
      </c>
      <c r="D23" s="258">
        <v>4772514</v>
      </c>
      <c r="E23" s="258">
        <v>4588648</v>
      </c>
      <c r="F23" s="258">
        <v>4612848</v>
      </c>
      <c r="G23" s="258">
        <v>4605725</v>
      </c>
      <c r="H23" s="258">
        <v>4737024</v>
      </c>
      <c r="I23" s="258">
        <v>4987024</v>
      </c>
      <c r="J23" s="124"/>
      <c r="K23" s="123"/>
    </row>
    <row r="24" spans="1:11" ht="19.5" customHeight="1">
      <c r="A24" s="4">
        <v>2</v>
      </c>
      <c r="B24" s="257" t="s">
        <v>268</v>
      </c>
      <c r="C24" s="258">
        <v>974326</v>
      </c>
      <c r="D24" s="258">
        <v>937020</v>
      </c>
      <c r="E24" s="258">
        <v>890000</v>
      </c>
      <c r="F24" s="258">
        <v>890000</v>
      </c>
      <c r="G24" s="258">
        <v>853113</v>
      </c>
      <c r="H24" s="258">
        <v>822688</v>
      </c>
      <c r="I24" s="258">
        <v>822688</v>
      </c>
      <c r="J24" s="124"/>
      <c r="K24" s="123"/>
    </row>
    <row r="25" spans="1:11" ht="19.5" customHeight="1">
      <c r="A25" s="4">
        <v>3</v>
      </c>
      <c r="B25" s="257" t="s">
        <v>19</v>
      </c>
      <c r="C25" s="258">
        <v>6357942</v>
      </c>
      <c r="D25" s="258">
        <v>4403765</v>
      </c>
      <c r="E25" s="258">
        <v>5710000</v>
      </c>
      <c r="F25" s="258">
        <v>7457835</v>
      </c>
      <c r="G25" s="258">
        <v>5824024</v>
      </c>
      <c r="H25" s="258">
        <v>6921098</v>
      </c>
      <c r="I25" s="258">
        <v>6921098</v>
      </c>
      <c r="J25" s="125"/>
      <c r="K25" s="126"/>
    </row>
    <row r="26" spans="1:11" ht="19.5" customHeight="1">
      <c r="A26" s="4">
        <v>4</v>
      </c>
      <c r="B26" s="257" t="s">
        <v>20</v>
      </c>
      <c r="C26" s="258">
        <v>397170</v>
      </c>
      <c r="D26" s="258">
        <v>0</v>
      </c>
      <c r="E26" s="258">
        <v>0</v>
      </c>
      <c r="F26" s="258">
        <v>159758</v>
      </c>
      <c r="G26" s="258">
        <v>159758</v>
      </c>
      <c r="H26" s="258">
        <v>0</v>
      </c>
      <c r="I26" s="258">
        <v>0</v>
      </c>
      <c r="J26" s="123"/>
      <c r="K26" s="123"/>
    </row>
    <row r="27" spans="1:11" ht="31.5" customHeight="1">
      <c r="A27" s="4">
        <v>5</v>
      </c>
      <c r="B27" s="257" t="s">
        <v>269</v>
      </c>
      <c r="C27" s="258">
        <v>1191000</v>
      </c>
      <c r="D27" s="258">
        <v>855000</v>
      </c>
      <c r="E27" s="258">
        <v>1274500</v>
      </c>
      <c r="F27" s="258">
        <v>1253500</v>
      </c>
      <c r="G27" s="258">
        <v>1220000</v>
      </c>
      <c r="H27" s="258">
        <v>891000</v>
      </c>
      <c r="I27" s="258">
        <v>891000</v>
      </c>
      <c r="J27" s="123"/>
      <c r="K27" s="123"/>
    </row>
    <row r="28" spans="1:11" ht="25.5" customHeight="1">
      <c r="A28" s="4">
        <v>6</v>
      </c>
      <c r="B28" s="257" t="s">
        <v>270</v>
      </c>
      <c r="C28" s="258"/>
      <c r="D28" s="258"/>
      <c r="E28" s="258"/>
      <c r="F28" s="258"/>
      <c r="G28" s="258"/>
      <c r="H28" s="258"/>
      <c r="I28" s="258"/>
      <c r="J28" s="123"/>
      <c r="K28" s="123"/>
    </row>
    <row r="29" spans="1:11" ht="31.5" customHeight="1">
      <c r="A29" s="4">
        <v>7</v>
      </c>
      <c r="B29" s="257" t="s">
        <v>21</v>
      </c>
      <c r="C29" s="258">
        <v>4733628</v>
      </c>
      <c r="D29" s="258">
        <v>4861139</v>
      </c>
      <c r="E29" s="258">
        <v>5075553</v>
      </c>
      <c r="F29" s="258">
        <v>5175412</v>
      </c>
      <c r="G29" s="258">
        <v>5175412</v>
      </c>
      <c r="H29" s="258">
        <v>5322756</v>
      </c>
      <c r="I29" s="258">
        <v>5348434</v>
      </c>
      <c r="J29" s="123"/>
      <c r="K29" s="123"/>
    </row>
    <row r="30" spans="1:11" ht="43.5" customHeight="1">
      <c r="A30" s="4">
        <v>8</v>
      </c>
      <c r="B30" s="257" t="s">
        <v>22</v>
      </c>
      <c r="C30" s="258">
        <v>72000</v>
      </c>
      <c r="D30" s="258">
        <v>98000</v>
      </c>
      <c r="E30" s="258">
        <v>130000</v>
      </c>
      <c r="F30" s="258">
        <v>130000</v>
      </c>
      <c r="G30" s="258">
        <v>92000</v>
      </c>
      <c r="H30" s="258">
        <v>130000</v>
      </c>
      <c r="I30" s="258">
        <v>130000</v>
      </c>
      <c r="J30" s="123"/>
      <c r="K30" s="123"/>
    </row>
    <row r="31" spans="1:11" ht="19.5" customHeight="1">
      <c r="A31" s="4">
        <v>9</v>
      </c>
      <c r="B31" s="257" t="s">
        <v>23</v>
      </c>
      <c r="C31" s="258"/>
      <c r="D31" s="258"/>
      <c r="E31" s="258">
        <v>1369947</v>
      </c>
      <c r="F31" s="258">
        <v>0</v>
      </c>
      <c r="G31" s="258">
        <v>0</v>
      </c>
      <c r="H31" s="258">
        <v>3890560</v>
      </c>
      <c r="I31" s="258">
        <v>2314882</v>
      </c>
      <c r="J31" s="123"/>
      <c r="K31" s="123"/>
    </row>
    <row r="32" spans="1:11" ht="19.5" customHeight="1">
      <c r="A32" s="191">
        <v>10</v>
      </c>
      <c r="B32" s="263" t="s">
        <v>24</v>
      </c>
      <c r="C32" s="264">
        <f t="shared" ref="C32" si="8">SUM(C23:C31)</f>
        <v>18243332</v>
      </c>
      <c r="D32" s="264">
        <f t="shared" ref="D32:E32" si="9">SUM(D23:D31)</f>
        <v>15927438</v>
      </c>
      <c r="E32" s="264">
        <f t="shared" si="9"/>
        <v>19038648</v>
      </c>
      <c r="F32" s="264">
        <f>SUM(F23:F31)</f>
        <v>19679353</v>
      </c>
      <c r="G32" s="264">
        <f t="shared" ref="G32:I32" si="10">SUM(G23:G31)</f>
        <v>17930032</v>
      </c>
      <c r="H32" s="264">
        <f t="shared" si="10"/>
        <v>22715126</v>
      </c>
      <c r="I32" s="264">
        <f t="shared" si="10"/>
        <v>21415126</v>
      </c>
      <c r="J32" s="123"/>
      <c r="K32" s="123"/>
    </row>
    <row r="33" spans="1:11" ht="19.5" customHeight="1">
      <c r="A33" s="192">
        <v>11</v>
      </c>
      <c r="B33" s="265" t="s">
        <v>271</v>
      </c>
      <c r="C33" s="258">
        <v>1546223</v>
      </c>
      <c r="D33" s="258">
        <v>9769648</v>
      </c>
      <c r="E33" s="258">
        <v>1651000</v>
      </c>
      <c r="F33" s="258">
        <v>1867000</v>
      </c>
      <c r="G33" s="258">
        <v>1820733</v>
      </c>
      <c r="H33" s="258">
        <v>1754000</v>
      </c>
      <c r="I33" s="258">
        <v>1754000</v>
      </c>
      <c r="J33" s="125"/>
      <c r="K33" s="123"/>
    </row>
    <row r="34" spans="1:11" ht="19.5" customHeight="1">
      <c r="A34" s="4">
        <v>12</v>
      </c>
      <c r="B34" s="267" t="s">
        <v>181</v>
      </c>
      <c r="C34" s="258">
        <v>26818539</v>
      </c>
      <c r="D34" s="258">
        <v>0</v>
      </c>
      <c r="E34" s="258">
        <v>3413000</v>
      </c>
      <c r="F34" s="258">
        <v>21606823</v>
      </c>
      <c r="G34" s="258">
        <v>2571750</v>
      </c>
      <c r="H34" s="258">
        <v>18735073</v>
      </c>
      <c r="I34" s="258">
        <v>19771393</v>
      </c>
      <c r="J34" s="124"/>
      <c r="K34" s="123"/>
    </row>
    <row r="35" spans="1:11" ht="30.75" customHeight="1">
      <c r="A35" s="4">
        <v>13</v>
      </c>
      <c r="B35" s="257" t="s">
        <v>25</v>
      </c>
      <c r="C35" s="258">
        <f>SUM('[1]2.bevételek kiad. int.'!G77)</f>
        <v>0</v>
      </c>
      <c r="D35" s="258">
        <f>SUM('[1]2.bevételek kiad. int.'!J77)</f>
        <v>0</v>
      </c>
      <c r="E35" s="258">
        <v>1758</v>
      </c>
      <c r="F35" s="258">
        <v>0</v>
      </c>
      <c r="G35" s="258">
        <v>0</v>
      </c>
      <c r="H35" s="258">
        <v>0</v>
      </c>
      <c r="I35" s="258">
        <v>0</v>
      </c>
      <c r="J35" s="123"/>
      <c r="K35" s="123"/>
    </row>
    <row r="36" spans="1:11" ht="34.5" customHeight="1">
      <c r="A36" s="4">
        <v>14</v>
      </c>
      <c r="B36" s="257" t="s">
        <v>26</v>
      </c>
      <c r="C36" s="258">
        <v>0</v>
      </c>
      <c r="D36" s="258">
        <v>0</v>
      </c>
      <c r="E36" s="258">
        <v>0</v>
      </c>
      <c r="F36" s="258">
        <v>0</v>
      </c>
      <c r="G36" s="258">
        <v>19412</v>
      </c>
      <c r="H36" s="258">
        <v>0</v>
      </c>
      <c r="I36" s="258">
        <v>0</v>
      </c>
      <c r="J36" s="123"/>
      <c r="K36" s="123"/>
    </row>
    <row r="37" spans="1:11" ht="19.5" customHeight="1">
      <c r="A37" s="4">
        <v>15</v>
      </c>
      <c r="B37" s="257" t="s">
        <v>27</v>
      </c>
      <c r="C37" s="258"/>
      <c r="D37" s="258">
        <v>0</v>
      </c>
      <c r="E37" s="258">
        <v>11590245</v>
      </c>
      <c r="F37" s="258">
        <v>10842789</v>
      </c>
      <c r="G37" s="258">
        <v>0</v>
      </c>
      <c r="H37" s="258">
        <v>9251030</v>
      </c>
      <c r="I37" s="258">
        <v>9074070</v>
      </c>
      <c r="J37" s="123"/>
      <c r="K37" s="123"/>
    </row>
    <row r="38" spans="1:11" ht="19.5" customHeight="1">
      <c r="A38" s="191">
        <v>16</v>
      </c>
      <c r="B38" s="263" t="s">
        <v>28</v>
      </c>
      <c r="C38" s="264">
        <f t="shared" ref="C38" si="11">SUM(C33:C37)</f>
        <v>28364762</v>
      </c>
      <c r="D38" s="264">
        <f t="shared" ref="D38:E38" si="12">SUM(D33:D37)</f>
        <v>9769648</v>
      </c>
      <c r="E38" s="264">
        <f t="shared" si="12"/>
        <v>16656003</v>
      </c>
      <c r="F38" s="264">
        <f>SUM(F33:F37)</f>
        <v>34316612</v>
      </c>
      <c r="G38" s="264">
        <f t="shared" ref="G38:I38" si="13">SUM(G33:G37)</f>
        <v>4411895</v>
      </c>
      <c r="H38" s="264">
        <f t="shared" si="13"/>
        <v>29740103</v>
      </c>
      <c r="I38" s="264">
        <f t="shared" si="13"/>
        <v>30599463</v>
      </c>
      <c r="J38" s="123"/>
      <c r="K38" s="123"/>
    </row>
    <row r="39" spans="1:11" ht="19.5" customHeight="1">
      <c r="A39" s="203">
        <v>17</v>
      </c>
      <c r="B39" s="268" t="s">
        <v>66</v>
      </c>
      <c r="C39" s="252">
        <f t="shared" ref="C39:E39" si="14">SUM(C32,C38)</f>
        <v>46608094</v>
      </c>
      <c r="D39" s="252">
        <f t="shared" si="14"/>
        <v>25697086</v>
      </c>
      <c r="E39" s="252">
        <f t="shared" si="14"/>
        <v>35694651</v>
      </c>
      <c r="F39" s="252">
        <f>SUM(F32,F38)</f>
        <v>53995965</v>
      </c>
      <c r="G39" s="252">
        <f t="shared" ref="G39:I39" si="15">SUM(G32,G38)</f>
        <v>22341927</v>
      </c>
      <c r="H39" s="252">
        <f t="shared" si="15"/>
        <v>52455229</v>
      </c>
      <c r="I39" s="252">
        <f t="shared" si="15"/>
        <v>52014589</v>
      </c>
      <c r="J39" s="123"/>
      <c r="K39" s="123"/>
    </row>
    <row r="40" spans="1:11" ht="19.5" customHeight="1">
      <c r="A40" s="4">
        <v>18</v>
      </c>
      <c r="B40" s="269" t="s">
        <v>29</v>
      </c>
      <c r="C40" s="258">
        <v>0</v>
      </c>
      <c r="D40" s="258">
        <v>0</v>
      </c>
      <c r="E40" s="266">
        <v>0</v>
      </c>
      <c r="F40" s="266">
        <v>0</v>
      </c>
      <c r="G40" s="266">
        <v>0</v>
      </c>
      <c r="H40" s="266">
        <v>0</v>
      </c>
      <c r="I40" s="266">
        <v>0</v>
      </c>
      <c r="J40" s="123"/>
      <c r="K40" s="123"/>
    </row>
    <row r="41" spans="1:11" ht="19.5" customHeight="1">
      <c r="A41" s="4">
        <v>19</v>
      </c>
      <c r="B41" s="269" t="s">
        <v>30</v>
      </c>
      <c r="C41" s="258">
        <v>0</v>
      </c>
      <c r="D41" s="258">
        <v>0</v>
      </c>
      <c r="E41" s="258">
        <f>SUM('[1]2.bevételek kiad. int.'!K83)</f>
        <v>0</v>
      </c>
      <c r="F41" s="258">
        <v>0</v>
      </c>
      <c r="G41" s="258">
        <v>0</v>
      </c>
      <c r="H41" s="258">
        <v>0</v>
      </c>
      <c r="I41" s="258">
        <v>0</v>
      </c>
      <c r="J41" s="123"/>
      <c r="K41" s="123"/>
    </row>
    <row r="42" spans="1:11" ht="30" customHeight="1">
      <c r="A42" s="4">
        <v>20</v>
      </c>
      <c r="B42" s="269" t="s">
        <v>272</v>
      </c>
      <c r="C42" s="258">
        <v>0</v>
      </c>
      <c r="D42" s="258">
        <v>0</v>
      </c>
      <c r="E42" s="266">
        <v>0</v>
      </c>
      <c r="F42" s="266">
        <v>0</v>
      </c>
      <c r="G42" s="266">
        <v>0</v>
      </c>
      <c r="H42" s="266">
        <v>0</v>
      </c>
      <c r="I42" s="266">
        <v>0</v>
      </c>
      <c r="J42" s="123"/>
      <c r="K42" s="123"/>
    </row>
    <row r="43" spans="1:11" ht="28.5" customHeight="1">
      <c r="A43" s="4">
        <v>21</v>
      </c>
      <c r="B43" s="269" t="s">
        <v>273</v>
      </c>
      <c r="C43" s="258">
        <v>0</v>
      </c>
      <c r="D43" s="258">
        <v>0</v>
      </c>
      <c r="E43" s="266">
        <v>0</v>
      </c>
      <c r="F43" s="266">
        <v>0</v>
      </c>
      <c r="G43" s="266">
        <v>0</v>
      </c>
      <c r="H43" s="266">
        <v>0</v>
      </c>
      <c r="I43" s="266">
        <v>0</v>
      </c>
      <c r="J43" s="123"/>
      <c r="K43" s="123"/>
    </row>
    <row r="44" spans="1:11" ht="24.75" customHeight="1">
      <c r="A44" s="4">
        <v>22</v>
      </c>
      <c r="B44" s="269" t="s">
        <v>244</v>
      </c>
      <c r="C44" s="258">
        <v>485308</v>
      </c>
      <c r="D44" s="258">
        <v>437372</v>
      </c>
      <c r="E44" s="266">
        <v>452133</v>
      </c>
      <c r="F44" s="266">
        <v>452133</v>
      </c>
      <c r="G44" s="266">
        <v>452133</v>
      </c>
      <c r="H44" s="266">
        <v>483407</v>
      </c>
      <c r="I44" s="266">
        <v>483407</v>
      </c>
      <c r="J44" s="123"/>
      <c r="K44" s="123"/>
    </row>
    <row r="45" spans="1:11" ht="19.5" customHeight="1">
      <c r="A45" s="205">
        <v>23</v>
      </c>
      <c r="B45" s="270" t="s">
        <v>31</v>
      </c>
      <c r="C45" s="260">
        <f t="shared" ref="C45" si="16">SUM(C40:C44)</f>
        <v>485308</v>
      </c>
      <c r="D45" s="260">
        <f t="shared" ref="D45:E45" si="17">SUM(D40:D44)</f>
        <v>437372</v>
      </c>
      <c r="E45" s="260">
        <f t="shared" si="17"/>
        <v>452133</v>
      </c>
      <c r="F45" s="260">
        <f t="shared" ref="F45:I45" si="18">SUM(F40:F44)</f>
        <v>452133</v>
      </c>
      <c r="G45" s="260">
        <f t="shared" si="18"/>
        <v>452133</v>
      </c>
      <c r="H45" s="260">
        <f t="shared" si="18"/>
        <v>483407</v>
      </c>
      <c r="I45" s="260">
        <f t="shared" si="18"/>
        <v>483407</v>
      </c>
      <c r="J45" s="123"/>
      <c r="K45" s="123"/>
    </row>
    <row r="46" spans="1:11" ht="33" customHeight="1">
      <c r="A46" s="207">
        <v>24</v>
      </c>
      <c r="B46" s="201" t="s">
        <v>32</v>
      </c>
      <c r="C46" s="262">
        <f t="shared" ref="C46" si="19">SUM(C39,C45)</f>
        <v>47093402</v>
      </c>
      <c r="D46" s="262">
        <f t="shared" ref="D46" si="20">SUM(D39,D45)</f>
        <v>26134458</v>
      </c>
      <c r="E46" s="262">
        <f>SUM(E39,E45)</f>
        <v>36146784</v>
      </c>
      <c r="F46" s="262">
        <f>SUM(F39,F45)</f>
        <v>54448098</v>
      </c>
      <c r="G46" s="262">
        <f t="shared" ref="G46:I46" si="21">SUM(G39,G45)</f>
        <v>22794060</v>
      </c>
      <c r="H46" s="262">
        <f t="shared" si="21"/>
        <v>52938636</v>
      </c>
      <c r="I46" s="262">
        <f t="shared" si="21"/>
        <v>52497996</v>
      </c>
      <c r="J46" s="123"/>
      <c r="K46" s="123"/>
    </row>
    <row r="47" spans="1:11" ht="19.5" customHeight="1">
      <c r="A47" s="192"/>
      <c r="B47" s="271"/>
      <c r="C47" s="272"/>
      <c r="D47" s="272"/>
      <c r="E47" s="258"/>
      <c r="F47" s="258"/>
      <c r="G47" s="258"/>
      <c r="H47" s="258"/>
      <c r="I47" s="258"/>
    </row>
    <row r="48" spans="1:11" ht="31.5" customHeight="1">
      <c r="A48" s="127"/>
      <c r="B48" s="128"/>
      <c r="C48" s="129"/>
    </row>
    <row r="49" spans="1:3" ht="15.75" customHeight="1">
      <c r="A49" s="127"/>
      <c r="B49" s="128"/>
      <c r="C49" s="129"/>
    </row>
    <row r="50" spans="1:3" ht="12.75" customHeight="1">
      <c r="A50" s="127"/>
      <c r="B50" s="131"/>
      <c r="C50" s="130"/>
    </row>
    <row r="51" spans="1:3" ht="12.75" customHeight="1">
      <c r="A51" s="127"/>
      <c r="B51" s="131"/>
      <c r="C51" s="130"/>
    </row>
    <row r="52" spans="1:3" ht="12.75" customHeight="1">
      <c r="A52" s="127"/>
      <c r="B52" s="131"/>
      <c r="C52" s="130"/>
    </row>
    <row r="53" spans="1:3" ht="12.75" customHeight="1">
      <c r="A53" s="132"/>
      <c r="B53" s="133"/>
      <c r="C53" s="130"/>
    </row>
    <row r="54" spans="1:3" ht="25.5" customHeight="1">
      <c r="A54" s="132"/>
      <c r="B54" s="134"/>
      <c r="C54" s="130"/>
    </row>
    <row r="55" spans="1:3" ht="12.75" customHeight="1">
      <c r="A55" s="132"/>
      <c r="B55" s="134"/>
      <c r="C55" s="130"/>
    </row>
    <row r="56" spans="1:3" ht="12.75" customHeight="1">
      <c r="A56" s="132"/>
      <c r="B56" s="133"/>
      <c r="C56" s="130"/>
    </row>
    <row r="57" spans="1:3" ht="12.75" customHeight="1">
      <c r="A57" s="135"/>
      <c r="B57" s="136"/>
      <c r="C57" s="137"/>
    </row>
    <row r="58" spans="1:3" ht="25.5" customHeight="1">
      <c r="A58" s="127"/>
      <c r="B58" s="138"/>
      <c r="C58" s="130"/>
    </row>
    <row r="59" spans="1:3" ht="12.75" customHeight="1">
      <c r="A59" s="127"/>
      <c r="B59" s="138"/>
      <c r="C59" s="130"/>
    </row>
    <row r="60" spans="1:3" ht="12.75" customHeight="1">
      <c r="A60" s="139"/>
      <c r="B60" s="136"/>
      <c r="C60" s="137"/>
    </row>
    <row r="61" spans="1:3" ht="15.75" customHeight="1">
      <c r="A61" s="140"/>
      <c r="B61" s="141"/>
      <c r="C61" s="142"/>
    </row>
    <row r="62" spans="1:3" ht="15.75" customHeight="1">
      <c r="A62" s="143"/>
      <c r="B62" s="144"/>
      <c r="C62" s="130"/>
    </row>
    <row r="63" spans="1:3" ht="15.75" customHeight="1">
      <c r="A63" s="127"/>
      <c r="B63" s="128"/>
      <c r="C63" s="130"/>
    </row>
    <row r="64" spans="1:3" ht="12.75" customHeight="1">
      <c r="A64" s="127"/>
      <c r="B64" s="138"/>
      <c r="C64" s="130"/>
    </row>
    <row r="65" spans="1:3" ht="12.75" customHeight="1">
      <c r="A65" s="127"/>
      <c r="B65" s="138"/>
      <c r="C65" s="130"/>
    </row>
    <row r="66" spans="1:3" ht="12.75" customHeight="1">
      <c r="A66" s="127"/>
      <c r="B66" s="138"/>
      <c r="C66" s="130"/>
    </row>
    <row r="67" spans="1:3" ht="25.5" customHeight="1">
      <c r="A67" s="127"/>
      <c r="B67" s="138"/>
      <c r="C67" s="130"/>
    </row>
    <row r="68" spans="1:3" ht="25.5" customHeight="1">
      <c r="A68" s="127"/>
      <c r="B68" s="138"/>
      <c r="C68" s="130"/>
    </row>
    <row r="69" spans="1:3" ht="25.5" customHeight="1">
      <c r="A69" s="127"/>
      <c r="B69" s="138"/>
      <c r="C69" s="130"/>
    </row>
    <row r="70" spans="1:3" ht="12.75" customHeight="1">
      <c r="A70" s="127"/>
      <c r="B70" s="138"/>
      <c r="C70" s="130"/>
    </row>
    <row r="71" spans="1:3" ht="12.75" customHeight="1">
      <c r="A71" s="139"/>
      <c r="B71" s="145"/>
      <c r="C71" s="137"/>
    </row>
    <row r="72" spans="1:3" ht="12.75" customHeight="1">
      <c r="A72" s="127"/>
      <c r="B72" s="146"/>
      <c r="C72" s="130"/>
    </row>
    <row r="73" spans="1:3" ht="25.5" customHeight="1">
      <c r="A73" s="127"/>
      <c r="B73" s="138"/>
      <c r="C73" s="130"/>
    </row>
    <row r="74" spans="1:3" ht="25.5" customHeight="1">
      <c r="A74" s="127"/>
      <c r="B74" s="138"/>
      <c r="C74" s="130"/>
    </row>
    <row r="75" spans="1:3" ht="12.75" customHeight="1">
      <c r="A75" s="139"/>
      <c r="B75" s="145"/>
      <c r="C75" s="137"/>
    </row>
    <row r="76" spans="1:3" ht="12.75" customHeight="1">
      <c r="A76" s="139"/>
      <c r="B76" s="145"/>
      <c r="C76" s="137"/>
    </row>
    <row r="77" spans="1:3" ht="12.75" customHeight="1">
      <c r="A77" s="127"/>
      <c r="B77" s="131"/>
      <c r="C77" s="130"/>
    </row>
    <row r="78" spans="1:3" ht="12.75" customHeight="1">
      <c r="A78" s="127"/>
      <c r="B78" s="131"/>
      <c r="C78" s="130"/>
    </row>
    <row r="79" spans="1:3" ht="25.5" customHeight="1">
      <c r="A79" s="127"/>
      <c r="B79" s="131"/>
      <c r="C79" s="130"/>
    </row>
    <row r="80" spans="1:3" ht="12.75" customHeight="1">
      <c r="A80" s="139"/>
      <c r="B80" s="145"/>
      <c r="C80" s="147"/>
    </row>
    <row r="81" spans="1:10" ht="13.5" customHeight="1">
      <c r="A81" s="148"/>
      <c r="B81" s="149"/>
      <c r="C81" s="142"/>
    </row>
    <row r="82" spans="1:10" ht="12.75" customHeight="1">
      <c r="A82" s="127"/>
      <c r="B82" s="150"/>
      <c r="C82" s="130"/>
    </row>
    <row r="83" spans="1:10" ht="12.75" customHeight="1">
      <c r="A83" s="127"/>
      <c r="B83" s="151"/>
      <c r="C83" s="130"/>
    </row>
    <row r="84" spans="1:10" ht="38.25" customHeight="1">
      <c r="A84" s="127"/>
      <c r="B84" s="152"/>
      <c r="C84" s="153"/>
    </row>
    <row r="85" spans="1:10" ht="15.75" customHeight="1">
      <c r="A85" s="127"/>
      <c r="B85" s="128"/>
      <c r="C85" s="129"/>
    </row>
    <row r="86" spans="1:10" ht="15.75" customHeight="1">
      <c r="A86" s="127"/>
      <c r="B86" s="128"/>
      <c r="C86" s="129"/>
    </row>
    <row r="87" spans="1:10" ht="12.75" customHeight="1">
      <c r="A87" s="127"/>
      <c r="B87" s="131"/>
      <c r="C87" s="130"/>
    </row>
    <row r="88" spans="1:10" ht="12.75" customHeight="1">
      <c r="A88" s="127"/>
      <c r="B88" s="131"/>
      <c r="C88" s="130"/>
      <c r="J88" s="154"/>
    </row>
    <row r="89" spans="1:10" ht="12.75" customHeight="1">
      <c r="A89" s="127"/>
      <c r="B89" s="131"/>
      <c r="C89" s="130"/>
    </row>
    <row r="90" spans="1:10" ht="12.75" customHeight="1">
      <c r="A90" s="132"/>
      <c r="B90" s="133"/>
      <c r="C90" s="155"/>
    </row>
    <row r="91" spans="1:10">
      <c r="A91" s="132"/>
      <c r="B91" s="134"/>
      <c r="C91" s="130"/>
    </row>
    <row r="92" spans="1:10" ht="12.75" customHeight="1">
      <c r="A92" s="132"/>
      <c r="B92" s="134"/>
      <c r="C92" s="130"/>
    </row>
    <row r="93" spans="1:10" ht="12.75" customHeight="1">
      <c r="A93" s="132"/>
      <c r="B93" s="133"/>
      <c r="C93" s="130"/>
    </row>
    <row r="94" spans="1:10" ht="12.75" customHeight="1">
      <c r="A94" s="135"/>
      <c r="B94" s="136"/>
      <c r="C94" s="137"/>
    </row>
    <row r="95" spans="1:10" ht="25.5" customHeight="1">
      <c r="A95" s="127"/>
      <c r="B95" s="138"/>
      <c r="C95" s="130"/>
    </row>
    <row r="96" spans="1:10" ht="12.75" customHeight="1">
      <c r="A96" s="127"/>
      <c r="B96" s="138"/>
      <c r="C96" s="130"/>
    </row>
    <row r="97" spans="1:3" ht="12.75" customHeight="1">
      <c r="A97" s="139"/>
      <c r="B97" s="136"/>
      <c r="C97" s="137"/>
    </row>
    <row r="98" spans="1:3" ht="15.75" customHeight="1">
      <c r="A98" s="140"/>
      <c r="B98" s="141"/>
      <c r="C98" s="142"/>
    </row>
    <row r="99" spans="1:3" ht="15.75" customHeight="1">
      <c r="A99" s="143"/>
      <c r="B99" s="144"/>
      <c r="C99" s="130"/>
    </row>
    <row r="100" spans="1:3" ht="15.75" customHeight="1">
      <c r="A100" s="127"/>
      <c r="B100" s="128"/>
      <c r="C100" s="130"/>
    </row>
    <row r="101" spans="1:3" ht="12.75" customHeight="1">
      <c r="A101" s="127"/>
      <c r="B101" s="138"/>
      <c r="C101" s="130"/>
    </row>
    <row r="102" spans="1:3" ht="12.75" customHeight="1">
      <c r="A102" s="127"/>
      <c r="B102" s="138"/>
      <c r="C102" s="130"/>
    </row>
    <row r="103" spans="1:3" ht="12.75" customHeight="1">
      <c r="A103" s="127"/>
      <c r="B103" s="138"/>
      <c r="C103" s="130"/>
    </row>
    <row r="104" spans="1:3" ht="25.5" customHeight="1">
      <c r="A104" s="127"/>
      <c r="B104" s="138"/>
      <c r="C104" s="130"/>
    </row>
    <row r="105" spans="1:3" ht="25.5" customHeight="1">
      <c r="A105" s="127"/>
      <c r="B105" s="138"/>
      <c r="C105" s="130"/>
    </row>
    <row r="106" spans="1:3" ht="25.5" customHeight="1">
      <c r="A106" s="127"/>
      <c r="B106" s="138"/>
      <c r="C106" s="130"/>
    </row>
    <row r="107" spans="1:3" ht="12.75" customHeight="1">
      <c r="A107" s="127"/>
      <c r="B107" s="138"/>
      <c r="C107" s="130"/>
    </row>
    <row r="108" spans="1:3" ht="12.75" customHeight="1">
      <c r="A108" s="139"/>
      <c r="B108" s="145"/>
      <c r="C108" s="137"/>
    </row>
    <row r="109" spans="1:3" ht="12.75" customHeight="1">
      <c r="A109" s="127"/>
      <c r="B109" s="146"/>
      <c r="C109" s="130"/>
    </row>
    <row r="110" spans="1:3" ht="25.5" customHeight="1">
      <c r="A110" s="127"/>
      <c r="B110" s="138"/>
      <c r="C110" s="130"/>
    </row>
    <row r="111" spans="1:3" ht="25.5" customHeight="1">
      <c r="A111" s="127"/>
      <c r="B111" s="138"/>
      <c r="C111" s="130"/>
    </row>
    <row r="112" spans="1:3" ht="12.75" customHeight="1">
      <c r="A112" s="139"/>
      <c r="B112" s="145"/>
      <c r="C112" s="137"/>
    </row>
    <row r="113" spans="1:3" ht="12.75" customHeight="1">
      <c r="A113" s="139"/>
      <c r="B113" s="145"/>
      <c r="C113" s="137"/>
    </row>
    <row r="114" spans="1:3" ht="12.75" customHeight="1">
      <c r="A114" s="127"/>
      <c r="B114" s="131"/>
      <c r="C114" s="130"/>
    </row>
    <row r="115" spans="1:3" ht="12.75" customHeight="1">
      <c r="A115" s="127"/>
      <c r="B115" s="131"/>
      <c r="C115" s="130"/>
    </row>
    <row r="116" spans="1:3" ht="25.5" customHeight="1">
      <c r="A116" s="127"/>
      <c r="B116" s="131"/>
      <c r="C116" s="130"/>
    </row>
    <row r="117" spans="1:3" ht="12.75" customHeight="1">
      <c r="A117" s="156"/>
      <c r="B117" s="157"/>
      <c r="C117" s="130"/>
    </row>
    <row r="118" spans="1:3" ht="13.5" customHeight="1">
      <c r="A118" s="148"/>
      <c r="B118" s="149"/>
      <c r="C118" s="142"/>
    </row>
    <row r="119" spans="1:3" ht="12.75" customHeight="1">
      <c r="A119" s="150"/>
      <c r="B119" s="150"/>
      <c r="C119" s="150"/>
    </row>
    <row r="120" spans="1:3" ht="12.75" customHeight="1"/>
    <row r="121" spans="1:3" ht="12.75" customHeight="1"/>
    <row r="122" spans="1:3" ht="12.75" customHeight="1"/>
    <row r="123" spans="1:3" ht="12.75" customHeight="1"/>
    <row r="124" spans="1:3" ht="12.75" customHeight="1"/>
    <row r="125" spans="1:3" ht="12.75" customHeight="1"/>
    <row r="126" spans="1:3" ht="12.75" customHeight="1"/>
    <row r="127" spans="1:3" ht="12.75" customHeight="1"/>
    <row r="128" spans="1:3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I1"/>
    <mergeCell ref="B2:I2"/>
  </mergeCells>
  <pageMargins left="0.7" right="0.7" top="0.75" bottom="0.75" header="0.3" footer="0.3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112"/>
  <sheetViews>
    <sheetView view="pageBreakPreview" zoomScale="60" zoomScaleNormal="100" workbookViewId="0">
      <selection activeCell="C41" sqref="C41"/>
    </sheetView>
  </sheetViews>
  <sheetFormatPr defaultRowHeight="15.6"/>
  <cols>
    <col min="1" max="1" width="5.6640625" style="41" customWidth="1"/>
    <col min="2" max="2" width="33.5546875" style="50" customWidth="1"/>
    <col min="3" max="3" width="11.88671875" style="63" customWidth="1"/>
    <col min="4" max="4" width="9.88671875" style="64" customWidth="1"/>
    <col min="5" max="5" width="11.44140625" style="64" customWidth="1"/>
    <col min="6" max="6" width="11.33203125" style="64" customWidth="1"/>
    <col min="7" max="7" width="0.88671875" style="30" customWidth="1"/>
    <col min="8" max="8" width="9.109375" style="30" hidden="1" customWidth="1"/>
    <col min="9" max="256" width="9.109375" style="30"/>
    <col min="257" max="257" width="5.6640625" style="30" customWidth="1"/>
    <col min="258" max="258" width="33.5546875" style="30" customWidth="1"/>
    <col min="259" max="259" width="11.88671875" style="30" customWidth="1"/>
    <col min="260" max="260" width="9.88671875" style="30" customWidth="1"/>
    <col min="261" max="261" width="11.44140625" style="30" customWidth="1"/>
    <col min="262" max="262" width="11.33203125" style="30" customWidth="1"/>
    <col min="263" max="512" width="9.109375" style="30"/>
    <col min="513" max="513" width="5.6640625" style="30" customWidth="1"/>
    <col min="514" max="514" width="33.5546875" style="30" customWidth="1"/>
    <col min="515" max="515" width="11.88671875" style="30" customWidth="1"/>
    <col min="516" max="516" width="9.88671875" style="30" customWidth="1"/>
    <col min="517" max="517" width="11.44140625" style="30" customWidth="1"/>
    <col min="518" max="518" width="11.33203125" style="30" customWidth="1"/>
    <col min="519" max="768" width="9.109375" style="30"/>
    <col min="769" max="769" width="5.6640625" style="30" customWidth="1"/>
    <col min="770" max="770" width="33.5546875" style="30" customWidth="1"/>
    <col min="771" max="771" width="11.88671875" style="30" customWidth="1"/>
    <col min="772" max="772" width="9.88671875" style="30" customWidth="1"/>
    <col min="773" max="773" width="11.44140625" style="30" customWidth="1"/>
    <col min="774" max="774" width="11.33203125" style="30" customWidth="1"/>
    <col min="775" max="1024" width="9.109375" style="30"/>
    <col min="1025" max="1025" width="5.6640625" style="30" customWidth="1"/>
    <col min="1026" max="1026" width="33.5546875" style="30" customWidth="1"/>
    <col min="1027" max="1027" width="11.88671875" style="30" customWidth="1"/>
    <col min="1028" max="1028" width="9.88671875" style="30" customWidth="1"/>
    <col min="1029" max="1029" width="11.44140625" style="30" customWidth="1"/>
    <col min="1030" max="1030" width="11.33203125" style="30" customWidth="1"/>
    <col min="1031" max="1280" width="9.109375" style="30"/>
    <col min="1281" max="1281" width="5.6640625" style="30" customWidth="1"/>
    <col min="1282" max="1282" width="33.5546875" style="30" customWidth="1"/>
    <col min="1283" max="1283" width="11.88671875" style="30" customWidth="1"/>
    <col min="1284" max="1284" width="9.88671875" style="30" customWidth="1"/>
    <col min="1285" max="1285" width="11.44140625" style="30" customWidth="1"/>
    <col min="1286" max="1286" width="11.33203125" style="30" customWidth="1"/>
    <col min="1287" max="1536" width="9.109375" style="30"/>
    <col min="1537" max="1537" width="5.6640625" style="30" customWidth="1"/>
    <col min="1538" max="1538" width="33.5546875" style="30" customWidth="1"/>
    <col min="1539" max="1539" width="11.88671875" style="30" customWidth="1"/>
    <col min="1540" max="1540" width="9.88671875" style="30" customWidth="1"/>
    <col min="1541" max="1541" width="11.44140625" style="30" customWidth="1"/>
    <col min="1542" max="1542" width="11.33203125" style="30" customWidth="1"/>
    <col min="1543" max="1792" width="9.109375" style="30"/>
    <col min="1793" max="1793" width="5.6640625" style="30" customWidth="1"/>
    <col min="1794" max="1794" width="33.5546875" style="30" customWidth="1"/>
    <col min="1795" max="1795" width="11.88671875" style="30" customWidth="1"/>
    <col min="1796" max="1796" width="9.88671875" style="30" customWidth="1"/>
    <col min="1797" max="1797" width="11.44140625" style="30" customWidth="1"/>
    <col min="1798" max="1798" width="11.33203125" style="30" customWidth="1"/>
    <col min="1799" max="2048" width="9.109375" style="30"/>
    <col min="2049" max="2049" width="5.6640625" style="30" customWidth="1"/>
    <col min="2050" max="2050" width="33.5546875" style="30" customWidth="1"/>
    <col min="2051" max="2051" width="11.88671875" style="30" customWidth="1"/>
    <col min="2052" max="2052" width="9.88671875" style="30" customWidth="1"/>
    <col min="2053" max="2053" width="11.44140625" style="30" customWidth="1"/>
    <col min="2054" max="2054" width="11.33203125" style="30" customWidth="1"/>
    <col min="2055" max="2304" width="9.109375" style="30"/>
    <col min="2305" max="2305" width="5.6640625" style="30" customWidth="1"/>
    <col min="2306" max="2306" width="33.5546875" style="30" customWidth="1"/>
    <col min="2307" max="2307" width="11.88671875" style="30" customWidth="1"/>
    <col min="2308" max="2308" width="9.88671875" style="30" customWidth="1"/>
    <col min="2309" max="2309" width="11.44140625" style="30" customWidth="1"/>
    <col min="2310" max="2310" width="11.33203125" style="30" customWidth="1"/>
    <col min="2311" max="2560" width="9.109375" style="30"/>
    <col min="2561" max="2561" width="5.6640625" style="30" customWidth="1"/>
    <col min="2562" max="2562" width="33.5546875" style="30" customWidth="1"/>
    <col min="2563" max="2563" width="11.88671875" style="30" customWidth="1"/>
    <col min="2564" max="2564" width="9.88671875" style="30" customWidth="1"/>
    <col min="2565" max="2565" width="11.44140625" style="30" customWidth="1"/>
    <col min="2566" max="2566" width="11.33203125" style="30" customWidth="1"/>
    <col min="2567" max="2816" width="9.109375" style="30"/>
    <col min="2817" max="2817" width="5.6640625" style="30" customWidth="1"/>
    <col min="2818" max="2818" width="33.5546875" style="30" customWidth="1"/>
    <col min="2819" max="2819" width="11.88671875" style="30" customWidth="1"/>
    <col min="2820" max="2820" width="9.88671875" style="30" customWidth="1"/>
    <col min="2821" max="2821" width="11.44140625" style="30" customWidth="1"/>
    <col min="2822" max="2822" width="11.33203125" style="30" customWidth="1"/>
    <col min="2823" max="3072" width="9.109375" style="30"/>
    <col min="3073" max="3073" width="5.6640625" style="30" customWidth="1"/>
    <col min="3074" max="3074" width="33.5546875" style="30" customWidth="1"/>
    <col min="3075" max="3075" width="11.88671875" style="30" customWidth="1"/>
    <col min="3076" max="3076" width="9.88671875" style="30" customWidth="1"/>
    <col min="3077" max="3077" width="11.44140625" style="30" customWidth="1"/>
    <col min="3078" max="3078" width="11.33203125" style="30" customWidth="1"/>
    <col min="3079" max="3328" width="9.109375" style="30"/>
    <col min="3329" max="3329" width="5.6640625" style="30" customWidth="1"/>
    <col min="3330" max="3330" width="33.5546875" style="30" customWidth="1"/>
    <col min="3331" max="3331" width="11.88671875" style="30" customWidth="1"/>
    <col min="3332" max="3332" width="9.88671875" style="30" customWidth="1"/>
    <col min="3333" max="3333" width="11.44140625" style="30" customWidth="1"/>
    <col min="3334" max="3334" width="11.33203125" style="30" customWidth="1"/>
    <col min="3335" max="3584" width="9.109375" style="30"/>
    <col min="3585" max="3585" width="5.6640625" style="30" customWidth="1"/>
    <col min="3586" max="3586" width="33.5546875" style="30" customWidth="1"/>
    <col min="3587" max="3587" width="11.88671875" style="30" customWidth="1"/>
    <col min="3588" max="3588" width="9.88671875" style="30" customWidth="1"/>
    <col min="3589" max="3589" width="11.44140625" style="30" customWidth="1"/>
    <col min="3590" max="3590" width="11.33203125" style="30" customWidth="1"/>
    <col min="3591" max="3840" width="9.109375" style="30"/>
    <col min="3841" max="3841" width="5.6640625" style="30" customWidth="1"/>
    <col min="3842" max="3842" width="33.5546875" style="30" customWidth="1"/>
    <col min="3843" max="3843" width="11.88671875" style="30" customWidth="1"/>
    <col min="3844" max="3844" width="9.88671875" style="30" customWidth="1"/>
    <col min="3845" max="3845" width="11.44140625" style="30" customWidth="1"/>
    <col min="3846" max="3846" width="11.33203125" style="30" customWidth="1"/>
    <col min="3847" max="4096" width="9.109375" style="30"/>
    <col min="4097" max="4097" width="5.6640625" style="30" customWidth="1"/>
    <col min="4098" max="4098" width="33.5546875" style="30" customWidth="1"/>
    <col min="4099" max="4099" width="11.88671875" style="30" customWidth="1"/>
    <col min="4100" max="4100" width="9.88671875" style="30" customWidth="1"/>
    <col min="4101" max="4101" width="11.44140625" style="30" customWidth="1"/>
    <col min="4102" max="4102" width="11.33203125" style="30" customWidth="1"/>
    <col min="4103" max="4352" width="9.109375" style="30"/>
    <col min="4353" max="4353" width="5.6640625" style="30" customWidth="1"/>
    <col min="4354" max="4354" width="33.5546875" style="30" customWidth="1"/>
    <col min="4355" max="4355" width="11.88671875" style="30" customWidth="1"/>
    <col min="4356" max="4356" width="9.88671875" style="30" customWidth="1"/>
    <col min="4357" max="4357" width="11.44140625" style="30" customWidth="1"/>
    <col min="4358" max="4358" width="11.33203125" style="30" customWidth="1"/>
    <col min="4359" max="4608" width="9.109375" style="30"/>
    <col min="4609" max="4609" width="5.6640625" style="30" customWidth="1"/>
    <col min="4610" max="4610" width="33.5546875" style="30" customWidth="1"/>
    <col min="4611" max="4611" width="11.88671875" style="30" customWidth="1"/>
    <col min="4612" max="4612" width="9.88671875" style="30" customWidth="1"/>
    <col min="4613" max="4613" width="11.44140625" style="30" customWidth="1"/>
    <col min="4614" max="4614" width="11.33203125" style="30" customWidth="1"/>
    <col min="4615" max="4864" width="9.109375" style="30"/>
    <col min="4865" max="4865" width="5.6640625" style="30" customWidth="1"/>
    <col min="4866" max="4866" width="33.5546875" style="30" customWidth="1"/>
    <col min="4867" max="4867" width="11.88671875" style="30" customWidth="1"/>
    <col min="4868" max="4868" width="9.88671875" style="30" customWidth="1"/>
    <col min="4869" max="4869" width="11.44140625" style="30" customWidth="1"/>
    <col min="4870" max="4870" width="11.33203125" style="30" customWidth="1"/>
    <col min="4871" max="5120" width="9.109375" style="30"/>
    <col min="5121" max="5121" width="5.6640625" style="30" customWidth="1"/>
    <col min="5122" max="5122" width="33.5546875" style="30" customWidth="1"/>
    <col min="5123" max="5123" width="11.88671875" style="30" customWidth="1"/>
    <col min="5124" max="5124" width="9.88671875" style="30" customWidth="1"/>
    <col min="5125" max="5125" width="11.44140625" style="30" customWidth="1"/>
    <col min="5126" max="5126" width="11.33203125" style="30" customWidth="1"/>
    <col min="5127" max="5376" width="9.109375" style="30"/>
    <col min="5377" max="5377" width="5.6640625" style="30" customWidth="1"/>
    <col min="5378" max="5378" width="33.5546875" style="30" customWidth="1"/>
    <col min="5379" max="5379" width="11.88671875" style="30" customWidth="1"/>
    <col min="5380" max="5380" width="9.88671875" style="30" customWidth="1"/>
    <col min="5381" max="5381" width="11.44140625" style="30" customWidth="1"/>
    <col min="5382" max="5382" width="11.33203125" style="30" customWidth="1"/>
    <col min="5383" max="5632" width="9.109375" style="30"/>
    <col min="5633" max="5633" width="5.6640625" style="30" customWidth="1"/>
    <col min="5634" max="5634" width="33.5546875" style="30" customWidth="1"/>
    <col min="5635" max="5635" width="11.88671875" style="30" customWidth="1"/>
    <col min="5636" max="5636" width="9.88671875" style="30" customWidth="1"/>
    <col min="5637" max="5637" width="11.44140625" style="30" customWidth="1"/>
    <col min="5638" max="5638" width="11.33203125" style="30" customWidth="1"/>
    <col min="5639" max="5888" width="9.109375" style="30"/>
    <col min="5889" max="5889" width="5.6640625" style="30" customWidth="1"/>
    <col min="5890" max="5890" width="33.5546875" style="30" customWidth="1"/>
    <col min="5891" max="5891" width="11.88671875" style="30" customWidth="1"/>
    <col min="5892" max="5892" width="9.88671875" style="30" customWidth="1"/>
    <col min="5893" max="5893" width="11.44140625" style="30" customWidth="1"/>
    <col min="5894" max="5894" width="11.33203125" style="30" customWidth="1"/>
    <col min="5895" max="6144" width="9.109375" style="30"/>
    <col min="6145" max="6145" width="5.6640625" style="30" customWidth="1"/>
    <col min="6146" max="6146" width="33.5546875" style="30" customWidth="1"/>
    <col min="6147" max="6147" width="11.88671875" style="30" customWidth="1"/>
    <col min="6148" max="6148" width="9.88671875" style="30" customWidth="1"/>
    <col min="6149" max="6149" width="11.44140625" style="30" customWidth="1"/>
    <col min="6150" max="6150" width="11.33203125" style="30" customWidth="1"/>
    <col min="6151" max="6400" width="9.109375" style="30"/>
    <col min="6401" max="6401" width="5.6640625" style="30" customWidth="1"/>
    <col min="6402" max="6402" width="33.5546875" style="30" customWidth="1"/>
    <col min="6403" max="6403" width="11.88671875" style="30" customWidth="1"/>
    <col min="6404" max="6404" width="9.88671875" style="30" customWidth="1"/>
    <col min="6405" max="6405" width="11.44140625" style="30" customWidth="1"/>
    <col min="6406" max="6406" width="11.33203125" style="30" customWidth="1"/>
    <col min="6407" max="6656" width="9.109375" style="30"/>
    <col min="6657" max="6657" width="5.6640625" style="30" customWidth="1"/>
    <col min="6658" max="6658" width="33.5546875" style="30" customWidth="1"/>
    <col min="6659" max="6659" width="11.88671875" style="30" customWidth="1"/>
    <col min="6660" max="6660" width="9.88671875" style="30" customWidth="1"/>
    <col min="6661" max="6661" width="11.44140625" style="30" customWidth="1"/>
    <col min="6662" max="6662" width="11.33203125" style="30" customWidth="1"/>
    <col min="6663" max="6912" width="9.109375" style="30"/>
    <col min="6913" max="6913" width="5.6640625" style="30" customWidth="1"/>
    <col min="6914" max="6914" width="33.5546875" style="30" customWidth="1"/>
    <col min="6915" max="6915" width="11.88671875" style="30" customWidth="1"/>
    <col min="6916" max="6916" width="9.88671875" style="30" customWidth="1"/>
    <col min="6917" max="6917" width="11.44140625" style="30" customWidth="1"/>
    <col min="6918" max="6918" width="11.33203125" style="30" customWidth="1"/>
    <col min="6919" max="7168" width="9.109375" style="30"/>
    <col min="7169" max="7169" width="5.6640625" style="30" customWidth="1"/>
    <col min="7170" max="7170" width="33.5546875" style="30" customWidth="1"/>
    <col min="7171" max="7171" width="11.88671875" style="30" customWidth="1"/>
    <col min="7172" max="7172" width="9.88671875" style="30" customWidth="1"/>
    <col min="7173" max="7173" width="11.44140625" style="30" customWidth="1"/>
    <col min="7174" max="7174" width="11.33203125" style="30" customWidth="1"/>
    <col min="7175" max="7424" width="9.109375" style="30"/>
    <col min="7425" max="7425" width="5.6640625" style="30" customWidth="1"/>
    <col min="7426" max="7426" width="33.5546875" style="30" customWidth="1"/>
    <col min="7427" max="7427" width="11.88671875" style="30" customWidth="1"/>
    <col min="7428" max="7428" width="9.88671875" style="30" customWidth="1"/>
    <col min="7429" max="7429" width="11.44140625" style="30" customWidth="1"/>
    <col min="7430" max="7430" width="11.33203125" style="30" customWidth="1"/>
    <col min="7431" max="7680" width="9.109375" style="30"/>
    <col min="7681" max="7681" width="5.6640625" style="30" customWidth="1"/>
    <col min="7682" max="7682" width="33.5546875" style="30" customWidth="1"/>
    <col min="7683" max="7683" width="11.88671875" style="30" customWidth="1"/>
    <col min="7684" max="7684" width="9.88671875" style="30" customWidth="1"/>
    <col min="7685" max="7685" width="11.44140625" style="30" customWidth="1"/>
    <col min="7686" max="7686" width="11.33203125" style="30" customWidth="1"/>
    <col min="7687" max="7936" width="9.109375" style="30"/>
    <col min="7937" max="7937" width="5.6640625" style="30" customWidth="1"/>
    <col min="7938" max="7938" width="33.5546875" style="30" customWidth="1"/>
    <col min="7939" max="7939" width="11.88671875" style="30" customWidth="1"/>
    <col min="7940" max="7940" width="9.88671875" style="30" customWidth="1"/>
    <col min="7941" max="7941" width="11.44140625" style="30" customWidth="1"/>
    <col min="7942" max="7942" width="11.33203125" style="30" customWidth="1"/>
    <col min="7943" max="8192" width="9.109375" style="30"/>
    <col min="8193" max="8193" width="5.6640625" style="30" customWidth="1"/>
    <col min="8194" max="8194" width="33.5546875" style="30" customWidth="1"/>
    <col min="8195" max="8195" width="11.88671875" style="30" customWidth="1"/>
    <col min="8196" max="8196" width="9.88671875" style="30" customWidth="1"/>
    <col min="8197" max="8197" width="11.44140625" style="30" customWidth="1"/>
    <col min="8198" max="8198" width="11.33203125" style="30" customWidth="1"/>
    <col min="8199" max="8448" width="9.109375" style="30"/>
    <col min="8449" max="8449" width="5.6640625" style="30" customWidth="1"/>
    <col min="8450" max="8450" width="33.5546875" style="30" customWidth="1"/>
    <col min="8451" max="8451" width="11.88671875" style="30" customWidth="1"/>
    <col min="8452" max="8452" width="9.88671875" style="30" customWidth="1"/>
    <col min="8453" max="8453" width="11.44140625" style="30" customWidth="1"/>
    <col min="8454" max="8454" width="11.33203125" style="30" customWidth="1"/>
    <col min="8455" max="8704" width="9.109375" style="30"/>
    <col min="8705" max="8705" width="5.6640625" style="30" customWidth="1"/>
    <col min="8706" max="8706" width="33.5546875" style="30" customWidth="1"/>
    <col min="8707" max="8707" width="11.88671875" style="30" customWidth="1"/>
    <col min="8708" max="8708" width="9.88671875" style="30" customWidth="1"/>
    <col min="8709" max="8709" width="11.44140625" style="30" customWidth="1"/>
    <col min="8710" max="8710" width="11.33203125" style="30" customWidth="1"/>
    <col min="8711" max="8960" width="9.109375" style="30"/>
    <col min="8961" max="8961" width="5.6640625" style="30" customWidth="1"/>
    <col min="8962" max="8962" width="33.5546875" style="30" customWidth="1"/>
    <col min="8963" max="8963" width="11.88671875" style="30" customWidth="1"/>
    <col min="8964" max="8964" width="9.88671875" style="30" customWidth="1"/>
    <col min="8965" max="8965" width="11.44140625" style="30" customWidth="1"/>
    <col min="8966" max="8966" width="11.33203125" style="30" customWidth="1"/>
    <col min="8967" max="9216" width="9.109375" style="30"/>
    <col min="9217" max="9217" width="5.6640625" style="30" customWidth="1"/>
    <col min="9218" max="9218" width="33.5546875" style="30" customWidth="1"/>
    <col min="9219" max="9219" width="11.88671875" style="30" customWidth="1"/>
    <col min="9220" max="9220" width="9.88671875" style="30" customWidth="1"/>
    <col min="9221" max="9221" width="11.44140625" style="30" customWidth="1"/>
    <col min="9222" max="9222" width="11.33203125" style="30" customWidth="1"/>
    <col min="9223" max="9472" width="9.109375" style="30"/>
    <col min="9473" max="9473" width="5.6640625" style="30" customWidth="1"/>
    <col min="9474" max="9474" width="33.5546875" style="30" customWidth="1"/>
    <col min="9475" max="9475" width="11.88671875" style="30" customWidth="1"/>
    <col min="9476" max="9476" width="9.88671875" style="30" customWidth="1"/>
    <col min="9477" max="9477" width="11.44140625" style="30" customWidth="1"/>
    <col min="9478" max="9478" width="11.33203125" style="30" customWidth="1"/>
    <col min="9479" max="9728" width="9.109375" style="30"/>
    <col min="9729" max="9729" width="5.6640625" style="30" customWidth="1"/>
    <col min="9730" max="9730" width="33.5546875" style="30" customWidth="1"/>
    <col min="9731" max="9731" width="11.88671875" style="30" customWidth="1"/>
    <col min="9732" max="9732" width="9.88671875" style="30" customWidth="1"/>
    <col min="9733" max="9733" width="11.44140625" style="30" customWidth="1"/>
    <col min="9734" max="9734" width="11.33203125" style="30" customWidth="1"/>
    <col min="9735" max="9984" width="9.109375" style="30"/>
    <col min="9985" max="9985" width="5.6640625" style="30" customWidth="1"/>
    <col min="9986" max="9986" width="33.5546875" style="30" customWidth="1"/>
    <col min="9987" max="9987" width="11.88671875" style="30" customWidth="1"/>
    <col min="9988" max="9988" width="9.88671875" style="30" customWidth="1"/>
    <col min="9989" max="9989" width="11.44140625" style="30" customWidth="1"/>
    <col min="9990" max="9990" width="11.33203125" style="30" customWidth="1"/>
    <col min="9991" max="10240" width="9.109375" style="30"/>
    <col min="10241" max="10241" width="5.6640625" style="30" customWidth="1"/>
    <col min="10242" max="10242" width="33.5546875" style="30" customWidth="1"/>
    <col min="10243" max="10243" width="11.88671875" style="30" customWidth="1"/>
    <col min="10244" max="10244" width="9.88671875" style="30" customWidth="1"/>
    <col min="10245" max="10245" width="11.44140625" style="30" customWidth="1"/>
    <col min="10246" max="10246" width="11.33203125" style="30" customWidth="1"/>
    <col min="10247" max="10496" width="9.109375" style="30"/>
    <col min="10497" max="10497" width="5.6640625" style="30" customWidth="1"/>
    <col min="10498" max="10498" width="33.5546875" style="30" customWidth="1"/>
    <col min="10499" max="10499" width="11.88671875" style="30" customWidth="1"/>
    <col min="10500" max="10500" width="9.88671875" style="30" customWidth="1"/>
    <col min="10501" max="10501" width="11.44140625" style="30" customWidth="1"/>
    <col min="10502" max="10502" width="11.33203125" style="30" customWidth="1"/>
    <col min="10503" max="10752" width="9.109375" style="30"/>
    <col min="10753" max="10753" width="5.6640625" style="30" customWidth="1"/>
    <col min="10754" max="10754" width="33.5546875" style="30" customWidth="1"/>
    <col min="10755" max="10755" width="11.88671875" style="30" customWidth="1"/>
    <col min="10756" max="10756" width="9.88671875" style="30" customWidth="1"/>
    <col min="10757" max="10757" width="11.44140625" style="30" customWidth="1"/>
    <col min="10758" max="10758" width="11.33203125" style="30" customWidth="1"/>
    <col min="10759" max="11008" width="9.109375" style="30"/>
    <col min="11009" max="11009" width="5.6640625" style="30" customWidth="1"/>
    <col min="11010" max="11010" width="33.5546875" style="30" customWidth="1"/>
    <col min="11011" max="11011" width="11.88671875" style="30" customWidth="1"/>
    <col min="11012" max="11012" width="9.88671875" style="30" customWidth="1"/>
    <col min="11013" max="11013" width="11.44140625" style="30" customWidth="1"/>
    <col min="11014" max="11014" width="11.33203125" style="30" customWidth="1"/>
    <col min="11015" max="11264" width="9.109375" style="30"/>
    <col min="11265" max="11265" width="5.6640625" style="30" customWidth="1"/>
    <col min="11266" max="11266" width="33.5546875" style="30" customWidth="1"/>
    <col min="11267" max="11267" width="11.88671875" style="30" customWidth="1"/>
    <col min="11268" max="11268" width="9.88671875" style="30" customWidth="1"/>
    <col min="11269" max="11269" width="11.44140625" style="30" customWidth="1"/>
    <col min="11270" max="11270" width="11.33203125" style="30" customWidth="1"/>
    <col min="11271" max="11520" width="9.109375" style="30"/>
    <col min="11521" max="11521" width="5.6640625" style="30" customWidth="1"/>
    <col min="11522" max="11522" width="33.5546875" style="30" customWidth="1"/>
    <col min="11523" max="11523" width="11.88671875" style="30" customWidth="1"/>
    <col min="11524" max="11524" width="9.88671875" style="30" customWidth="1"/>
    <col min="11525" max="11525" width="11.44140625" style="30" customWidth="1"/>
    <col min="11526" max="11526" width="11.33203125" style="30" customWidth="1"/>
    <col min="11527" max="11776" width="9.109375" style="30"/>
    <col min="11777" max="11777" width="5.6640625" style="30" customWidth="1"/>
    <col min="11778" max="11778" width="33.5546875" style="30" customWidth="1"/>
    <col min="11779" max="11779" width="11.88671875" style="30" customWidth="1"/>
    <col min="11780" max="11780" width="9.88671875" style="30" customWidth="1"/>
    <col min="11781" max="11781" width="11.44140625" style="30" customWidth="1"/>
    <col min="11782" max="11782" width="11.33203125" style="30" customWidth="1"/>
    <col min="11783" max="12032" width="9.109375" style="30"/>
    <col min="12033" max="12033" width="5.6640625" style="30" customWidth="1"/>
    <col min="12034" max="12034" width="33.5546875" style="30" customWidth="1"/>
    <col min="12035" max="12035" width="11.88671875" style="30" customWidth="1"/>
    <col min="12036" max="12036" width="9.88671875" style="30" customWidth="1"/>
    <col min="12037" max="12037" width="11.44140625" style="30" customWidth="1"/>
    <col min="12038" max="12038" width="11.33203125" style="30" customWidth="1"/>
    <col min="12039" max="12288" width="9.109375" style="30"/>
    <col min="12289" max="12289" width="5.6640625" style="30" customWidth="1"/>
    <col min="12290" max="12290" width="33.5546875" style="30" customWidth="1"/>
    <col min="12291" max="12291" width="11.88671875" style="30" customWidth="1"/>
    <col min="12292" max="12292" width="9.88671875" style="30" customWidth="1"/>
    <col min="12293" max="12293" width="11.44140625" style="30" customWidth="1"/>
    <col min="12294" max="12294" width="11.33203125" style="30" customWidth="1"/>
    <col min="12295" max="12544" width="9.109375" style="30"/>
    <col min="12545" max="12545" width="5.6640625" style="30" customWidth="1"/>
    <col min="12546" max="12546" width="33.5546875" style="30" customWidth="1"/>
    <col min="12547" max="12547" width="11.88671875" style="30" customWidth="1"/>
    <col min="12548" max="12548" width="9.88671875" style="30" customWidth="1"/>
    <col min="12549" max="12549" width="11.44140625" style="30" customWidth="1"/>
    <col min="12550" max="12550" width="11.33203125" style="30" customWidth="1"/>
    <col min="12551" max="12800" width="9.109375" style="30"/>
    <col min="12801" max="12801" width="5.6640625" style="30" customWidth="1"/>
    <col min="12802" max="12802" width="33.5546875" style="30" customWidth="1"/>
    <col min="12803" max="12803" width="11.88671875" style="30" customWidth="1"/>
    <col min="12804" max="12804" width="9.88671875" style="30" customWidth="1"/>
    <col min="12805" max="12805" width="11.44140625" style="30" customWidth="1"/>
    <col min="12806" max="12806" width="11.33203125" style="30" customWidth="1"/>
    <col min="12807" max="13056" width="9.109375" style="30"/>
    <col min="13057" max="13057" width="5.6640625" style="30" customWidth="1"/>
    <col min="13058" max="13058" width="33.5546875" style="30" customWidth="1"/>
    <col min="13059" max="13059" width="11.88671875" style="30" customWidth="1"/>
    <col min="13060" max="13060" width="9.88671875" style="30" customWidth="1"/>
    <col min="13061" max="13061" width="11.44140625" style="30" customWidth="1"/>
    <col min="13062" max="13062" width="11.33203125" style="30" customWidth="1"/>
    <col min="13063" max="13312" width="9.109375" style="30"/>
    <col min="13313" max="13313" width="5.6640625" style="30" customWidth="1"/>
    <col min="13314" max="13314" width="33.5546875" style="30" customWidth="1"/>
    <col min="13315" max="13315" width="11.88671875" style="30" customWidth="1"/>
    <col min="13316" max="13316" width="9.88671875" style="30" customWidth="1"/>
    <col min="13317" max="13317" width="11.44140625" style="30" customWidth="1"/>
    <col min="13318" max="13318" width="11.33203125" style="30" customWidth="1"/>
    <col min="13319" max="13568" width="9.109375" style="30"/>
    <col min="13569" max="13569" width="5.6640625" style="30" customWidth="1"/>
    <col min="13570" max="13570" width="33.5546875" style="30" customWidth="1"/>
    <col min="13571" max="13571" width="11.88671875" style="30" customWidth="1"/>
    <col min="13572" max="13572" width="9.88671875" style="30" customWidth="1"/>
    <col min="13573" max="13573" width="11.44140625" style="30" customWidth="1"/>
    <col min="13574" max="13574" width="11.33203125" style="30" customWidth="1"/>
    <col min="13575" max="13824" width="9.109375" style="30"/>
    <col min="13825" max="13825" width="5.6640625" style="30" customWidth="1"/>
    <col min="13826" max="13826" width="33.5546875" style="30" customWidth="1"/>
    <col min="13827" max="13827" width="11.88671875" style="30" customWidth="1"/>
    <col min="13828" max="13828" width="9.88671875" style="30" customWidth="1"/>
    <col min="13829" max="13829" width="11.44140625" style="30" customWidth="1"/>
    <col min="13830" max="13830" width="11.33203125" style="30" customWidth="1"/>
    <col min="13831" max="14080" width="9.109375" style="30"/>
    <col min="14081" max="14081" width="5.6640625" style="30" customWidth="1"/>
    <col min="14082" max="14082" width="33.5546875" style="30" customWidth="1"/>
    <col min="14083" max="14083" width="11.88671875" style="30" customWidth="1"/>
    <col min="14084" max="14084" width="9.88671875" style="30" customWidth="1"/>
    <col min="14085" max="14085" width="11.44140625" style="30" customWidth="1"/>
    <col min="14086" max="14086" width="11.33203125" style="30" customWidth="1"/>
    <col min="14087" max="14336" width="9.109375" style="30"/>
    <col min="14337" max="14337" width="5.6640625" style="30" customWidth="1"/>
    <col min="14338" max="14338" width="33.5546875" style="30" customWidth="1"/>
    <col min="14339" max="14339" width="11.88671875" style="30" customWidth="1"/>
    <col min="14340" max="14340" width="9.88671875" style="30" customWidth="1"/>
    <col min="14341" max="14341" width="11.44140625" style="30" customWidth="1"/>
    <col min="14342" max="14342" width="11.33203125" style="30" customWidth="1"/>
    <col min="14343" max="14592" width="9.109375" style="30"/>
    <col min="14593" max="14593" width="5.6640625" style="30" customWidth="1"/>
    <col min="14594" max="14594" width="33.5546875" style="30" customWidth="1"/>
    <col min="14595" max="14595" width="11.88671875" style="30" customWidth="1"/>
    <col min="14596" max="14596" width="9.88671875" style="30" customWidth="1"/>
    <col min="14597" max="14597" width="11.44140625" style="30" customWidth="1"/>
    <col min="14598" max="14598" width="11.33203125" style="30" customWidth="1"/>
    <col min="14599" max="14848" width="9.109375" style="30"/>
    <col min="14849" max="14849" width="5.6640625" style="30" customWidth="1"/>
    <col min="14850" max="14850" width="33.5546875" style="30" customWidth="1"/>
    <col min="14851" max="14851" width="11.88671875" style="30" customWidth="1"/>
    <col min="14852" max="14852" width="9.88671875" style="30" customWidth="1"/>
    <col min="14853" max="14853" width="11.44140625" style="30" customWidth="1"/>
    <col min="14854" max="14854" width="11.33203125" style="30" customWidth="1"/>
    <col min="14855" max="15104" width="9.109375" style="30"/>
    <col min="15105" max="15105" width="5.6640625" style="30" customWidth="1"/>
    <col min="15106" max="15106" width="33.5546875" style="30" customWidth="1"/>
    <col min="15107" max="15107" width="11.88671875" style="30" customWidth="1"/>
    <col min="15108" max="15108" width="9.88671875" style="30" customWidth="1"/>
    <col min="15109" max="15109" width="11.44140625" style="30" customWidth="1"/>
    <col min="15110" max="15110" width="11.33203125" style="30" customWidth="1"/>
    <col min="15111" max="15360" width="9.109375" style="30"/>
    <col min="15361" max="15361" width="5.6640625" style="30" customWidth="1"/>
    <col min="15362" max="15362" width="33.5546875" style="30" customWidth="1"/>
    <col min="15363" max="15363" width="11.88671875" style="30" customWidth="1"/>
    <col min="15364" max="15364" width="9.88671875" style="30" customWidth="1"/>
    <col min="15365" max="15365" width="11.44140625" style="30" customWidth="1"/>
    <col min="15366" max="15366" width="11.33203125" style="30" customWidth="1"/>
    <col min="15367" max="15616" width="9.109375" style="30"/>
    <col min="15617" max="15617" width="5.6640625" style="30" customWidth="1"/>
    <col min="15618" max="15618" width="33.5546875" style="30" customWidth="1"/>
    <col min="15619" max="15619" width="11.88671875" style="30" customWidth="1"/>
    <col min="15620" max="15620" width="9.88671875" style="30" customWidth="1"/>
    <col min="15621" max="15621" width="11.44140625" style="30" customWidth="1"/>
    <col min="15622" max="15622" width="11.33203125" style="30" customWidth="1"/>
    <col min="15623" max="15872" width="9.109375" style="30"/>
    <col min="15873" max="15873" width="5.6640625" style="30" customWidth="1"/>
    <col min="15874" max="15874" width="33.5546875" style="30" customWidth="1"/>
    <col min="15875" max="15875" width="11.88671875" style="30" customWidth="1"/>
    <col min="15876" max="15876" width="9.88671875" style="30" customWidth="1"/>
    <col min="15877" max="15877" width="11.44140625" style="30" customWidth="1"/>
    <col min="15878" max="15878" width="11.33203125" style="30" customWidth="1"/>
    <col min="15879" max="16128" width="9.109375" style="30"/>
    <col min="16129" max="16129" width="5.6640625" style="30" customWidth="1"/>
    <col min="16130" max="16130" width="33.5546875" style="30" customWidth="1"/>
    <col min="16131" max="16131" width="11.88671875" style="30" customWidth="1"/>
    <col min="16132" max="16132" width="9.88671875" style="30" customWidth="1"/>
    <col min="16133" max="16133" width="11.44140625" style="30" customWidth="1"/>
    <col min="16134" max="16134" width="11.33203125" style="30" customWidth="1"/>
    <col min="16135" max="16384" width="9.109375" style="30"/>
  </cols>
  <sheetData>
    <row r="1" spans="1:7">
      <c r="A1" s="29"/>
      <c r="B1" s="484" t="s">
        <v>471</v>
      </c>
      <c r="C1" s="484"/>
      <c r="D1" s="484"/>
      <c r="E1" s="484"/>
      <c r="F1" s="467"/>
    </row>
    <row r="2" spans="1:7">
      <c r="A2" s="31"/>
      <c r="B2" s="32"/>
      <c r="C2" s="33"/>
      <c r="D2" s="34"/>
      <c r="E2" s="34"/>
      <c r="F2" s="34"/>
    </row>
    <row r="3" spans="1:7" ht="35.25" customHeight="1">
      <c r="A3" s="487" t="s">
        <v>213</v>
      </c>
      <c r="B3" s="487"/>
      <c r="C3" s="487"/>
      <c r="D3" s="487"/>
      <c r="E3" s="487"/>
      <c r="F3" s="487"/>
    </row>
    <row r="4" spans="1:7">
      <c r="A4" s="488" t="s">
        <v>124</v>
      </c>
      <c r="B4" s="488"/>
      <c r="C4" s="488"/>
      <c r="D4" s="488"/>
      <c r="E4" s="488"/>
      <c r="F4" s="488"/>
      <c r="G4" s="35"/>
    </row>
    <row r="5" spans="1:7">
      <c r="A5" s="36"/>
      <c r="B5" s="37"/>
      <c r="C5" s="489"/>
      <c r="D5" s="489"/>
      <c r="E5" s="38"/>
      <c r="F5" s="39" t="s">
        <v>125</v>
      </c>
      <c r="G5" s="40"/>
    </row>
    <row r="6" spans="1:7" s="41" customFormat="1">
      <c r="A6" s="36" t="s">
        <v>126</v>
      </c>
      <c r="B6" s="36" t="s">
        <v>127</v>
      </c>
      <c r="C6" s="36" t="s">
        <v>128</v>
      </c>
      <c r="D6" s="36" t="s">
        <v>129</v>
      </c>
      <c r="E6" s="36" t="s">
        <v>130</v>
      </c>
      <c r="F6" s="36" t="s">
        <v>131</v>
      </c>
    </row>
    <row r="7" spans="1:7" s="42" customFormat="1" ht="22.2" customHeight="1">
      <c r="A7" s="490" t="s">
        <v>132</v>
      </c>
      <c r="B7" s="491" t="s">
        <v>41</v>
      </c>
      <c r="C7" s="492" t="s">
        <v>133</v>
      </c>
      <c r="D7" s="492" t="s">
        <v>277</v>
      </c>
      <c r="E7" s="492" t="s">
        <v>372</v>
      </c>
      <c r="F7" s="492" t="s">
        <v>472</v>
      </c>
    </row>
    <row r="8" spans="1:7" s="42" customFormat="1" ht="22.2" customHeight="1">
      <c r="A8" s="490"/>
      <c r="B8" s="491"/>
      <c r="C8" s="492"/>
      <c r="D8" s="493"/>
      <c r="E8" s="493"/>
      <c r="F8" s="493"/>
    </row>
    <row r="9" spans="1:7" s="42" customFormat="1" ht="22.2" customHeight="1">
      <c r="A9" s="398"/>
      <c r="B9" s="419" t="s">
        <v>473</v>
      </c>
      <c r="C9" s="399"/>
      <c r="D9" s="400"/>
      <c r="E9" s="400"/>
      <c r="F9" s="422" t="s">
        <v>385</v>
      </c>
    </row>
    <row r="10" spans="1:7" s="45" customFormat="1" ht="39" customHeight="1">
      <c r="A10" s="43">
        <v>1</v>
      </c>
      <c r="B10" s="70" t="s">
        <v>474</v>
      </c>
      <c r="C10" s="71"/>
      <c r="D10" s="44"/>
      <c r="E10" s="44"/>
      <c r="F10" s="423" t="s">
        <v>385</v>
      </c>
    </row>
    <row r="11" spans="1:7" s="45" customFormat="1" ht="39" customHeight="1">
      <c r="A11" s="43">
        <v>2</v>
      </c>
      <c r="B11" s="70" t="s">
        <v>475</v>
      </c>
      <c r="C11" s="71"/>
      <c r="D11" s="44"/>
      <c r="E11" s="44"/>
      <c r="F11" s="423" t="s">
        <v>385</v>
      </c>
    </row>
    <row r="12" spans="1:7" s="45" customFormat="1" ht="39" customHeight="1">
      <c r="A12" s="43">
        <v>3</v>
      </c>
      <c r="B12" s="70" t="s">
        <v>476</v>
      </c>
      <c r="C12" s="71">
        <v>43180</v>
      </c>
      <c r="D12" s="44"/>
      <c r="E12" s="44"/>
      <c r="F12" s="423" t="s">
        <v>385</v>
      </c>
    </row>
    <row r="13" spans="1:7" s="45" customFormat="1" ht="39" customHeight="1">
      <c r="A13" s="43">
        <v>4</v>
      </c>
      <c r="B13" s="70" t="s">
        <v>478</v>
      </c>
      <c r="C13" s="71">
        <v>231586</v>
      </c>
      <c r="D13" s="44"/>
      <c r="E13" s="44"/>
      <c r="F13" s="423" t="s">
        <v>385</v>
      </c>
    </row>
    <row r="14" spans="1:7" s="45" customFormat="1" ht="39" customHeight="1">
      <c r="A14" s="43">
        <v>5</v>
      </c>
      <c r="B14" s="70" t="s">
        <v>477</v>
      </c>
      <c r="C14" s="71"/>
      <c r="D14" s="44"/>
      <c r="E14" s="44"/>
      <c r="F14" s="423" t="s">
        <v>385</v>
      </c>
    </row>
    <row r="15" spans="1:7" s="45" customFormat="1" ht="36" customHeight="1">
      <c r="A15" s="43">
        <v>6</v>
      </c>
      <c r="B15" s="69" t="s">
        <v>135</v>
      </c>
      <c r="C15" s="71">
        <v>101600</v>
      </c>
      <c r="D15" s="44"/>
      <c r="E15" s="44"/>
      <c r="F15" s="423" t="s">
        <v>500</v>
      </c>
    </row>
    <row r="16" spans="1:7" s="45" customFormat="1" ht="49.95" customHeight="1">
      <c r="A16" s="43">
        <v>7</v>
      </c>
      <c r="B16" s="67" t="s">
        <v>484</v>
      </c>
      <c r="C16" s="72">
        <v>15975</v>
      </c>
      <c r="D16" s="44"/>
      <c r="E16" s="44"/>
      <c r="F16" s="423" t="s">
        <v>501</v>
      </c>
      <c r="G16" s="421"/>
    </row>
    <row r="17" spans="1:7" s="45" customFormat="1" ht="49.95" customHeight="1">
      <c r="A17" s="43">
        <v>8</v>
      </c>
      <c r="B17" s="67" t="s">
        <v>481</v>
      </c>
      <c r="C17" s="72">
        <v>390000</v>
      </c>
      <c r="D17" s="44"/>
      <c r="E17" s="44"/>
      <c r="F17" s="423" t="s">
        <v>502</v>
      </c>
      <c r="G17" s="421"/>
    </row>
    <row r="18" spans="1:7" s="45" customFormat="1" ht="49.95" customHeight="1">
      <c r="A18" s="43">
        <v>9</v>
      </c>
      <c r="B18" s="67" t="s">
        <v>482</v>
      </c>
      <c r="C18" s="72">
        <v>70000</v>
      </c>
      <c r="D18" s="44"/>
      <c r="E18" s="44"/>
      <c r="F18" s="423" t="s">
        <v>385</v>
      </c>
      <c r="G18" s="421"/>
    </row>
    <row r="19" spans="1:7" s="45" customFormat="1" ht="49.95" customHeight="1">
      <c r="A19" s="43">
        <v>10</v>
      </c>
      <c r="B19" s="67" t="s">
        <v>483</v>
      </c>
      <c r="C19" s="72"/>
      <c r="D19" s="44"/>
      <c r="E19" s="44"/>
      <c r="F19" s="423" t="s">
        <v>385</v>
      </c>
      <c r="G19" s="421"/>
    </row>
    <row r="20" spans="1:7" s="45" customFormat="1" ht="49.95" customHeight="1">
      <c r="A20" s="43">
        <v>11</v>
      </c>
      <c r="B20" s="67" t="s">
        <v>485</v>
      </c>
      <c r="C20" s="72">
        <v>113316</v>
      </c>
      <c r="D20" s="44"/>
      <c r="E20" s="44"/>
      <c r="F20" s="423" t="s">
        <v>503</v>
      </c>
      <c r="G20" s="421"/>
    </row>
    <row r="21" spans="1:7" s="45" customFormat="1" ht="49.95" customHeight="1">
      <c r="A21" s="43">
        <v>12</v>
      </c>
      <c r="B21" s="67" t="s">
        <v>486</v>
      </c>
      <c r="C21" s="72">
        <v>12573</v>
      </c>
      <c r="D21" s="44"/>
      <c r="E21" s="44"/>
      <c r="F21" s="423" t="s">
        <v>385</v>
      </c>
      <c r="G21" s="421"/>
    </row>
    <row r="22" spans="1:7" s="45" customFormat="1" ht="49.95" customHeight="1">
      <c r="A22" s="43">
        <v>13</v>
      </c>
      <c r="B22" s="67" t="s">
        <v>489</v>
      </c>
      <c r="C22" s="72">
        <v>168000</v>
      </c>
      <c r="D22" s="44"/>
      <c r="E22" s="44"/>
      <c r="F22" s="423" t="s">
        <v>504</v>
      </c>
      <c r="G22" s="421"/>
    </row>
    <row r="23" spans="1:7" s="45" customFormat="1" ht="49.95" customHeight="1">
      <c r="A23" s="43">
        <v>14</v>
      </c>
      <c r="B23" s="67" t="s">
        <v>487</v>
      </c>
      <c r="C23" s="72">
        <v>50000</v>
      </c>
      <c r="D23" s="44"/>
      <c r="E23" s="44"/>
      <c r="F23" s="423" t="s">
        <v>385</v>
      </c>
      <c r="G23" s="421"/>
    </row>
    <row r="24" spans="1:7" s="45" customFormat="1" ht="49.95" customHeight="1">
      <c r="A24" s="43">
        <v>15</v>
      </c>
      <c r="B24" s="67" t="s">
        <v>488</v>
      </c>
      <c r="C24" s="72">
        <v>395000</v>
      </c>
      <c r="D24" s="44"/>
      <c r="E24" s="44"/>
      <c r="F24" s="423" t="s">
        <v>385</v>
      </c>
      <c r="G24" s="421"/>
    </row>
    <row r="25" spans="1:7" s="45" customFormat="1" ht="49.95" customHeight="1">
      <c r="A25" s="43">
        <v>16</v>
      </c>
      <c r="B25" s="67" t="s">
        <v>490</v>
      </c>
      <c r="C25" s="72"/>
      <c r="D25" s="44"/>
      <c r="E25" s="44"/>
      <c r="F25" s="423" t="s">
        <v>505</v>
      </c>
      <c r="G25" s="421"/>
    </row>
    <row r="26" spans="1:7" s="45" customFormat="1" ht="49.95" customHeight="1">
      <c r="A26" s="43">
        <v>17</v>
      </c>
      <c r="B26" s="67" t="s">
        <v>491</v>
      </c>
      <c r="C26" s="72">
        <v>663956</v>
      </c>
      <c r="D26" s="44"/>
      <c r="E26" s="44"/>
      <c r="F26" s="423"/>
      <c r="G26" s="421"/>
    </row>
    <row r="27" spans="1:7" s="45" customFormat="1" ht="49.95" customHeight="1">
      <c r="A27" s="43">
        <v>18</v>
      </c>
      <c r="B27" s="67" t="s">
        <v>492</v>
      </c>
      <c r="C27" s="72">
        <v>2578100</v>
      </c>
      <c r="D27" s="44"/>
      <c r="E27" s="44"/>
      <c r="F27" s="423"/>
      <c r="G27" s="421"/>
    </row>
    <row r="28" spans="1:7" s="45" customFormat="1" ht="49.95" customHeight="1">
      <c r="A28" s="43">
        <v>19</v>
      </c>
      <c r="B28" s="67" t="s">
        <v>493</v>
      </c>
      <c r="C28" s="72">
        <v>1028440</v>
      </c>
      <c r="D28" s="44"/>
      <c r="E28" s="44"/>
      <c r="F28" s="423"/>
      <c r="G28" s="421"/>
    </row>
    <row r="29" spans="1:7" s="45" customFormat="1" ht="49.95" customHeight="1">
      <c r="A29" s="43">
        <v>20</v>
      </c>
      <c r="B29" s="67" t="s">
        <v>494</v>
      </c>
      <c r="C29" s="72">
        <v>61177</v>
      </c>
      <c r="D29" s="44"/>
      <c r="E29" s="44"/>
      <c r="F29" s="423"/>
      <c r="G29" s="421"/>
    </row>
    <row r="30" spans="1:7" s="45" customFormat="1" ht="49.95" customHeight="1">
      <c r="A30" s="43">
        <v>21</v>
      </c>
      <c r="B30" s="67" t="s">
        <v>495</v>
      </c>
      <c r="C30" s="72">
        <v>406400</v>
      </c>
      <c r="D30" s="44"/>
      <c r="E30" s="44"/>
      <c r="F30" s="423"/>
      <c r="G30" s="421"/>
    </row>
    <row r="31" spans="1:7" s="45" customFormat="1" ht="49.95" customHeight="1">
      <c r="A31" s="43">
        <v>22</v>
      </c>
      <c r="B31" s="67" t="s">
        <v>496</v>
      </c>
      <c r="C31" s="72">
        <v>14528673</v>
      </c>
      <c r="D31" s="44"/>
      <c r="E31" s="44"/>
      <c r="F31" s="423"/>
      <c r="G31" s="421"/>
    </row>
    <row r="32" spans="1:7" s="45" customFormat="1" ht="49.95" customHeight="1">
      <c r="A32" s="43">
        <v>23</v>
      </c>
      <c r="B32" s="67" t="s">
        <v>497</v>
      </c>
      <c r="C32" s="72">
        <v>300000</v>
      </c>
      <c r="D32" s="44"/>
      <c r="E32" s="44"/>
      <c r="F32" s="423"/>
      <c r="G32" s="421"/>
    </row>
    <row r="33" spans="1:18" s="45" customFormat="1" ht="49.95" customHeight="1">
      <c r="A33" s="43">
        <v>24</v>
      </c>
      <c r="B33" s="67" t="s">
        <v>498</v>
      </c>
      <c r="C33" s="72"/>
      <c r="D33" s="44"/>
      <c r="E33" s="44"/>
      <c r="F33" s="423" t="s">
        <v>385</v>
      </c>
      <c r="G33" s="421"/>
    </row>
    <row r="34" spans="1:18" s="45" customFormat="1" ht="49.95" customHeight="1">
      <c r="A34" s="43">
        <v>25</v>
      </c>
      <c r="B34" s="67" t="s">
        <v>499</v>
      </c>
      <c r="C34" s="72"/>
      <c r="D34" s="44"/>
      <c r="E34" s="44"/>
      <c r="F34" s="423" t="s">
        <v>506</v>
      </c>
      <c r="G34" s="421"/>
    </row>
    <row r="35" spans="1:18" s="45" customFormat="1" ht="66" customHeight="1">
      <c r="A35" s="43">
        <v>26</v>
      </c>
      <c r="B35" s="67" t="s">
        <v>134</v>
      </c>
      <c r="C35" s="72">
        <v>220000</v>
      </c>
      <c r="D35" s="44"/>
      <c r="E35" s="44"/>
      <c r="F35" s="423" t="s">
        <v>503</v>
      </c>
    </row>
    <row r="36" spans="1:18" s="47" customFormat="1" ht="30" customHeight="1">
      <c r="A36" s="43">
        <v>27</v>
      </c>
      <c r="B36" s="68" t="s">
        <v>479</v>
      </c>
      <c r="C36" s="73"/>
      <c r="D36" s="46"/>
      <c r="E36" s="46"/>
      <c r="F36" s="425" t="s">
        <v>385</v>
      </c>
    </row>
    <row r="37" spans="1:18" s="47" customFormat="1" ht="30" customHeight="1">
      <c r="A37" s="43">
        <v>28</v>
      </c>
      <c r="B37" s="420" t="s">
        <v>480</v>
      </c>
      <c r="C37" s="73"/>
      <c r="D37" s="46"/>
      <c r="E37" s="46"/>
      <c r="F37" s="425" t="s">
        <v>385</v>
      </c>
    </row>
    <row r="38" spans="1:18" s="49" customFormat="1" ht="36" customHeight="1">
      <c r="A38" s="43">
        <v>29</v>
      </c>
      <c r="B38" s="95" t="s">
        <v>136</v>
      </c>
      <c r="C38" s="48">
        <f>SUM(C10:C36)</f>
        <v>21377976</v>
      </c>
      <c r="D38" s="48"/>
      <c r="E38" s="48"/>
      <c r="F38" s="424"/>
    </row>
    <row r="39" spans="1:18" s="49" customFormat="1" ht="36" customHeight="1">
      <c r="A39" s="36"/>
      <c r="B39" s="485" t="s">
        <v>507</v>
      </c>
      <c r="C39" s="486"/>
      <c r="D39" s="486"/>
      <c r="E39" s="486"/>
      <c r="F39" s="486"/>
      <c r="G39" s="486"/>
      <c r="H39" s="486"/>
    </row>
    <row r="40" spans="1:18" s="49" customFormat="1" ht="36" customHeight="1">
      <c r="A40" s="36"/>
      <c r="B40" s="426"/>
      <c r="C40" s="427"/>
      <c r="D40" s="427"/>
      <c r="E40" s="427"/>
      <c r="F40" s="428"/>
    </row>
    <row r="41" spans="1:18" ht="31.5" customHeight="1">
      <c r="A41" s="36"/>
      <c r="C41" s="7"/>
      <c r="D41" s="7"/>
      <c r="E41" s="7"/>
      <c r="F41" s="7"/>
      <c r="G41"/>
      <c r="H41"/>
      <c r="I41"/>
    </row>
    <row r="42" spans="1:18" ht="19.95" customHeight="1">
      <c r="A42" s="36"/>
      <c r="B42" s="7"/>
      <c r="C42" s="7"/>
      <c r="D42" s="7"/>
      <c r="E42" s="7"/>
      <c r="F42" s="7"/>
      <c r="G42"/>
      <c r="H42"/>
      <c r="I42"/>
    </row>
    <row r="43" spans="1:18" ht="36" customHeight="1">
      <c r="A43" s="36"/>
      <c r="C43" s="7"/>
      <c r="D43" s="7"/>
      <c r="E43" s="7"/>
      <c r="F43" s="7"/>
      <c r="G43"/>
      <c r="H43"/>
      <c r="I43"/>
    </row>
    <row r="44" spans="1:18" ht="36" customHeight="1">
      <c r="A44" s="36"/>
      <c r="C44" s="7"/>
      <c r="D44" s="7"/>
      <c r="E44" s="7"/>
      <c r="F44" s="7"/>
      <c r="G44"/>
      <c r="H44"/>
      <c r="I44"/>
      <c r="J44"/>
      <c r="K44"/>
      <c r="L44"/>
      <c r="M44"/>
      <c r="N44"/>
      <c r="O44"/>
      <c r="P44"/>
      <c r="Q44"/>
      <c r="R44"/>
    </row>
    <row r="45" spans="1:18" ht="36" customHeight="1">
      <c r="A45" s="36"/>
      <c r="C45" s="7"/>
      <c r="D45" s="7"/>
      <c r="E45" s="7"/>
      <c r="F45" s="7"/>
      <c r="G45"/>
      <c r="H45"/>
      <c r="I45"/>
      <c r="J45"/>
    </row>
    <row r="46" spans="1:18" ht="49.95" customHeight="1">
      <c r="A46" s="36"/>
      <c r="B46" s="51"/>
      <c r="C46" s="52"/>
      <c r="D46" s="53"/>
      <c r="E46" s="53"/>
      <c r="F46" s="53"/>
    </row>
    <row r="47" spans="1:18" ht="19.95" customHeight="1">
      <c r="A47" s="36"/>
      <c r="B47" s="54"/>
      <c r="C47" s="55"/>
      <c r="D47" s="56"/>
      <c r="E47" s="56"/>
      <c r="F47" s="56"/>
    </row>
    <row r="48" spans="1:18" ht="19.95" customHeight="1">
      <c r="A48" s="36"/>
      <c r="B48" s="54"/>
      <c r="C48" s="55"/>
      <c r="D48" s="56"/>
      <c r="E48" s="56"/>
      <c r="F48" s="56"/>
    </row>
    <row r="49" spans="1:6" ht="49.95" customHeight="1">
      <c r="A49" s="36"/>
      <c r="B49" s="54"/>
      <c r="C49" s="55"/>
      <c r="D49" s="56"/>
      <c r="E49" s="56"/>
      <c r="F49" s="56"/>
    </row>
    <row r="50" spans="1:6" ht="19.95" customHeight="1">
      <c r="A50" s="36"/>
      <c r="B50" s="54"/>
      <c r="C50" s="55"/>
      <c r="D50" s="56"/>
      <c r="E50" s="56"/>
      <c r="F50" s="56"/>
    </row>
    <row r="51" spans="1:6" ht="19.95" customHeight="1">
      <c r="A51" s="36"/>
      <c r="B51" s="54"/>
      <c r="C51" s="55"/>
      <c r="D51" s="56"/>
      <c r="E51" s="56"/>
      <c r="F51" s="56"/>
    </row>
    <row r="52" spans="1:6" ht="19.95" customHeight="1">
      <c r="A52" s="36"/>
      <c r="B52" s="51"/>
      <c r="C52" s="52"/>
      <c r="D52" s="53"/>
      <c r="E52" s="53"/>
      <c r="F52" s="53"/>
    </row>
    <row r="53" spans="1:6" ht="19.95" customHeight="1">
      <c r="A53" s="36"/>
      <c r="B53" s="54"/>
      <c r="C53" s="57"/>
      <c r="D53" s="38"/>
      <c r="E53" s="38"/>
      <c r="F53" s="38"/>
    </row>
    <row r="54" spans="1:6" ht="36" customHeight="1">
      <c r="A54" s="36"/>
      <c r="B54" s="51"/>
      <c r="C54" s="58"/>
      <c r="D54" s="59"/>
      <c r="E54" s="59"/>
      <c r="F54" s="59"/>
    </row>
    <row r="55" spans="1:6" ht="19.95" customHeight="1">
      <c r="A55" s="36"/>
      <c r="B55" s="54"/>
      <c r="C55" s="57"/>
      <c r="D55" s="38"/>
      <c r="E55" s="38"/>
      <c r="F55" s="38"/>
    </row>
    <row r="56" spans="1:6" ht="19.95" customHeight="1">
      <c r="A56" s="36"/>
      <c r="B56" s="54"/>
      <c r="C56" s="57"/>
      <c r="D56" s="38"/>
      <c r="E56" s="38"/>
      <c r="F56" s="38"/>
    </row>
    <row r="57" spans="1:6" ht="36" customHeight="1">
      <c r="A57" s="36"/>
      <c r="B57" s="54"/>
      <c r="C57" s="57"/>
      <c r="D57" s="38"/>
      <c r="E57" s="38"/>
      <c r="F57" s="38"/>
    </row>
    <row r="58" spans="1:6" ht="36" customHeight="1">
      <c r="A58" s="36"/>
      <c r="B58" s="54"/>
      <c r="C58" s="57"/>
      <c r="D58" s="38"/>
      <c r="E58" s="38"/>
      <c r="F58" s="38"/>
    </row>
    <row r="59" spans="1:6" ht="19.95" customHeight="1">
      <c r="A59" s="36"/>
      <c r="B59" s="54"/>
      <c r="C59" s="57"/>
      <c r="D59" s="38"/>
      <c r="E59" s="38"/>
      <c r="F59" s="38"/>
    </row>
    <row r="60" spans="1:6" ht="19.95" customHeight="1">
      <c r="A60" s="36"/>
      <c r="B60" s="54"/>
      <c r="C60" s="57"/>
      <c r="D60" s="38"/>
      <c r="E60" s="38"/>
      <c r="F60" s="38"/>
    </row>
    <row r="61" spans="1:6" ht="19.95" customHeight="1">
      <c r="A61" s="36"/>
      <c r="B61" s="54"/>
      <c r="C61" s="57"/>
      <c r="D61" s="38"/>
      <c r="E61" s="38"/>
      <c r="F61" s="38"/>
    </row>
    <row r="62" spans="1:6">
      <c r="A62" s="36"/>
      <c r="B62" s="54"/>
      <c r="C62" s="57"/>
      <c r="D62" s="38"/>
      <c r="E62" s="38"/>
      <c r="F62" s="38"/>
    </row>
    <row r="63" spans="1:6" ht="19.95" customHeight="1">
      <c r="A63" s="36"/>
      <c r="B63" s="54"/>
      <c r="C63" s="57"/>
      <c r="D63" s="38"/>
      <c r="E63" s="38"/>
      <c r="F63" s="38"/>
    </row>
    <row r="64" spans="1:6">
      <c r="A64" s="36"/>
      <c r="B64" s="54"/>
      <c r="C64" s="57"/>
      <c r="D64" s="38"/>
      <c r="E64" s="38"/>
      <c r="F64" s="38"/>
    </row>
    <row r="65" spans="1:6" ht="19.95" customHeight="1">
      <c r="A65" s="36"/>
      <c r="B65" s="54"/>
      <c r="C65" s="57"/>
      <c r="D65" s="38"/>
      <c r="E65" s="38"/>
      <c r="F65" s="38"/>
    </row>
    <row r="66" spans="1:6" ht="49.95" customHeight="1">
      <c r="A66" s="36"/>
      <c r="B66" s="54"/>
      <c r="C66" s="57"/>
      <c r="D66" s="38"/>
      <c r="E66" s="38"/>
      <c r="F66" s="38"/>
    </row>
    <row r="67" spans="1:6" ht="36" customHeight="1">
      <c r="A67" s="36"/>
      <c r="B67" s="51"/>
      <c r="C67" s="58"/>
      <c r="D67" s="59"/>
      <c r="E67" s="59"/>
      <c r="F67" s="59"/>
    </row>
    <row r="68" spans="1:6" ht="19.95" customHeight="1">
      <c r="A68" s="36"/>
      <c r="B68" s="51"/>
      <c r="C68" s="58"/>
      <c r="D68" s="59"/>
      <c r="E68" s="59"/>
      <c r="F68" s="59"/>
    </row>
    <row r="69" spans="1:6" ht="19.95" customHeight="1">
      <c r="A69" s="36"/>
      <c r="B69" s="51"/>
      <c r="C69" s="58"/>
      <c r="D69" s="59"/>
      <c r="E69" s="59"/>
      <c r="F69" s="59"/>
    </row>
    <row r="70" spans="1:6" ht="19.95" customHeight="1">
      <c r="A70" s="36"/>
      <c r="B70" s="54"/>
      <c r="C70" s="57"/>
      <c r="D70" s="38"/>
      <c r="E70" s="38"/>
      <c r="F70" s="38"/>
    </row>
    <row r="71" spans="1:6" ht="36" customHeight="1">
      <c r="A71" s="36"/>
      <c r="B71" s="54"/>
      <c r="C71" s="57"/>
      <c r="D71" s="38"/>
      <c r="E71" s="38"/>
      <c r="F71" s="38"/>
    </row>
    <row r="72" spans="1:6" ht="19.95" customHeight="1">
      <c r="A72" s="36"/>
      <c r="B72" s="54"/>
      <c r="C72" s="57"/>
      <c r="D72" s="38"/>
      <c r="E72" s="38"/>
      <c r="F72" s="38"/>
    </row>
    <row r="73" spans="1:6" ht="19.95" customHeight="1">
      <c r="A73" s="36"/>
      <c r="B73" s="54"/>
      <c r="C73" s="57"/>
      <c r="D73" s="38"/>
      <c r="E73" s="38"/>
      <c r="F73" s="38"/>
    </row>
    <row r="74" spans="1:6" ht="49.95" customHeight="1">
      <c r="A74" s="36"/>
      <c r="B74" s="54"/>
      <c r="C74" s="57"/>
      <c r="D74" s="38"/>
      <c r="E74" s="38"/>
      <c r="F74" s="38"/>
    </row>
    <row r="75" spans="1:6" ht="49.95" customHeight="1">
      <c r="A75" s="36"/>
      <c r="B75" s="54"/>
      <c r="C75" s="57"/>
      <c r="D75" s="38"/>
      <c r="E75" s="38"/>
      <c r="F75" s="38"/>
    </row>
    <row r="76" spans="1:6" ht="19.95" customHeight="1">
      <c r="A76" s="36"/>
      <c r="B76" s="54"/>
      <c r="C76" s="57"/>
      <c r="D76" s="38"/>
      <c r="E76" s="38"/>
      <c r="F76" s="38"/>
    </row>
    <row r="77" spans="1:6" ht="19.95" customHeight="1">
      <c r="A77" s="36"/>
      <c r="B77" s="54"/>
      <c r="C77" s="57"/>
      <c r="D77" s="38"/>
      <c r="E77" s="38"/>
      <c r="F77" s="38"/>
    </row>
    <row r="78" spans="1:6" ht="19.95" customHeight="1">
      <c r="A78" s="36"/>
      <c r="B78" s="54"/>
      <c r="C78" s="57"/>
      <c r="D78" s="38"/>
      <c r="E78" s="38"/>
      <c r="F78" s="38"/>
    </row>
    <row r="79" spans="1:6" ht="19.95" customHeight="1">
      <c r="A79" s="36"/>
      <c r="B79" s="54"/>
      <c r="C79" s="57"/>
      <c r="D79" s="38"/>
      <c r="E79" s="38"/>
      <c r="F79" s="38"/>
    </row>
    <row r="80" spans="1:6" ht="19.95" customHeight="1">
      <c r="A80" s="36"/>
      <c r="B80" s="54"/>
      <c r="C80" s="57"/>
      <c r="D80" s="38"/>
      <c r="E80" s="38"/>
      <c r="F80" s="38"/>
    </row>
    <row r="81" spans="1:6" ht="19.95" customHeight="1">
      <c r="A81" s="36"/>
      <c r="B81" s="54"/>
      <c r="C81" s="57"/>
      <c r="D81" s="38"/>
      <c r="E81" s="38"/>
      <c r="F81" s="38"/>
    </row>
    <row r="82" spans="1:6" ht="19.95" customHeight="1">
      <c r="A82" s="36"/>
      <c r="B82" s="54"/>
      <c r="C82" s="57"/>
      <c r="D82" s="38"/>
      <c r="E82" s="38"/>
      <c r="F82" s="38"/>
    </row>
    <row r="83" spans="1:6" ht="49.95" customHeight="1">
      <c r="A83" s="36"/>
      <c r="B83" s="51"/>
      <c r="C83" s="60"/>
      <c r="D83" s="59"/>
      <c r="E83" s="59"/>
      <c r="F83" s="59"/>
    </row>
    <row r="84" spans="1:6" ht="36" customHeight="1">
      <c r="A84" s="36"/>
      <c r="B84" s="51"/>
      <c r="C84" s="58"/>
      <c r="D84" s="59"/>
      <c r="E84" s="59"/>
      <c r="F84" s="59"/>
    </row>
    <row r="85" spans="1:6" ht="36" customHeight="1">
      <c r="A85" s="36"/>
      <c r="B85" s="51"/>
      <c r="C85" s="58"/>
      <c r="D85" s="59"/>
      <c r="E85" s="59"/>
      <c r="F85" s="59"/>
    </row>
    <row r="86" spans="1:6" ht="49.95" customHeight="1">
      <c r="A86" s="36"/>
      <c r="B86" s="51"/>
      <c r="C86" s="58"/>
      <c r="D86" s="59"/>
      <c r="E86" s="59"/>
      <c r="F86" s="59"/>
    </row>
    <row r="87" spans="1:6" ht="36" customHeight="1">
      <c r="A87" s="36"/>
      <c r="B87" s="51"/>
      <c r="C87" s="58"/>
      <c r="D87" s="59"/>
      <c r="E87" s="59"/>
      <c r="F87" s="59"/>
    </row>
    <row r="88" spans="1:6" ht="36" customHeight="1">
      <c r="A88" s="36"/>
      <c r="B88" s="51"/>
      <c r="C88" s="58"/>
      <c r="D88" s="59"/>
      <c r="E88" s="59"/>
      <c r="F88" s="59"/>
    </row>
    <row r="89" spans="1:6" ht="36" customHeight="1">
      <c r="A89" s="36"/>
      <c r="B89" s="51"/>
      <c r="C89" s="58"/>
      <c r="D89" s="59"/>
      <c r="E89" s="59"/>
      <c r="F89" s="59"/>
    </row>
    <row r="90" spans="1:6" ht="22.2" customHeight="1">
      <c r="A90" s="36"/>
      <c r="B90" s="51"/>
      <c r="C90" s="58"/>
      <c r="D90" s="59"/>
      <c r="E90" s="59"/>
      <c r="F90" s="59"/>
    </row>
    <row r="91" spans="1:6" ht="22.2" customHeight="1">
      <c r="A91" s="36"/>
      <c r="B91" s="51"/>
      <c r="C91" s="58"/>
      <c r="D91" s="59"/>
      <c r="E91" s="59"/>
      <c r="F91" s="59"/>
    </row>
    <row r="92" spans="1:6" ht="22.2" customHeight="1">
      <c r="A92" s="36"/>
      <c r="B92" s="51"/>
      <c r="C92" s="58"/>
      <c r="D92" s="59"/>
      <c r="E92" s="59"/>
      <c r="F92" s="59"/>
    </row>
    <row r="93" spans="1:6" s="61" customFormat="1" ht="30" customHeight="1">
      <c r="A93" s="36"/>
      <c r="B93" s="37"/>
      <c r="C93" s="58"/>
      <c r="D93" s="58"/>
      <c r="E93" s="58"/>
      <c r="F93" s="58"/>
    </row>
    <row r="94" spans="1:6" s="47" customFormat="1" ht="30" customHeight="1">
      <c r="A94" s="36"/>
      <c r="B94" s="62"/>
      <c r="C94" s="58"/>
      <c r="D94" s="58"/>
      <c r="E94" s="58"/>
      <c r="F94" s="58"/>
    </row>
    <row r="95" spans="1:6">
      <c r="A95" s="36"/>
      <c r="B95" s="51"/>
      <c r="C95" s="57"/>
      <c r="D95" s="38"/>
      <c r="E95" s="38"/>
      <c r="F95" s="38"/>
    </row>
    <row r="101" spans="1:6">
      <c r="A101" s="65"/>
      <c r="B101" s="30"/>
      <c r="C101" s="61"/>
      <c r="D101" s="30"/>
      <c r="E101" s="30"/>
      <c r="F101" s="30"/>
    </row>
    <row r="107" spans="1:6" s="64" customFormat="1">
      <c r="A107" s="41"/>
      <c r="B107" s="50"/>
      <c r="C107" s="63"/>
    </row>
    <row r="108" spans="1:6" s="64" customFormat="1">
      <c r="A108" s="41"/>
      <c r="B108" s="50"/>
      <c r="C108" s="63"/>
    </row>
    <row r="109" spans="1:6" s="64" customFormat="1">
      <c r="A109" s="41"/>
      <c r="B109" s="50"/>
      <c r="C109" s="63"/>
    </row>
    <row r="110" spans="1:6" s="64" customFormat="1">
      <c r="A110" s="41"/>
      <c r="B110" s="50"/>
      <c r="C110" s="63"/>
    </row>
    <row r="111" spans="1:6" s="64" customFormat="1">
      <c r="A111" s="41"/>
      <c r="B111" s="50"/>
      <c r="C111" s="63"/>
    </row>
    <row r="112" spans="1:6" s="64" customFormat="1">
      <c r="A112" s="41"/>
      <c r="B112" s="50"/>
      <c r="C112" s="63"/>
    </row>
  </sheetData>
  <mergeCells count="11">
    <mergeCell ref="B1:F1"/>
    <mergeCell ref="B39:H39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scale="85" orientation="portrait" r:id="rId1"/>
  <rowBreaks count="1" manualBreakCount="1">
    <brk id="21" max="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H956"/>
  <sheetViews>
    <sheetView view="pageBreakPreview" zoomScale="60" zoomScaleNormal="100" workbookViewId="0">
      <selection activeCell="J40" sqref="J40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6" width="16.88671875" style="115" customWidth="1"/>
    <col min="7" max="7" width="9.5546875" style="115" customWidth="1"/>
    <col min="8" max="8" width="10.6640625" style="115" customWidth="1"/>
    <col min="9" max="20" width="8" style="115" customWidth="1"/>
    <col min="21" max="16384" width="14.44140625" style="115"/>
  </cols>
  <sheetData>
    <row r="1" spans="1:6" ht="38.25" customHeight="1">
      <c r="A1" s="188"/>
      <c r="B1" s="496" t="s">
        <v>508</v>
      </c>
      <c r="C1" s="497"/>
      <c r="D1" s="497"/>
      <c r="E1" s="497"/>
      <c r="F1" s="497"/>
    </row>
    <row r="2" spans="1:6" ht="65.25" customHeight="1">
      <c r="A2" s="150"/>
      <c r="B2" s="494" t="s">
        <v>509</v>
      </c>
      <c r="C2" s="495"/>
      <c r="D2" s="495"/>
      <c r="E2" s="495"/>
      <c r="F2" s="495"/>
    </row>
    <row r="3" spans="1:6" ht="12.75" customHeight="1">
      <c r="A3" s="4"/>
      <c r="B3" s="4"/>
      <c r="C3" s="176"/>
      <c r="D3" s="176"/>
      <c r="E3" s="176"/>
      <c r="F3" s="176"/>
    </row>
    <row r="4" spans="1:6" ht="77.25" customHeight="1">
      <c r="A4" s="4"/>
      <c r="B4" s="241"/>
      <c r="C4" s="407" t="s">
        <v>441</v>
      </c>
      <c r="D4" s="407" t="s">
        <v>277</v>
      </c>
      <c r="E4" s="407" t="s">
        <v>372</v>
      </c>
      <c r="F4" s="407" t="s">
        <v>472</v>
      </c>
    </row>
    <row r="5" spans="1:6" ht="36" customHeight="1">
      <c r="A5" s="4"/>
      <c r="B5" s="167" t="s">
        <v>0</v>
      </c>
      <c r="C5" s="243"/>
      <c r="D5" s="243"/>
      <c r="E5" s="243"/>
      <c r="F5" s="243"/>
    </row>
    <row r="6" spans="1:6" ht="30.75" customHeight="1">
      <c r="A6" s="4">
        <v>1</v>
      </c>
      <c r="B6" s="244" t="s">
        <v>457</v>
      </c>
      <c r="C6" s="245">
        <v>12085176</v>
      </c>
      <c r="D6" s="245">
        <v>12085176</v>
      </c>
      <c r="E6" s="245">
        <v>12085176</v>
      </c>
      <c r="F6" s="245">
        <v>12085176</v>
      </c>
    </row>
    <row r="7" spans="1:6" ht="31.5" customHeight="1">
      <c r="A7" s="4">
        <v>2</v>
      </c>
      <c r="B7" s="397" t="s">
        <v>458</v>
      </c>
      <c r="C7" s="246">
        <v>2849999</v>
      </c>
      <c r="D7" s="246">
        <v>0</v>
      </c>
      <c r="E7" s="246">
        <v>0</v>
      </c>
      <c r="F7" s="246">
        <v>0</v>
      </c>
    </row>
    <row r="8" spans="1:6" ht="24" customHeight="1">
      <c r="A8" s="4">
        <v>3</v>
      </c>
      <c r="B8" s="247" t="s">
        <v>260</v>
      </c>
      <c r="C8" s="246">
        <v>7110000</v>
      </c>
      <c r="D8" s="246">
        <v>7110000</v>
      </c>
      <c r="E8" s="246">
        <v>7110000</v>
      </c>
      <c r="F8" s="246">
        <v>7110000</v>
      </c>
    </row>
    <row r="9" spans="1:6" ht="28.5" customHeight="1">
      <c r="A9" s="4">
        <v>4</v>
      </c>
      <c r="B9" s="248" t="s">
        <v>9</v>
      </c>
      <c r="C9" s="246">
        <v>550000</v>
      </c>
      <c r="D9" s="246">
        <v>550000</v>
      </c>
      <c r="E9" s="246">
        <v>550000</v>
      </c>
      <c r="F9" s="246">
        <v>550000</v>
      </c>
    </row>
    <row r="10" spans="1:6" ht="32.25" customHeight="1">
      <c r="A10" s="4">
        <v>5</v>
      </c>
      <c r="B10" s="249" t="s">
        <v>261</v>
      </c>
      <c r="C10" s="250">
        <v>0</v>
      </c>
      <c r="D10" s="250">
        <v>0</v>
      </c>
      <c r="E10" s="250">
        <v>0</v>
      </c>
      <c r="F10" s="250">
        <v>0</v>
      </c>
    </row>
    <row r="11" spans="1:6" ht="32.25" customHeight="1">
      <c r="A11" s="4">
        <v>6</v>
      </c>
      <c r="B11" s="249" t="s">
        <v>459</v>
      </c>
      <c r="C11" s="250">
        <v>0</v>
      </c>
      <c r="D11" s="250">
        <v>0</v>
      </c>
      <c r="E11" s="250">
        <v>0</v>
      </c>
      <c r="F11" s="250">
        <v>0</v>
      </c>
    </row>
    <row r="12" spans="1:6" ht="23.25" customHeight="1">
      <c r="A12" s="4">
        <v>7</v>
      </c>
      <c r="B12" s="249" t="s">
        <v>263</v>
      </c>
      <c r="C12" s="250">
        <v>0</v>
      </c>
      <c r="D12" s="250">
        <v>0</v>
      </c>
      <c r="E12" s="250">
        <v>0</v>
      </c>
      <c r="F12" s="250">
        <v>0</v>
      </c>
    </row>
    <row r="13" spans="1:6" ht="25.5" customHeight="1">
      <c r="A13" s="193">
        <v>8</v>
      </c>
      <c r="B13" s="251" t="s">
        <v>264</v>
      </c>
      <c r="C13" s="252">
        <f>SUM(C6:C12)</f>
        <v>22595175</v>
      </c>
      <c r="D13" s="252">
        <f>SUM(D6:D12)</f>
        <v>19745176</v>
      </c>
      <c r="E13" s="252">
        <f>SUM(E6:E12)</f>
        <v>19745176</v>
      </c>
      <c r="F13" s="252">
        <f>SUM(F6:F12)</f>
        <v>19745176</v>
      </c>
    </row>
    <row r="14" spans="1:6" ht="34.5" customHeight="1">
      <c r="A14" s="118">
        <v>9</v>
      </c>
      <c r="B14" s="253" t="s">
        <v>265</v>
      </c>
      <c r="C14" s="254"/>
      <c r="D14" s="254"/>
      <c r="E14" s="254"/>
      <c r="F14" s="254"/>
    </row>
    <row r="15" spans="1:6" ht="45" customHeight="1">
      <c r="A15" s="4">
        <v>10</v>
      </c>
      <c r="B15" s="255" t="s">
        <v>13</v>
      </c>
      <c r="C15" s="256">
        <v>0</v>
      </c>
      <c r="D15" s="256">
        <v>0</v>
      </c>
      <c r="E15" s="256">
        <v>0</v>
      </c>
      <c r="F15" s="256">
        <v>0</v>
      </c>
    </row>
    <row r="16" spans="1:6" ht="18" customHeight="1">
      <c r="A16" s="4">
        <v>12</v>
      </c>
      <c r="B16" s="257" t="s">
        <v>14</v>
      </c>
      <c r="C16" s="258">
        <v>30343461</v>
      </c>
      <c r="D16" s="258">
        <v>13141590</v>
      </c>
      <c r="E16" s="258">
        <v>13141590</v>
      </c>
      <c r="F16" s="258">
        <v>13141590</v>
      </c>
    </row>
    <row r="17" spans="1:8" ht="18" customHeight="1">
      <c r="A17" s="4">
        <v>13</v>
      </c>
      <c r="B17" s="257" t="s">
        <v>266</v>
      </c>
      <c r="C17" s="258">
        <v>0</v>
      </c>
      <c r="D17" s="258">
        <v>0</v>
      </c>
      <c r="E17" s="258">
        <v>0</v>
      </c>
      <c r="F17" s="258">
        <v>0</v>
      </c>
    </row>
    <row r="18" spans="1:8" ht="22.5" customHeight="1">
      <c r="A18" s="196">
        <v>14</v>
      </c>
      <c r="B18" s="259" t="s">
        <v>15</v>
      </c>
      <c r="C18" s="261">
        <f t="shared" ref="C18:F18" si="0">SUM(C15:C17)</f>
        <v>30343461</v>
      </c>
      <c r="D18" s="261">
        <f t="shared" si="0"/>
        <v>13141590</v>
      </c>
      <c r="E18" s="261">
        <f t="shared" si="0"/>
        <v>13141590</v>
      </c>
      <c r="F18" s="261">
        <f t="shared" si="0"/>
        <v>13141590</v>
      </c>
    </row>
    <row r="19" spans="1:8" ht="19.5" customHeight="1">
      <c r="A19" s="200">
        <v>15</v>
      </c>
      <c r="B19" s="201" t="s">
        <v>16</v>
      </c>
      <c r="C19" s="262">
        <f t="shared" ref="C19:F19" si="1">SUM(C13,C18)</f>
        <v>52938636</v>
      </c>
      <c r="D19" s="262">
        <f t="shared" si="1"/>
        <v>32886766</v>
      </c>
      <c r="E19" s="262">
        <f t="shared" si="1"/>
        <v>32886766</v>
      </c>
      <c r="F19" s="262">
        <f t="shared" si="1"/>
        <v>32886766</v>
      </c>
      <c r="G19" s="123"/>
      <c r="H19" s="123"/>
    </row>
    <row r="20" spans="1:8" ht="18" customHeight="1">
      <c r="A20" s="4"/>
      <c r="B20" s="241"/>
      <c r="C20" s="258"/>
      <c r="D20" s="258"/>
      <c r="E20" s="258"/>
      <c r="F20" s="258"/>
      <c r="G20" s="123"/>
      <c r="H20" s="123"/>
    </row>
    <row r="21" spans="1:8" ht="25.5" customHeight="1">
      <c r="A21" s="4"/>
      <c r="B21" s="167"/>
      <c r="C21" s="258"/>
      <c r="D21" s="258"/>
      <c r="E21" s="258"/>
      <c r="F21" s="258"/>
      <c r="G21" s="123"/>
      <c r="H21" s="123"/>
    </row>
    <row r="22" spans="1:8" ht="19.5" customHeight="1">
      <c r="A22" s="4"/>
      <c r="B22" s="167" t="s">
        <v>17</v>
      </c>
      <c r="C22" s="258"/>
      <c r="D22" s="258"/>
      <c r="E22" s="258"/>
      <c r="F22" s="258"/>
      <c r="G22" s="123"/>
      <c r="H22" s="123"/>
    </row>
    <row r="23" spans="1:8" ht="19.5" customHeight="1">
      <c r="A23" s="4">
        <v>1</v>
      </c>
      <c r="B23" s="257" t="s">
        <v>267</v>
      </c>
      <c r="C23" s="258">
        <v>4737024</v>
      </c>
      <c r="D23" s="258">
        <v>4737024</v>
      </c>
      <c r="E23" s="258">
        <v>4737024</v>
      </c>
      <c r="F23" s="258">
        <v>4737024</v>
      </c>
      <c r="G23" s="124"/>
      <c r="H23" s="123"/>
    </row>
    <row r="24" spans="1:8" ht="19.5" customHeight="1">
      <c r="A24" s="4">
        <v>2</v>
      </c>
      <c r="B24" s="257" t="s">
        <v>268</v>
      </c>
      <c r="C24" s="258">
        <v>822688</v>
      </c>
      <c r="D24" s="258">
        <v>822688</v>
      </c>
      <c r="E24" s="258">
        <v>822688</v>
      </c>
      <c r="F24" s="258">
        <v>822688</v>
      </c>
      <c r="G24" s="124"/>
      <c r="H24" s="123"/>
    </row>
    <row r="25" spans="1:8" ht="19.5" customHeight="1">
      <c r="A25" s="4">
        <v>3</v>
      </c>
      <c r="B25" s="257" t="s">
        <v>19</v>
      </c>
      <c r="C25" s="258">
        <v>6921098</v>
      </c>
      <c r="D25" s="258">
        <v>6921098</v>
      </c>
      <c r="E25" s="258">
        <v>6921098</v>
      </c>
      <c r="F25" s="258">
        <v>6921098</v>
      </c>
      <c r="G25" s="125"/>
      <c r="H25" s="126"/>
    </row>
    <row r="26" spans="1:8" ht="19.5" customHeight="1">
      <c r="A26" s="4">
        <v>4</v>
      </c>
      <c r="B26" s="257" t="s">
        <v>20</v>
      </c>
      <c r="C26" s="258">
        <v>0</v>
      </c>
      <c r="D26" s="258">
        <v>0</v>
      </c>
      <c r="E26" s="258">
        <v>0</v>
      </c>
      <c r="F26" s="258">
        <v>0</v>
      </c>
      <c r="G26" s="123"/>
      <c r="H26" s="123"/>
    </row>
    <row r="27" spans="1:8" ht="31.5" customHeight="1">
      <c r="A27" s="4">
        <v>5</v>
      </c>
      <c r="B27" s="257" t="s">
        <v>269</v>
      </c>
      <c r="C27" s="258">
        <v>891000</v>
      </c>
      <c r="D27" s="258">
        <v>891000</v>
      </c>
      <c r="E27" s="258">
        <v>891000</v>
      </c>
      <c r="F27" s="258">
        <v>891000</v>
      </c>
      <c r="G27" s="123"/>
      <c r="H27" s="123"/>
    </row>
    <row r="28" spans="1:8" ht="25.5" customHeight="1">
      <c r="A28" s="4">
        <v>6</v>
      </c>
      <c r="B28" s="257" t="s">
        <v>270</v>
      </c>
      <c r="C28" s="258"/>
      <c r="D28" s="258"/>
      <c r="E28" s="258"/>
      <c r="F28" s="258"/>
      <c r="G28" s="123"/>
      <c r="H28" s="123"/>
    </row>
    <row r="29" spans="1:8" ht="31.5" customHeight="1">
      <c r="A29" s="4">
        <v>7</v>
      </c>
      <c r="B29" s="257" t="s">
        <v>21</v>
      </c>
      <c r="C29" s="258">
        <v>5322756</v>
      </c>
      <c r="D29" s="258">
        <v>5322756</v>
      </c>
      <c r="E29" s="258">
        <v>5322756</v>
      </c>
      <c r="F29" s="258">
        <v>5322756</v>
      </c>
      <c r="G29" s="123"/>
      <c r="H29" s="123"/>
    </row>
    <row r="30" spans="1:8" ht="43.5" customHeight="1">
      <c r="A30" s="4">
        <v>8</v>
      </c>
      <c r="B30" s="257" t="s">
        <v>22</v>
      </c>
      <c r="C30" s="258">
        <v>130000</v>
      </c>
      <c r="D30" s="258">
        <v>130000</v>
      </c>
      <c r="E30" s="258">
        <v>130000</v>
      </c>
      <c r="F30" s="258">
        <v>130000</v>
      </c>
      <c r="G30" s="123"/>
      <c r="H30" s="123"/>
    </row>
    <row r="31" spans="1:8" ht="19.5" customHeight="1">
      <c r="A31" s="4">
        <v>9</v>
      </c>
      <c r="B31" s="257" t="s">
        <v>23</v>
      </c>
      <c r="C31" s="258">
        <v>3890560</v>
      </c>
      <c r="D31" s="258">
        <v>920610</v>
      </c>
      <c r="E31" s="258">
        <v>920610</v>
      </c>
      <c r="F31" s="258">
        <v>920610</v>
      </c>
      <c r="G31" s="123"/>
      <c r="H31" s="123"/>
    </row>
    <row r="32" spans="1:8" ht="19.5" customHeight="1">
      <c r="A32" s="191">
        <v>10</v>
      </c>
      <c r="B32" s="263" t="s">
        <v>24</v>
      </c>
      <c r="C32" s="264">
        <f t="shared" ref="C32:F32" si="2">SUM(C23:C31)</f>
        <v>22715126</v>
      </c>
      <c r="D32" s="264">
        <f t="shared" si="2"/>
        <v>19745176</v>
      </c>
      <c r="E32" s="264">
        <f t="shared" si="2"/>
        <v>19745176</v>
      </c>
      <c r="F32" s="264">
        <f t="shared" si="2"/>
        <v>19745176</v>
      </c>
      <c r="G32" s="123"/>
      <c r="H32" s="123"/>
    </row>
    <row r="33" spans="1:8" ht="19.5" customHeight="1">
      <c r="A33" s="192">
        <v>11</v>
      </c>
      <c r="B33" s="265" t="s">
        <v>271</v>
      </c>
      <c r="C33" s="258">
        <v>1754000</v>
      </c>
      <c r="D33" s="258">
        <v>0</v>
      </c>
      <c r="E33" s="258">
        <v>0</v>
      </c>
      <c r="F33" s="258">
        <v>0</v>
      </c>
      <c r="G33" s="125"/>
      <c r="H33" s="123"/>
    </row>
    <row r="34" spans="1:8" ht="19.5" customHeight="1">
      <c r="A34" s="4">
        <v>12</v>
      </c>
      <c r="B34" s="267" t="s">
        <v>181</v>
      </c>
      <c r="C34" s="258">
        <v>18735073</v>
      </c>
      <c r="D34" s="258">
        <v>0</v>
      </c>
      <c r="E34" s="258">
        <v>0</v>
      </c>
      <c r="F34" s="258">
        <v>0</v>
      </c>
      <c r="G34" s="124"/>
      <c r="H34" s="123"/>
    </row>
    <row r="35" spans="1:8" ht="30.75" customHeight="1">
      <c r="A35" s="4">
        <v>13</v>
      </c>
      <c r="B35" s="257" t="s">
        <v>25</v>
      </c>
      <c r="C35" s="258">
        <v>0</v>
      </c>
      <c r="D35" s="258">
        <v>0</v>
      </c>
      <c r="E35" s="258">
        <v>0</v>
      </c>
      <c r="F35" s="258">
        <v>0</v>
      </c>
      <c r="G35" s="123"/>
      <c r="H35" s="123"/>
    </row>
    <row r="36" spans="1:8" ht="34.5" customHeight="1">
      <c r="A36" s="4">
        <v>14</v>
      </c>
      <c r="B36" s="257" t="s">
        <v>26</v>
      </c>
      <c r="C36" s="258">
        <v>0</v>
      </c>
      <c r="D36" s="258">
        <v>0</v>
      </c>
      <c r="E36" s="258">
        <v>0</v>
      </c>
      <c r="F36" s="258">
        <v>0</v>
      </c>
      <c r="G36" s="123"/>
      <c r="H36" s="123"/>
    </row>
    <row r="37" spans="1:8" ht="19.5" customHeight="1">
      <c r="A37" s="4">
        <v>15</v>
      </c>
      <c r="B37" s="257" t="s">
        <v>27</v>
      </c>
      <c r="C37" s="258">
        <v>9251030</v>
      </c>
      <c r="D37" s="258">
        <v>13141590</v>
      </c>
      <c r="E37" s="258">
        <v>13141590</v>
      </c>
      <c r="F37" s="258">
        <v>13141590</v>
      </c>
      <c r="G37" s="123"/>
      <c r="H37" s="123"/>
    </row>
    <row r="38" spans="1:8" ht="19.5" customHeight="1">
      <c r="A38" s="191">
        <v>16</v>
      </c>
      <c r="B38" s="263" t="s">
        <v>28</v>
      </c>
      <c r="C38" s="264">
        <f t="shared" ref="C38:F38" si="3">SUM(C33:C37)</f>
        <v>29740103</v>
      </c>
      <c r="D38" s="264">
        <f t="shared" si="3"/>
        <v>13141590</v>
      </c>
      <c r="E38" s="264">
        <f t="shared" si="3"/>
        <v>13141590</v>
      </c>
      <c r="F38" s="264">
        <f t="shared" si="3"/>
        <v>13141590</v>
      </c>
      <c r="G38" s="123"/>
      <c r="H38" s="123"/>
    </row>
    <row r="39" spans="1:8" ht="19.5" customHeight="1">
      <c r="A39" s="203">
        <v>17</v>
      </c>
      <c r="B39" s="268" t="s">
        <v>66</v>
      </c>
      <c r="C39" s="252">
        <f t="shared" ref="C39:F39" si="4">SUM(C32,C38)</f>
        <v>52455229</v>
      </c>
      <c r="D39" s="252">
        <f t="shared" si="4"/>
        <v>32886766</v>
      </c>
      <c r="E39" s="252">
        <f t="shared" si="4"/>
        <v>32886766</v>
      </c>
      <c r="F39" s="252">
        <f t="shared" si="4"/>
        <v>32886766</v>
      </c>
      <c r="G39" s="123"/>
      <c r="H39" s="123"/>
    </row>
    <row r="40" spans="1:8" ht="19.5" customHeight="1">
      <c r="A40" s="4">
        <v>18</v>
      </c>
      <c r="B40" s="269" t="s">
        <v>29</v>
      </c>
      <c r="C40" s="266"/>
      <c r="D40" s="266"/>
      <c r="E40" s="266"/>
      <c r="F40" s="266"/>
      <c r="G40" s="123"/>
      <c r="H40" s="123"/>
    </row>
    <row r="41" spans="1:8" ht="19.5" customHeight="1">
      <c r="A41" s="4">
        <v>19</v>
      </c>
      <c r="B41" s="269" t="s">
        <v>30</v>
      </c>
      <c r="C41" s="258"/>
      <c r="D41" s="258"/>
      <c r="E41" s="258"/>
      <c r="F41" s="258"/>
      <c r="G41" s="123"/>
      <c r="H41" s="123"/>
    </row>
    <row r="42" spans="1:8" ht="30" customHeight="1">
      <c r="A42" s="4">
        <v>20</v>
      </c>
      <c r="B42" s="269" t="s">
        <v>272</v>
      </c>
      <c r="C42" s="266"/>
      <c r="D42" s="266"/>
      <c r="E42" s="266"/>
      <c r="F42" s="266"/>
      <c r="G42" s="123"/>
      <c r="H42" s="123"/>
    </row>
    <row r="43" spans="1:8" ht="28.5" customHeight="1">
      <c r="A43" s="4">
        <v>21</v>
      </c>
      <c r="B43" s="269" t="s">
        <v>273</v>
      </c>
      <c r="C43" s="266"/>
      <c r="D43" s="266"/>
      <c r="E43" s="266"/>
      <c r="F43" s="266"/>
      <c r="G43" s="123"/>
      <c r="H43" s="123"/>
    </row>
    <row r="44" spans="1:8" ht="24.75" customHeight="1">
      <c r="A44" s="4">
        <v>22</v>
      </c>
      <c r="B44" s="269" t="s">
        <v>244</v>
      </c>
      <c r="C44" s="266">
        <v>483407</v>
      </c>
      <c r="D44" s="266">
        <v>0</v>
      </c>
      <c r="E44" s="266">
        <v>0</v>
      </c>
      <c r="F44" s="266">
        <v>0</v>
      </c>
      <c r="G44" s="123"/>
      <c r="H44" s="123"/>
    </row>
    <row r="45" spans="1:8" ht="19.5" customHeight="1">
      <c r="A45" s="205">
        <v>23</v>
      </c>
      <c r="B45" s="270" t="s">
        <v>31</v>
      </c>
      <c r="C45" s="260">
        <f t="shared" ref="C45:F45" si="5">SUM(C40:C44)</f>
        <v>483407</v>
      </c>
      <c r="D45" s="260">
        <f t="shared" si="5"/>
        <v>0</v>
      </c>
      <c r="E45" s="260">
        <f t="shared" si="5"/>
        <v>0</v>
      </c>
      <c r="F45" s="260">
        <f t="shared" si="5"/>
        <v>0</v>
      </c>
      <c r="G45" s="123"/>
      <c r="H45" s="123"/>
    </row>
    <row r="46" spans="1:8" ht="33" customHeight="1">
      <c r="A46" s="207">
        <v>24</v>
      </c>
      <c r="B46" s="201" t="s">
        <v>32</v>
      </c>
      <c r="C46" s="262">
        <f t="shared" ref="C46:F46" si="6">SUM(C39,C45)</f>
        <v>52938636</v>
      </c>
      <c r="D46" s="262">
        <f t="shared" si="6"/>
        <v>32886766</v>
      </c>
      <c r="E46" s="262">
        <f t="shared" si="6"/>
        <v>32886766</v>
      </c>
      <c r="F46" s="262">
        <f t="shared" si="6"/>
        <v>32886766</v>
      </c>
      <c r="G46" s="123"/>
      <c r="H46" s="123"/>
    </row>
    <row r="47" spans="1:8" ht="19.5" customHeight="1">
      <c r="A47" s="192"/>
      <c r="B47" s="271"/>
      <c r="C47" s="258"/>
      <c r="D47" s="258"/>
      <c r="E47" s="258"/>
      <c r="F47" s="258"/>
    </row>
    <row r="48" spans="1:8" ht="31.5" customHeight="1">
      <c r="A48" s="127"/>
      <c r="B48" s="128"/>
    </row>
    <row r="49" spans="1:2" ht="15.75" customHeight="1">
      <c r="A49" s="127"/>
      <c r="B49" s="128"/>
    </row>
    <row r="50" spans="1:2" ht="12.75" customHeight="1">
      <c r="A50" s="127"/>
      <c r="B50" s="131"/>
    </row>
    <row r="51" spans="1:2" ht="12.75" customHeight="1">
      <c r="A51" s="127"/>
      <c r="B51" s="131"/>
    </row>
    <row r="52" spans="1:2" ht="12.75" customHeight="1">
      <c r="A52" s="127"/>
      <c r="B52" s="131"/>
    </row>
    <row r="53" spans="1:2" ht="12.75" customHeight="1">
      <c r="A53" s="132"/>
      <c r="B53" s="133"/>
    </row>
    <row r="54" spans="1:2" ht="25.5" customHeight="1">
      <c r="A54" s="132"/>
      <c r="B54" s="134"/>
    </row>
    <row r="55" spans="1:2" ht="12.75" customHeight="1">
      <c r="A55" s="132"/>
      <c r="B55" s="134"/>
    </row>
    <row r="56" spans="1:2" ht="12.75" customHeight="1">
      <c r="A56" s="132"/>
      <c r="B56" s="133"/>
    </row>
    <row r="57" spans="1:2" ht="12.75" customHeight="1">
      <c r="A57" s="135"/>
      <c r="B57" s="136"/>
    </row>
    <row r="58" spans="1:2" ht="25.5" customHeight="1">
      <c r="A58" s="127"/>
      <c r="B58" s="138"/>
    </row>
    <row r="59" spans="1:2" ht="12.75" customHeight="1">
      <c r="A59" s="127"/>
      <c r="B59" s="138"/>
    </row>
    <row r="60" spans="1:2" ht="12.75" customHeight="1">
      <c r="A60" s="139"/>
      <c r="B60" s="136"/>
    </row>
    <row r="61" spans="1:2" ht="15.75" customHeight="1">
      <c r="A61" s="140"/>
      <c r="B61" s="141"/>
    </row>
    <row r="62" spans="1:2" ht="15.75" customHeight="1">
      <c r="A62" s="143"/>
      <c r="B62" s="144"/>
    </row>
    <row r="63" spans="1:2" ht="15.75" customHeight="1">
      <c r="A63" s="127"/>
      <c r="B63" s="128"/>
    </row>
    <row r="64" spans="1:2" ht="12.75" customHeight="1">
      <c r="A64" s="127"/>
      <c r="B64" s="138"/>
    </row>
    <row r="65" spans="1:2" ht="12.75" customHeight="1">
      <c r="A65" s="127"/>
      <c r="B65" s="138"/>
    </row>
    <row r="66" spans="1:2" ht="12.75" customHeight="1">
      <c r="A66" s="127"/>
      <c r="B66" s="138"/>
    </row>
    <row r="67" spans="1:2" ht="25.5" customHeight="1">
      <c r="A67" s="127"/>
      <c r="B67" s="138"/>
    </row>
    <row r="68" spans="1:2" ht="25.5" customHeight="1">
      <c r="A68" s="127"/>
      <c r="B68" s="138"/>
    </row>
    <row r="69" spans="1:2" ht="25.5" customHeight="1">
      <c r="A69" s="127"/>
      <c r="B69" s="138"/>
    </row>
    <row r="70" spans="1:2" ht="12.75" customHeight="1">
      <c r="A70" s="127"/>
      <c r="B70" s="138"/>
    </row>
    <row r="71" spans="1:2" ht="12.75" customHeight="1">
      <c r="A71" s="139"/>
      <c r="B71" s="145"/>
    </row>
    <row r="72" spans="1:2" ht="12.75" customHeight="1">
      <c r="A72" s="127"/>
      <c r="B72" s="146"/>
    </row>
    <row r="73" spans="1:2" ht="25.5" customHeight="1">
      <c r="A73" s="127"/>
      <c r="B73" s="138"/>
    </row>
    <row r="74" spans="1:2" ht="25.5" customHeight="1">
      <c r="A74" s="127"/>
      <c r="B74" s="138"/>
    </row>
    <row r="75" spans="1:2" ht="12.75" customHeight="1">
      <c r="A75" s="139"/>
      <c r="B75" s="145"/>
    </row>
    <row r="76" spans="1:2" ht="12.75" customHeight="1">
      <c r="A76" s="139"/>
      <c r="B76" s="145"/>
    </row>
    <row r="77" spans="1:2" ht="12.75" customHeight="1">
      <c r="A77" s="127"/>
      <c r="B77" s="131"/>
    </row>
    <row r="78" spans="1:2" ht="12.75" customHeight="1">
      <c r="A78" s="127"/>
      <c r="B78" s="131"/>
    </row>
    <row r="79" spans="1:2" ht="25.5" customHeight="1">
      <c r="A79" s="127"/>
      <c r="B79" s="131"/>
    </row>
    <row r="80" spans="1:2" ht="12.75" customHeight="1">
      <c r="A80" s="139"/>
      <c r="B80" s="145"/>
    </row>
    <row r="81" spans="1:7" ht="13.5" customHeight="1">
      <c r="A81" s="148"/>
      <c r="B81" s="149"/>
    </row>
    <row r="82" spans="1:7" ht="12.75" customHeight="1">
      <c r="A82" s="127"/>
      <c r="B82" s="150"/>
    </row>
    <row r="83" spans="1:7" ht="12.75" customHeight="1">
      <c r="A83" s="127"/>
      <c r="B83" s="151"/>
    </row>
    <row r="84" spans="1:7" ht="38.25" customHeight="1">
      <c r="A84" s="127"/>
      <c r="B84" s="152"/>
    </row>
    <row r="85" spans="1:7" ht="15.75" customHeight="1">
      <c r="A85" s="127"/>
      <c r="B85" s="128"/>
    </row>
    <row r="86" spans="1:7" ht="15.75" customHeight="1">
      <c r="A86" s="127"/>
      <c r="B86" s="128"/>
    </row>
    <row r="87" spans="1:7" ht="12.75" customHeight="1">
      <c r="A87" s="127"/>
      <c r="B87" s="131"/>
    </row>
    <row r="88" spans="1:7" ht="12.75" customHeight="1">
      <c r="A88" s="127"/>
      <c r="B88" s="131"/>
      <c r="G88" s="154"/>
    </row>
    <row r="89" spans="1:7" ht="12.75" customHeight="1">
      <c r="A89" s="127"/>
      <c r="B89" s="131"/>
    </row>
    <row r="90" spans="1:7" ht="12.75" customHeight="1">
      <c r="A90" s="132"/>
      <c r="B90" s="133"/>
    </row>
    <row r="91" spans="1:7">
      <c r="A91" s="132"/>
      <c r="B91" s="134"/>
    </row>
    <row r="92" spans="1:7" ht="12.75" customHeight="1">
      <c r="A92" s="132"/>
      <c r="B92" s="134"/>
    </row>
    <row r="93" spans="1:7" ht="12.75" customHeight="1">
      <c r="A93" s="132"/>
      <c r="B93" s="133"/>
    </row>
    <row r="94" spans="1:7" ht="12.75" customHeight="1">
      <c r="A94" s="135"/>
      <c r="B94" s="136"/>
    </row>
    <row r="95" spans="1:7" ht="25.5" customHeight="1">
      <c r="A95" s="127"/>
      <c r="B95" s="138"/>
    </row>
    <row r="96" spans="1:7" ht="12.75" customHeight="1">
      <c r="A96" s="127"/>
      <c r="B96" s="138"/>
    </row>
    <row r="97" spans="1:2" ht="12.75" customHeight="1">
      <c r="A97" s="139"/>
      <c r="B97" s="136"/>
    </row>
    <row r="98" spans="1:2" ht="15.75" customHeight="1">
      <c r="A98" s="140"/>
      <c r="B98" s="141"/>
    </row>
    <row r="99" spans="1:2" ht="15.75" customHeight="1">
      <c r="A99" s="143"/>
      <c r="B99" s="144"/>
    </row>
    <row r="100" spans="1:2" ht="15.75" customHeight="1">
      <c r="A100" s="127"/>
      <c r="B100" s="128"/>
    </row>
    <row r="101" spans="1:2" ht="12.75" customHeight="1">
      <c r="A101" s="127"/>
      <c r="B101" s="138"/>
    </row>
    <row r="102" spans="1:2" ht="12.75" customHeight="1">
      <c r="A102" s="127"/>
      <c r="B102" s="138"/>
    </row>
    <row r="103" spans="1:2" ht="12.75" customHeight="1">
      <c r="A103" s="127"/>
      <c r="B103" s="138"/>
    </row>
    <row r="104" spans="1:2" ht="25.5" customHeight="1">
      <c r="A104" s="127"/>
      <c r="B104" s="138"/>
    </row>
    <row r="105" spans="1:2" ht="25.5" customHeight="1">
      <c r="A105" s="127"/>
      <c r="B105" s="138"/>
    </row>
    <row r="106" spans="1:2" ht="25.5" customHeight="1">
      <c r="A106" s="127"/>
      <c r="B106" s="138"/>
    </row>
    <row r="107" spans="1:2" ht="12.75" customHeight="1">
      <c r="A107" s="127"/>
      <c r="B107" s="138"/>
    </row>
    <row r="108" spans="1:2" ht="12.75" customHeight="1">
      <c r="A108" s="139"/>
      <c r="B108" s="145"/>
    </row>
    <row r="109" spans="1:2" ht="12.75" customHeight="1">
      <c r="A109" s="127"/>
      <c r="B109" s="146"/>
    </row>
    <row r="110" spans="1:2" ht="25.5" customHeight="1">
      <c r="A110" s="127"/>
      <c r="B110" s="138"/>
    </row>
    <row r="111" spans="1:2" ht="25.5" customHeight="1">
      <c r="A111" s="127"/>
      <c r="B111" s="138"/>
    </row>
    <row r="112" spans="1:2" ht="12.75" customHeight="1">
      <c r="A112" s="139"/>
      <c r="B112" s="145"/>
    </row>
    <row r="113" spans="1:2" ht="12.75" customHeight="1">
      <c r="A113" s="139"/>
      <c r="B113" s="145"/>
    </row>
    <row r="114" spans="1:2" ht="12.75" customHeight="1">
      <c r="A114" s="127"/>
      <c r="B114" s="131"/>
    </row>
    <row r="115" spans="1:2" ht="12.75" customHeight="1">
      <c r="A115" s="127"/>
      <c r="B115" s="131"/>
    </row>
    <row r="116" spans="1:2" ht="25.5" customHeight="1">
      <c r="A116" s="127"/>
      <c r="B116" s="131"/>
    </row>
    <row r="117" spans="1:2" ht="12.75" customHeight="1">
      <c r="A117" s="156"/>
      <c r="B117" s="157"/>
    </row>
    <row r="118" spans="1:2" ht="13.5" customHeight="1">
      <c r="A118" s="148"/>
      <c r="B118" s="149"/>
    </row>
    <row r="119" spans="1:2" ht="12.75" customHeight="1">
      <c r="A119" s="150"/>
      <c r="B119" s="150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2:F2"/>
    <mergeCell ref="B1:F1"/>
  </mergeCells>
  <pageMargins left="0.7" right="0.7" top="0.75" bottom="0.75" header="0.3" footer="0.3"/>
  <pageSetup paperSize="9" scale="58" orientation="portrait" r:id="rId1"/>
  <rowBreaks count="1" manualBreakCount="1">
    <brk id="47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41" customWidth="1"/>
    <col min="2" max="2" width="33.5546875" style="50" customWidth="1"/>
    <col min="3" max="3" width="19.33203125" style="64" customWidth="1"/>
    <col min="4" max="4" width="16.88671875" style="64" customWidth="1"/>
    <col min="5" max="5" width="13.88671875" style="64" customWidth="1"/>
    <col min="6" max="6" width="15" style="30" customWidth="1"/>
    <col min="7" max="255" width="9.109375" style="30"/>
    <col min="256" max="256" width="5.6640625" style="30" customWidth="1"/>
    <col min="257" max="257" width="33.5546875" style="30" customWidth="1"/>
    <col min="258" max="258" width="11.88671875" style="30" customWidth="1"/>
    <col min="259" max="259" width="9.88671875" style="30" customWidth="1"/>
    <col min="260" max="260" width="11.44140625" style="30" customWidth="1"/>
    <col min="261" max="261" width="11.33203125" style="30" customWidth="1"/>
    <col min="262" max="511" width="9.109375" style="30"/>
    <col min="512" max="512" width="5.6640625" style="30" customWidth="1"/>
    <col min="513" max="513" width="33.5546875" style="30" customWidth="1"/>
    <col min="514" max="514" width="11.88671875" style="30" customWidth="1"/>
    <col min="515" max="515" width="9.88671875" style="30" customWidth="1"/>
    <col min="516" max="516" width="11.44140625" style="30" customWidth="1"/>
    <col min="517" max="517" width="11.33203125" style="30" customWidth="1"/>
    <col min="518" max="767" width="9.109375" style="30"/>
    <col min="768" max="768" width="5.6640625" style="30" customWidth="1"/>
    <col min="769" max="769" width="33.5546875" style="30" customWidth="1"/>
    <col min="770" max="770" width="11.88671875" style="30" customWidth="1"/>
    <col min="771" max="771" width="9.88671875" style="30" customWidth="1"/>
    <col min="772" max="772" width="11.44140625" style="30" customWidth="1"/>
    <col min="773" max="773" width="11.33203125" style="30" customWidth="1"/>
    <col min="774" max="1023" width="9.109375" style="30"/>
    <col min="1024" max="1024" width="5.6640625" style="30" customWidth="1"/>
    <col min="1025" max="1025" width="33.5546875" style="30" customWidth="1"/>
    <col min="1026" max="1026" width="11.88671875" style="30" customWidth="1"/>
    <col min="1027" max="1027" width="9.88671875" style="30" customWidth="1"/>
    <col min="1028" max="1028" width="11.44140625" style="30" customWidth="1"/>
    <col min="1029" max="1029" width="11.33203125" style="30" customWidth="1"/>
    <col min="1030" max="1279" width="9.109375" style="30"/>
    <col min="1280" max="1280" width="5.6640625" style="30" customWidth="1"/>
    <col min="1281" max="1281" width="33.5546875" style="30" customWidth="1"/>
    <col min="1282" max="1282" width="11.88671875" style="30" customWidth="1"/>
    <col min="1283" max="1283" width="9.88671875" style="30" customWidth="1"/>
    <col min="1284" max="1284" width="11.44140625" style="30" customWidth="1"/>
    <col min="1285" max="1285" width="11.33203125" style="30" customWidth="1"/>
    <col min="1286" max="1535" width="9.109375" style="30"/>
    <col min="1536" max="1536" width="5.6640625" style="30" customWidth="1"/>
    <col min="1537" max="1537" width="33.5546875" style="30" customWidth="1"/>
    <col min="1538" max="1538" width="11.88671875" style="30" customWidth="1"/>
    <col min="1539" max="1539" width="9.88671875" style="30" customWidth="1"/>
    <col min="1540" max="1540" width="11.44140625" style="30" customWidth="1"/>
    <col min="1541" max="1541" width="11.33203125" style="30" customWidth="1"/>
    <col min="1542" max="1791" width="9.109375" style="30"/>
    <col min="1792" max="1792" width="5.6640625" style="30" customWidth="1"/>
    <col min="1793" max="1793" width="33.5546875" style="30" customWidth="1"/>
    <col min="1794" max="1794" width="11.88671875" style="30" customWidth="1"/>
    <col min="1795" max="1795" width="9.88671875" style="30" customWidth="1"/>
    <col min="1796" max="1796" width="11.44140625" style="30" customWidth="1"/>
    <col min="1797" max="1797" width="11.33203125" style="30" customWidth="1"/>
    <col min="1798" max="2047" width="9.109375" style="30"/>
    <col min="2048" max="2048" width="5.6640625" style="30" customWidth="1"/>
    <col min="2049" max="2049" width="33.5546875" style="30" customWidth="1"/>
    <col min="2050" max="2050" width="11.88671875" style="30" customWidth="1"/>
    <col min="2051" max="2051" width="9.88671875" style="30" customWidth="1"/>
    <col min="2052" max="2052" width="11.44140625" style="30" customWidth="1"/>
    <col min="2053" max="2053" width="11.33203125" style="30" customWidth="1"/>
    <col min="2054" max="2303" width="9.109375" style="30"/>
    <col min="2304" max="2304" width="5.6640625" style="30" customWidth="1"/>
    <col min="2305" max="2305" width="33.5546875" style="30" customWidth="1"/>
    <col min="2306" max="2306" width="11.88671875" style="30" customWidth="1"/>
    <col min="2307" max="2307" width="9.88671875" style="30" customWidth="1"/>
    <col min="2308" max="2308" width="11.44140625" style="30" customWidth="1"/>
    <col min="2309" max="2309" width="11.33203125" style="30" customWidth="1"/>
    <col min="2310" max="2559" width="9.109375" style="30"/>
    <col min="2560" max="2560" width="5.6640625" style="30" customWidth="1"/>
    <col min="2561" max="2561" width="33.5546875" style="30" customWidth="1"/>
    <col min="2562" max="2562" width="11.88671875" style="30" customWidth="1"/>
    <col min="2563" max="2563" width="9.88671875" style="30" customWidth="1"/>
    <col min="2564" max="2564" width="11.44140625" style="30" customWidth="1"/>
    <col min="2565" max="2565" width="11.33203125" style="30" customWidth="1"/>
    <col min="2566" max="2815" width="9.109375" style="30"/>
    <col min="2816" max="2816" width="5.6640625" style="30" customWidth="1"/>
    <col min="2817" max="2817" width="33.5546875" style="30" customWidth="1"/>
    <col min="2818" max="2818" width="11.88671875" style="30" customWidth="1"/>
    <col min="2819" max="2819" width="9.88671875" style="30" customWidth="1"/>
    <col min="2820" max="2820" width="11.44140625" style="30" customWidth="1"/>
    <col min="2821" max="2821" width="11.33203125" style="30" customWidth="1"/>
    <col min="2822" max="3071" width="9.109375" style="30"/>
    <col min="3072" max="3072" width="5.6640625" style="30" customWidth="1"/>
    <col min="3073" max="3073" width="33.5546875" style="30" customWidth="1"/>
    <col min="3074" max="3074" width="11.88671875" style="30" customWidth="1"/>
    <col min="3075" max="3075" width="9.88671875" style="30" customWidth="1"/>
    <col min="3076" max="3076" width="11.44140625" style="30" customWidth="1"/>
    <col min="3077" max="3077" width="11.33203125" style="30" customWidth="1"/>
    <col min="3078" max="3327" width="9.109375" style="30"/>
    <col min="3328" max="3328" width="5.6640625" style="30" customWidth="1"/>
    <col min="3329" max="3329" width="33.5546875" style="30" customWidth="1"/>
    <col min="3330" max="3330" width="11.88671875" style="30" customWidth="1"/>
    <col min="3331" max="3331" width="9.88671875" style="30" customWidth="1"/>
    <col min="3332" max="3332" width="11.44140625" style="30" customWidth="1"/>
    <col min="3333" max="3333" width="11.33203125" style="30" customWidth="1"/>
    <col min="3334" max="3583" width="9.109375" style="30"/>
    <col min="3584" max="3584" width="5.6640625" style="30" customWidth="1"/>
    <col min="3585" max="3585" width="33.5546875" style="30" customWidth="1"/>
    <col min="3586" max="3586" width="11.88671875" style="30" customWidth="1"/>
    <col min="3587" max="3587" width="9.88671875" style="30" customWidth="1"/>
    <col min="3588" max="3588" width="11.44140625" style="30" customWidth="1"/>
    <col min="3589" max="3589" width="11.33203125" style="30" customWidth="1"/>
    <col min="3590" max="3839" width="9.109375" style="30"/>
    <col min="3840" max="3840" width="5.6640625" style="30" customWidth="1"/>
    <col min="3841" max="3841" width="33.5546875" style="30" customWidth="1"/>
    <col min="3842" max="3842" width="11.88671875" style="30" customWidth="1"/>
    <col min="3843" max="3843" width="9.88671875" style="30" customWidth="1"/>
    <col min="3844" max="3844" width="11.44140625" style="30" customWidth="1"/>
    <col min="3845" max="3845" width="11.33203125" style="30" customWidth="1"/>
    <col min="3846" max="4095" width="9.109375" style="30"/>
    <col min="4096" max="4096" width="5.6640625" style="30" customWidth="1"/>
    <col min="4097" max="4097" width="33.5546875" style="30" customWidth="1"/>
    <col min="4098" max="4098" width="11.88671875" style="30" customWidth="1"/>
    <col min="4099" max="4099" width="9.88671875" style="30" customWidth="1"/>
    <col min="4100" max="4100" width="11.44140625" style="30" customWidth="1"/>
    <col min="4101" max="4101" width="11.33203125" style="30" customWidth="1"/>
    <col min="4102" max="4351" width="9.109375" style="30"/>
    <col min="4352" max="4352" width="5.6640625" style="30" customWidth="1"/>
    <col min="4353" max="4353" width="33.5546875" style="30" customWidth="1"/>
    <col min="4354" max="4354" width="11.88671875" style="30" customWidth="1"/>
    <col min="4355" max="4355" width="9.88671875" style="30" customWidth="1"/>
    <col min="4356" max="4356" width="11.44140625" style="30" customWidth="1"/>
    <col min="4357" max="4357" width="11.33203125" style="30" customWidth="1"/>
    <col min="4358" max="4607" width="9.109375" style="30"/>
    <col min="4608" max="4608" width="5.6640625" style="30" customWidth="1"/>
    <col min="4609" max="4609" width="33.5546875" style="30" customWidth="1"/>
    <col min="4610" max="4610" width="11.88671875" style="30" customWidth="1"/>
    <col min="4611" max="4611" width="9.88671875" style="30" customWidth="1"/>
    <col min="4612" max="4612" width="11.44140625" style="30" customWidth="1"/>
    <col min="4613" max="4613" width="11.33203125" style="30" customWidth="1"/>
    <col min="4614" max="4863" width="9.109375" style="30"/>
    <col min="4864" max="4864" width="5.6640625" style="30" customWidth="1"/>
    <col min="4865" max="4865" width="33.5546875" style="30" customWidth="1"/>
    <col min="4866" max="4866" width="11.88671875" style="30" customWidth="1"/>
    <col min="4867" max="4867" width="9.88671875" style="30" customWidth="1"/>
    <col min="4868" max="4868" width="11.44140625" style="30" customWidth="1"/>
    <col min="4869" max="4869" width="11.33203125" style="30" customWidth="1"/>
    <col min="4870" max="5119" width="9.109375" style="30"/>
    <col min="5120" max="5120" width="5.6640625" style="30" customWidth="1"/>
    <col min="5121" max="5121" width="33.5546875" style="30" customWidth="1"/>
    <col min="5122" max="5122" width="11.88671875" style="30" customWidth="1"/>
    <col min="5123" max="5123" width="9.88671875" style="30" customWidth="1"/>
    <col min="5124" max="5124" width="11.44140625" style="30" customWidth="1"/>
    <col min="5125" max="5125" width="11.33203125" style="30" customWidth="1"/>
    <col min="5126" max="5375" width="9.109375" style="30"/>
    <col min="5376" max="5376" width="5.6640625" style="30" customWidth="1"/>
    <col min="5377" max="5377" width="33.5546875" style="30" customWidth="1"/>
    <col min="5378" max="5378" width="11.88671875" style="30" customWidth="1"/>
    <col min="5379" max="5379" width="9.88671875" style="30" customWidth="1"/>
    <col min="5380" max="5380" width="11.44140625" style="30" customWidth="1"/>
    <col min="5381" max="5381" width="11.33203125" style="30" customWidth="1"/>
    <col min="5382" max="5631" width="9.109375" style="30"/>
    <col min="5632" max="5632" width="5.6640625" style="30" customWidth="1"/>
    <col min="5633" max="5633" width="33.5546875" style="30" customWidth="1"/>
    <col min="5634" max="5634" width="11.88671875" style="30" customWidth="1"/>
    <col min="5635" max="5635" width="9.88671875" style="30" customWidth="1"/>
    <col min="5636" max="5636" width="11.44140625" style="30" customWidth="1"/>
    <col min="5637" max="5637" width="11.33203125" style="30" customWidth="1"/>
    <col min="5638" max="5887" width="9.109375" style="30"/>
    <col min="5888" max="5888" width="5.6640625" style="30" customWidth="1"/>
    <col min="5889" max="5889" width="33.5546875" style="30" customWidth="1"/>
    <col min="5890" max="5890" width="11.88671875" style="30" customWidth="1"/>
    <col min="5891" max="5891" width="9.88671875" style="30" customWidth="1"/>
    <col min="5892" max="5892" width="11.44140625" style="30" customWidth="1"/>
    <col min="5893" max="5893" width="11.33203125" style="30" customWidth="1"/>
    <col min="5894" max="6143" width="9.109375" style="30"/>
    <col min="6144" max="6144" width="5.6640625" style="30" customWidth="1"/>
    <col min="6145" max="6145" width="33.5546875" style="30" customWidth="1"/>
    <col min="6146" max="6146" width="11.88671875" style="30" customWidth="1"/>
    <col min="6147" max="6147" width="9.88671875" style="30" customWidth="1"/>
    <col min="6148" max="6148" width="11.44140625" style="30" customWidth="1"/>
    <col min="6149" max="6149" width="11.33203125" style="30" customWidth="1"/>
    <col min="6150" max="6399" width="9.109375" style="30"/>
    <col min="6400" max="6400" width="5.6640625" style="30" customWidth="1"/>
    <col min="6401" max="6401" width="33.5546875" style="30" customWidth="1"/>
    <col min="6402" max="6402" width="11.88671875" style="30" customWidth="1"/>
    <col min="6403" max="6403" width="9.88671875" style="30" customWidth="1"/>
    <col min="6404" max="6404" width="11.44140625" style="30" customWidth="1"/>
    <col min="6405" max="6405" width="11.33203125" style="30" customWidth="1"/>
    <col min="6406" max="6655" width="9.109375" style="30"/>
    <col min="6656" max="6656" width="5.6640625" style="30" customWidth="1"/>
    <col min="6657" max="6657" width="33.5546875" style="30" customWidth="1"/>
    <col min="6658" max="6658" width="11.88671875" style="30" customWidth="1"/>
    <col min="6659" max="6659" width="9.88671875" style="30" customWidth="1"/>
    <col min="6660" max="6660" width="11.44140625" style="30" customWidth="1"/>
    <col min="6661" max="6661" width="11.33203125" style="30" customWidth="1"/>
    <col min="6662" max="6911" width="9.109375" style="30"/>
    <col min="6912" max="6912" width="5.6640625" style="30" customWidth="1"/>
    <col min="6913" max="6913" width="33.5546875" style="30" customWidth="1"/>
    <col min="6914" max="6914" width="11.88671875" style="30" customWidth="1"/>
    <col min="6915" max="6915" width="9.88671875" style="30" customWidth="1"/>
    <col min="6916" max="6916" width="11.44140625" style="30" customWidth="1"/>
    <col min="6917" max="6917" width="11.33203125" style="30" customWidth="1"/>
    <col min="6918" max="7167" width="9.109375" style="30"/>
    <col min="7168" max="7168" width="5.6640625" style="30" customWidth="1"/>
    <col min="7169" max="7169" width="33.5546875" style="30" customWidth="1"/>
    <col min="7170" max="7170" width="11.88671875" style="30" customWidth="1"/>
    <col min="7171" max="7171" width="9.88671875" style="30" customWidth="1"/>
    <col min="7172" max="7172" width="11.44140625" style="30" customWidth="1"/>
    <col min="7173" max="7173" width="11.33203125" style="30" customWidth="1"/>
    <col min="7174" max="7423" width="9.109375" style="30"/>
    <col min="7424" max="7424" width="5.6640625" style="30" customWidth="1"/>
    <col min="7425" max="7425" width="33.5546875" style="30" customWidth="1"/>
    <col min="7426" max="7426" width="11.88671875" style="30" customWidth="1"/>
    <col min="7427" max="7427" width="9.88671875" style="30" customWidth="1"/>
    <col min="7428" max="7428" width="11.44140625" style="30" customWidth="1"/>
    <col min="7429" max="7429" width="11.33203125" style="30" customWidth="1"/>
    <col min="7430" max="7679" width="9.109375" style="30"/>
    <col min="7680" max="7680" width="5.6640625" style="30" customWidth="1"/>
    <col min="7681" max="7681" width="33.5546875" style="30" customWidth="1"/>
    <col min="7682" max="7682" width="11.88671875" style="30" customWidth="1"/>
    <col min="7683" max="7683" width="9.88671875" style="30" customWidth="1"/>
    <col min="7684" max="7684" width="11.44140625" style="30" customWidth="1"/>
    <col min="7685" max="7685" width="11.33203125" style="30" customWidth="1"/>
    <col min="7686" max="7935" width="9.109375" style="30"/>
    <col min="7936" max="7936" width="5.6640625" style="30" customWidth="1"/>
    <col min="7937" max="7937" width="33.5546875" style="30" customWidth="1"/>
    <col min="7938" max="7938" width="11.88671875" style="30" customWidth="1"/>
    <col min="7939" max="7939" width="9.88671875" style="30" customWidth="1"/>
    <col min="7940" max="7940" width="11.44140625" style="30" customWidth="1"/>
    <col min="7941" max="7941" width="11.33203125" style="30" customWidth="1"/>
    <col min="7942" max="8191" width="9.109375" style="30"/>
    <col min="8192" max="8192" width="5.6640625" style="30" customWidth="1"/>
    <col min="8193" max="8193" width="33.5546875" style="30" customWidth="1"/>
    <col min="8194" max="8194" width="11.88671875" style="30" customWidth="1"/>
    <col min="8195" max="8195" width="9.88671875" style="30" customWidth="1"/>
    <col min="8196" max="8196" width="11.44140625" style="30" customWidth="1"/>
    <col min="8197" max="8197" width="11.33203125" style="30" customWidth="1"/>
    <col min="8198" max="8447" width="9.109375" style="30"/>
    <col min="8448" max="8448" width="5.6640625" style="30" customWidth="1"/>
    <col min="8449" max="8449" width="33.5546875" style="30" customWidth="1"/>
    <col min="8450" max="8450" width="11.88671875" style="30" customWidth="1"/>
    <col min="8451" max="8451" width="9.88671875" style="30" customWidth="1"/>
    <col min="8452" max="8452" width="11.44140625" style="30" customWidth="1"/>
    <col min="8453" max="8453" width="11.33203125" style="30" customWidth="1"/>
    <col min="8454" max="8703" width="9.109375" style="30"/>
    <col min="8704" max="8704" width="5.6640625" style="30" customWidth="1"/>
    <col min="8705" max="8705" width="33.5546875" style="30" customWidth="1"/>
    <col min="8706" max="8706" width="11.88671875" style="30" customWidth="1"/>
    <col min="8707" max="8707" width="9.88671875" style="30" customWidth="1"/>
    <col min="8708" max="8708" width="11.44140625" style="30" customWidth="1"/>
    <col min="8709" max="8709" width="11.33203125" style="30" customWidth="1"/>
    <col min="8710" max="8959" width="9.109375" style="30"/>
    <col min="8960" max="8960" width="5.6640625" style="30" customWidth="1"/>
    <col min="8961" max="8961" width="33.5546875" style="30" customWidth="1"/>
    <col min="8962" max="8962" width="11.88671875" style="30" customWidth="1"/>
    <col min="8963" max="8963" width="9.88671875" style="30" customWidth="1"/>
    <col min="8964" max="8964" width="11.44140625" style="30" customWidth="1"/>
    <col min="8965" max="8965" width="11.33203125" style="30" customWidth="1"/>
    <col min="8966" max="9215" width="9.109375" style="30"/>
    <col min="9216" max="9216" width="5.6640625" style="30" customWidth="1"/>
    <col min="9217" max="9217" width="33.5546875" style="30" customWidth="1"/>
    <col min="9218" max="9218" width="11.88671875" style="30" customWidth="1"/>
    <col min="9219" max="9219" width="9.88671875" style="30" customWidth="1"/>
    <col min="9220" max="9220" width="11.44140625" style="30" customWidth="1"/>
    <col min="9221" max="9221" width="11.33203125" style="30" customWidth="1"/>
    <col min="9222" max="9471" width="9.109375" style="30"/>
    <col min="9472" max="9472" width="5.6640625" style="30" customWidth="1"/>
    <col min="9473" max="9473" width="33.5546875" style="30" customWidth="1"/>
    <col min="9474" max="9474" width="11.88671875" style="30" customWidth="1"/>
    <col min="9475" max="9475" width="9.88671875" style="30" customWidth="1"/>
    <col min="9476" max="9476" width="11.44140625" style="30" customWidth="1"/>
    <col min="9477" max="9477" width="11.33203125" style="30" customWidth="1"/>
    <col min="9478" max="9727" width="9.109375" style="30"/>
    <col min="9728" max="9728" width="5.6640625" style="30" customWidth="1"/>
    <col min="9729" max="9729" width="33.5546875" style="30" customWidth="1"/>
    <col min="9730" max="9730" width="11.88671875" style="30" customWidth="1"/>
    <col min="9731" max="9731" width="9.88671875" style="30" customWidth="1"/>
    <col min="9732" max="9732" width="11.44140625" style="30" customWidth="1"/>
    <col min="9733" max="9733" width="11.33203125" style="30" customWidth="1"/>
    <col min="9734" max="9983" width="9.109375" style="30"/>
    <col min="9984" max="9984" width="5.6640625" style="30" customWidth="1"/>
    <col min="9985" max="9985" width="33.5546875" style="30" customWidth="1"/>
    <col min="9986" max="9986" width="11.88671875" style="30" customWidth="1"/>
    <col min="9987" max="9987" width="9.88671875" style="30" customWidth="1"/>
    <col min="9988" max="9988" width="11.44140625" style="30" customWidth="1"/>
    <col min="9989" max="9989" width="11.33203125" style="30" customWidth="1"/>
    <col min="9990" max="10239" width="9.109375" style="30"/>
    <col min="10240" max="10240" width="5.6640625" style="30" customWidth="1"/>
    <col min="10241" max="10241" width="33.5546875" style="30" customWidth="1"/>
    <col min="10242" max="10242" width="11.88671875" style="30" customWidth="1"/>
    <col min="10243" max="10243" width="9.88671875" style="30" customWidth="1"/>
    <col min="10244" max="10244" width="11.44140625" style="30" customWidth="1"/>
    <col min="10245" max="10245" width="11.33203125" style="30" customWidth="1"/>
    <col min="10246" max="10495" width="9.109375" style="30"/>
    <col min="10496" max="10496" width="5.6640625" style="30" customWidth="1"/>
    <col min="10497" max="10497" width="33.5546875" style="30" customWidth="1"/>
    <col min="10498" max="10498" width="11.88671875" style="30" customWidth="1"/>
    <col min="10499" max="10499" width="9.88671875" style="30" customWidth="1"/>
    <col min="10500" max="10500" width="11.44140625" style="30" customWidth="1"/>
    <col min="10501" max="10501" width="11.33203125" style="30" customWidth="1"/>
    <col min="10502" max="10751" width="9.109375" style="30"/>
    <col min="10752" max="10752" width="5.6640625" style="30" customWidth="1"/>
    <col min="10753" max="10753" width="33.5546875" style="30" customWidth="1"/>
    <col min="10754" max="10754" width="11.88671875" style="30" customWidth="1"/>
    <col min="10755" max="10755" width="9.88671875" style="30" customWidth="1"/>
    <col min="10756" max="10756" width="11.44140625" style="30" customWidth="1"/>
    <col min="10757" max="10757" width="11.33203125" style="30" customWidth="1"/>
    <col min="10758" max="11007" width="9.109375" style="30"/>
    <col min="11008" max="11008" width="5.6640625" style="30" customWidth="1"/>
    <col min="11009" max="11009" width="33.5546875" style="30" customWidth="1"/>
    <col min="11010" max="11010" width="11.88671875" style="30" customWidth="1"/>
    <col min="11011" max="11011" width="9.88671875" style="30" customWidth="1"/>
    <col min="11012" max="11012" width="11.44140625" style="30" customWidth="1"/>
    <col min="11013" max="11013" width="11.33203125" style="30" customWidth="1"/>
    <col min="11014" max="11263" width="9.109375" style="30"/>
    <col min="11264" max="11264" width="5.6640625" style="30" customWidth="1"/>
    <col min="11265" max="11265" width="33.5546875" style="30" customWidth="1"/>
    <col min="11266" max="11266" width="11.88671875" style="30" customWidth="1"/>
    <col min="11267" max="11267" width="9.88671875" style="30" customWidth="1"/>
    <col min="11268" max="11268" width="11.44140625" style="30" customWidth="1"/>
    <col min="11269" max="11269" width="11.33203125" style="30" customWidth="1"/>
    <col min="11270" max="11519" width="9.109375" style="30"/>
    <col min="11520" max="11520" width="5.6640625" style="30" customWidth="1"/>
    <col min="11521" max="11521" width="33.5546875" style="30" customWidth="1"/>
    <col min="11522" max="11522" width="11.88671875" style="30" customWidth="1"/>
    <col min="11523" max="11523" width="9.88671875" style="30" customWidth="1"/>
    <col min="11524" max="11524" width="11.44140625" style="30" customWidth="1"/>
    <col min="11525" max="11525" width="11.33203125" style="30" customWidth="1"/>
    <col min="11526" max="11775" width="9.109375" style="30"/>
    <col min="11776" max="11776" width="5.6640625" style="30" customWidth="1"/>
    <col min="11777" max="11777" width="33.5546875" style="30" customWidth="1"/>
    <col min="11778" max="11778" width="11.88671875" style="30" customWidth="1"/>
    <col min="11779" max="11779" width="9.88671875" style="30" customWidth="1"/>
    <col min="11780" max="11780" width="11.44140625" style="30" customWidth="1"/>
    <col min="11781" max="11781" width="11.33203125" style="30" customWidth="1"/>
    <col min="11782" max="12031" width="9.109375" style="30"/>
    <col min="12032" max="12032" width="5.6640625" style="30" customWidth="1"/>
    <col min="12033" max="12033" width="33.5546875" style="30" customWidth="1"/>
    <col min="12034" max="12034" width="11.88671875" style="30" customWidth="1"/>
    <col min="12035" max="12035" width="9.88671875" style="30" customWidth="1"/>
    <col min="12036" max="12036" width="11.44140625" style="30" customWidth="1"/>
    <col min="12037" max="12037" width="11.33203125" style="30" customWidth="1"/>
    <col min="12038" max="12287" width="9.109375" style="30"/>
    <col min="12288" max="12288" width="5.6640625" style="30" customWidth="1"/>
    <col min="12289" max="12289" width="33.5546875" style="30" customWidth="1"/>
    <col min="12290" max="12290" width="11.88671875" style="30" customWidth="1"/>
    <col min="12291" max="12291" width="9.88671875" style="30" customWidth="1"/>
    <col min="12292" max="12292" width="11.44140625" style="30" customWidth="1"/>
    <col min="12293" max="12293" width="11.33203125" style="30" customWidth="1"/>
    <col min="12294" max="12543" width="9.109375" style="30"/>
    <col min="12544" max="12544" width="5.6640625" style="30" customWidth="1"/>
    <col min="12545" max="12545" width="33.5546875" style="30" customWidth="1"/>
    <col min="12546" max="12546" width="11.88671875" style="30" customWidth="1"/>
    <col min="12547" max="12547" width="9.88671875" style="30" customWidth="1"/>
    <col min="12548" max="12548" width="11.44140625" style="30" customWidth="1"/>
    <col min="12549" max="12549" width="11.33203125" style="30" customWidth="1"/>
    <col min="12550" max="12799" width="9.109375" style="30"/>
    <col min="12800" max="12800" width="5.6640625" style="30" customWidth="1"/>
    <col min="12801" max="12801" width="33.5546875" style="30" customWidth="1"/>
    <col min="12802" max="12802" width="11.88671875" style="30" customWidth="1"/>
    <col min="12803" max="12803" width="9.88671875" style="30" customWidth="1"/>
    <col min="12804" max="12804" width="11.44140625" style="30" customWidth="1"/>
    <col min="12805" max="12805" width="11.33203125" style="30" customWidth="1"/>
    <col min="12806" max="13055" width="9.109375" style="30"/>
    <col min="13056" max="13056" width="5.6640625" style="30" customWidth="1"/>
    <col min="13057" max="13057" width="33.5546875" style="30" customWidth="1"/>
    <col min="13058" max="13058" width="11.88671875" style="30" customWidth="1"/>
    <col min="13059" max="13059" width="9.88671875" style="30" customWidth="1"/>
    <col min="13060" max="13060" width="11.44140625" style="30" customWidth="1"/>
    <col min="13061" max="13061" width="11.33203125" style="30" customWidth="1"/>
    <col min="13062" max="13311" width="9.109375" style="30"/>
    <col min="13312" max="13312" width="5.6640625" style="30" customWidth="1"/>
    <col min="13313" max="13313" width="33.5546875" style="30" customWidth="1"/>
    <col min="13314" max="13314" width="11.88671875" style="30" customWidth="1"/>
    <col min="13315" max="13315" width="9.88671875" style="30" customWidth="1"/>
    <col min="13316" max="13316" width="11.44140625" style="30" customWidth="1"/>
    <col min="13317" max="13317" width="11.33203125" style="30" customWidth="1"/>
    <col min="13318" max="13567" width="9.109375" style="30"/>
    <col min="13568" max="13568" width="5.6640625" style="30" customWidth="1"/>
    <col min="13569" max="13569" width="33.5546875" style="30" customWidth="1"/>
    <col min="13570" max="13570" width="11.88671875" style="30" customWidth="1"/>
    <col min="13571" max="13571" width="9.88671875" style="30" customWidth="1"/>
    <col min="13572" max="13572" width="11.44140625" style="30" customWidth="1"/>
    <col min="13573" max="13573" width="11.33203125" style="30" customWidth="1"/>
    <col min="13574" max="13823" width="9.109375" style="30"/>
    <col min="13824" max="13824" width="5.6640625" style="30" customWidth="1"/>
    <col min="13825" max="13825" width="33.5546875" style="30" customWidth="1"/>
    <col min="13826" max="13826" width="11.88671875" style="30" customWidth="1"/>
    <col min="13827" max="13827" width="9.88671875" style="30" customWidth="1"/>
    <col min="13828" max="13828" width="11.44140625" style="30" customWidth="1"/>
    <col min="13829" max="13829" width="11.33203125" style="30" customWidth="1"/>
    <col min="13830" max="14079" width="9.109375" style="30"/>
    <col min="14080" max="14080" width="5.6640625" style="30" customWidth="1"/>
    <col min="14081" max="14081" width="33.5546875" style="30" customWidth="1"/>
    <col min="14082" max="14082" width="11.88671875" style="30" customWidth="1"/>
    <col min="14083" max="14083" width="9.88671875" style="30" customWidth="1"/>
    <col min="14084" max="14084" width="11.44140625" style="30" customWidth="1"/>
    <col min="14085" max="14085" width="11.33203125" style="30" customWidth="1"/>
    <col min="14086" max="14335" width="9.109375" style="30"/>
    <col min="14336" max="14336" width="5.6640625" style="30" customWidth="1"/>
    <col min="14337" max="14337" width="33.5546875" style="30" customWidth="1"/>
    <col min="14338" max="14338" width="11.88671875" style="30" customWidth="1"/>
    <col min="14339" max="14339" width="9.88671875" style="30" customWidth="1"/>
    <col min="14340" max="14340" width="11.44140625" style="30" customWidth="1"/>
    <col min="14341" max="14341" width="11.33203125" style="30" customWidth="1"/>
    <col min="14342" max="14591" width="9.109375" style="30"/>
    <col min="14592" max="14592" width="5.6640625" style="30" customWidth="1"/>
    <col min="14593" max="14593" width="33.5546875" style="30" customWidth="1"/>
    <col min="14594" max="14594" width="11.88671875" style="30" customWidth="1"/>
    <col min="14595" max="14595" width="9.88671875" style="30" customWidth="1"/>
    <col min="14596" max="14596" width="11.44140625" style="30" customWidth="1"/>
    <col min="14597" max="14597" width="11.33203125" style="30" customWidth="1"/>
    <col min="14598" max="14847" width="9.109375" style="30"/>
    <col min="14848" max="14848" width="5.6640625" style="30" customWidth="1"/>
    <col min="14849" max="14849" width="33.5546875" style="30" customWidth="1"/>
    <col min="14850" max="14850" width="11.88671875" style="30" customWidth="1"/>
    <col min="14851" max="14851" width="9.88671875" style="30" customWidth="1"/>
    <col min="14852" max="14852" width="11.44140625" style="30" customWidth="1"/>
    <col min="14853" max="14853" width="11.33203125" style="30" customWidth="1"/>
    <col min="14854" max="15103" width="9.109375" style="30"/>
    <col min="15104" max="15104" width="5.6640625" style="30" customWidth="1"/>
    <col min="15105" max="15105" width="33.5546875" style="30" customWidth="1"/>
    <col min="15106" max="15106" width="11.88671875" style="30" customWidth="1"/>
    <col min="15107" max="15107" width="9.88671875" style="30" customWidth="1"/>
    <col min="15108" max="15108" width="11.44140625" style="30" customWidth="1"/>
    <col min="15109" max="15109" width="11.33203125" style="30" customWidth="1"/>
    <col min="15110" max="15359" width="9.109375" style="30"/>
    <col min="15360" max="15360" width="5.6640625" style="30" customWidth="1"/>
    <col min="15361" max="15361" width="33.5546875" style="30" customWidth="1"/>
    <col min="15362" max="15362" width="11.88671875" style="30" customWidth="1"/>
    <col min="15363" max="15363" width="9.88671875" style="30" customWidth="1"/>
    <col min="15364" max="15364" width="11.44140625" style="30" customWidth="1"/>
    <col min="15365" max="15365" width="11.33203125" style="30" customWidth="1"/>
    <col min="15366" max="15615" width="9.109375" style="30"/>
    <col min="15616" max="15616" width="5.6640625" style="30" customWidth="1"/>
    <col min="15617" max="15617" width="33.5546875" style="30" customWidth="1"/>
    <col min="15618" max="15618" width="11.88671875" style="30" customWidth="1"/>
    <col min="15619" max="15619" width="9.88671875" style="30" customWidth="1"/>
    <col min="15620" max="15620" width="11.44140625" style="30" customWidth="1"/>
    <col min="15621" max="15621" width="11.33203125" style="30" customWidth="1"/>
    <col min="15622" max="15871" width="9.109375" style="30"/>
    <col min="15872" max="15872" width="5.6640625" style="30" customWidth="1"/>
    <col min="15873" max="15873" width="33.5546875" style="30" customWidth="1"/>
    <col min="15874" max="15874" width="11.88671875" style="30" customWidth="1"/>
    <col min="15875" max="15875" width="9.88671875" style="30" customWidth="1"/>
    <col min="15876" max="15876" width="11.44140625" style="30" customWidth="1"/>
    <col min="15877" max="15877" width="11.33203125" style="30" customWidth="1"/>
    <col min="15878" max="16127" width="9.109375" style="30"/>
    <col min="16128" max="16128" width="5.6640625" style="30" customWidth="1"/>
    <col min="16129" max="16129" width="33.5546875" style="30" customWidth="1"/>
    <col min="16130" max="16130" width="11.88671875" style="30" customWidth="1"/>
    <col min="16131" max="16131" width="9.88671875" style="30" customWidth="1"/>
    <col min="16132" max="16132" width="11.44140625" style="30" customWidth="1"/>
    <col min="16133" max="16133" width="11.33203125" style="30" customWidth="1"/>
    <col min="16134" max="16384" width="9.109375" style="30"/>
  </cols>
  <sheetData>
    <row r="1" spans="1:6">
      <c r="A1" s="498" t="s">
        <v>406</v>
      </c>
      <c r="B1" s="451"/>
      <c r="C1" s="451"/>
      <c r="D1" s="451"/>
      <c r="E1" s="451"/>
      <c r="F1" s="451"/>
    </row>
    <row r="2" spans="1:6">
      <c r="A2" s="31"/>
      <c r="B2" s="32"/>
      <c r="C2" s="34"/>
      <c r="D2" s="34"/>
      <c r="E2" s="34"/>
    </row>
    <row r="3" spans="1:6" ht="25.2" customHeight="1">
      <c r="A3" s="487" t="s">
        <v>213</v>
      </c>
      <c r="B3" s="487"/>
      <c r="C3" s="487"/>
      <c r="D3" s="487"/>
      <c r="E3" s="487"/>
      <c r="F3" s="452"/>
    </row>
    <row r="4" spans="1:6">
      <c r="A4" s="488" t="s">
        <v>124</v>
      </c>
      <c r="B4" s="488"/>
      <c r="C4" s="488"/>
      <c r="D4" s="488"/>
      <c r="E4" s="488"/>
      <c r="F4" s="35"/>
    </row>
    <row r="5" spans="1:6">
      <c r="A5" s="36"/>
      <c r="B5" s="113"/>
      <c r="C5" s="211"/>
      <c r="D5" s="38"/>
      <c r="E5" s="114" t="s">
        <v>125</v>
      </c>
      <c r="F5" s="40"/>
    </row>
    <row r="6" spans="1:6" s="41" customFormat="1">
      <c r="A6" s="36" t="s">
        <v>126</v>
      </c>
      <c r="B6" s="36" t="s">
        <v>127</v>
      </c>
      <c r="C6" s="36" t="s">
        <v>129</v>
      </c>
      <c r="D6" s="36" t="s">
        <v>130</v>
      </c>
      <c r="E6" s="36" t="s">
        <v>131</v>
      </c>
    </row>
    <row r="7" spans="1:6" s="42" customFormat="1" ht="22.2" customHeight="1">
      <c r="A7" s="490" t="s">
        <v>132</v>
      </c>
      <c r="B7" s="491" t="s">
        <v>41</v>
      </c>
      <c r="C7" s="492" t="s">
        <v>275</v>
      </c>
      <c r="D7" s="492" t="s">
        <v>276</v>
      </c>
      <c r="E7" s="492" t="s">
        <v>277</v>
      </c>
      <c r="F7" s="492" t="s">
        <v>384</v>
      </c>
    </row>
    <row r="8" spans="1:6" s="42" customFormat="1" ht="15" customHeight="1">
      <c r="A8" s="490"/>
      <c r="B8" s="491"/>
      <c r="C8" s="493"/>
      <c r="D8" s="493"/>
      <c r="E8" s="493"/>
      <c r="F8" s="493"/>
    </row>
    <row r="9" spans="1:6" s="45" customFormat="1" ht="39" customHeight="1">
      <c r="A9" s="43">
        <v>1</v>
      </c>
      <c r="B9" s="70" t="s">
        <v>388</v>
      </c>
      <c r="C9" s="159">
        <v>148590</v>
      </c>
      <c r="D9" s="159">
        <v>0</v>
      </c>
      <c r="E9" s="159">
        <v>0</v>
      </c>
      <c r="F9" s="212" t="s">
        <v>427</v>
      </c>
    </row>
    <row r="10" spans="1:6" s="45" customFormat="1" ht="50.25" customHeight="1">
      <c r="A10" s="43"/>
      <c r="B10" s="70" t="s">
        <v>417</v>
      </c>
      <c r="C10" s="159">
        <v>77000</v>
      </c>
      <c r="D10" s="159">
        <v>168000</v>
      </c>
      <c r="E10" s="159">
        <v>91000</v>
      </c>
      <c r="F10" s="212" t="s">
        <v>418</v>
      </c>
    </row>
    <row r="11" spans="1:6" s="45" customFormat="1" ht="31.2" customHeight="1">
      <c r="A11" s="43">
        <v>2</v>
      </c>
      <c r="B11" s="70" t="s">
        <v>389</v>
      </c>
      <c r="C11" s="159" t="s">
        <v>420</v>
      </c>
      <c r="D11" s="159"/>
      <c r="E11" s="159"/>
      <c r="F11" s="212" t="s">
        <v>385</v>
      </c>
    </row>
    <row r="12" spans="1:6" s="45" customFormat="1" ht="36" customHeight="1">
      <c r="A12" s="43">
        <v>3</v>
      </c>
      <c r="B12" s="70" t="s">
        <v>416</v>
      </c>
      <c r="C12" s="159">
        <v>101600</v>
      </c>
      <c r="D12" s="159">
        <v>0</v>
      </c>
      <c r="E12" s="159">
        <v>0</v>
      </c>
      <c r="F12" s="212" t="s">
        <v>390</v>
      </c>
    </row>
    <row r="13" spans="1:6" s="45" customFormat="1" ht="37.5" customHeight="1">
      <c r="A13" s="43">
        <v>4</v>
      </c>
      <c r="B13" s="67" t="s">
        <v>395</v>
      </c>
      <c r="C13" s="159"/>
      <c r="D13" s="159"/>
      <c r="E13" s="159"/>
      <c r="F13" s="212" t="s">
        <v>385</v>
      </c>
    </row>
    <row r="14" spans="1:6" s="45" customFormat="1" ht="43.5" customHeight="1">
      <c r="A14" s="43">
        <v>5</v>
      </c>
      <c r="B14" s="67" t="s">
        <v>283</v>
      </c>
      <c r="C14" s="159">
        <v>200000</v>
      </c>
      <c r="D14" s="159">
        <v>0</v>
      </c>
      <c r="E14" s="159">
        <v>0</v>
      </c>
      <c r="F14" s="212" t="s">
        <v>390</v>
      </c>
    </row>
    <row r="15" spans="1:6" s="45" customFormat="1" ht="43.5" customHeight="1">
      <c r="A15" s="43">
        <v>6</v>
      </c>
      <c r="B15" s="67" t="s">
        <v>383</v>
      </c>
      <c r="C15" s="159">
        <v>120000</v>
      </c>
      <c r="D15" s="159">
        <v>0</v>
      </c>
      <c r="E15" s="159">
        <v>0</v>
      </c>
      <c r="F15" s="212" t="s">
        <v>390</v>
      </c>
    </row>
    <row r="16" spans="1:6" s="45" customFormat="1" ht="45.75" customHeight="1">
      <c r="A16" s="43">
        <v>7</v>
      </c>
      <c r="B16" s="67" t="s">
        <v>392</v>
      </c>
      <c r="C16" s="159"/>
      <c r="D16" s="159"/>
      <c r="E16" s="159"/>
      <c r="F16" s="212" t="s">
        <v>385</v>
      </c>
    </row>
    <row r="17" spans="1:17" s="45" customFormat="1" ht="44.25" customHeight="1">
      <c r="A17" s="43">
        <v>8</v>
      </c>
      <c r="B17" s="67" t="s">
        <v>393</v>
      </c>
      <c r="C17" s="159"/>
      <c r="D17" s="159"/>
      <c r="E17" s="159"/>
      <c r="F17" s="212" t="s">
        <v>385</v>
      </c>
    </row>
    <row r="18" spans="1:17" s="45" customFormat="1" ht="29.25" customHeight="1">
      <c r="A18" s="43">
        <v>9</v>
      </c>
      <c r="B18" s="67" t="s">
        <v>394</v>
      </c>
      <c r="C18" s="159"/>
      <c r="D18" s="159"/>
      <c r="E18" s="159"/>
      <c r="F18" s="212" t="s">
        <v>385</v>
      </c>
    </row>
    <row r="19" spans="1:17" s="45" customFormat="1" ht="48" customHeight="1">
      <c r="A19" s="43">
        <v>10</v>
      </c>
      <c r="B19" s="67" t="s">
        <v>386</v>
      </c>
      <c r="C19" s="159">
        <v>100000</v>
      </c>
      <c r="D19" s="159"/>
      <c r="E19" s="159"/>
      <c r="F19" s="212" t="s">
        <v>397</v>
      </c>
    </row>
    <row r="20" spans="1:17" s="45" customFormat="1" ht="37.5" customHeight="1">
      <c r="A20" s="43">
        <v>11</v>
      </c>
      <c r="B20" s="67" t="s">
        <v>387</v>
      </c>
      <c r="C20" s="159">
        <v>101600</v>
      </c>
      <c r="D20" s="159"/>
      <c r="E20" s="159"/>
      <c r="F20" s="212" t="s">
        <v>390</v>
      </c>
    </row>
    <row r="21" spans="1:17" s="45" customFormat="1" ht="51.75" customHeight="1">
      <c r="A21" s="43">
        <v>12</v>
      </c>
      <c r="B21" s="67" t="s">
        <v>391</v>
      </c>
      <c r="C21" s="159" t="s">
        <v>410</v>
      </c>
      <c r="D21" s="159"/>
      <c r="E21" s="159"/>
      <c r="F21" s="212" t="s">
        <v>385</v>
      </c>
    </row>
    <row r="22" spans="1:17" s="45" customFormat="1" ht="36" customHeight="1">
      <c r="A22" s="43">
        <v>13</v>
      </c>
      <c r="B22" s="67" t="s">
        <v>412</v>
      </c>
      <c r="C22" s="159"/>
      <c r="D22" s="159"/>
      <c r="E22" s="159"/>
      <c r="F22" s="212" t="s">
        <v>385</v>
      </c>
    </row>
    <row r="23" spans="1:17" s="45" customFormat="1" ht="39.75" customHeight="1">
      <c r="A23" s="43">
        <v>14</v>
      </c>
      <c r="B23" s="67" t="s">
        <v>413</v>
      </c>
      <c r="C23" s="159"/>
      <c r="D23" s="159"/>
      <c r="E23" s="159"/>
      <c r="F23" s="212" t="s">
        <v>385</v>
      </c>
    </row>
    <row r="24" spans="1:17" s="45" customFormat="1" ht="37.5" customHeight="1">
      <c r="A24" s="43">
        <v>15</v>
      </c>
      <c r="B24" s="67" t="s">
        <v>414</v>
      </c>
      <c r="C24" s="159"/>
      <c r="D24" s="159"/>
      <c r="E24" s="159"/>
      <c r="F24" s="212" t="s">
        <v>385</v>
      </c>
    </row>
    <row r="25" spans="1:17" s="45" customFormat="1" ht="37.5" customHeight="1">
      <c r="A25" s="43">
        <v>16</v>
      </c>
      <c r="B25" s="67" t="s">
        <v>415</v>
      </c>
      <c r="C25" s="159"/>
      <c r="D25" s="159"/>
      <c r="E25" s="159"/>
      <c r="F25" s="212" t="s">
        <v>385</v>
      </c>
    </row>
    <row r="26" spans="1:17" s="45" customFormat="1" ht="24" customHeight="1">
      <c r="A26" s="43">
        <v>17</v>
      </c>
      <c r="B26" s="67" t="s">
        <v>411</v>
      </c>
      <c r="C26" s="159"/>
      <c r="D26" s="159"/>
      <c r="E26" s="159"/>
      <c r="F26" s="212" t="s">
        <v>385</v>
      </c>
    </row>
    <row r="27" spans="1:17" s="45" customFormat="1" ht="51" customHeight="1">
      <c r="A27" s="43">
        <v>18</v>
      </c>
      <c r="B27" s="67" t="s">
        <v>396</v>
      </c>
      <c r="C27" s="159"/>
      <c r="D27" s="159"/>
      <c r="E27" s="159"/>
      <c r="F27" s="212" t="s">
        <v>385</v>
      </c>
    </row>
    <row r="28" spans="1:17" s="49" customFormat="1" ht="32.4" customHeight="1">
      <c r="A28" s="43">
        <v>19</v>
      </c>
      <c r="B28" s="95" t="s">
        <v>136</v>
      </c>
      <c r="C28" s="48">
        <v>771790</v>
      </c>
      <c r="D28" s="48">
        <v>0</v>
      </c>
      <c r="E28" s="48">
        <v>0</v>
      </c>
      <c r="F28" s="48">
        <v>0</v>
      </c>
    </row>
    <row r="29" spans="1:17" ht="31.5" customHeight="1">
      <c r="A29" s="36"/>
      <c r="C29" s="213"/>
      <c r="D29" s="7"/>
      <c r="E29" s="7"/>
      <c r="F29"/>
      <c r="G29"/>
      <c r="H29"/>
    </row>
    <row r="30" spans="1:17" ht="19.95" customHeight="1">
      <c r="A30" s="36"/>
      <c r="B30" s="7"/>
      <c r="C30" s="7"/>
      <c r="D30" s="7"/>
      <c r="E30" s="7"/>
      <c r="F30"/>
      <c r="G30"/>
      <c r="H30"/>
    </row>
    <row r="31" spans="1:17" ht="36" customHeight="1">
      <c r="A31" s="36"/>
      <c r="C31" s="7"/>
      <c r="D31" s="7"/>
      <c r="E31" s="7"/>
      <c r="F31"/>
      <c r="G31"/>
      <c r="H31"/>
    </row>
    <row r="32" spans="1:17" ht="36" customHeight="1">
      <c r="A32" s="36"/>
      <c r="C32" s="7"/>
      <c r="D32" s="7"/>
      <c r="E32" s="7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6"/>
      <c r="C33" s="7"/>
      <c r="D33" s="7"/>
      <c r="E33" s="7"/>
      <c r="F33"/>
      <c r="G33"/>
      <c r="H33"/>
      <c r="I33"/>
    </row>
    <row r="34" spans="1:9" ht="49.95" customHeight="1">
      <c r="A34" s="36"/>
      <c r="B34" s="51"/>
      <c r="C34" s="53"/>
      <c r="D34" s="53"/>
      <c r="E34" s="53"/>
    </row>
    <row r="35" spans="1:9" ht="19.95" customHeight="1">
      <c r="A35" s="36"/>
      <c r="B35" s="54"/>
      <c r="C35" s="56"/>
      <c r="D35" s="56"/>
      <c r="E35" s="56"/>
    </row>
    <row r="36" spans="1:9" ht="19.95" customHeight="1">
      <c r="A36" s="36"/>
      <c r="B36" s="54"/>
      <c r="C36" s="56"/>
      <c r="D36" s="56"/>
      <c r="E36" s="56"/>
    </row>
    <row r="37" spans="1:9" ht="49.95" customHeight="1">
      <c r="A37" s="36"/>
      <c r="B37" s="54"/>
      <c r="C37" s="56"/>
      <c r="D37" s="56"/>
      <c r="E37" s="56"/>
    </row>
    <row r="38" spans="1:9" ht="19.95" customHeight="1">
      <c r="A38" s="36"/>
      <c r="B38" s="54"/>
      <c r="C38" s="56"/>
      <c r="D38" s="56"/>
      <c r="E38" s="56"/>
    </row>
    <row r="39" spans="1:9" ht="19.95" customHeight="1">
      <c r="A39" s="36"/>
      <c r="B39" s="54"/>
      <c r="C39" s="56"/>
      <c r="D39" s="56"/>
      <c r="E39" s="56"/>
    </row>
    <row r="40" spans="1:9" ht="19.95" customHeight="1">
      <c r="A40" s="36"/>
      <c r="B40" s="51"/>
      <c r="C40" s="53"/>
      <c r="D40" s="53"/>
      <c r="E40" s="53"/>
    </row>
    <row r="41" spans="1:9" ht="19.95" customHeight="1">
      <c r="A41" s="36"/>
      <c r="B41" s="54"/>
      <c r="C41" s="38"/>
      <c r="D41" s="38"/>
      <c r="E41" s="38"/>
    </row>
    <row r="42" spans="1:9" ht="36" customHeight="1">
      <c r="A42" s="36"/>
      <c r="B42" s="51"/>
      <c r="C42" s="59"/>
      <c r="D42" s="59"/>
      <c r="E42" s="59"/>
    </row>
    <row r="43" spans="1:9" ht="19.95" customHeight="1">
      <c r="A43" s="36"/>
      <c r="B43" s="54"/>
      <c r="C43" s="38"/>
      <c r="D43" s="38"/>
      <c r="E43" s="38"/>
    </row>
    <row r="44" spans="1:9" ht="19.95" customHeight="1">
      <c r="A44" s="36"/>
      <c r="B44" s="54"/>
      <c r="C44" s="38"/>
      <c r="D44" s="38"/>
      <c r="E44" s="38"/>
    </row>
    <row r="45" spans="1:9" ht="36" customHeight="1">
      <c r="A45" s="36"/>
      <c r="B45" s="54"/>
      <c r="C45" s="38"/>
      <c r="D45" s="38"/>
      <c r="E45" s="38"/>
    </row>
    <row r="46" spans="1:9" ht="36" customHeight="1">
      <c r="A46" s="36"/>
      <c r="B46" s="54"/>
      <c r="C46" s="38"/>
      <c r="D46" s="38"/>
      <c r="E46" s="38"/>
    </row>
    <row r="47" spans="1:9" ht="19.95" customHeight="1">
      <c r="A47" s="36"/>
      <c r="B47" s="54"/>
      <c r="C47" s="38"/>
      <c r="D47" s="38"/>
      <c r="E47" s="38"/>
    </row>
    <row r="48" spans="1:9" ht="19.95" customHeight="1">
      <c r="A48" s="36"/>
      <c r="B48" s="54"/>
      <c r="C48" s="38"/>
      <c r="D48" s="38"/>
      <c r="E48" s="38"/>
    </row>
    <row r="49" spans="1:5" ht="19.95" customHeight="1">
      <c r="A49" s="36"/>
      <c r="B49" s="54"/>
      <c r="C49" s="38"/>
      <c r="D49" s="38"/>
      <c r="E49" s="38"/>
    </row>
    <row r="50" spans="1:5">
      <c r="A50" s="36"/>
      <c r="B50" s="54"/>
      <c r="C50" s="38"/>
      <c r="D50" s="38"/>
      <c r="E50" s="38"/>
    </row>
    <row r="51" spans="1:5" ht="19.95" customHeight="1">
      <c r="A51" s="36"/>
      <c r="B51" s="54"/>
      <c r="C51" s="38"/>
      <c r="D51" s="38"/>
      <c r="E51" s="38"/>
    </row>
    <row r="52" spans="1:5">
      <c r="A52" s="36"/>
      <c r="B52" s="54"/>
      <c r="C52" s="38"/>
      <c r="D52" s="38"/>
      <c r="E52" s="38"/>
    </row>
    <row r="53" spans="1:5" ht="19.95" customHeight="1">
      <c r="A53" s="36"/>
      <c r="B53" s="54"/>
      <c r="C53" s="38"/>
      <c r="D53" s="38"/>
      <c r="E53" s="38"/>
    </row>
    <row r="54" spans="1:5" ht="49.95" customHeight="1">
      <c r="A54" s="36"/>
      <c r="B54" s="54"/>
      <c r="C54" s="38"/>
      <c r="D54" s="38"/>
      <c r="E54" s="38"/>
    </row>
    <row r="55" spans="1:5" ht="36" customHeight="1">
      <c r="A55" s="36"/>
      <c r="B55" s="51"/>
      <c r="C55" s="59"/>
      <c r="D55" s="59"/>
      <c r="E55" s="59"/>
    </row>
    <row r="56" spans="1:5" ht="19.95" customHeight="1">
      <c r="A56" s="36"/>
      <c r="B56" s="51"/>
      <c r="C56" s="59"/>
      <c r="D56" s="59"/>
      <c r="E56" s="59"/>
    </row>
    <row r="57" spans="1:5" ht="19.95" customHeight="1">
      <c r="A57" s="36"/>
      <c r="B57" s="51"/>
      <c r="C57" s="59"/>
      <c r="D57" s="59"/>
      <c r="E57" s="59"/>
    </row>
    <row r="58" spans="1:5" ht="19.95" customHeight="1">
      <c r="A58" s="36"/>
      <c r="B58" s="54"/>
      <c r="C58" s="38"/>
      <c r="D58" s="38"/>
      <c r="E58" s="38"/>
    </row>
    <row r="59" spans="1:5" ht="36" customHeight="1">
      <c r="A59" s="36"/>
      <c r="B59" s="54"/>
      <c r="C59" s="38"/>
      <c r="D59" s="38"/>
      <c r="E59" s="38"/>
    </row>
    <row r="60" spans="1:5" ht="19.95" customHeight="1">
      <c r="A60" s="36"/>
      <c r="B60" s="54"/>
      <c r="C60" s="38"/>
      <c r="D60" s="38"/>
      <c r="E60" s="38"/>
    </row>
    <row r="61" spans="1:5" ht="19.95" customHeight="1">
      <c r="A61" s="36"/>
      <c r="B61" s="54"/>
      <c r="C61" s="38"/>
      <c r="D61" s="38"/>
      <c r="E61" s="38"/>
    </row>
    <row r="62" spans="1:5" ht="49.95" customHeight="1">
      <c r="A62" s="36"/>
      <c r="B62" s="54"/>
      <c r="C62" s="38"/>
      <c r="D62" s="38"/>
      <c r="E62" s="38"/>
    </row>
    <row r="63" spans="1:5" ht="49.95" customHeight="1">
      <c r="A63" s="36"/>
      <c r="B63" s="54"/>
      <c r="C63" s="38"/>
      <c r="D63" s="38"/>
      <c r="E63" s="38"/>
    </row>
    <row r="64" spans="1:5" ht="19.95" customHeight="1">
      <c r="A64" s="36"/>
      <c r="B64" s="54"/>
      <c r="C64" s="38"/>
      <c r="D64" s="38"/>
      <c r="E64" s="38"/>
    </row>
    <row r="65" spans="1:5" ht="19.95" customHeight="1">
      <c r="A65" s="36"/>
      <c r="B65" s="54"/>
      <c r="C65" s="38"/>
      <c r="D65" s="38"/>
      <c r="E65" s="38"/>
    </row>
    <row r="66" spans="1:5" ht="19.95" customHeight="1">
      <c r="A66" s="36"/>
      <c r="B66" s="54"/>
      <c r="C66" s="38"/>
      <c r="D66" s="38"/>
      <c r="E66" s="38"/>
    </row>
    <row r="67" spans="1:5" ht="19.95" customHeight="1">
      <c r="A67" s="36"/>
      <c r="B67" s="54"/>
      <c r="C67" s="38"/>
      <c r="D67" s="38"/>
      <c r="E67" s="38"/>
    </row>
    <row r="68" spans="1:5" ht="19.95" customHeight="1">
      <c r="A68" s="36"/>
      <c r="B68" s="54"/>
      <c r="C68" s="38"/>
      <c r="D68" s="38"/>
      <c r="E68" s="38"/>
    </row>
    <row r="69" spans="1:5" ht="19.95" customHeight="1">
      <c r="A69" s="36"/>
      <c r="B69" s="54"/>
      <c r="C69" s="38"/>
      <c r="D69" s="38"/>
      <c r="E69" s="38"/>
    </row>
    <row r="70" spans="1:5" ht="19.95" customHeight="1">
      <c r="A70" s="36"/>
      <c r="B70" s="54"/>
      <c r="C70" s="38"/>
      <c r="D70" s="38"/>
      <c r="E70" s="38"/>
    </row>
    <row r="71" spans="1:5" ht="49.95" customHeight="1">
      <c r="A71" s="36"/>
      <c r="B71" s="51"/>
      <c r="C71" s="59"/>
      <c r="D71" s="59"/>
      <c r="E71" s="59"/>
    </row>
    <row r="72" spans="1:5" ht="36" customHeight="1">
      <c r="A72" s="36"/>
      <c r="B72" s="51"/>
      <c r="C72" s="59"/>
      <c r="D72" s="59"/>
      <c r="E72" s="59"/>
    </row>
    <row r="73" spans="1:5" ht="36" customHeight="1">
      <c r="A73" s="36"/>
      <c r="B73" s="51"/>
      <c r="C73" s="59"/>
      <c r="D73" s="59"/>
      <c r="E73" s="59"/>
    </row>
    <row r="74" spans="1:5" ht="49.95" customHeight="1">
      <c r="A74" s="36"/>
      <c r="B74" s="51"/>
      <c r="C74" s="59"/>
      <c r="D74" s="59"/>
      <c r="E74" s="59"/>
    </row>
    <row r="75" spans="1:5" ht="36" customHeight="1">
      <c r="A75" s="36"/>
      <c r="B75" s="51"/>
      <c r="C75" s="59"/>
      <c r="D75" s="59"/>
      <c r="E75" s="59"/>
    </row>
    <row r="76" spans="1:5" ht="36" customHeight="1">
      <c r="A76" s="36"/>
      <c r="B76" s="51"/>
      <c r="C76" s="59"/>
      <c r="D76" s="59"/>
      <c r="E76" s="59"/>
    </row>
    <row r="77" spans="1:5" ht="36" customHeight="1">
      <c r="A77" s="36"/>
      <c r="B77" s="51"/>
      <c r="C77" s="59"/>
      <c r="D77" s="59"/>
      <c r="E77" s="59"/>
    </row>
    <row r="78" spans="1:5" ht="22.2" customHeight="1">
      <c r="A78" s="36"/>
      <c r="B78" s="51"/>
      <c r="C78" s="59"/>
      <c r="D78" s="59"/>
      <c r="E78" s="59"/>
    </row>
    <row r="79" spans="1:5" ht="22.2" customHeight="1">
      <c r="A79" s="36"/>
      <c r="B79" s="51"/>
      <c r="C79" s="59"/>
      <c r="D79" s="59"/>
      <c r="E79" s="59"/>
    </row>
    <row r="80" spans="1:5" ht="22.2" customHeight="1">
      <c r="A80" s="36"/>
      <c r="B80" s="51"/>
      <c r="C80" s="59"/>
      <c r="D80" s="59"/>
      <c r="E80" s="59"/>
    </row>
    <row r="81" spans="1:5" s="61" customFormat="1" ht="30" customHeight="1">
      <c r="A81" s="36"/>
      <c r="B81" s="113"/>
      <c r="C81" s="58"/>
      <c r="D81" s="58"/>
      <c r="E81" s="58"/>
    </row>
    <row r="82" spans="1:5" s="47" customFormat="1" ht="30" customHeight="1">
      <c r="A82" s="36"/>
      <c r="B82" s="62"/>
      <c r="C82" s="58"/>
      <c r="D82" s="58"/>
      <c r="E82" s="58"/>
    </row>
    <row r="83" spans="1:5">
      <c r="A83" s="36"/>
      <c r="B83" s="51"/>
      <c r="C83" s="38"/>
      <c r="D83" s="38"/>
      <c r="E83" s="38"/>
    </row>
    <row r="89" spans="1:5">
      <c r="A89" s="65"/>
      <c r="B89" s="30"/>
      <c r="C89" s="30"/>
      <c r="D89" s="30"/>
      <c r="E89" s="30"/>
    </row>
    <row r="95" spans="1:5" s="64" customFormat="1">
      <c r="A95" s="41"/>
      <c r="B95" s="50"/>
    </row>
    <row r="96" spans="1:5" s="64" customFormat="1">
      <c r="A96" s="41"/>
      <c r="B96" s="50"/>
    </row>
    <row r="97" spans="1:2" s="64" customFormat="1">
      <c r="A97" s="41"/>
      <c r="B97" s="50"/>
    </row>
    <row r="98" spans="1:2" s="64" customFormat="1">
      <c r="A98" s="41"/>
      <c r="B98" s="50"/>
    </row>
    <row r="99" spans="1:2" s="64" customFormat="1">
      <c r="A99" s="41"/>
      <c r="B99" s="50"/>
    </row>
    <row r="100" spans="1:2" s="64" customFormat="1">
      <c r="A100" s="41"/>
      <c r="B100" s="50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115" customWidth="1"/>
    <col min="2" max="2" width="37.5546875" style="115" customWidth="1"/>
    <col min="3" max="7" width="13.33203125" style="115" customWidth="1"/>
    <col min="8" max="8" width="8" style="115" customWidth="1"/>
    <col min="9" max="9" width="9.5546875" style="115" customWidth="1"/>
    <col min="10" max="10" width="10.6640625" style="115" customWidth="1"/>
    <col min="11" max="22" width="8" style="115" customWidth="1"/>
    <col min="23" max="16384" width="14.44140625" style="115"/>
  </cols>
  <sheetData>
    <row r="1" spans="1:7" ht="16.5" customHeight="1">
      <c r="A1" s="188"/>
      <c r="B1" s="438" t="s">
        <v>421</v>
      </c>
      <c r="C1" s="439"/>
      <c r="D1" s="439"/>
      <c r="E1" s="451"/>
      <c r="F1" s="451"/>
      <c r="G1" s="451"/>
    </row>
    <row r="2" spans="1:7" ht="16.2" customHeight="1">
      <c r="A2" s="150"/>
      <c r="B2" s="441" t="s">
        <v>282</v>
      </c>
      <c r="C2" s="442"/>
      <c r="D2" s="442"/>
      <c r="E2" s="443"/>
      <c r="F2" s="443"/>
      <c r="G2" s="443"/>
    </row>
    <row r="3" spans="1:7" ht="12.75" customHeight="1">
      <c r="A3" s="4"/>
      <c r="B3" s="4"/>
      <c r="C3" s="176"/>
      <c r="D3" s="176"/>
      <c r="E3" s="176"/>
      <c r="F3" s="176"/>
      <c r="G3" s="176"/>
    </row>
    <row r="4" spans="1:7" ht="38.25" customHeight="1">
      <c r="A4" s="4"/>
      <c r="B4" s="10"/>
      <c r="C4" s="190" t="s">
        <v>374</v>
      </c>
      <c r="D4" s="190" t="s">
        <v>407</v>
      </c>
      <c r="E4" s="190" t="s">
        <v>276</v>
      </c>
      <c r="F4" s="190" t="s">
        <v>277</v>
      </c>
      <c r="G4" s="190" t="s">
        <v>372</v>
      </c>
    </row>
    <row r="5" spans="1:7" ht="32.4" customHeight="1">
      <c r="A5" s="4"/>
      <c r="B5" s="167" t="s">
        <v>0</v>
      </c>
      <c r="C5" s="176"/>
      <c r="D5" s="176"/>
      <c r="E5" s="176"/>
      <c r="F5" s="176"/>
      <c r="G5" s="176"/>
    </row>
    <row r="6" spans="1:7" ht="30.75" customHeight="1">
      <c r="A6" s="4">
        <v>1</v>
      </c>
      <c r="B6" s="116" t="s">
        <v>258</v>
      </c>
      <c r="C6" s="117">
        <v>11303314</v>
      </c>
      <c r="D6" s="117">
        <v>11303314</v>
      </c>
      <c r="E6" s="117">
        <v>11303314</v>
      </c>
      <c r="F6" s="117">
        <v>11303314</v>
      </c>
      <c r="G6" s="117">
        <v>11303314</v>
      </c>
    </row>
    <row r="7" spans="1:7" ht="24" customHeight="1">
      <c r="A7" s="4">
        <v>2</v>
      </c>
      <c r="B7" s="177" t="s">
        <v>259</v>
      </c>
      <c r="C7" s="178">
        <v>7587776</v>
      </c>
      <c r="D7" s="178">
        <v>7304563</v>
      </c>
      <c r="E7" s="178">
        <v>0</v>
      </c>
      <c r="F7" s="178">
        <v>0</v>
      </c>
      <c r="G7" s="178">
        <v>0</v>
      </c>
    </row>
    <row r="8" spans="1:7" ht="24" customHeight="1">
      <c r="A8" s="4">
        <v>3</v>
      </c>
      <c r="B8" s="11" t="s">
        <v>260</v>
      </c>
      <c r="C8" s="178">
        <v>6500000</v>
      </c>
      <c r="D8" s="178">
        <v>6500000</v>
      </c>
      <c r="E8" s="178">
        <v>6500000</v>
      </c>
      <c r="F8" s="178">
        <v>6500000</v>
      </c>
      <c r="G8" s="178">
        <v>6500000</v>
      </c>
    </row>
    <row r="9" spans="1:7" ht="19.5" customHeight="1">
      <c r="A9" s="4">
        <v>4</v>
      </c>
      <c r="B9" s="171" t="s">
        <v>9</v>
      </c>
      <c r="C9" s="178">
        <v>560000</v>
      </c>
      <c r="D9" s="178">
        <v>643200</v>
      </c>
      <c r="E9" s="178">
        <v>560000</v>
      </c>
      <c r="F9" s="178">
        <v>560000</v>
      </c>
      <c r="G9" s="178">
        <v>560000</v>
      </c>
    </row>
    <row r="10" spans="1:7" ht="27" customHeight="1">
      <c r="A10" s="4">
        <v>5</v>
      </c>
      <c r="B10" s="179" t="s">
        <v>261</v>
      </c>
      <c r="C10" s="180">
        <v>0</v>
      </c>
      <c r="D10" s="180">
        <v>0</v>
      </c>
      <c r="E10" s="180">
        <v>0</v>
      </c>
      <c r="F10" s="180">
        <v>0</v>
      </c>
      <c r="G10" s="180">
        <v>0</v>
      </c>
    </row>
    <row r="11" spans="1:7" ht="27" customHeight="1">
      <c r="A11" s="4">
        <v>6</v>
      </c>
      <c r="B11" s="179" t="s">
        <v>262</v>
      </c>
      <c r="C11" s="180">
        <v>0</v>
      </c>
      <c r="D11" s="180">
        <v>0</v>
      </c>
      <c r="E11" s="180">
        <v>0</v>
      </c>
      <c r="F11" s="180">
        <v>0</v>
      </c>
      <c r="G11" s="180">
        <v>0</v>
      </c>
    </row>
    <row r="12" spans="1:7" ht="27" customHeight="1">
      <c r="A12" s="4">
        <v>7</v>
      </c>
      <c r="B12" s="179" t="s">
        <v>263</v>
      </c>
      <c r="C12" s="180">
        <v>0</v>
      </c>
      <c r="D12" s="180">
        <v>0</v>
      </c>
      <c r="E12" s="180">
        <v>0</v>
      </c>
      <c r="F12" s="180">
        <v>0</v>
      </c>
      <c r="G12" s="180">
        <v>0</v>
      </c>
    </row>
    <row r="13" spans="1:7" ht="25.5" customHeight="1">
      <c r="A13" s="193">
        <v>8</v>
      </c>
      <c r="B13" s="194" t="s">
        <v>264</v>
      </c>
      <c r="C13" s="195">
        <f t="shared" ref="C13:E13" si="0">SUM(C6:C12)</f>
        <v>25951090</v>
      </c>
      <c r="D13" s="195">
        <f t="shared" ref="D13" si="1">SUM(D6:D12)</f>
        <v>25751077</v>
      </c>
      <c r="E13" s="195">
        <f t="shared" si="0"/>
        <v>18363314</v>
      </c>
      <c r="F13" s="195">
        <f t="shared" ref="F13:G13" si="2">SUM(F6:F12)</f>
        <v>18363314</v>
      </c>
      <c r="G13" s="195">
        <f t="shared" si="2"/>
        <v>18363314</v>
      </c>
    </row>
    <row r="14" spans="1:7" ht="21.6" customHeight="1">
      <c r="A14" s="118">
        <v>9</v>
      </c>
      <c r="B14" s="119" t="s">
        <v>265</v>
      </c>
      <c r="C14" s="120"/>
      <c r="D14" s="120"/>
      <c r="E14" s="120"/>
      <c r="F14" s="120"/>
      <c r="G14" s="120"/>
    </row>
    <row r="15" spans="1:7" ht="42.75" customHeight="1">
      <c r="A15" s="4">
        <v>10</v>
      </c>
      <c r="B15" s="121" t="s">
        <v>13</v>
      </c>
      <c r="C15" s="122">
        <v>0</v>
      </c>
      <c r="D15" s="122">
        <v>0</v>
      </c>
      <c r="E15" s="122">
        <v>0</v>
      </c>
      <c r="F15" s="122">
        <v>0</v>
      </c>
      <c r="G15" s="122">
        <v>0</v>
      </c>
    </row>
    <row r="16" spans="1:7" ht="18" customHeight="1">
      <c r="A16" s="4">
        <v>12</v>
      </c>
      <c r="B16" s="169" t="s">
        <v>14</v>
      </c>
      <c r="C16" s="181">
        <v>10195694</v>
      </c>
      <c r="D16" s="181">
        <v>10195694</v>
      </c>
      <c r="E16" s="181">
        <v>8000000</v>
      </c>
      <c r="F16" s="181">
        <v>0</v>
      </c>
      <c r="G16" s="181"/>
    </row>
    <row r="17" spans="1:10" ht="18" customHeight="1">
      <c r="A17" s="4">
        <v>13</v>
      </c>
      <c r="B17" s="169" t="s">
        <v>266</v>
      </c>
      <c r="C17" s="181">
        <v>0</v>
      </c>
      <c r="D17" s="181">
        <v>0</v>
      </c>
      <c r="E17" s="181">
        <v>0</v>
      </c>
      <c r="F17" s="181">
        <v>0</v>
      </c>
      <c r="G17" s="181">
        <v>0</v>
      </c>
    </row>
    <row r="18" spans="1:10" ht="22.5" customHeight="1">
      <c r="A18" s="196">
        <v>14</v>
      </c>
      <c r="B18" s="197" t="s">
        <v>15</v>
      </c>
      <c r="C18" s="199">
        <f t="shared" ref="C18:E18" si="3">SUM(C15:C17)</f>
        <v>10195694</v>
      </c>
      <c r="D18" s="199">
        <f t="shared" ref="D18" si="4">SUM(D15:D17)</f>
        <v>10195694</v>
      </c>
      <c r="E18" s="199">
        <f t="shared" si="3"/>
        <v>8000000</v>
      </c>
      <c r="F18" s="199">
        <f t="shared" ref="F18:G18" si="5">SUM(F15:F17)</f>
        <v>0</v>
      </c>
      <c r="G18" s="199">
        <f t="shared" si="5"/>
        <v>0</v>
      </c>
    </row>
    <row r="19" spans="1:10" ht="19.5" customHeight="1">
      <c r="A19" s="200">
        <v>15</v>
      </c>
      <c r="B19" s="201" t="s">
        <v>16</v>
      </c>
      <c r="C19" s="202">
        <f t="shared" ref="C19:E19" si="6">SUM(C13,C18)</f>
        <v>36146784</v>
      </c>
      <c r="D19" s="202">
        <f t="shared" ref="D19" si="7">SUM(D13,D18)</f>
        <v>35946771</v>
      </c>
      <c r="E19" s="202">
        <f t="shared" si="6"/>
        <v>26363314</v>
      </c>
      <c r="F19" s="202">
        <f t="shared" ref="F19:G19" si="8">SUM(F13,F18)</f>
        <v>18363314</v>
      </c>
      <c r="G19" s="202">
        <f t="shared" si="8"/>
        <v>18363314</v>
      </c>
      <c r="H19" s="123"/>
      <c r="I19" s="123"/>
      <c r="J19" s="123"/>
    </row>
    <row r="20" spans="1:10" ht="25.5" customHeight="1">
      <c r="A20" s="4"/>
      <c r="B20" s="167"/>
      <c r="C20" s="181"/>
      <c r="D20" s="181"/>
      <c r="E20" s="181"/>
      <c r="F20" s="181"/>
      <c r="G20" s="181"/>
      <c r="H20" s="123"/>
      <c r="I20" s="123"/>
      <c r="J20" s="123"/>
    </row>
    <row r="21" spans="1:10" ht="19.5" customHeight="1">
      <c r="A21" s="4"/>
      <c r="B21" s="167" t="s">
        <v>17</v>
      </c>
      <c r="C21" s="181"/>
      <c r="D21" s="181"/>
      <c r="E21" s="181"/>
      <c r="F21" s="181"/>
      <c r="G21" s="181"/>
      <c r="H21" s="123"/>
      <c r="I21" s="123"/>
      <c r="J21" s="123"/>
    </row>
    <row r="22" spans="1:10" ht="19.5" customHeight="1">
      <c r="A22" s="4">
        <v>1</v>
      </c>
      <c r="B22" s="169" t="s">
        <v>267</v>
      </c>
      <c r="C22" s="181">
        <v>4588648</v>
      </c>
      <c r="D22" s="181">
        <v>4612848</v>
      </c>
      <c r="E22" s="181">
        <v>4588648</v>
      </c>
      <c r="F22" s="181">
        <v>4588648</v>
      </c>
      <c r="G22" s="181">
        <v>4588648</v>
      </c>
      <c r="H22" s="124"/>
      <c r="I22" s="124"/>
      <c r="J22" s="123"/>
    </row>
    <row r="23" spans="1:10" ht="19.5" customHeight="1">
      <c r="A23" s="4">
        <v>2</v>
      </c>
      <c r="B23" s="169" t="s">
        <v>268</v>
      </c>
      <c r="C23" s="181">
        <v>890000</v>
      </c>
      <c r="D23" s="181">
        <v>890000</v>
      </c>
      <c r="E23" s="181">
        <v>890000</v>
      </c>
      <c r="F23" s="181">
        <v>890000</v>
      </c>
      <c r="G23" s="181">
        <v>890000</v>
      </c>
      <c r="H23" s="124"/>
      <c r="I23" s="124"/>
      <c r="J23" s="123"/>
    </row>
    <row r="24" spans="1:10" ht="19.5" customHeight="1">
      <c r="A24" s="4">
        <v>3</v>
      </c>
      <c r="B24" s="169" t="s">
        <v>19</v>
      </c>
      <c r="C24" s="181">
        <v>5710000</v>
      </c>
      <c r="D24" s="181">
        <v>6168200</v>
      </c>
      <c r="E24" s="181">
        <v>5710000</v>
      </c>
      <c r="F24" s="181">
        <v>5710000</v>
      </c>
      <c r="G24" s="181">
        <v>5710000</v>
      </c>
      <c r="H24" s="125"/>
      <c r="I24" s="125"/>
      <c r="J24" s="126"/>
    </row>
    <row r="25" spans="1:10" ht="19.5" customHeight="1">
      <c r="A25" s="4">
        <v>4</v>
      </c>
      <c r="B25" s="169" t="s">
        <v>20</v>
      </c>
      <c r="C25" s="181">
        <v>0</v>
      </c>
      <c r="D25" s="181">
        <v>159758</v>
      </c>
      <c r="E25" s="181">
        <v>0</v>
      </c>
      <c r="F25" s="181">
        <v>0</v>
      </c>
      <c r="G25" s="181">
        <v>0</v>
      </c>
      <c r="H25" s="123"/>
      <c r="I25" s="123"/>
      <c r="J25" s="123"/>
    </row>
    <row r="26" spans="1:10" ht="25.5" customHeight="1">
      <c r="A26" s="4">
        <v>5</v>
      </c>
      <c r="B26" s="169" t="s">
        <v>269</v>
      </c>
      <c r="C26" s="181">
        <v>1274500</v>
      </c>
      <c r="D26" s="181">
        <v>1270500</v>
      </c>
      <c r="E26" s="181">
        <v>1274500</v>
      </c>
      <c r="F26" s="181">
        <v>1274500</v>
      </c>
      <c r="G26" s="181">
        <v>1274500</v>
      </c>
      <c r="H26" s="123"/>
      <c r="I26" s="123"/>
      <c r="J26" s="123"/>
    </row>
    <row r="27" spans="1:10" ht="25.5" customHeight="1">
      <c r="A27" s="4">
        <v>6</v>
      </c>
      <c r="B27" s="169" t="s">
        <v>270</v>
      </c>
      <c r="C27" s="181"/>
      <c r="D27" s="181"/>
      <c r="E27" s="181"/>
      <c r="F27" s="181"/>
      <c r="G27" s="181"/>
      <c r="H27" s="123"/>
      <c r="I27" s="123"/>
      <c r="J27" s="123"/>
    </row>
    <row r="28" spans="1:10" ht="24.75" customHeight="1">
      <c r="A28" s="4">
        <v>7</v>
      </c>
      <c r="B28" s="169" t="s">
        <v>21</v>
      </c>
      <c r="C28" s="181">
        <v>5075553</v>
      </c>
      <c r="D28" s="181">
        <v>5175412</v>
      </c>
      <c r="E28" s="181">
        <v>5075553</v>
      </c>
      <c r="F28" s="181">
        <v>5075553</v>
      </c>
      <c r="G28" s="181">
        <v>5075553</v>
      </c>
      <c r="H28" s="123"/>
      <c r="I28" s="123"/>
      <c r="J28" s="123"/>
    </row>
    <row r="29" spans="1:10" ht="24.75" customHeight="1">
      <c r="A29" s="4">
        <v>8</v>
      </c>
      <c r="B29" s="169" t="s">
        <v>22</v>
      </c>
      <c r="C29" s="181">
        <v>130000</v>
      </c>
      <c r="D29" s="181">
        <v>130000</v>
      </c>
      <c r="E29" s="181">
        <v>130000</v>
      </c>
      <c r="F29" s="181">
        <v>130000</v>
      </c>
      <c r="G29" s="181">
        <v>130000</v>
      </c>
      <c r="H29" s="123"/>
      <c r="I29" s="123"/>
      <c r="J29" s="123"/>
    </row>
    <row r="30" spans="1:10" ht="19.5" customHeight="1">
      <c r="A30" s="4">
        <v>9</v>
      </c>
      <c r="B30" s="169" t="s">
        <v>23</v>
      </c>
      <c r="C30" s="181">
        <v>1369947</v>
      </c>
      <c r="D30" s="181">
        <v>715130</v>
      </c>
      <c r="E30" s="181"/>
      <c r="F30" s="181"/>
      <c r="G30" s="181"/>
      <c r="H30" s="123"/>
      <c r="I30" s="123"/>
      <c r="J30" s="123"/>
    </row>
    <row r="31" spans="1:10" ht="19.5" customHeight="1">
      <c r="A31" s="191">
        <v>10</v>
      </c>
      <c r="B31" s="183" t="s">
        <v>24</v>
      </c>
      <c r="C31" s="182">
        <f t="shared" ref="C31:E31" si="9">SUM(C22:C30)</f>
        <v>19038648</v>
      </c>
      <c r="D31" s="182">
        <f>SUM(D22:D30)</f>
        <v>19121848</v>
      </c>
      <c r="E31" s="182">
        <f t="shared" si="9"/>
        <v>17668701</v>
      </c>
      <c r="F31" s="182">
        <f t="shared" ref="F31:G31" si="10">SUM(F22:F30)</f>
        <v>17668701</v>
      </c>
      <c r="G31" s="182">
        <f t="shared" si="10"/>
        <v>17668701</v>
      </c>
      <c r="H31" s="123"/>
      <c r="I31" s="123"/>
      <c r="J31" s="123"/>
    </row>
    <row r="32" spans="1:10" ht="9" customHeight="1">
      <c r="A32" s="192"/>
      <c r="B32" s="184"/>
      <c r="C32" s="181"/>
      <c r="D32" s="181"/>
      <c r="E32" s="181"/>
      <c r="F32" s="181"/>
      <c r="G32" s="181"/>
      <c r="H32" s="123"/>
      <c r="I32" s="123"/>
      <c r="J32" s="123"/>
    </row>
    <row r="33" spans="1:10" ht="19.5" customHeight="1">
      <c r="A33" s="192">
        <v>11</v>
      </c>
      <c r="B33" s="185" t="s">
        <v>271</v>
      </c>
      <c r="C33" s="181">
        <v>1651000</v>
      </c>
      <c r="D33" s="181">
        <v>1778000</v>
      </c>
      <c r="E33" s="181">
        <v>8000000</v>
      </c>
      <c r="F33" s="181"/>
      <c r="G33" s="181"/>
      <c r="H33" s="125"/>
      <c r="I33" s="125"/>
      <c r="J33" s="123"/>
    </row>
    <row r="34" spans="1:10" ht="19.5" customHeight="1">
      <c r="A34" s="4">
        <v>12</v>
      </c>
      <c r="B34" s="173" t="s">
        <v>181</v>
      </c>
      <c r="C34" s="181">
        <v>3413000</v>
      </c>
      <c r="D34" s="181">
        <v>3413000</v>
      </c>
      <c r="E34" s="181">
        <v>0</v>
      </c>
      <c r="F34" s="181"/>
      <c r="G34" s="181"/>
      <c r="H34" s="124"/>
      <c r="I34" s="124"/>
      <c r="J34" s="123"/>
    </row>
    <row r="35" spans="1:10" ht="24.75" customHeight="1">
      <c r="A35" s="4">
        <v>13</v>
      </c>
      <c r="B35" s="169" t="s">
        <v>25</v>
      </c>
      <c r="C35" s="181">
        <v>1758</v>
      </c>
      <c r="D35" s="181">
        <v>0</v>
      </c>
      <c r="E35" s="181">
        <v>0</v>
      </c>
      <c r="F35" s="181"/>
      <c r="G35" s="181"/>
      <c r="H35" s="123"/>
      <c r="I35" s="123"/>
      <c r="J35" s="123"/>
    </row>
    <row r="36" spans="1:10" ht="34.5" customHeight="1">
      <c r="A36" s="4">
        <v>14</v>
      </c>
      <c r="B36" s="169" t="s">
        <v>26</v>
      </c>
      <c r="C36" s="181">
        <v>0</v>
      </c>
      <c r="D36" s="181">
        <v>0</v>
      </c>
      <c r="E36" s="181">
        <v>0</v>
      </c>
      <c r="F36" s="181"/>
      <c r="G36" s="181"/>
      <c r="H36" s="123"/>
      <c r="I36" s="123"/>
      <c r="J36" s="123"/>
    </row>
    <row r="37" spans="1:10" ht="19.5" customHeight="1">
      <c r="A37" s="4">
        <v>15</v>
      </c>
      <c r="B37" s="172" t="s">
        <v>27</v>
      </c>
      <c r="C37" s="181">
        <v>11590245</v>
      </c>
      <c r="D37" s="181">
        <v>11181790</v>
      </c>
      <c r="E37" s="181">
        <v>694613</v>
      </c>
      <c r="F37" s="181">
        <v>694613</v>
      </c>
      <c r="G37" s="181">
        <v>694613</v>
      </c>
      <c r="H37" s="123"/>
      <c r="I37" s="123"/>
      <c r="J37" s="123"/>
    </row>
    <row r="38" spans="1:10" ht="19.5" customHeight="1">
      <c r="A38" s="191">
        <v>16</v>
      </c>
      <c r="B38" s="183" t="s">
        <v>28</v>
      </c>
      <c r="C38" s="182">
        <f t="shared" ref="C38:E38" si="11">SUM(C33:C37)</f>
        <v>16656003</v>
      </c>
      <c r="D38" s="182">
        <f t="shared" ref="D38" si="12">SUM(D33:D37)</f>
        <v>16372790</v>
      </c>
      <c r="E38" s="182">
        <f t="shared" si="11"/>
        <v>8694613</v>
      </c>
      <c r="F38" s="182">
        <f t="shared" ref="F38:G38" si="13">SUM(F33:F37)</f>
        <v>694613</v>
      </c>
      <c r="G38" s="182">
        <f t="shared" si="13"/>
        <v>694613</v>
      </c>
      <c r="H38" s="123"/>
      <c r="I38" s="123"/>
      <c r="J38" s="123"/>
    </row>
    <row r="39" spans="1:10" ht="19.5" customHeight="1">
      <c r="A39" s="203">
        <v>17</v>
      </c>
      <c r="B39" s="204" t="s">
        <v>66</v>
      </c>
      <c r="C39" s="195">
        <f t="shared" ref="C39:E39" si="14">SUM(C31,C38)</f>
        <v>35694651</v>
      </c>
      <c r="D39" s="195">
        <f t="shared" ref="D39" si="15">SUM(D31,D38)</f>
        <v>35494638</v>
      </c>
      <c r="E39" s="195">
        <f t="shared" si="14"/>
        <v>26363314</v>
      </c>
      <c r="F39" s="195">
        <f t="shared" ref="F39:G39" si="16">SUM(F31,F38)</f>
        <v>18363314</v>
      </c>
      <c r="G39" s="195">
        <f t="shared" si="16"/>
        <v>18363314</v>
      </c>
      <c r="H39" s="123"/>
      <c r="I39" s="123"/>
      <c r="J39" s="123"/>
    </row>
    <row r="40" spans="1:10" ht="19.5" customHeight="1">
      <c r="A40" s="4">
        <v>18</v>
      </c>
      <c r="B40" s="170" t="s">
        <v>29</v>
      </c>
      <c r="C40" s="186">
        <v>0</v>
      </c>
      <c r="D40" s="186">
        <v>0</v>
      </c>
      <c r="E40" s="186">
        <v>0</v>
      </c>
      <c r="F40" s="186">
        <v>0</v>
      </c>
      <c r="G40" s="186">
        <v>0</v>
      </c>
      <c r="H40" s="123"/>
      <c r="I40" s="123"/>
      <c r="J40" s="123"/>
    </row>
    <row r="41" spans="1:10" ht="19.5" customHeight="1">
      <c r="A41" s="4">
        <v>19</v>
      </c>
      <c r="B41" s="170" t="s">
        <v>30</v>
      </c>
      <c r="C41" s="181">
        <f>SUM('[1]2.bevételek kiad. int.'!K83)</f>
        <v>0</v>
      </c>
      <c r="D41" s="181">
        <f>SUM('[1]2.bevételek kiad. int.'!L83)</f>
        <v>0</v>
      </c>
      <c r="E41" s="181">
        <f>SUM('[1]2.bevételek kiad. int.'!L83)</f>
        <v>0</v>
      </c>
      <c r="F41" s="181">
        <f>SUM('[1]2.bevételek kiad. int.'!M83)</f>
        <v>0</v>
      </c>
      <c r="G41" s="181">
        <f>SUM('[1]2.bevételek kiad. int.'!N83)</f>
        <v>0</v>
      </c>
      <c r="H41" s="123"/>
      <c r="I41" s="123"/>
      <c r="J41" s="123"/>
    </row>
    <row r="42" spans="1:10" ht="24.75" customHeight="1">
      <c r="A42" s="4"/>
      <c r="B42" s="170" t="s">
        <v>272</v>
      </c>
      <c r="C42" s="186">
        <v>0</v>
      </c>
      <c r="D42" s="186">
        <v>0</v>
      </c>
      <c r="E42" s="186">
        <v>0</v>
      </c>
      <c r="F42" s="186">
        <v>0</v>
      </c>
      <c r="G42" s="186">
        <v>0</v>
      </c>
      <c r="H42" s="123"/>
      <c r="I42" s="123"/>
      <c r="J42" s="123"/>
    </row>
    <row r="43" spans="1:10" ht="24.75" customHeight="1">
      <c r="A43" s="4">
        <v>20</v>
      </c>
      <c r="B43" s="170" t="s">
        <v>273</v>
      </c>
      <c r="C43" s="186">
        <v>0</v>
      </c>
      <c r="D43" s="186">
        <v>0</v>
      </c>
      <c r="E43" s="186">
        <v>0</v>
      </c>
      <c r="F43" s="186">
        <v>0</v>
      </c>
      <c r="G43" s="186">
        <v>0</v>
      </c>
      <c r="H43" s="123"/>
      <c r="I43" s="123"/>
      <c r="J43" s="123"/>
    </row>
    <row r="44" spans="1:10" ht="24.75" customHeight="1">
      <c r="A44" s="4">
        <v>21</v>
      </c>
      <c r="B44" s="170" t="s">
        <v>244</v>
      </c>
      <c r="C44" s="186">
        <v>452133</v>
      </c>
      <c r="D44" s="186">
        <v>452133</v>
      </c>
      <c r="E44" s="186">
        <v>0</v>
      </c>
      <c r="F44" s="186">
        <v>0</v>
      </c>
      <c r="G44" s="186">
        <v>0</v>
      </c>
      <c r="H44" s="123"/>
      <c r="I44" s="123"/>
      <c r="J44" s="123"/>
    </row>
    <row r="45" spans="1:10" ht="19.5" customHeight="1">
      <c r="A45" s="205">
        <v>22</v>
      </c>
      <c r="B45" s="206" t="s">
        <v>31</v>
      </c>
      <c r="C45" s="198">
        <f t="shared" ref="C45:E45" si="17">SUM(C40:C44)</f>
        <v>452133</v>
      </c>
      <c r="D45" s="198">
        <f t="shared" ref="D45" si="18">SUM(D40:D44)</f>
        <v>452133</v>
      </c>
      <c r="E45" s="198">
        <f t="shared" si="17"/>
        <v>0</v>
      </c>
      <c r="F45" s="198">
        <f t="shared" ref="F45:G45" si="19">SUM(F40:F44)</f>
        <v>0</v>
      </c>
      <c r="G45" s="198">
        <f t="shared" si="19"/>
        <v>0</v>
      </c>
      <c r="H45" s="123"/>
      <c r="I45" s="123"/>
      <c r="J45" s="123"/>
    </row>
    <row r="46" spans="1:10" ht="33" customHeight="1">
      <c r="A46" s="207">
        <v>23</v>
      </c>
      <c r="B46" s="201" t="s">
        <v>32</v>
      </c>
      <c r="C46" s="202">
        <f>SUM(C39,C45)</f>
        <v>36146784</v>
      </c>
      <c r="D46" s="202">
        <f>SUM(D39,D45)</f>
        <v>35946771</v>
      </c>
      <c r="E46" s="202">
        <f>SUM(E39,E45)</f>
        <v>26363314</v>
      </c>
      <c r="F46" s="202">
        <f>SUM(F39,F45)</f>
        <v>18363314</v>
      </c>
      <c r="G46" s="202">
        <f>SUM(G39,G45)</f>
        <v>18363314</v>
      </c>
      <c r="H46" s="123"/>
      <c r="I46" s="123"/>
      <c r="J46" s="123"/>
    </row>
    <row r="47" spans="1:10" ht="19.5" customHeight="1">
      <c r="A47" s="192"/>
      <c r="B47" s="187"/>
      <c r="C47" s="181"/>
      <c r="D47" s="181"/>
      <c r="E47" s="181"/>
      <c r="F47" s="181"/>
      <c r="G47" s="181"/>
    </row>
    <row r="48" spans="1:10" ht="31.5" customHeight="1">
      <c r="A48" s="127"/>
      <c r="B48" s="128"/>
    </row>
    <row r="49" spans="1:2" ht="15.75" customHeight="1">
      <c r="A49" s="127"/>
      <c r="B49" s="128"/>
    </row>
    <row r="50" spans="1:2" ht="12.75" customHeight="1">
      <c r="A50" s="127"/>
      <c r="B50" s="131"/>
    </row>
    <row r="51" spans="1:2" ht="12.75" customHeight="1">
      <c r="A51" s="127"/>
      <c r="B51" s="131"/>
    </row>
    <row r="52" spans="1:2" ht="12.75" customHeight="1">
      <c r="A52" s="127"/>
      <c r="B52" s="131"/>
    </row>
    <row r="53" spans="1:2" ht="12.75" customHeight="1">
      <c r="A53" s="132"/>
      <c r="B53" s="133"/>
    </row>
    <row r="54" spans="1:2" ht="25.5" customHeight="1">
      <c r="A54" s="132"/>
      <c r="B54" s="134"/>
    </row>
    <row r="55" spans="1:2" ht="12.75" customHeight="1">
      <c r="A55" s="132"/>
      <c r="B55" s="134"/>
    </row>
    <row r="56" spans="1:2" ht="12.75" customHeight="1">
      <c r="A56" s="132"/>
      <c r="B56" s="133"/>
    </row>
    <row r="57" spans="1:2" ht="12.75" customHeight="1">
      <c r="A57" s="135"/>
      <c r="B57" s="136"/>
    </row>
    <row r="58" spans="1:2" ht="25.5" customHeight="1">
      <c r="A58" s="127"/>
      <c r="B58" s="138"/>
    </row>
    <row r="59" spans="1:2" ht="12.75" customHeight="1">
      <c r="A59" s="127"/>
      <c r="B59" s="138"/>
    </row>
    <row r="60" spans="1:2" ht="12.75" customHeight="1">
      <c r="A60" s="139"/>
      <c r="B60" s="136"/>
    </row>
    <row r="61" spans="1:2" ht="15.75" customHeight="1">
      <c r="A61" s="140"/>
      <c r="B61" s="141"/>
    </row>
    <row r="62" spans="1:2" ht="15.75" customHeight="1">
      <c r="A62" s="143"/>
      <c r="B62" s="144"/>
    </row>
    <row r="63" spans="1:2" ht="15.75" customHeight="1">
      <c r="A63" s="127"/>
      <c r="B63" s="128"/>
    </row>
    <row r="64" spans="1:2" ht="12.75" customHeight="1">
      <c r="A64" s="127"/>
      <c r="B64" s="138"/>
    </row>
    <row r="65" spans="1:2" ht="12.75" customHeight="1">
      <c r="A65" s="127"/>
      <c r="B65" s="138"/>
    </row>
    <row r="66" spans="1:2" ht="12.75" customHeight="1">
      <c r="A66" s="127"/>
      <c r="B66" s="138"/>
    </row>
    <row r="67" spans="1:2" ht="25.5" customHeight="1">
      <c r="A67" s="127"/>
      <c r="B67" s="138"/>
    </row>
    <row r="68" spans="1:2" ht="25.5" customHeight="1">
      <c r="A68" s="127"/>
      <c r="B68" s="138"/>
    </row>
    <row r="69" spans="1:2" ht="25.5" customHeight="1">
      <c r="A69" s="127"/>
      <c r="B69" s="138"/>
    </row>
    <row r="70" spans="1:2" ht="12.75" customHeight="1">
      <c r="A70" s="127"/>
      <c r="B70" s="138"/>
    </row>
    <row r="71" spans="1:2" ht="12.75" customHeight="1">
      <c r="A71" s="139"/>
      <c r="B71" s="145"/>
    </row>
    <row r="72" spans="1:2" ht="12.75" customHeight="1">
      <c r="A72" s="127"/>
      <c r="B72" s="146"/>
    </row>
    <row r="73" spans="1:2" ht="25.5" customHeight="1">
      <c r="A73" s="127"/>
      <c r="B73" s="138"/>
    </row>
    <row r="74" spans="1:2" ht="25.5" customHeight="1">
      <c r="A74" s="127"/>
      <c r="B74" s="138"/>
    </row>
    <row r="75" spans="1:2" ht="12.75" customHeight="1">
      <c r="A75" s="139"/>
      <c r="B75" s="145"/>
    </row>
    <row r="76" spans="1:2" ht="12.75" customHeight="1">
      <c r="A76" s="139"/>
      <c r="B76" s="145"/>
    </row>
    <row r="77" spans="1:2" ht="12.75" customHeight="1">
      <c r="A77" s="127"/>
      <c r="B77" s="131"/>
    </row>
    <row r="78" spans="1:2" ht="12.75" customHeight="1">
      <c r="A78" s="127"/>
      <c r="B78" s="131"/>
    </row>
    <row r="79" spans="1:2" ht="25.5" customHeight="1">
      <c r="A79" s="127"/>
      <c r="B79" s="131"/>
    </row>
    <row r="80" spans="1:2" ht="12.75" customHeight="1">
      <c r="A80" s="139"/>
      <c r="B80" s="145"/>
    </row>
    <row r="81" spans="1:9" ht="13.5" customHeight="1">
      <c r="A81" s="148"/>
      <c r="B81" s="149"/>
    </row>
    <row r="82" spans="1:9" ht="12.75" customHeight="1">
      <c r="A82" s="127"/>
      <c r="B82" s="150"/>
    </row>
    <row r="83" spans="1:9" ht="12.75" customHeight="1">
      <c r="A83" s="127"/>
      <c r="B83" s="151"/>
    </row>
    <row r="84" spans="1:9" ht="38.25" customHeight="1">
      <c r="A84" s="127"/>
      <c r="B84" s="152"/>
    </row>
    <row r="85" spans="1:9" ht="15.75" customHeight="1">
      <c r="A85" s="127"/>
      <c r="B85" s="128"/>
    </row>
    <row r="86" spans="1:9" ht="15.75" customHeight="1">
      <c r="A86" s="127"/>
      <c r="B86" s="128"/>
    </row>
    <row r="87" spans="1:9" ht="12.75" customHeight="1">
      <c r="A87" s="127"/>
      <c r="B87" s="131"/>
    </row>
    <row r="88" spans="1:9" ht="12.75" customHeight="1">
      <c r="A88" s="127"/>
      <c r="B88" s="131"/>
      <c r="I88" s="154"/>
    </row>
    <row r="89" spans="1:9" ht="12.75" customHeight="1">
      <c r="A89" s="127"/>
      <c r="B89" s="131"/>
    </row>
    <row r="90" spans="1:9" ht="12.75" customHeight="1">
      <c r="A90" s="132"/>
      <c r="B90" s="133"/>
    </row>
    <row r="91" spans="1:9">
      <c r="A91" s="132"/>
      <c r="B91" s="134"/>
    </row>
    <row r="92" spans="1:9" ht="12.75" customHeight="1">
      <c r="A92" s="132"/>
      <c r="B92" s="134"/>
    </row>
    <row r="93" spans="1:9" ht="12.75" customHeight="1">
      <c r="A93" s="132"/>
      <c r="B93" s="133"/>
    </row>
    <row r="94" spans="1:9" ht="12.75" customHeight="1">
      <c r="A94" s="135"/>
      <c r="B94" s="136"/>
    </row>
    <row r="95" spans="1:9" ht="25.5" customHeight="1">
      <c r="A95" s="127"/>
      <c r="B95" s="138"/>
    </row>
    <row r="96" spans="1:9" ht="12.75" customHeight="1">
      <c r="A96" s="127"/>
      <c r="B96" s="138"/>
    </row>
    <row r="97" spans="1:2" ht="12.75" customHeight="1">
      <c r="A97" s="139"/>
      <c r="B97" s="136"/>
    </row>
    <row r="98" spans="1:2" ht="15.75" customHeight="1">
      <c r="A98" s="140"/>
      <c r="B98" s="141"/>
    </row>
    <row r="99" spans="1:2" ht="15.75" customHeight="1">
      <c r="A99" s="143"/>
      <c r="B99" s="144"/>
    </row>
    <row r="100" spans="1:2" ht="15.75" customHeight="1">
      <c r="A100" s="127"/>
      <c r="B100" s="128"/>
    </row>
    <row r="101" spans="1:2" ht="12.75" customHeight="1">
      <c r="A101" s="127"/>
      <c r="B101" s="138"/>
    </row>
    <row r="102" spans="1:2" ht="12.75" customHeight="1">
      <c r="A102" s="127"/>
      <c r="B102" s="138"/>
    </row>
    <row r="103" spans="1:2" ht="12.75" customHeight="1">
      <c r="A103" s="127"/>
      <c r="B103" s="138"/>
    </row>
    <row r="104" spans="1:2" ht="25.5" customHeight="1">
      <c r="A104" s="127"/>
      <c r="B104" s="138"/>
    </row>
    <row r="105" spans="1:2" ht="25.5" customHeight="1">
      <c r="A105" s="127"/>
      <c r="B105" s="138"/>
    </row>
    <row r="106" spans="1:2" ht="25.5" customHeight="1">
      <c r="A106" s="127"/>
      <c r="B106" s="138"/>
    </row>
    <row r="107" spans="1:2" ht="12.75" customHeight="1">
      <c r="A107" s="127"/>
      <c r="B107" s="138"/>
    </row>
    <row r="108" spans="1:2" ht="12.75" customHeight="1">
      <c r="A108" s="139"/>
      <c r="B108" s="145"/>
    </row>
    <row r="109" spans="1:2" ht="12.75" customHeight="1">
      <c r="A109" s="127"/>
      <c r="B109" s="146"/>
    </row>
    <row r="110" spans="1:2" ht="25.5" customHeight="1">
      <c r="A110" s="127"/>
      <c r="B110" s="138"/>
    </row>
    <row r="111" spans="1:2" ht="25.5" customHeight="1">
      <c r="A111" s="127"/>
      <c r="B111" s="138"/>
    </row>
    <row r="112" spans="1:2" ht="12.75" customHeight="1">
      <c r="A112" s="139"/>
      <c r="B112" s="145"/>
    </row>
    <row r="113" spans="1:2" ht="12.75" customHeight="1">
      <c r="A113" s="139"/>
      <c r="B113" s="145"/>
    </row>
    <row r="114" spans="1:2" ht="12.75" customHeight="1">
      <c r="A114" s="127"/>
      <c r="B114" s="131"/>
    </row>
    <row r="115" spans="1:2" ht="12.75" customHeight="1">
      <c r="A115" s="127"/>
      <c r="B115" s="131"/>
    </row>
    <row r="116" spans="1:2" ht="25.5" customHeight="1">
      <c r="A116" s="127"/>
      <c r="B116" s="131"/>
    </row>
    <row r="117" spans="1:2" ht="12.75" customHeight="1">
      <c r="A117" s="156"/>
      <c r="B117" s="157"/>
    </row>
    <row r="118" spans="1:2" ht="13.5" customHeight="1">
      <c r="A118" s="148"/>
      <c r="B118" s="149"/>
    </row>
    <row r="119" spans="1:2" ht="12.75" customHeight="1">
      <c r="A119" s="150"/>
      <c r="B119" s="150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60" zoomScaleNormal="100" workbookViewId="0">
      <selection activeCell="A11" sqref="A11"/>
    </sheetView>
  </sheetViews>
  <sheetFormatPr defaultColWidth="14.44140625" defaultRowHeight="14.4"/>
  <cols>
    <col min="1" max="1" width="43.109375" customWidth="1"/>
    <col min="2" max="2" width="13.6640625" customWidth="1"/>
    <col min="3" max="3" width="11.33203125" customWidth="1"/>
    <col min="4" max="5" width="14.44140625" customWidth="1"/>
    <col min="6" max="6" width="13.6640625" customWidth="1"/>
    <col min="7" max="7" width="15.44140625" customWidth="1"/>
    <col min="8" max="8" width="9" customWidth="1"/>
    <col min="9" max="9" width="8.6640625" customWidth="1"/>
    <col min="10" max="17" width="8" hidden="1" customWidth="1"/>
    <col min="18" max="26" width="8" customWidth="1"/>
  </cols>
  <sheetData>
    <row r="1" spans="1:17" ht="73.5" customHeight="1">
      <c r="A1" s="499" t="s">
        <v>511</v>
      </c>
      <c r="B1" s="451"/>
      <c r="C1" s="451"/>
      <c r="D1" s="451"/>
      <c r="E1" s="451"/>
      <c r="F1" s="451"/>
      <c r="G1" s="451"/>
      <c r="H1" s="451"/>
      <c r="I1" s="451"/>
      <c r="Q1" s="214"/>
    </row>
    <row r="2" spans="1:17" ht="28.5" customHeight="1">
      <c r="A2" s="500" t="s">
        <v>404</v>
      </c>
      <c r="B2" s="500"/>
      <c r="C2" s="500"/>
      <c r="D2" s="500"/>
      <c r="E2" s="500"/>
      <c r="F2" s="500"/>
      <c r="G2" s="500"/>
      <c r="H2" s="500"/>
      <c r="I2" s="500"/>
      <c r="J2" s="500"/>
      <c r="K2" s="500"/>
      <c r="L2" s="500"/>
      <c r="M2" s="500"/>
      <c r="N2" s="500"/>
      <c r="O2" s="500"/>
      <c r="P2" s="500"/>
      <c r="Q2" s="501"/>
    </row>
    <row r="3" spans="1:17" ht="40.5" customHeight="1">
      <c r="A3" s="502" t="s">
        <v>398</v>
      </c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3"/>
    </row>
    <row r="4" spans="1:17" ht="73.5" customHeight="1">
      <c r="A4" s="429" t="s">
        <v>399</v>
      </c>
      <c r="B4" s="430" t="s">
        <v>405</v>
      </c>
      <c r="C4" s="430" t="s">
        <v>400</v>
      </c>
      <c r="D4" s="430" t="s">
        <v>401</v>
      </c>
      <c r="E4" s="431" t="s">
        <v>402</v>
      </c>
      <c r="F4" s="430" t="s">
        <v>510</v>
      </c>
      <c r="G4" s="504" t="s">
        <v>403</v>
      </c>
      <c r="H4" s="504"/>
      <c r="I4" s="505"/>
      <c r="J4" s="216"/>
      <c r="K4" s="216"/>
      <c r="L4" s="216"/>
      <c r="M4" s="216"/>
      <c r="N4" s="216"/>
      <c r="O4" s="216"/>
      <c r="P4" s="216"/>
      <c r="Q4" s="216"/>
    </row>
    <row r="5" spans="1:17" ht="27" customHeight="1">
      <c r="A5" s="429"/>
      <c r="B5" s="430"/>
      <c r="C5" s="429"/>
      <c r="D5" s="429"/>
      <c r="E5" s="429"/>
      <c r="F5" s="429"/>
      <c r="G5" s="429" t="s">
        <v>276</v>
      </c>
      <c r="H5" s="432" t="s">
        <v>277</v>
      </c>
      <c r="I5" s="432" t="s">
        <v>372</v>
      </c>
      <c r="J5" s="216"/>
      <c r="K5" s="216"/>
      <c r="L5" s="216"/>
      <c r="M5" s="216"/>
      <c r="N5" s="216"/>
      <c r="O5" s="216"/>
      <c r="P5" s="216"/>
      <c r="Q5" s="216"/>
    </row>
    <row r="6" spans="1:17" ht="57" customHeight="1">
      <c r="A6" s="433" t="s">
        <v>453</v>
      </c>
      <c r="B6" s="316" t="s">
        <v>276</v>
      </c>
      <c r="C6" s="330">
        <v>950001</v>
      </c>
      <c r="D6" s="330">
        <v>2849999</v>
      </c>
      <c r="E6" s="330">
        <v>3800000</v>
      </c>
      <c r="F6" s="330">
        <v>0</v>
      </c>
      <c r="G6" s="330">
        <v>3800000</v>
      </c>
      <c r="H6" s="330">
        <v>0</v>
      </c>
      <c r="I6" s="330">
        <v>0</v>
      </c>
      <c r="J6" s="66"/>
      <c r="K6" s="66"/>
      <c r="L6" s="66"/>
      <c r="M6" s="66"/>
      <c r="N6" s="66"/>
      <c r="O6" s="66"/>
      <c r="P6" s="66"/>
      <c r="Q6" s="66"/>
    </row>
    <row r="7" spans="1:17" ht="27" customHeight="1">
      <c r="A7" s="434" t="s">
        <v>59</v>
      </c>
      <c r="B7" s="434"/>
      <c r="C7" s="435">
        <f>SUM(C6:C6)</f>
        <v>950001</v>
      </c>
      <c r="D7" s="435">
        <f>SUM(D6:D6)</f>
        <v>2849999</v>
      </c>
      <c r="E7" s="435">
        <f>SUM(E6:E6)</f>
        <v>3800000</v>
      </c>
      <c r="F7" s="435">
        <f>SUM(F6:F6)</f>
        <v>0</v>
      </c>
      <c r="G7" s="435">
        <v>3800000</v>
      </c>
      <c r="H7" s="435">
        <f>SUM(H6:H6)</f>
        <v>0</v>
      </c>
      <c r="I7" s="435">
        <f>SUM(I6:I6)</f>
        <v>0</v>
      </c>
      <c r="J7" s="66"/>
      <c r="K7" s="66"/>
      <c r="L7" s="66"/>
      <c r="M7" s="66"/>
      <c r="N7" s="66"/>
      <c r="O7" s="66"/>
      <c r="P7" s="66"/>
      <c r="Q7" s="66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0"/>
  <sheetViews>
    <sheetView view="pageBreakPreview" zoomScale="120" zoomScaleNormal="100" zoomScaleSheetLayoutView="120" workbookViewId="0">
      <selection activeCell="D5" sqref="D5"/>
    </sheetView>
  </sheetViews>
  <sheetFormatPr defaultRowHeight="14.4"/>
  <cols>
    <col min="1" max="1" width="3.6640625" customWidth="1"/>
    <col min="2" max="2" width="32.109375" customWidth="1"/>
    <col min="3" max="3" width="12.6640625" customWidth="1"/>
    <col min="4" max="4" width="12.44140625" bestFit="1" customWidth="1"/>
    <col min="5" max="5" width="13.6640625" customWidth="1"/>
    <col min="6" max="7" width="14.44140625" customWidth="1"/>
    <col min="8" max="8" width="14.88671875" customWidth="1"/>
    <col min="9" max="9" width="16.5546875" customWidth="1"/>
    <col min="253" max="253" width="3.6640625" customWidth="1"/>
    <col min="254" max="254" width="40.6640625" customWidth="1"/>
    <col min="255" max="255" width="10.88671875" customWidth="1"/>
    <col min="256" max="256" width="10.6640625" customWidth="1"/>
    <col min="257" max="257" width="9.88671875" customWidth="1"/>
    <col min="258" max="261" width="10.6640625" customWidth="1"/>
    <col min="509" max="509" width="3.6640625" customWidth="1"/>
    <col min="510" max="510" width="40.6640625" customWidth="1"/>
    <col min="511" max="511" width="10.88671875" customWidth="1"/>
    <col min="512" max="512" width="10.6640625" customWidth="1"/>
    <col min="513" max="513" width="9.88671875" customWidth="1"/>
    <col min="514" max="517" width="10.6640625" customWidth="1"/>
    <col min="765" max="765" width="3.6640625" customWidth="1"/>
    <col min="766" max="766" width="40.6640625" customWidth="1"/>
    <col min="767" max="767" width="10.88671875" customWidth="1"/>
    <col min="768" max="768" width="10.6640625" customWidth="1"/>
    <col min="769" max="769" width="9.88671875" customWidth="1"/>
    <col min="770" max="773" width="10.6640625" customWidth="1"/>
    <col min="1021" max="1021" width="3.6640625" customWidth="1"/>
    <col min="1022" max="1022" width="40.6640625" customWidth="1"/>
    <col min="1023" max="1023" width="10.88671875" customWidth="1"/>
    <col min="1024" max="1024" width="10.6640625" customWidth="1"/>
    <col min="1025" max="1025" width="9.88671875" customWidth="1"/>
    <col min="1026" max="1029" width="10.6640625" customWidth="1"/>
    <col min="1277" max="1277" width="3.6640625" customWidth="1"/>
    <col min="1278" max="1278" width="40.6640625" customWidth="1"/>
    <col min="1279" max="1279" width="10.88671875" customWidth="1"/>
    <col min="1280" max="1280" width="10.6640625" customWidth="1"/>
    <col min="1281" max="1281" width="9.88671875" customWidth="1"/>
    <col min="1282" max="1285" width="10.6640625" customWidth="1"/>
    <col min="1533" max="1533" width="3.6640625" customWidth="1"/>
    <col min="1534" max="1534" width="40.6640625" customWidth="1"/>
    <col min="1535" max="1535" width="10.88671875" customWidth="1"/>
    <col min="1536" max="1536" width="10.6640625" customWidth="1"/>
    <col min="1537" max="1537" width="9.88671875" customWidth="1"/>
    <col min="1538" max="1541" width="10.6640625" customWidth="1"/>
    <col min="1789" max="1789" width="3.6640625" customWidth="1"/>
    <col min="1790" max="1790" width="40.6640625" customWidth="1"/>
    <col min="1791" max="1791" width="10.88671875" customWidth="1"/>
    <col min="1792" max="1792" width="10.6640625" customWidth="1"/>
    <col min="1793" max="1793" width="9.88671875" customWidth="1"/>
    <col min="1794" max="1797" width="10.6640625" customWidth="1"/>
    <col min="2045" max="2045" width="3.6640625" customWidth="1"/>
    <col min="2046" max="2046" width="40.6640625" customWidth="1"/>
    <col min="2047" max="2047" width="10.88671875" customWidth="1"/>
    <col min="2048" max="2048" width="10.6640625" customWidth="1"/>
    <col min="2049" max="2049" width="9.88671875" customWidth="1"/>
    <col min="2050" max="2053" width="10.6640625" customWidth="1"/>
    <col min="2301" max="2301" width="3.6640625" customWidth="1"/>
    <col min="2302" max="2302" width="40.6640625" customWidth="1"/>
    <col min="2303" max="2303" width="10.88671875" customWidth="1"/>
    <col min="2304" max="2304" width="10.6640625" customWidth="1"/>
    <col min="2305" max="2305" width="9.88671875" customWidth="1"/>
    <col min="2306" max="2309" width="10.6640625" customWidth="1"/>
    <col min="2557" max="2557" width="3.6640625" customWidth="1"/>
    <col min="2558" max="2558" width="40.6640625" customWidth="1"/>
    <col min="2559" max="2559" width="10.88671875" customWidth="1"/>
    <col min="2560" max="2560" width="10.6640625" customWidth="1"/>
    <col min="2561" max="2561" width="9.88671875" customWidth="1"/>
    <col min="2562" max="2565" width="10.6640625" customWidth="1"/>
    <col min="2813" max="2813" width="3.6640625" customWidth="1"/>
    <col min="2814" max="2814" width="40.6640625" customWidth="1"/>
    <col min="2815" max="2815" width="10.88671875" customWidth="1"/>
    <col min="2816" max="2816" width="10.6640625" customWidth="1"/>
    <col min="2817" max="2817" width="9.88671875" customWidth="1"/>
    <col min="2818" max="2821" width="10.6640625" customWidth="1"/>
    <col min="3069" max="3069" width="3.6640625" customWidth="1"/>
    <col min="3070" max="3070" width="40.6640625" customWidth="1"/>
    <col min="3071" max="3071" width="10.88671875" customWidth="1"/>
    <col min="3072" max="3072" width="10.6640625" customWidth="1"/>
    <col min="3073" max="3073" width="9.88671875" customWidth="1"/>
    <col min="3074" max="3077" width="10.6640625" customWidth="1"/>
    <col min="3325" max="3325" width="3.6640625" customWidth="1"/>
    <col min="3326" max="3326" width="40.6640625" customWidth="1"/>
    <col min="3327" max="3327" width="10.88671875" customWidth="1"/>
    <col min="3328" max="3328" width="10.6640625" customWidth="1"/>
    <col min="3329" max="3329" width="9.88671875" customWidth="1"/>
    <col min="3330" max="3333" width="10.6640625" customWidth="1"/>
    <col min="3581" max="3581" width="3.6640625" customWidth="1"/>
    <col min="3582" max="3582" width="40.6640625" customWidth="1"/>
    <col min="3583" max="3583" width="10.88671875" customWidth="1"/>
    <col min="3584" max="3584" width="10.6640625" customWidth="1"/>
    <col min="3585" max="3585" width="9.88671875" customWidth="1"/>
    <col min="3586" max="3589" width="10.6640625" customWidth="1"/>
    <col min="3837" max="3837" width="3.6640625" customWidth="1"/>
    <col min="3838" max="3838" width="40.6640625" customWidth="1"/>
    <col min="3839" max="3839" width="10.88671875" customWidth="1"/>
    <col min="3840" max="3840" width="10.6640625" customWidth="1"/>
    <col min="3841" max="3841" width="9.88671875" customWidth="1"/>
    <col min="3842" max="3845" width="10.6640625" customWidth="1"/>
    <col min="4093" max="4093" width="3.6640625" customWidth="1"/>
    <col min="4094" max="4094" width="40.6640625" customWidth="1"/>
    <col min="4095" max="4095" width="10.88671875" customWidth="1"/>
    <col min="4096" max="4096" width="10.6640625" customWidth="1"/>
    <col min="4097" max="4097" width="9.88671875" customWidth="1"/>
    <col min="4098" max="4101" width="10.6640625" customWidth="1"/>
    <col min="4349" max="4349" width="3.6640625" customWidth="1"/>
    <col min="4350" max="4350" width="40.6640625" customWidth="1"/>
    <col min="4351" max="4351" width="10.88671875" customWidth="1"/>
    <col min="4352" max="4352" width="10.6640625" customWidth="1"/>
    <col min="4353" max="4353" width="9.88671875" customWidth="1"/>
    <col min="4354" max="4357" width="10.6640625" customWidth="1"/>
    <col min="4605" max="4605" width="3.6640625" customWidth="1"/>
    <col min="4606" max="4606" width="40.6640625" customWidth="1"/>
    <col min="4607" max="4607" width="10.88671875" customWidth="1"/>
    <col min="4608" max="4608" width="10.6640625" customWidth="1"/>
    <col min="4609" max="4609" width="9.88671875" customWidth="1"/>
    <col min="4610" max="4613" width="10.6640625" customWidth="1"/>
    <col min="4861" max="4861" width="3.6640625" customWidth="1"/>
    <col min="4862" max="4862" width="40.6640625" customWidth="1"/>
    <col min="4863" max="4863" width="10.88671875" customWidth="1"/>
    <col min="4864" max="4864" width="10.6640625" customWidth="1"/>
    <col min="4865" max="4865" width="9.88671875" customWidth="1"/>
    <col min="4866" max="4869" width="10.6640625" customWidth="1"/>
    <col min="5117" max="5117" width="3.6640625" customWidth="1"/>
    <col min="5118" max="5118" width="40.6640625" customWidth="1"/>
    <col min="5119" max="5119" width="10.88671875" customWidth="1"/>
    <col min="5120" max="5120" width="10.6640625" customWidth="1"/>
    <col min="5121" max="5121" width="9.88671875" customWidth="1"/>
    <col min="5122" max="5125" width="10.6640625" customWidth="1"/>
    <col min="5373" max="5373" width="3.6640625" customWidth="1"/>
    <col min="5374" max="5374" width="40.6640625" customWidth="1"/>
    <col min="5375" max="5375" width="10.88671875" customWidth="1"/>
    <col min="5376" max="5376" width="10.6640625" customWidth="1"/>
    <col min="5377" max="5377" width="9.88671875" customWidth="1"/>
    <col min="5378" max="5381" width="10.6640625" customWidth="1"/>
    <col min="5629" max="5629" width="3.6640625" customWidth="1"/>
    <col min="5630" max="5630" width="40.6640625" customWidth="1"/>
    <col min="5631" max="5631" width="10.88671875" customWidth="1"/>
    <col min="5632" max="5632" width="10.6640625" customWidth="1"/>
    <col min="5633" max="5633" width="9.88671875" customWidth="1"/>
    <col min="5634" max="5637" width="10.6640625" customWidth="1"/>
    <col min="5885" max="5885" width="3.6640625" customWidth="1"/>
    <col min="5886" max="5886" width="40.6640625" customWidth="1"/>
    <col min="5887" max="5887" width="10.88671875" customWidth="1"/>
    <col min="5888" max="5888" width="10.6640625" customWidth="1"/>
    <col min="5889" max="5889" width="9.88671875" customWidth="1"/>
    <col min="5890" max="5893" width="10.6640625" customWidth="1"/>
    <col min="6141" max="6141" width="3.6640625" customWidth="1"/>
    <col min="6142" max="6142" width="40.6640625" customWidth="1"/>
    <col min="6143" max="6143" width="10.88671875" customWidth="1"/>
    <col min="6144" max="6144" width="10.6640625" customWidth="1"/>
    <col min="6145" max="6145" width="9.88671875" customWidth="1"/>
    <col min="6146" max="6149" width="10.6640625" customWidth="1"/>
    <col min="6397" max="6397" width="3.6640625" customWidth="1"/>
    <col min="6398" max="6398" width="40.6640625" customWidth="1"/>
    <col min="6399" max="6399" width="10.88671875" customWidth="1"/>
    <col min="6400" max="6400" width="10.6640625" customWidth="1"/>
    <col min="6401" max="6401" width="9.88671875" customWidth="1"/>
    <col min="6402" max="6405" width="10.6640625" customWidth="1"/>
    <col min="6653" max="6653" width="3.6640625" customWidth="1"/>
    <col min="6654" max="6654" width="40.6640625" customWidth="1"/>
    <col min="6655" max="6655" width="10.88671875" customWidth="1"/>
    <col min="6656" max="6656" width="10.6640625" customWidth="1"/>
    <col min="6657" max="6657" width="9.88671875" customWidth="1"/>
    <col min="6658" max="6661" width="10.6640625" customWidth="1"/>
    <col min="6909" max="6909" width="3.6640625" customWidth="1"/>
    <col min="6910" max="6910" width="40.6640625" customWidth="1"/>
    <col min="6911" max="6911" width="10.88671875" customWidth="1"/>
    <col min="6912" max="6912" width="10.6640625" customWidth="1"/>
    <col min="6913" max="6913" width="9.88671875" customWidth="1"/>
    <col min="6914" max="6917" width="10.6640625" customWidth="1"/>
    <col min="7165" max="7165" width="3.6640625" customWidth="1"/>
    <col min="7166" max="7166" width="40.6640625" customWidth="1"/>
    <col min="7167" max="7167" width="10.88671875" customWidth="1"/>
    <col min="7168" max="7168" width="10.6640625" customWidth="1"/>
    <col min="7169" max="7169" width="9.88671875" customWidth="1"/>
    <col min="7170" max="7173" width="10.6640625" customWidth="1"/>
    <col min="7421" max="7421" width="3.6640625" customWidth="1"/>
    <col min="7422" max="7422" width="40.6640625" customWidth="1"/>
    <col min="7423" max="7423" width="10.88671875" customWidth="1"/>
    <col min="7424" max="7424" width="10.6640625" customWidth="1"/>
    <col min="7425" max="7425" width="9.88671875" customWidth="1"/>
    <col min="7426" max="7429" width="10.6640625" customWidth="1"/>
    <col min="7677" max="7677" width="3.6640625" customWidth="1"/>
    <col min="7678" max="7678" width="40.6640625" customWidth="1"/>
    <col min="7679" max="7679" width="10.88671875" customWidth="1"/>
    <col min="7680" max="7680" width="10.6640625" customWidth="1"/>
    <col min="7681" max="7681" width="9.88671875" customWidth="1"/>
    <col min="7682" max="7685" width="10.6640625" customWidth="1"/>
    <col min="7933" max="7933" width="3.6640625" customWidth="1"/>
    <col min="7934" max="7934" width="40.6640625" customWidth="1"/>
    <col min="7935" max="7935" width="10.88671875" customWidth="1"/>
    <col min="7936" max="7936" width="10.6640625" customWidth="1"/>
    <col min="7937" max="7937" width="9.88671875" customWidth="1"/>
    <col min="7938" max="7941" width="10.6640625" customWidth="1"/>
    <col min="8189" max="8189" width="3.6640625" customWidth="1"/>
    <col min="8190" max="8190" width="40.6640625" customWidth="1"/>
    <col min="8191" max="8191" width="10.88671875" customWidth="1"/>
    <col min="8192" max="8192" width="10.6640625" customWidth="1"/>
    <col min="8193" max="8193" width="9.88671875" customWidth="1"/>
    <col min="8194" max="8197" width="10.6640625" customWidth="1"/>
    <col min="8445" max="8445" width="3.6640625" customWidth="1"/>
    <col min="8446" max="8446" width="40.6640625" customWidth="1"/>
    <col min="8447" max="8447" width="10.88671875" customWidth="1"/>
    <col min="8448" max="8448" width="10.6640625" customWidth="1"/>
    <col min="8449" max="8449" width="9.88671875" customWidth="1"/>
    <col min="8450" max="8453" width="10.6640625" customWidth="1"/>
    <col min="8701" max="8701" width="3.6640625" customWidth="1"/>
    <col min="8702" max="8702" width="40.6640625" customWidth="1"/>
    <col min="8703" max="8703" width="10.88671875" customWidth="1"/>
    <col min="8704" max="8704" width="10.6640625" customWidth="1"/>
    <col min="8705" max="8705" width="9.88671875" customWidth="1"/>
    <col min="8706" max="8709" width="10.6640625" customWidth="1"/>
    <col min="8957" max="8957" width="3.6640625" customWidth="1"/>
    <col min="8958" max="8958" width="40.6640625" customWidth="1"/>
    <col min="8959" max="8959" width="10.88671875" customWidth="1"/>
    <col min="8960" max="8960" width="10.6640625" customWidth="1"/>
    <col min="8961" max="8961" width="9.88671875" customWidth="1"/>
    <col min="8962" max="8965" width="10.6640625" customWidth="1"/>
    <col min="9213" max="9213" width="3.6640625" customWidth="1"/>
    <col min="9214" max="9214" width="40.6640625" customWidth="1"/>
    <col min="9215" max="9215" width="10.88671875" customWidth="1"/>
    <col min="9216" max="9216" width="10.6640625" customWidth="1"/>
    <col min="9217" max="9217" width="9.88671875" customWidth="1"/>
    <col min="9218" max="9221" width="10.6640625" customWidth="1"/>
    <col min="9469" max="9469" width="3.6640625" customWidth="1"/>
    <col min="9470" max="9470" width="40.6640625" customWidth="1"/>
    <col min="9471" max="9471" width="10.88671875" customWidth="1"/>
    <col min="9472" max="9472" width="10.6640625" customWidth="1"/>
    <col min="9473" max="9473" width="9.88671875" customWidth="1"/>
    <col min="9474" max="9477" width="10.6640625" customWidth="1"/>
    <col min="9725" max="9725" width="3.6640625" customWidth="1"/>
    <col min="9726" max="9726" width="40.6640625" customWidth="1"/>
    <col min="9727" max="9727" width="10.88671875" customWidth="1"/>
    <col min="9728" max="9728" width="10.6640625" customWidth="1"/>
    <col min="9729" max="9729" width="9.88671875" customWidth="1"/>
    <col min="9730" max="9733" width="10.6640625" customWidth="1"/>
    <col min="9981" max="9981" width="3.6640625" customWidth="1"/>
    <col min="9982" max="9982" width="40.6640625" customWidth="1"/>
    <col min="9983" max="9983" width="10.88671875" customWidth="1"/>
    <col min="9984" max="9984" width="10.6640625" customWidth="1"/>
    <col min="9985" max="9985" width="9.88671875" customWidth="1"/>
    <col min="9986" max="9989" width="10.6640625" customWidth="1"/>
    <col min="10237" max="10237" width="3.6640625" customWidth="1"/>
    <col min="10238" max="10238" width="40.6640625" customWidth="1"/>
    <col min="10239" max="10239" width="10.88671875" customWidth="1"/>
    <col min="10240" max="10240" width="10.6640625" customWidth="1"/>
    <col min="10241" max="10241" width="9.88671875" customWidth="1"/>
    <col min="10242" max="10245" width="10.6640625" customWidth="1"/>
    <col min="10493" max="10493" width="3.6640625" customWidth="1"/>
    <col min="10494" max="10494" width="40.6640625" customWidth="1"/>
    <col min="10495" max="10495" width="10.88671875" customWidth="1"/>
    <col min="10496" max="10496" width="10.6640625" customWidth="1"/>
    <col min="10497" max="10497" width="9.88671875" customWidth="1"/>
    <col min="10498" max="10501" width="10.6640625" customWidth="1"/>
    <col min="10749" max="10749" width="3.6640625" customWidth="1"/>
    <col min="10750" max="10750" width="40.6640625" customWidth="1"/>
    <col min="10751" max="10751" width="10.88671875" customWidth="1"/>
    <col min="10752" max="10752" width="10.6640625" customWidth="1"/>
    <col min="10753" max="10753" width="9.88671875" customWidth="1"/>
    <col min="10754" max="10757" width="10.6640625" customWidth="1"/>
    <col min="11005" max="11005" width="3.6640625" customWidth="1"/>
    <col min="11006" max="11006" width="40.6640625" customWidth="1"/>
    <col min="11007" max="11007" width="10.88671875" customWidth="1"/>
    <col min="11008" max="11008" width="10.6640625" customWidth="1"/>
    <col min="11009" max="11009" width="9.88671875" customWidth="1"/>
    <col min="11010" max="11013" width="10.6640625" customWidth="1"/>
    <col min="11261" max="11261" width="3.6640625" customWidth="1"/>
    <col min="11262" max="11262" width="40.6640625" customWidth="1"/>
    <col min="11263" max="11263" width="10.88671875" customWidth="1"/>
    <col min="11264" max="11264" width="10.6640625" customWidth="1"/>
    <col min="11265" max="11265" width="9.88671875" customWidth="1"/>
    <col min="11266" max="11269" width="10.6640625" customWidth="1"/>
    <col min="11517" max="11517" width="3.6640625" customWidth="1"/>
    <col min="11518" max="11518" width="40.6640625" customWidth="1"/>
    <col min="11519" max="11519" width="10.88671875" customWidth="1"/>
    <col min="11520" max="11520" width="10.6640625" customWidth="1"/>
    <col min="11521" max="11521" width="9.88671875" customWidth="1"/>
    <col min="11522" max="11525" width="10.6640625" customWidth="1"/>
    <col min="11773" max="11773" width="3.6640625" customWidth="1"/>
    <col min="11774" max="11774" width="40.6640625" customWidth="1"/>
    <col min="11775" max="11775" width="10.88671875" customWidth="1"/>
    <col min="11776" max="11776" width="10.6640625" customWidth="1"/>
    <col min="11777" max="11777" width="9.88671875" customWidth="1"/>
    <col min="11778" max="11781" width="10.6640625" customWidth="1"/>
    <col min="12029" max="12029" width="3.6640625" customWidth="1"/>
    <col min="12030" max="12030" width="40.6640625" customWidth="1"/>
    <col min="12031" max="12031" width="10.88671875" customWidth="1"/>
    <col min="12032" max="12032" width="10.6640625" customWidth="1"/>
    <col min="12033" max="12033" width="9.88671875" customWidth="1"/>
    <col min="12034" max="12037" width="10.6640625" customWidth="1"/>
    <col min="12285" max="12285" width="3.6640625" customWidth="1"/>
    <col min="12286" max="12286" width="40.6640625" customWidth="1"/>
    <col min="12287" max="12287" width="10.88671875" customWidth="1"/>
    <col min="12288" max="12288" width="10.6640625" customWidth="1"/>
    <col min="12289" max="12289" width="9.88671875" customWidth="1"/>
    <col min="12290" max="12293" width="10.6640625" customWidth="1"/>
    <col min="12541" max="12541" width="3.6640625" customWidth="1"/>
    <col min="12542" max="12542" width="40.6640625" customWidth="1"/>
    <col min="12543" max="12543" width="10.88671875" customWidth="1"/>
    <col min="12544" max="12544" width="10.6640625" customWidth="1"/>
    <col min="12545" max="12545" width="9.88671875" customWidth="1"/>
    <col min="12546" max="12549" width="10.6640625" customWidth="1"/>
    <col min="12797" max="12797" width="3.6640625" customWidth="1"/>
    <col min="12798" max="12798" width="40.6640625" customWidth="1"/>
    <col min="12799" max="12799" width="10.88671875" customWidth="1"/>
    <col min="12800" max="12800" width="10.6640625" customWidth="1"/>
    <col min="12801" max="12801" width="9.88671875" customWidth="1"/>
    <col min="12802" max="12805" width="10.6640625" customWidth="1"/>
    <col min="13053" max="13053" width="3.6640625" customWidth="1"/>
    <col min="13054" max="13054" width="40.6640625" customWidth="1"/>
    <col min="13055" max="13055" width="10.88671875" customWidth="1"/>
    <col min="13056" max="13056" width="10.6640625" customWidth="1"/>
    <col min="13057" max="13057" width="9.88671875" customWidth="1"/>
    <col min="13058" max="13061" width="10.6640625" customWidth="1"/>
    <col min="13309" max="13309" width="3.6640625" customWidth="1"/>
    <col min="13310" max="13310" width="40.6640625" customWidth="1"/>
    <col min="13311" max="13311" width="10.88671875" customWidth="1"/>
    <col min="13312" max="13312" width="10.6640625" customWidth="1"/>
    <col min="13313" max="13313" width="9.88671875" customWidth="1"/>
    <col min="13314" max="13317" width="10.6640625" customWidth="1"/>
    <col min="13565" max="13565" width="3.6640625" customWidth="1"/>
    <col min="13566" max="13566" width="40.6640625" customWidth="1"/>
    <col min="13567" max="13567" width="10.88671875" customWidth="1"/>
    <col min="13568" max="13568" width="10.6640625" customWidth="1"/>
    <col min="13569" max="13569" width="9.88671875" customWidth="1"/>
    <col min="13570" max="13573" width="10.6640625" customWidth="1"/>
    <col min="13821" max="13821" width="3.6640625" customWidth="1"/>
    <col min="13822" max="13822" width="40.6640625" customWidth="1"/>
    <col min="13823" max="13823" width="10.88671875" customWidth="1"/>
    <col min="13824" max="13824" width="10.6640625" customWidth="1"/>
    <col min="13825" max="13825" width="9.88671875" customWidth="1"/>
    <col min="13826" max="13829" width="10.6640625" customWidth="1"/>
    <col min="14077" max="14077" width="3.6640625" customWidth="1"/>
    <col min="14078" max="14078" width="40.6640625" customWidth="1"/>
    <col min="14079" max="14079" width="10.88671875" customWidth="1"/>
    <col min="14080" max="14080" width="10.6640625" customWidth="1"/>
    <col min="14081" max="14081" width="9.88671875" customWidth="1"/>
    <col min="14082" max="14085" width="10.6640625" customWidth="1"/>
    <col min="14333" max="14333" width="3.6640625" customWidth="1"/>
    <col min="14334" max="14334" width="40.6640625" customWidth="1"/>
    <col min="14335" max="14335" width="10.88671875" customWidth="1"/>
    <col min="14336" max="14336" width="10.6640625" customWidth="1"/>
    <col min="14337" max="14337" width="9.88671875" customWidth="1"/>
    <col min="14338" max="14341" width="10.6640625" customWidth="1"/>
    <col min="14589" max="14589" width="3.6640625" customWidth="1"/>
    <col min="14590" max="14590" width="40.6640625" customWidth="1"/>
    <col min="14591" max="14591" width="10.88671875" customWidth="1"/>
    <col min="14592" max="14592" width="10.6640625" customWidth="1"/>
    <col min="14593" max="14593" width="9.88671875" customWidth="1"/>
    <col min="14594" max="14597" width="10.6640625" customWidth="1"/>
    <col min="14845" max="14845" width="3.6640625" customWidth="1"/>
    <col min="14846" max="14846" width="40.6640625" customWidth="1"/>
    <col min="14847" max="14847" width="10.88671875" customWidth="1"/>
    <col min="14848" max="14848" width="10.6640625" customWidth="1"/>
    <col min="14849" max="14849" width="9.88671875" customWidth="1"/>
    <col min="14850" max="14853" width="10.6640625" customWidth="1"/>
    <col min="15101" max="15101" width="3.6640625" customWidth="1"/>
    <col min="15102" max="15102" width="40.6640625" customWidth="1"/>
    <col min="15103" max="15103" width="10.88671875" customWidth="1"/>
    <col min="15104" max="15104" width="10.6640625" customWidth="1"/>
    <col min="15105" max="15105" width="9.88671875" customWidth="1"/>
    <col min="15106" max="15109" width="10.6640625" customWidth="1"/>
    <col min="15357" max="15357" width="3.6640625" customWidth="1"/>
    <col min="15358" max="15358" width="40.6640625" customWidth="1"/>
    <col min="15359" max="15359" width="10.88671875" customWidth="1"/>
    <col min="15360" max="15360" width="10.6640625" customWidth="1"/>
    <col min="15361" max="15361" width="9.88671875" customWidth="1"/>
    <col min="15362" max="15365" width="10.6640625" customWidth="1"/>
    <col min="15613" max="15613" width="3.6640625" customWidth="1"/>
    <col min="15614" max="15614" width="40.6640625" customWidth="1"/>
    <col min="15615" max="15615" width="10.88671875" customWidth="1"/>
    <col min="15616" max="15616" width="10.6640625" customWidth="1"/>
    <col min="15617" max="15617" width="9.88671875" customWidth="1"/>
    <col min="15618" max="15621" width="10.6640625" customWidth="1"/>
    <col min="15869" max="15869" width="3.6640625" customWidth="1"/>
    <col min="15870" max="15870" width="40.6640625" customWidth="1"/>
    <col min="15871" max="15871" width="10.88671875" customWidth="1"/>
    <col min="15872" max="15872" width="10.6640625" customWidth="1"/>
    <col min="15873" max="15873" width="9.88671875" customWidth="1"/>
    <col min="15874" max="15877" width="10.6640625" customWidth="1"/>
    <col min="16125" max="16125" width="3.6640625" customWidth="1"/>
    <col min="16126" max="16126" width="40.6640625" customWidth="1"/>
    <col min="16127" max="16127" width="10.88671875" customWidth="1"/>
    <col min="16128" max="16128" width="10.6640625" customWidth="1"/>
    <col min="16129" max="16129" width="9.88671875" customWidth="1"/>
    <col min="16130" max="16133" width="10.6640625" customWidth="1"/>
  </cols>
  <sheetData>
    <row r="1" spans="1:9">
      <c r="B1" s="447" t="s">
        <v>517</v>
      </c>
      <c r="C1" s="447"/>
      <c r="D1" s="447"/>
      <c r="E1" s="447"/>
      <c r="F1" s="440"/>
      <c r="G1" s="440"/>
      <c r="H1" s="440"/>
      <c r="I1" s="440"/>
    </row>
    <row r="2" spans="1:9" ht="28.95" customHeight="1">
      <c r="A2" s="444" t="s">
        <v>278</v>
      </c>
      <c r="B2" s="445"/>
      <c r="C2" s="445"/>
      <c r="D2" s="445"/>
      <c r="E2" s="445"/>
      <c r="F2" s="443"/>
      <c r="G2" s="443"/>
      <c r="H2" s="446"/>
      <c r="I2" s="437"/>
    </row>
    <row r="3" spans="1:9" ht="52.8">
      <c r="A3" s="4"/>
      <c r="B3" s="273"/>
      <c r="C3" s="360" t="s">
        <v>376</v>
      </c>
      <c r="D3" s="360" t="s">
        <v>431</v>
      </c>
      <c r="E3" s="190" t="s">
        <v>374</v>
      </c>
      <c r="F3" s="406" t="s">
        <v>440</v>
      </c>
      <c r="G3" s="407" t="s">
        <v>442</v>
      </c>
      <c r="H3" s="406" t="s">
        <v>441</v>
      </c>
      <c r="I3" s="407" t="s">
        <v>514</v>
      </c>
    </row>
    <row r="4" spans="1:9">
      <c r="A4" s="4">
        <v>1</v>
      </c>
      <c r="B4" s="215" t="s">
        <v>0</v>
      </c>
      <c r="C4" s="168"/>
      <c r="D4" s="168"/>
      <c r="E4" s="168"/>
      <c r="F4" s="370"/>
      <c r="G4" s="168"/>
      <c r="H4" s="370"/>
      <c r="I4" s="168"/>
    </row>
    <row r="5" spans="1:9" ht="31.2">
      <c r="A5" s="4">
        <v>2</v>
      </c>
      <c r="B5" s="274" t="s">
        <v>202</v>
      </c>
      <c r="C5" s="275">
        <v>7655130</v>
      </c>
      <c r="D5" s="275">
        <v>7666448</v>
      </c>
      <c r="E5" s="275">
        <v>7758814</v>
      </c>
      <c r="F5" s="371">
        <v>7790142</v>
      </c>
      <c r="G5" s="275">
        <v>7790142</v>
      </c>
      <c r="H5" s="371">
        <v>8999176</v>
      </c>
      <c r="I5" s="371">
        <v>8999176</v>
      </c>
    </row>
    <row r="6" spans="1:9" ht="46.8">
      <c r="A6" s="4">
        <v>3</v>
      </c>
      <c r="B6" s="274" t="s">
        <v>45</v>
      </c>
      <c r="C6" s="275">
        <v>0</v>
      </c>
      <c r="D6" s="275">
        <v>0</v>
      </c>
      <c r="E6" s="275">
        <v>0</v>
      </c>
      <c r="F6" s="371">
        <v>0</v>
      </c>
      <c r="G6" s="275">
        <v>0</v>
      </c>
      <c r="H6" s="371">
        <v>0</v>
      </c>
      <c r="I6" s="371">
        <v>0</v>
      </c>
    </row>
    <row r="7" spans="1:9" ht="62.4">
      <c r="A7" s="4">
        <v>4</v>
      </c>
      <c r="B7" s="274" t="s">
        <v>46</v>
      </c>
      <c r="C7" s="275">
        <v>1539000</v>
      </c>
      <c r="D7" s="275">
        <v>1472000</v>
      </c>
      <c r="E7" s="275">
        <v>1744500</v>
      </c>
      <c r="F7" s="371">
        <v>1744500</v>
      </c>
      <c r="G7" s="275">
        <v>1744500</v>
      </c>
      <c r="H7" s="371">
        <v>1286000</v>
      </c>
      <c r="I7" s="371">
        <v>1286000</v>
      </c>
    </row>
    <row r="8" spans="1:9" ht="31.2">
      <c r="A8" s="4">
        <v>5</v>
      </c>
      <c r="B8" s="274" t="s">
        <v>254</v>
      </c>
      <c r="C8" s="275">
        <v>1200000</v>
      </c>
      <c r="D8" s="275">
        <v>1800000</v>
      </c>
      <c r="E8" s="275">
        <v>1800000</v>
      </c>
      <c r="F8" s="371">
        <v>1800000</v>
      </c>
      <c r="G8" s="275">
        <v>1800000</v>
      </c>
      <c r="H8" s="371">
        <v>1800000</v>
      </c>
      <c r="I8" s="371">
        <v>1800000</v>
      </c>
    </row>
    <row r="9" spans="1:9" ht="46.8">
      <c r="A9" s="4">
        <v>6</v>
      </c>
      <c r="B9" s="274" t="s">
        <v>1</v>
      </c>
      <c r="C9" s="276">
        <v>928128</v>
      </c>
      <c r="D9" s="275">
        <v>245158</v>
      </c>
      <c r="E9" s="275">
        <v>0</v>
      </c>
      <c r="F9" s="371">
        <v>0</v>
      </c>
      <c r="G9" s="275">
        <v>0</v>
      </c>
      <c r="H9" s="371">
        <v>0</v>
      </c>
      <c r="I9" s="371">
        <v>0</v>
      </c>
    </row>
    <row r="10" spans="1:9" ht="27" customHeight="1">
      <c r="A10" s="4">
        <v>7</v>
      </c>
      <c r="B10" s="277" t="s">
        <v>257</v>
      </c>
      <c r="C10" s="279">
        <f t="shared" ref="C10:I10" si="0">SUM(C4:C9)</f>
        <v>11322258</v>
      </c>
      <c r="D10" s="278">
        <f t="shared" si="0"/>
        <v>11183606</v>
      </c>
      <c r="E10" s="278">
        <f t="shared" si="0"/>
        <v>11303314</v>
      </c>
      <c r="F10" s="372">
        <f t="shared" si="0"/>
        <v>11334642</v>
      </c>
      <c r="G10" s="372">
        <f t="shared" si="0"/>
        <v>11334642</v>
      </c>
      <c r="H10" s="372">
        <f t="shared" si="0"/>
        <v>12085176</v>
      </c>
      <c r="I10" s="372">
        <f t="shared" si="0"/>
        <v>12085176</v>
      </c>
    </row>
    <row r="11" spans="1:9" ht="15.6">
      <c r="A11" s="4">
        <v>8</v>
      </c>
      <c r="B11" s="234" t="s">
        <v>47</v>
      </c>
      <c r="C11" s="275"/>
      <c r="D11" s="275"/>
      <c r="E11" s="275"/>
      <c r="F11" s="371"/>
      <c r="G11" s="275"/>
      <c r="H11" s="371"/>
      <c r="I11" s="275"/>
    </row>
    <row r="12" spans="1:9" ht="15.6">
      <c r="A12" s="4">
        <v>9</v>
      </c>
      <c r="B12" s="257" t="s">
        <v>34</v>
      </c>
      <c r="C12" s="275">
        <v>1023083</v>
      </c>
      <c r="D12" s="275">
        <v>988281</v>
      </c>
      <c r="E12" s="275">
        <v>1000000</v>
      </c>
      <c r="F12" s="371">
        <v>1000000</v>
      </c>
      <c r="G12" s="275">
        <v>1045333</v>
      </c>
      <c r="H12" s="371">
        <v>1060000</v>
      </c>
      <c r="I12" s="371">
        <v>1060000</v>
      </c>
    </row>
    <row r="13" spans="1:9" ht="31.2">
      <c r="A13" s="4">
        <v>10</v>
      </c>
      <c r="B13" s="257" t="s">
        <v>2</v>
      </c>
      <c r="C13" s="275">
        <v>823000</v>
      </c>
      <c r="D13" s="275">
        <v>831150</v>
      </c>
      <c r="E13" s="275">
        <v>800000</v>
      </c>
      <c r="F13" s="371">
        <v>800000</v>
      </c>
      <c r="G13" s="275">
        <v>858000</v>
      </c>
      <c r="H13" s="371">
        <v>850000</v>
      </c>
      <c r="I13" s="371">
        <v>850000</v>
      </c>
    </row>
    <row r="14" spans="1:9" ht="15.6">
      <c r="A14" s="4">
        <v>11</v>
      </c>
      <c r="B14" s="257" t="s">
        <v>3</v>
      </c>
      <c r="C14" s="275">
        <v>4326155</v>
      </c>
      <c r="D14" s="275">
        <v>2257309</v>
      </c>
      <c r="E14" s="275">
        <v>3500000</v>
      </c>
      <c r="F14" s="371">
        <v>3500000</v>
      </c>
      <c r="G14" s="275">
        <v>5019173</v>
      </c>
      <c r="H14" s="371">
        <v>3900000</v>
      </c>
      <c r="I14" s="371">
        <v>3900000</v>
      </c>
    </row>
    <row r="15" spans="1:9" ht="45.75" customHeight="1">
      <c r="A15" s="4">
        <v>12</v>
      </c>
      <c r="B15" s="257" t="s">
        <v>4</v>
      </c>
      <c r="C15" s="275">
        <v>1067869</v>
      </c>
      <c r="D15" s="275">
        <v>1174848</v>
      </c>
      <c r="E15" s="275">
        <v>1200000</v>
      </c>
      <c r="F15" s="371">
        <v>1200000</v>
      </c>
      <c r="G15" s="275">
        <v>1264774</v>
      </c>
      <c r="H15" s="371">
        <v>1300000</v>
      </c>
      <c r="I15" s="275">
        <v>0</v>
      </c>
    </row>
    <row r="16" spans="1:9" ht="27" customHeight="1">
      <c r="A16" s="4">
        <v>13</v>
      </c>
      <c r="B16" s="257" t="s">
        <v>375</v>
      </c>
      <c r="C16" s="275">
        <v>1658</v>
      </c>
      <c r="D16" s="275">
        <v>7089</v>
      </c>
      <c r="E16" s="275">
        <v>0</v>
      </c>
      <c r="F16" s="371">
        <v>0</v>
      </c>
      <c r="G16" s="275">
        <v>22852</v>
      </c>
      <c r="H16" s="371">
        <v>0</v>
      </c>
      <c r="I16" s="275">
        <v>0</v>
      </c>
    </row>
    <row r="17" spans="1:9" ht="20.399999999999999" customHeight="1">
      <c r="A17" s="4">
        <v>14</v>
      </c>
      <c r="B17" s="247" t="s">
        <v>5</v>
      </c>
      <c r="C17" s="279">
        <f>SUM(C11:C15)</f>
        <v>7240107</v>
      </c>
      <c r="D17" s="278">
        <f>SUM(D11:D16)</f>
        <v>5258677</v>
      </c>
      <c r="E17" s="278">
        <f>SUM(E11:E15)</f>
        <v>6500000</v>
      </c>
      <c r="F17" s="372">
        <f>SUM(F11:F15)</f>
        <v>6500000</v>
      </c>
      <c r="G17" s="372">
        <f>SUM(G12:G16)</f>
        <v>8210132</v>
      </c>
      <c r="H17" s="372">
        <f>SUM(H12:H16)</f>
        <v>7110000</v>
      </c>
      <c r="I17" s="372">
        <f>SUM(I12:I16)</f>
        <v>5810000</v>
      </c>
    </row>
    <row r="18" spans="1:9" ht="28.95" customHeight="1">
      <c r="A18" s="4">
        <v>15</v>
      </c>
      <c r="B18" s="257" t="s">
        <v>255</v>
      </c>
      <c r="C18" s="275">
        <v>182500</v>
      </c>
      <c r="D18" s="275">
        <v>303155</v>
      </c>
      <c r="E18" s="275">
        <v>100000</v>
      </c>
      <c r="F18" s="371">
        <v>100000</v>
      </c>
      <c r="G18" s="275">
        <v>190200</v>
      </c>
      <c r="H18" s="371">
        <v>200000</v>
      </c>
      <c r="I18" s="371">
        <v>200000</v>
      </c>
    </row>
    <row r="19" spans="1:9" ht="23.4" customHeight="1">
      <c r="A19" s="4">
        <v>16</v>
      </c>
      <c r="B19" s="257" t="s">
        <v>256</v>
      </c>
      <c r="C19" s="275">
        <v>210000</v>
      </c>
      <c r="D19" s="275">
        <v>210000</v>
      </c>
      <c r="E19" s="275">
        <v>210000</v>
      </c>
      <c r="F19" s="371">
        <v>210000</v>
      </c>
      <c r="G19" s="275">
        <v>310000</v>
      </c>
      <c r="H19" s="371">
        <v>100000</v>
      </c>
      <c r="I19" s="371">
        <v>100000</v>
      </c>
    </row>
    <row r="20" spans="1:9" ht="15.6">
      <c r="A20" s="4">
        <v>17</v>
      </c>
      <c r="B20" s="269" t="s">
        <v>6</v>
      </c>
      <c r="C20" s="275">
        <v>0</v>
      </c>
      <c r="D20" s="275">
        <v>76275</v>
      </c>
      <c r="E20" s="275">
        <v>0</v>
      </c>
      <c r="F20" s="371">
        <v>0</v>
      </c>
      <c r="G20" s="275">
        <v>0</v>
      </c>
      <c r="H20" s="371">
        <v>0</v>
      </c>
      <c r="I20" s="371">
        <v>0</v>
      </c>
    </row>
    <row r="21" spans="1:9" ht="31.2">
      <c r="A21" s="4">
        <v>18</v>
      </c>
      <c r="B21" s="269" t="s">
        <v>7</v>
      </c>
      <c r="C21" s="275">
        <v>0</v>
      </c>
      <c r="D21" s="275">
        <v>0</v>
      </c>
      <c r="E21" s="275">
        <v>0</v>
      </c>
      <c r="F21" s="371">
        <v>0</v>
      </c>
      <c r="G21" s="275">
        <v>0</v>
      </c>
      <c r="H21" s="371">
        <v>0</v>
      </c>
      <c r="I21" s="371">
        <v>0</v>
      </c>
    </row>
    <row r="22" spans="1:9" ht="31.2">
      <c r="A22" s="4">
        <v>19</v>
      </c>
      <c r="B22" s="269" t="s">
        <v>8</v>
      </c>
      <c r="C22" s="275">
        <v>0</v>
      </c>
      <c r="D22" s="275">
        <v>16163</v>
      </c>
      <c r="E22" s="275">
        <v>0</v>
      </c>
      <c r="F22" s="371">
        <v>83200</v>
      </c>
      <c r="G22" s="275">
        <v>83200</v>
      </c>
      <c r="H22" s="371">
        <v>0</v>
      </c>
      <c r="I22" s="371">
        <v>0</v>
      </c>
    </row>
    <row r="23" spans="1:9" ht="15.6">
      <c r="A23" s="4">
        <v>20</v>
      </c>
      <c r="B23" s="269" t="s">
        <v>279</v>
      </c>
      <c r="C23" s="275">
        <v>29615</v>
      </c>
      <c r="D23" s="275">
        <v>1548</v>
      </c>
      <c r="E23" s="275">
        <v>0</v>
      </c>
      <c r="F23" s="371">
        <v>0</v>
      </c>
      <c r="G23" s="275">
        <v>1744</v>
      </c>
      <c r="H23" s="371">
        <v>0</v>
      </c>
      <c r="I23" s="371">
        <v>0</v>
      </c>
    </row>
    <row r="24" spans="1:9" ht="45" customHeight="1">
      <c r="A24" s="4">
        <v>21</v>
      </c>
      <c r="B24" s="269" t="s">
        <v>251</v>
      </c>
      <c r="C24" s="275">
        <v>284497</v>
      </c>
      <c r="D24" s="275">
        <v>428574</v>
      </c>
      <c r="E24" s="275">
        <v>250000</v>
      </c>
      <c r="F24" s="371">
        <v>250000</v>
      </c>
      <c r="G24" s="275">
        <v>243887</v>
      </c>
      <c r="H24" s="371">
        <v>250000</v>
      </c>
      <c r="I24" s="371">
        <v>250000</v>
      </c>
    </row>
    <row r="25" spans="1:9" ht="27.75" customHeight="1">
      <c r="A25" s="4">
        <v>22</v>
      </c>
      <c r="B25" s="248" t="s">
        <v>9</v>
      </c>
      <c r="C25" s="279">
        <f t="shared" ref="C25" si="1">SUM(C18:C24)</f>
        <v>706612</v>
      </c>
      <c r="D25" s="278">
        <f t="shared" ref="D25:E25" si="2">SUM(D18:D24)</f>
        <v>1035715</v>
      </c>
      <c r="E25" s="278">
        <f t="shared" si="2"/>
        <v>560000</v>
      </c>
      <c r="F25" s="372">
        <f>SUM(F18:F24)</f>
        <v>643200</v>
      </c>
      <c r="G25" s="372">
        <f>SUM(G18:G24)</f>
        <v>829031</v>
      </c>
      <c r="H25" s="372">
        <f t="shared" ref="H25:I25" si="3">SUM(H18:H24)</f>
        <v>550000</v>
      </c>
      <c r="I25" s="372">
        <f t="shared" si="3"/>
        <v>550000</v>
      </c>
    </row>
    <row r="26" spans="1:9" ht="28.2" customHeight="1">
      <c r="A26" s="4">
        <v>23</v>
      </c>
      <c r="B26" s="248" t="s">
        <v>48</v>
      </c>
      <c r="C26" s="276">
        <v>0</v>
      </c>
      <c r="D26" s="275">
        <v>0</v>
      </c>
      <c r="E26" s="275">
        <v>0</v>
      </c>
      <c r="F26" s="371">
        <f>SUM(F27,F28,F29,F30)</f>
        <v>526177</v>
      </c>
      <c r="G26" s="371">
        <f>SUM(G27,G28,G29,G30)</f>
        <v>526177</v>
      </c>
      <c r="H26" s="371">
        <f>SUM(H27,H28,H29,H30)</f>
        <v>0</v>
      </c>
      <c r="I26" s="371">
        <f>SUM(I27,I28,I29,I30)</f>
        <v>0</v>
      </c>
    </row>
    <row r="27" spans="1:9" ht="51" customHeight="1">
      <c r="A27" s="4">
        <v>24</v>
      </c>
      <c r="B27" s="257" t="s">
        <v>436</v>
      </c>
      <c r="C27" s="276">
        <v>0</v>
      </c>
      <c r="D27" s="275">
        <v>0</v>
      </c>
      <c r="E27" s="275">
        <v>0</v>
      </c>
      <c r="F27" s="371">
        <v>526177</v>
      </c>
      <c r="G27" s="275">
        <v>526177</v>
      </c>
      <c r="H27" s="371">
        <v>0</v>
      </c>
      <c r="I27" s="371">
        <v>0</v>
      </c>
    </row>
    <row r="28" spans="1:9" ht="46.8">
      <c r="A28" s="4">
        <v>25</v>
      </c>
      <c r="B28" s="257" t="s">
        <v>57</v>
      </c>
      <c r="C28" s="276">
        <v>180996</v>
      </c>
      <c r="D28" s="275">
        <v>0</v>
      </c>
      <c r="E28" s="275">
        <v>0</v>
      </c>
      <c r="F28" s="371">
        <v>0</v>
      </c>
      <c r="G28" s="275">
        <v>0</v>
      </c>
      <c r="H28" s="371">
        <v>0</v>
      </c>
      <c r="I28" s="371">
        <v>0</v>
      </c>
    </row>
    <row r="29" spans="1:9" ht="46.8">
      <c r="A29" s="4">
        <v>26</v>
      </c>
      <c r="B29" s="257" t="s">
        <v>35</v>
      </c>
      <c r="C29" s="276">
        <v>0</v>
      </c>
      <c r="D29" s="275">
        <v>0</v>
      </c>
      <c r="E29" s="275">
        <v>0</v>
      </c>
      <c r="F29" s="371">
        <v>0</v>
      </c>
      <c r="G29" s="275">
        <v>0</v>
      </c>
      <c r="H29" s="371">
        <v>0</v>
      </c>
      <c r="I29" s="371">
        <v>0</v>
      </c>
    </row>
    <row r="30" spans="1:9" ht="31.2">
      <c r="A30" s="4">
        <v>27</v>
      </c>
      <c r="B30" s="257" t="s">
        <v>119</v>
      </c>
      <c r="C30" s="276">
        <v>131233</v>
      </c>
      <c r="D30" s="275">
        <v>29040</v>
      </c>
      <c r="E30" s="275">
        <v>0</v>
      </c>
      <c r="F30" s="371">
        <v>0</v>
      </c>
      <c r="G30" s="275">
        <v>0</v>
      </c>
      <c r="H30" s="371">
        <v>0</v>
      </c>
      <c r="I30" s="371">
        <v>0</v>
      </c>
    </row>
    <row r="31" spans="1:9" ht="31.2">
      <c r="A31" s="4">
        <v>28</v>
      </c>
      <c r="B31" s="257" t="s">
        <v>10</v>
      </c>
      <c r="C31" s="279">
        <f t="shared" ref="C31:E31" si="4">SUM(C27:C30)</f>
        <v>312229</v>
      </c>
      <c r="D31" s="278">
        <f t="shared" si="4"/>
        <v>29040</v>
      </c>
      <c r="E31" s="278">
        <f t="shared" si="4"/>
        <v>0</v>
      </c>
      <c r="F31" s="372">
        <v>0</v>
      </c>
      <c r="G31" s="278">
        <v>0</v>
      </c>
      <c r="H31" s="372">
        <v>0</v>
      </c>
      <c r="I31" s="278">
        <v>0</v>
      </c>
    </row>
    <row r="32" spans="1:9" ht="31.2">
      <c r="A32" s="4">
        <v>29</v>
      </c>
      <c r="B32" s="247" t="s">
        <v>63</v>
      </c>
      <c r="C32" s="279">
        <f>SUM(C10,C17,C25,C31)</f>
        <v>19581206</v>
      </c>
      <c r="D32" s="279">
        <f>SUM(D10,D17,D25,D31)</f>
        <v>17507038</v>
      </c>
      <c r="E32" s="279">
        <f>SUM(E10,E17,E25,E31)</f>
        <v>18363314</v>
      </c>
      <c r="F32" s="373">
        <f>SUM(F10,F17,F25,F26,F31)</f>
        <v>19004019</v>
      </c>
      <c r="G32" s="373">
        <f>SUM(G10,G17,G25,G26,G31)</f>
        <v>20899982</v>
      </c>
      <c r="H32" s="373">
        <f>SUM(H10,H17,H25,H26,H31)</f>
        <v>19745176</v>
      </c>
      <c r="I32" s="373">
        <f>SUM(I10,I17,I25,I26,I31)</f>
        <v>18445176</v>
      </c>
    </row>
    <row r="33" spans="1:9" ht="31.2">
      <c r="A33" s="4">
        <v>30</v>
      </c>
      <c r="B33" s="247" t="s">
        <v>49</v>
      </c>
      <c r="C33" s="276"/>
      <c r="D33" s="275"/>
      <c r="E33" s="275"/>
      <c r="F33" s="371"/>
      <c r="G33" s="275"/>
      <c r="H33" s="371"/>
      <c r="I33" s="275"/>
    </row>
    <row r="34" spans="1:9" ht="46.8">
      <c r="A34" s="4">
        <v>31</v>
      </c>
      <c r="B34" s="257" t="s">
        <v>11</v>
      </c>
      <c r="C34" s="276">
        <v>0</v>
      </c>
      <c r="D34" s="275">
        <v>0</v>
      </c>
      <c r="E34" s="275">
        <v>0</v>
      </c>
      <c r="F34" s="371">
        <v>0</v>
      </c>
      <c r="G34" s="275">
        <v>0</v>
      </c>
      <c r="H34" s="371">
        <v>0</v>
      </c>
      <c r="I34" s="275">
        <v>0</v>
      </c>
    </row>
    <row r="35" spans="1:9" ht="62.4">
      <c r="A35" s="4">
        <v>32</v>
      </c>
      <c r="B35" s="257" t="s">
        <v>437</v>
      </c>
      <c r="C35" s="276">
        <v>641565</v>
      </c>
      <c r="D35" s="275">
        <v>0</v>
      </c>
      <c r="E35" s="275">
        <v>7587776</v>
      </c>
      <c r="F35" s="371">
        <v>10154562</v>
      </c>
      <c r="G35" s="275">
        <v>6445203</v>
      </c>
      <c r="H35" s="371">
        <v>0</v>
      </c>
      <c r="I35" s="275">
        <v>859360</v>
      </c>
    </row>
    <row r="36" spans="1:9" ht="45" customHeight="1">
      <c r="A36" s="4">
        <v>33</v>
      </c>
      <c r="B36" s="257" t="s">
        <v>438</v>
      </c>
      <c r="C36" s="276"/>
      <c r="D36" s="275"/>
      <c r="E36" s="275"/>
      <c r="F36" s="371">
        <v>15093823</v>
      </c>
      <c r="G36" s="275">
        <v>15093823</v>
      </c>
      <c r="H36" s="371">
        <v>2849999</v>
      </c>
      <c r="I36" s="275">
        <v>2849999</v>
      </c>
    </row>
    <row r="37" spans="1:9" ht="31.2">
      <c r="A37" s="4">
        <v>34</v>
      </c>
      <c r="B37" s="257" t="s">
        <v>12</v>
      </c>
      <c r="C37" s="276">
        <v>0</v>
      </c>
      <c r="D37" s="275">
        <v>0</v>
      </c>
      <c r="E37" s="275">
        <v>0</v>
      </c>
      <c r="F37" s="371"/>
      <c r="G37" s="275">
        <v>0</v>
      </c>
      <c r="H37" s="371">
        <v>0</v>
      </c>
      <c r="I37" s="275">
        <v>0</v>
      </c>
    </row>
    <row r="38" spans="1:9" ht="46.8">
      <c r="A38" s="4">
        <v>35</v>
      </c>
      <c r="B38" s="257" t="s">
        <v>250</v>
      </c>
      <c r="C38" s="276">
        <v>250000</v>
      </c>
      <c r="D38" s="275">
        <v>0</v>
      </c>
      <c r="E38" s="275">
        <v>0</v>
      </c>
      <c r="F38" s="371">
        <v>0</v>
      </c>
      <c r="G38" s="275">
        <v>0</v>
      </c>
      <c r="H38" s="371">
        <v>0</v>
      </c>
      <c r="I38" s="275">
        <v>0</v>
      </c>
    </row>
    <row r="39" spans="1:9" ht="31.2">
      <c r="A39" s="4">
        <v>36</v>
      </c>
      <c r="B39" s="257" t="s">
        <v>460</v>
      </c>
      <c r="C39" s="276">
        <v>0</v>
      </c>
      <c r="D39" s="275">
        <v>0</v>
      </c>
      <c r="E39" s="275">
        <v>0</v>
      </c>
      <c r="F39" s="371">
        <v>0</v>
      </c>
      <c r="G39" s="371">
        <v>19412</v>
      </c>
      <c r="H39" s="371">
        <v>0</v>
      </c>
      <c r="I39" s="275">
        <v>0</v>
      </c>
    </row>
    <row r="40" spans="1:9" ht="31.2">
      <c r="A40" s="4">
        <v>37</v>
      </c>
      <c r="B40" s="247" t="s">
        <v>64</v>
      </c>
      <c r="C40" s="278">
        <f t="shared" ref="C40:I40" si="5">SUM(C33:C39)</f>
        <v>891565</v>
      </c>
      <c r="D40" s="278">
        <f t="shared" si="5"/>
        <v>0</v>
      </c>
      <c r="E40" s="278">
        <f t="shared" si="5"/>
        <v>7587776</v>
      </c>
      <c r="F40" s="372">
        <f t="shared" si="5"/>
        <v>25248385</v>
      </c>
      <c r="G40" s="372">
        <f t="shared" si="5"/>
        <v>21558438</v>
      </c>
      <c r="H40" s="372">
        <f t="shared" si="5"/>
        <v>2849999</v>
      </c>
      <c r="I40" s="372">
        <f t="shared" si="5"/>
        <v>3709359</v>
      </c>
    </row>
    <row r="41" spans="1:9" ht="33" customHeight="1">
      <c r="A41" s="4">
        <v>38</v>
      </c>
      <c r="B41" s="280" t="s">
        <v>65</v>
      </c>
      <c r="C41" s="282">
        <f t="shared" ref="C41:I41" si="6">SUM(C32,C40)</f>
        <v>20472771</v>
      </c>
      <c r="D41" s="282">
        <f t="shared" si="6"/>
        <v>17507038</v>
      </c>
      <c r="E41" s="282">
        <f t="shared" si="6"/>
        <v>25951090</v>
      </c>
      <c r="F41" s="374">
        <f t="shared" si="6"/>
        <v>44252404</v>
      </c>
      <c r="G41" s="374">
        <f t="shared" si="6"/>
        <v>42458420</v>
      </c>
      <c r="H41" s="374">
        <f t="shared" si="6"/>
        <v>22595175</v>
      </c>
      <c r="I41" s="374">
        <f t="shared" si="6"/>
        <v>22154535</v>
      </c>
    </row>
    <row r="42" spans="1:9" ht="45.75" customHeight="1">
      <c r="A42" s="4">
        <v>39</v>
      </c>
      <c r="B42" s="257" t="s">
        <v>13</v>
      </c>
      <c r="C42" s="276">
        <v>547138</v>
      </c>
      <c r="D42" s="275">
        <v>452133</v>
      </c>
      <c r="E42" s="275">
        <v>0</v>
      </c>
      <c r="F42" s="371">
        <v>0</v>
      </c>
      <c r="G42" s="275">
        <v>483407</v>
      </c>
      <c r="H42" s="371">
        <v>0</v>
      </c>
      <c r="I42" s="275">
        <v>0</v>
      </c>
    </row>
    <row r="43" spans="1:9" ht="31.2">
      <c r="A43" s="4">
        <v>40</v>
      </c>
      <c r="B43" s="257" t="s">
        <v>14</v>
      </c>
      <c r="C43" s="276">
        <v>44442816</v>
      </c>
      <c r="D43" s="275">
        <v>18370981</v>
      </c>
      <c r="E43" s="275">
        <v>10195694</v>
      </c>
      <c r="F43" s="371">
        <v>10195694</v>
      </c>
      <c r="G43" s="275">
        <v>10195694</v>
      </c>
      <c r="H43" s="371">
        <v>30343461</v>
      </c>
      <c r="I43" s="275">
        <v>30343461</v>
      </c>
    </row>
    <row r="44" spans="1:9" ht="31.2">
      <c r="A44" s="4">
        <v>41</v>
      </c>
      <c r="B44" s="280" t="s">
        <v>15</v>
      </c>
      <c r="C44" s="283">
        <f>SUM(C42:C43)</f>
        <v>44989954</v>
      </c>
      <c r="D44" s="281">
        <f t="shared" ref="D44" si="7">SUM(D42:D43)</f>
        <v>18823114</v>
      </c>
      <c r="E44" s="281">
        <f>SUM(E42:E43)</f>
        <v>10195694</v>
      </c>
      <c r="F44" s="375">
        <f>SUM(F42:F43)</f>
        <v>10195694</v>
      </c>
      <c r="G44" s="375">
        <f>SUM(G42:G43)</f>
        <v>10679101</v>
      </c>
      <c r="H44" s="375">
        <f>SUM(H42:H43)</f>
        <v>30343461</v>
      </c>
      <c r="I44" s="375">
        <f>SUM(I42:I43)</f>
        <v>30343461</v>
      </c>
    </row>
    <row r="45" spans="1:9" ht="20.100000000000001" customHeight="1">
      <c r="A45" s="4">
        <v>42</v>
      </c>
      <c r="B45" s="208" t="s">
        <v>16</v>
      </c>
      <c r="C45" s="284">
        <f t="shared" ref="C45:I45" si="8">SUM(C41,C44)</f>
        <v>65462725</v>
      </c>
      <c r="D45" s="284">
        <f t="shared" si="8"/>
        <v>36330152</v>
      </c>
      <c r="E45" s="284">
        <f t="shared" si="8"/>
        <v>36146784</v>
      </c>
      <c r="F45" s="376">
        <f t="shared" si="8"/>
        <v>54448098</v>
      </c>
      <c r="G45" s="376">
        <f t="shared" si="8"/>
        <v>53137521</v>
      </c>
      <c r="H45" s="376">
        <f t="shared" si="8"/>
        <v>52938636</v>
      </c>
      <c r="I45" s="376">
        <f t="shared" si="8"/>
        <v>52497996</v>
      </c>
    </row>
    <row r="46" spans="1:9" ht="76.5" customHeight="1">
      <c r="A46" s="4">
        <v>43</v>
      </c>
      <c r="B46" s="167" t="s">
        <v>33</v>
      </c>
      <c r="C46" s="360" t="s">
        <v>376</v>
      </c>
      <c r="D46" s="360" t="s">
        <v>431</v>
      </c>
      <c r="E46" s="190" t="s">
        <v>374</v>
      </c>
      <c r="F46" s="406" t="s">
        <v>440</v>
      </c>
      <c r="G46" s="407" t="s">
        <v>442</v>
      </c>
      <c r="H46" s="406" t="s">
        <v>441</v>
      </c>
      <c r="I46" s="407" t="s">
        <v>514</v>
      </c>
    </row>
    <row r="47" spans="1:9" ht="20.100000000000001" customHeight="1">
      <c r="A47" s="4">
        <v>44</v>
      </c>
      <c r="B47" s="257" t="s">
        <v>50</v>
      </c>
      <c r="C47" s="276">
        <v>4517266</v>
      </c>
      <c r="D47" s="275">
        <v>4772514</v>
      </c>
      <c r="E47" s="275">
        <v>4588648</v>
      </c>
      <c r="F47" s="371">
        <v>4612848</v>
      </c>
      <c r="G47" s="275">
        <v>4605725</v>
      </c>
      <c r="H47" s="371">
        <v>4737024</v>
      </c>
      <c r="I47" s="275">
        <v>4987024</v>
      </c>
    </row>
    <row r="48" spans="1:9" ht="20.100000000000001" customHeight="1">
      <c r="A48" s="4">
        <v>45</v>
      </c>
      <c r="B48" s="257" t="s">
        <v>51</v>
      </c>
      <c r="C48" s="276">
        <v>974326</v>
      </c>
      <c r="D48" s="275">
        <v>937020</v>
      </c>
      <c r="E48" s="275">
        <v>890000</v>
      </c>
      <c r="F48" s="371">
        <v>890000</v>
      </c>
      <c r="G48" s="275">
        <v>853113</v>
      </c>
      <c r="H48" s="371">
        <v>822688</v>
      </c>
      <c r="I48" s="275">
        <v>822688</v>
      </c>
    </row>
    <row r="49" spans="1:9" ht="20.100000000000001" customHeight="1">
      <c r="A49" s="4">
        <v>46</v>
      </c>
      <c r="B49" s="257" t="s">
        <v>52</v>
      </c>
      <c r="C49" s="276">
        <v>6357942</v>
      </c>
      <c r="D49" s="275">
        <v>4403765</v>
      </c>
      <c r="E49" s="275">
        <v>5710000</v>
      </c>
      <c r="F49" s="371">
        <v>7457835</v>
      </c>
      <c r="G49" s="275">
        <v>5824024</v>
      </c>
      <c r="H49" s="371">
        <v>6921098</v>
      </c>
      <c r="I49" s="275">
        <v>6921098</v>
      </c>
    </row>
    <row r="50" spans="1:9" ht="20.100000000000001" customHeight="1">
      <c r="A50" s="4">
        <v>47</v>
      </c>
      <c r="B50" s="257" t="s">
        <v>20</v>
      </c>
      <c r="C50" s="276">
        <v>397170</v>
      </c>
      <c r="D50" s="275">
        <v>0</v>
      </c>
      <c r="E50" s="275">
        <v>0</v>
      </c>
      <c r="F50" s="371">
        <v>159758</v>
      </c>
      <c r="G50" s="275">
        <v>159758</v>
      </c>
      <c r="H50" s="371">
        <v>0</v>
      </c>
      <c r="I50" s="275">
        <v>0</v>
      </c>
    </row>
    <row r="51" spans="1:9" ht="34.5" customHeight="1">
      <c r="A51" s="4">
        <v>48</v>
      </c>
      <c r="B51" s="257" t="s">
        <v>53</v>
      </c>
      <c r="C51" s="276">
        <v>1191000</v>
      </c>
      <c r="D51" s="275">
        <v>855000</v>
      </c>
      <c r="E51" s="275">
        <v>1274500</v>
      </c>
      <c r="F51" s="371">
        <v>1253500</v>
      </c>
      <c r="G51" s="275">
        <v>1220000</v>
      </c>
      <c r="H51" s="371">
        <v>891000</v>
      </c>
      <c r="I51" s="275">
        <v>891000</v>
      </c>
    </row>
    <row r="52" spans="1:9" ht="30.75" customHeight="1">
      <c r="A52" s="4">
        <v>49</v>
      </c>
      <c r="B52" s="257" t="s">
        <v>21</v>
      </c>
      <c r="C52" s="276">
        <f>SUM(C53:C57)</f>
        <v>4733628</v>
      </c>
      <c r="D52" s="275">
        <v>4861139</v>
      </c>
      <c r="E52" s="276">
        <f>SUM(E53,E54,E55,E56,E57,E58)</f>
        <v>5075553</v>
      </c>
      <c r="F52" s="377">
        <v>5175412</v>
      </c>
      <c r="G52" s="276">
        <f>SUM(G53:G60)</f>
        <v>5175412</v>
      </c>
      <c r="H52" s="377">
        <f>SUM(H53:H60)</f>
        <v>5322756</v>
      </c>
      <c r="I52" s="377">
        <f>SUM(I53:I60)</f>
        <v>5348434</v>
      </c>
    </row>
    <row r="53" spans="1:9" ht="41.25" customHeight="1">
      <c r="A53" s="4">
        <v>50</v>
      </c>
      <c r="B53" s="257" t="s">
        <v>36</v>
      </c>
      <c r="C53" s="276">
        <v>3223558</v>
      </c>
      <c r="D53" s="275">
        <v>3244185</v>
      </c>
      <c r="E53" s="275">
        <v>3667153</v>
      </c>
      <c r="F53" s="371">
        <v>3667153</v>
      </c>
      <c r="G53" s="275">
        <v>3667153</v>
      </c>
      <c r="H53" s="371">
        <v>4124590</v>
      </c>
      <c r="I53" s="275">
        <v>4124590</v>
      </c>
    </row>
    <row r="54" spans="1:9" ht="37.5" customHeight="1">
      <c r="A54" s="4">
        <v>51</v>
      </c>
      <c r="B54" s="257" t="s">
        <v>465</v>
      </c>
      <c r="C54" s="276">
        <v>880000</v>
      </c>
      <c r="D54" s="275">
        <v>880000</v>
      </c>
      <c r="E54" s="275">
        <v>660000</v>
      </c>
      <c r="F54" s="371">
        <v>660000</v>
      </c>
      <c r="G54" s="275">
        <v>660000</v>
      </c>
      <c r="H54" s="371">
        <v>460000</v>
      </c>
      <c r="I54" s="275">
        <v>460000</v>
      </c>
    </row>
    <row r="55" spans="1:9" ht="48" customHeight="1">
      <c r="A55" s="4">
        <v>52</v>
      </c>
      <c r="B55" s="257" t="s">
        <v>38</v>
      </c>
      <c r="C55" s="276">
        <v>68400</v>
      </c>
      <c r="D55" s="275">
        <v>68400</v>
      </c>
      <c r="E55" s="275">
        <v>68400</v>
      </c>
      <c r="F55" s="371">
        <v>68400</v>
      </c>
      <c r="G55" s="275">
        <v>68400</v>
      </c>
      <c r="H55" s="371">
        <v>68400</v>
      </c>
      <c r="I55" s="275">
        <v>68400</v>
      </c>
    </row>
    <row r="56" spans="1:9" ht="48" customHeight="1">
      <c r="A56" s="4">
        <v>53</v>
      </c>
      <c r="B56" s="257" t="s">
        <v>37</v>
      </c>
      <c r="C56" s="276">
        <v>348000</v>
      </c>
      <c r="D56" s="275">
        <v>359000</v>
      </c>
      <c r="E56" s="275">
        <v>370000</v>
      </c>
      <c r="F56" s="371">
        <v>374000</v>
      </c>
      <c r="G56" s="275">
        <v>374000</v>
      </c>
      <c r="H56" s="371">
        <v>395000</v>
      </c>
      <c r="I56" s="275">
        <v>367000</v>
      </c>
    </row>
    <row r="57" spans="1:9" ht="47.25" customHeight="1">
      <c r="A57" s="4">
        <v>54</v>
      </c>
      <c r="B57" s="257" t="s">
        <v>408</v>
      </c>
      <c r="C57" s="276">
        <v>213670</v>
      </c>
      <c r="D57" s="275">
        <v>209554</v>
      </c>
      <c r="E57" s="275">
        <v>210000</v>
      </c>
      <c r="F57" s="371">
        <v>274766</v>
      </c>
      <c r="G57" s="275">
        <v>274766</v>
      </c>
      <c r="H57" s="371">
        <v>274766</v>
      </c>
      <c r="I57" s="275">
        <v>274766</v>
      </c>
    </row>
    <row r="58" spans="1:9" ht="36.75" customHeight="1">
      <c r="A58" s="4">
        <v>55</v>
      </c>
      <c r="B58" s="257" t="s">
        <v>253</v>
      </c>
      <c r="C58" s="276">
        <v>0</v>
      </c>
      <c r="D58" s="275">
        <v>100000</v>
      </c>
      <c r="E58" s="275">
        <v>100000</v>
      </c>
      <c r="F58" s="371">
        <v>100000</v>
      </c>
      <c r="G58" s="275">
        <v>100000</v>
      </c>
      <c r="H58" s="371">
        <v>0</v>
      </c>
      <c r="I58" s="275">
        <v>0</v>
      </c>
    </row>
    <row r="59" spans="1:9" ht="50.25" customHeight="1">
      <c r="A59" s="4">
        <v>56</v>
      </c>
      <c r="B59" s="257" t="s">
        <v>426</v>
      </c>
      <c r="C59" s="276"/>
      <c r="D59" s="275"/>
      <c r="E59" s="275"/>
      <c r="F59" s="371">
        <v>30000</v>
      </c>
      <c r="G59" s="275">
        <v>30000</v>
      </c>
      <c r="H59" s="371">
        <v>0</v>
      </c>
      <c r="I59" s="275">
        <v>0</v>
      </c>
    </row>
    <row r="60" spans="1:9" ht="57.75" customHeight="1">
      <c r="A60" s="4">
        <v>57</v>
      </c>
      <c r="B60" s="257" t="s">
        <v>466</v>
      </c>
      <c r="C60" s="276">
        <v>0</v>
      </c>
      <c r="D60" s="275">
        <v>0</v>
      </c>
      <c r="E60" s="275">
        <v>0</v>
      </c>
      <c r="F60" s="371">
        <v>1093</v>
      </c>
      <c r="G60" s="275">
        <v>1093</v>
      </c>
      <c r="H60" s="371">
        <v>0</v>
      </c>
      <c r="I60" s="275">
        <v>53678</v>
      </c>
    </row>
    <row r="61" spans="1:9" ht="35.4" customHeight="1">
      <c r="A61" s="4">
        <v>58</v>
      </c>
      <c r="B61" s="257" t="s">
        <v>280</v>
      </c>
      <c r="C61" s="276">
        <v>72000</v>
      </c>
      <c r="D61" s="275">
        <v>98000</v>
      </c>
      <c r="E61" s="275">
        <v>130000</v>
      </c>
      <c r="F61" s="371">
        <v>130000</v>
      </c>
      <c r="G61" s="275">
        <v>92000</v>
      </c>
      <c r="H61" s="371">
        <v>130000</v>
      </c>
      <c r="I61" s="275">
        <v>130000</v>
      </c>
    </row>
    <row r="62" spans="1:9" ht="25.2" customHeight="1">
      <c r="A62" s="4">
        <v>59</v>
      </c>
      <c r="B62" s="257" t="s">
        <v>23</v>
      </c>
      <c r="C62" s="276"/>
      <c r="D62" s="275">
        <v>0</v>
      </c>
      <c r="E62" s="275">
        <v>1369947</v>
      </c>
      <c r="F62" s="371">
        <v>0</v>
      </c>
      <c r="G62" s="275">
        <v>0</v>
      </c>
      <c r="H62" s="371">
        <v>3890560</v>
      </c>
      <c r="I62" s="275">
        <v>2314882</v>
      </c>
    </row>
    <row r="63" spans="1:9" ht="20.100000000000001" customHeight="1">
      <c r="A63" s="4">
        <v>60</v>
      </c>
      <c r="B63" s="285" t="s">
        <v>24</v>
      </c>
      <c r="C63" s="279">
        <f t="shared" ref="C63:E63" si="9">SUM(C47,C48,C49,C50,C51,C52,C61,C62)</f>
        <v>18243332</v>
      </c>
      <c r="D63" s="279">
        <f t="shared" si="9"/>
        <v>15927438</v>
      </c>
      <c r="E63" s="279">
        <f t="shared" si="9"/>
        <v>19038648</v>
      </c>
      <c r="F63" s="373">
        <f>SUM(F47,F48,F49,F50,F51,F52,F61,F62)</f>
        <v>19679353</v>
      </c>
      <c r="G63" s="373">
        <f>SUM(G47,G48,G49,G50,G51,G52,G61,G62)</f>
        <v>17930032</v>
      </c>
      <c r="H63" s="373">
        <f>SUM(H47,H48,H49,H50,H51,H52,H61,H62)</f>
        <v>22715126</v>
      </c>
      <c r="I63" s="373">
        <f>SUM(I47,I48,I49,I50,I51,I52,I61,I62)</f>
        <v>21415126</v>
      </c>
    </row>
    <row r="64" spans="1:9" ht="20.100000000000001" customHeight="1">
      <c r="A64" s="4">
        <v>61</v>
      </c>
      <c r="B64" s="267" t="s">
        <v>54</v>
      </c>
      <c r="C64" s="276">
        <v>1546223</v>
      </c>
      <c r="D64" s="275">
        <v>9769648</v>
      </c>
      <c r="E64" s="275">
        <v>1651000</v>
      </c>
      <c r="F64" s="371">
        <v>1867000</v>
      </c>
      <c r="G64" s="275">
        <v>1820733</v>
      </c>
      <c r="H64" s="371">
        <v>1754000</v>
      </c>
      <c r="I64" s="275">
        <v>1754000</v>
      </c>
    </row>
    <row r="65" spans="1:9" ht="20.100000000000001" customHeight="1">
      <c r="A65" s="4">
        <v>62</v>
      </c>
      <c r="B65" s="267" t="s">
        <v>55</v>
      </c>
      <c r="C65" s="276">
        <v>26818539</v>
      </c>
      <c r="D65" s="275">
        <v>0</v>
      </c>
      <c r="E65" s="275">
        <v>3413000</v>
      </c>
      <c r="F65" s="371">
        <v>21606823</v>
      </c>
      <c r="G65" s="275">
        <v>2571750</v>
      </c>
      <c r="H65" s="371">
        <v>18735073</v>
      </c>
      <c r="I65" s="275">
        <v>19771393</v>
      </c>
    </row>
    <row r="66" spans="1:9" ht="35.1" customHeight="1">
      <c r="A66" s="4">
        <v>63</v>
      </c>
      <c r="B66" s="257" t="s">
        <v>25</v>
      </c>
      <c r="C66" s="276">
        <v>0</v>
      </c>
      <c r="D66" s="275">
        <v>0</v>
      </c>
      <c r="E66" s="275">
        <v>1758</v>
      </c>
      <c r="F66" s="371">
        <v>0</v>
      </c>
      <c r="G66" s="275">
        <v>0</v>
      </c>
      <c r="H66" s="371">
        <v>0</v>
      </c>
      <c r="I66" s="275">
        <v>0</v>
      </c>
    </row>
    <row r="67" spans="1:9" ht="35.1" customHeight="1">
      <c r="A67" s="4">
        <v>64</v>
      </c>
      <c r="B67" s="257" t="s">
        <v>26</v>
      </c>
      <c r="C67" s="276">
        <v>0</v>
      </c>
      <c r="D67" s="275">
        <v>0</v>
      </c>
      <c r="E67" s="275">
        <v>0</v>
      </c>
      <c r="F67" s="371">
        <v>0</v>
      </c>
      <c r="G67" s="275">
        <v>19412</v>
      </c>
      <c r="H67" s="371">
        <v>0</v>
      </c>
      <c r="I67" s="275">
        <v>0</v>
      </c>
    </row>
    <row r="68" spans="1:9" ht="20.100000000000001" customHeight="1">
      <c r="A68" s="4">
        <v>65</v>
      </c>
      <c r="B68" s="257" t="s">
        <v>27</v>
      </c>
      <c r="C68" s="276">
        <v>0</v>
      </c>
      <c r="D68" s="275">
        <v>0</v>
      </c>
      <c r="E68" s="275">
        <v>11590245</v>
      </c>
      <c r="F68" s="371">
        <v>10842789</v>
      </c>
      <c r="G68" s="275">
        <v>0</v>
      </c>
      <c r="H68" s="371">
        <v>9251030</v>
      </c>
      <c r="I68" s="275">
        <v>9074070</v>
      </c>
    </row>
    <row r="69" spans="1:9" ht="33" customHeight="1">
      <c r="A69" s="4">
        <v>66</v>
      </c>
      <c r="B69" s="247" t="s">
        <v>28</v>
      </c>
      <c r="C69" s="279">
        <f t="shared" ref="C69:I69" si="10">SUM(C64:C68)</f>
        <v>28364762</v>
      </c>
      <c r="D69" s="278">
        <f t="shared" si="10"/>
        <v>9769648</v>
      </c>
      <c r="E69" s="278">
        <f t="shared" si="10"/>
        <v>16656003</v>
      </c>
      <c r="F69" s="372">
        <f t="shared" si="10"/>
        <v>34316612</v>
      </c>
      <c r="G69" s="372">
        <f t="shared" si="10"/>
        <v>4411895</v>
      </c>
      <c r="H69" s="372">
        <f t="shared" si="10"/>
        <v>29740103</v>
      </c>
      <c r="I69" s="372">
        <f t="shared" si="10"/>
        <v>30599463</v>
      </c>
    </row>
    <row r="70" spans="1:9" ht="18.75" customHeight="1">
      <c r="A70" s="4">
        <v>67</v>
      </c>
      <c r="B70" s="286" t="s">
        <v>281</v>
      </c>
      <c r="C70" s="282">
        <f>SUM(C63,C69)</f>
        <v>46608094</v>
      </c>
      <c r="D70" s="281">
        <f t="shared" ref="D70:I70" si="11">D63+D69</f>
        <v>25697086</v>
      </c>
      <c r="E70" s="281">
        <f t="shared" si="11"/>
        <v>35694651</v>
      </c>
      <c r="F70" s="375">
        <f t="shared" si="11"/>
        <v>53995965</v>
      </c>
      <c r="G70" s="375">
        <f t="shared" si="11"/>
        <v>22341927</v>
      </c>
      <c r="H70" s="375">
        <f t="shared" si="11"/>
        <v>52455229</v>
      </c>
      <c r="I70" s="375">
        <f t="shared" si="11"/>
        <v>52014589</v>
      </c>
    </row>
    <row r="71" spans="1:9" ht="19.5" hidden="1" customHeight="1">
      <c r="A71" s="4">
        <v>66</v>
      </c>
      <c r="B71" s="285" t="s">
        <v>66</v>
      </c>
      <c r="C71" s="276"/>
      <c r="D71" s="275"/>
      <c r="E71" s="275"/>
      <c r="F71" s="371"/>
      <c r="G71" s="275"/>
      <c r="H71" s="371"/>
      <c r="I71" s="275"/>
    </row>
    <row r="72" spans="1:9" ht="19.5" hidden="1" customHeight="1">
      <c r="A72" s="4">
        <v>67</v>
      </c>
      <c r="B72" s="269" t="s">
        <v>29</v>
      </c>
      <c r="C72" s="276"/>
      <c r="D72" s="275"/>
      <c r="E72" s="275"/>
      <c r="F72" s="371"/>
      <c r="G72" s="275"/>
      <c r="H72" s="371"/>
      <c r="I72" s="275"/>
    </row>
    <row r="73" spans="1:9" ht="31.5" customHeight="1">
      <c r="A73" s="4">
        <v>68</v>
      </c>
      <c r="B73" s="269" t="s">
        <v>121</v>
      </c>
      <c r="C73" s="276">
        <v>485308</v>
      </c>
      <c r="D73" s="275">
        <v>437372</v>
      </c>
      <c r="E73" s="275">
        <v>452133</v>
      </c>
      <c r="F73" s="371">
        <v>452133</v>
      </c>
      <c r="G73" s="275">
        <v>452133</v>
      </c>
      <c r="H73" s="371">
        <v>483407</v>
      </c>
      <c r="I73" s="275">
        <v>483407</v>
      </c>
    </row>
    <row r="74" spans="1:9" ht="20.25" customHeight="1">
      <c r="A74" s="4">
        <v>69</v>
      </c>
      <c r="B74" s="287" t="s">
        <v>31</v>
      </c>
      <c r="C74" s="282">
        <f t="shared" ref="C74:E74" si="12">SUM(C73)</f>
        <v>485308</v>
      </c>
      <c r="D74" s="281">
        <f t="shared" si="12"/>
        <v>437372</v>
      </c>
      <c r="E74" s="281">
        <f t="shared" si="12"/>
        <v>452133</v>
      </c>
      <c r="F74" s="375">
        <f t="shared" ref="F74:I74" si="13">SUM(F73)</f>
        <v>452133</v>
      </c>
      <c r="G74" s="375">
        <f t="shared" si="13"/>
        <v>452133</v>
      </c>
      <c r="H74" s="375">
        <f t="shared" si="13"/>
        <v>483407</v>
      </c>
      <c r="I74" s="375">
        <f t="shared" si="13"/>
        <v>483407</v>
      </c>
    </row>
    <row r="75" spans="1:9" ht="26.25" customHeight="1">
      <c r="A75" s="4">
        <v>70</v>
      </c>
      <c r="B75" s="288" t="s">
        <v>32</v>
      </c>
      <c r="C75" s="289">
        <f>SUM(C70,C74)</f>
        <v>47093402</v>
      </c>
      <c r="D75" s="290">
        <f t="shared" ref="D75:I75" si="14">D70+D74</f>
        <v>26134458</v>
      </c>
      <c r="E75" s="291">
        <f t="shared" si="14"/>
        <v>36146784</v>
      </c>
      <c r="F75" s="378">
        <f t="shared" si="14"/>
        <v>54448098</v>
      </c>
      <c r="G75" s="378">
        <f t="shared" si="14"/>
        <v>22794060</v>
      </c>
      <c r="H75" s="378">
        <f t="shared" si="14"/>
        <v>52938636</v>
      </c>
      <c r="I75" s="378">
        <f t="shared" si="14"/>
        <v>52497996</v>
      </c>
    </row>
    <row r="76" spans="1:9" ht="20.100000000000001" customHeight="1">
      <c r="A76" s="127"/>
      <c r="B76" s="7"/>
      <c r="C76" s="174"/>
      <c r="D76" s="7"/>
    </row>
    <row r="77" spans="1:9">
      <c r="A77" s="6"/>
      <c r="B77" s="175"/>
      <c r="C77" s="7"/>
      <c r="D77" s="7"/>
    </row>
    <row r="78" spans="1:9">
      <c r="A78" s="6"/>
      <c r="B78" s="7"/>
    </row>
    <row r="79" spans="1:9">
      <c r="A79" s="6"/>
      <c r="B79" s="7"/>
    </row>
    <row r="80" spans="1:9">
      <c r="B80" s="7"/>
    </row>
  </sheetData>
  <mergeCells count="2">
    <mergeCell ref="A2:H2"/>
    <mergeCell ref="B1:I1"/>
  </mergeCells>
  <pageMargins left="0.70866141732283472" right="0.70866141732283472" top="0.51181102362204722" bottom="0.51181102362204722" header="0.31496062992125984" footer="0.31496062992125984"/>
  <pageSetup paperSize="9" scale="50" orientation="portrait" r:id="rId1"/>
  <rowBreaks count="1" manualBreakCount="1">
    <brk id="45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U26"/>
  <sheetViews>
    <sheetView zoomScaleNormal="100" workbookViewId="0">
      <selection activeCell="B1" sqref="B1:N1"/>
    </sheetView>
  </sheetViews>
  <sheetFormatPr defaultRowHeight="14.4"/>
  <cols>
    <col min="1" max="1" width="5.109375" style="88" customWidth="1"/>
    <col min="2" max="2" width="29.109375" style="89" customWidth="1"/>
    <col min="3" max="4" width="14.5546875" style="88" customWidth="1"/>
    <col min="5" max="6" width="15" style="88" customWidth="1"/>
    <col min="7" max="7" width="16.6640625" style="88" customWidth="1"/>
    <col min="8" max="8" width="14.21875" style="88" customWidth="1"/>
    <col min="9" max="9" width="28" style="88" customWidth="1"/>
    <col min="10" max="10" width="15.33203125" style="88" customWidth="1"/>
    <col min="11" max="11" width="12.88671875" style="88" customWidth="1"/>
    <col min="12" max="12" width="17" style="88" customWidth="1"/>
    <col min="13" max="13" width="15.6640625" style="88" customWidth="1"/>
    <col min="14" max="14" width="15" style="88" customWidth="1"/>
    <col min="15" max="15" width="17" style="88" customWidth="1"/>
    <col min="16" max="255" width="9.109375" style="88" customWidth="1"/>
    <col min="257" max="257" width="4.109375" customWidth="1"/>
    <col min="258" max="258" width="30.33203125" customWidth="1"/>
    <col min="259" max="259" width="12.5546875" customWidth="1"/>
    <col min="260" max="260" width="12.6640625" customWidth="1"/>
    <col min="261" max="261" width="12.88671875" customWidth="1"/>
    <col min="262" max="262" width="30.33203125" customWidth="1"/>
    <col min="263" max="263" width="12.6640625" customWidth="1"/>
    <col min="264" max="264" width="11.33203125" customWidth="1"/>
    <col min="265" max="265" width="0" hidden="1" customWidth="1"/>
    <col min="266" max="266" width="13.5546875" customWidth="1"/>
    <col min="267" max="511" width="9.109375" customWidth="1"/>
    <col min="513" max="513" width="4.109375" customWidth="1"/>
    <col min="514" max="514" width="30.33203125" customWidth="1"/>
    <col min="515" max="515" width="12.5546875" customWidth="1"/>
    <col min="516" max="516" width="12.6640625" customWidth="1"/>
    <col min="517" max="517" width="12.88671875" customWidth="1"/>
    <col min="518" max="518" width="30.33203125" customWidth="1"/>
    <col min="519" max="519" width="12.6640625" customWidth="1"/>
    <col min="520" max="520" width="11.33203125" customWidth="1"/>
    <col min="521" max="521" width="0" hidden="1" customWidth="1"/>
    <col min="522" max="522" width="13.5546875" customWidth="1"/>
    <col min="523" max="767" width="9.109375" customWidth="1"/>
    <col min="769" max="769" width="4.109375" customWidth="1"/>
    <col min="770" max="770" width="30.33203125" customWidth="1"/>
    <col min="771" max="771" width="12.5546875" customWidth="1"/>
    <col min="772" max="772" width="12.6640625" customWidth="1"/>
    <col min="773" max="773" width="12.88671875" customWidth="1"/>
    <col min="774" max="774" width="30.33203125" customWidth="1"/>
    <col min="775" max="775" width="12.6640625" customWidth="1"/>
    <col min="776" max="776" width="11.33203125" customWidth="1"/>
    <col min="777" max="777" width="0" hidden="1" customWidth="1"/>
    <col min="778" max="778" width="13.5546875" customWidth="1"/>
    <col min="779" max="1023" width="9.109375" customWidth="1"/>
    <col min="1025" max="1025" width="4.109375" customWidth="1"/>
    <col min="1026" max="1026" width="30.33203125" customWidth="1"/>
    <col min="1027" max="1027" width="12.5546875" customWidth="1"/>
    <col min="1028" max="1028" width="12.6640625" customWidth="1"/>
    <col min="1029" max="1029" width="12.88671875" customWidth="1"/>
    <col min="1030" max="1030" width="30.33203125" customWidth="1"/>
    <col min="1031" max="1031" width="12.6640625" customWidth="1"/>
    <col min="1032" max="1032" width="11.33203125" customWidth="1"/>
    <col min="1033" max="1033" width="0" hidden="1" customWidth="1"/>
    <col min="1034" max="1034" width="13.5546875" customWidth="1"/>
    <col min="1035" max="1279" width="9.109375" customWidth="1"/>
    <col min="1281" max="1281" width="4.109375" customWidth="1"/>
    <col min="1282" max="1282" width="30.33203125" customWidth="1"/>
    <col min="1283" max="1283" width="12.5546875" customWidth="1"/>
    <col min="1284" max="1284" width="12.6640625" customWidth="1"/>
    <col min="1285" max="1285" width="12.88671875" customWidth="1"/>
    <col min="1286" max="1286" width="30.33203125" customWidth="1"/>
    <col min="1287" max="1287" width="12.6640625" customWidth="1"/>
    <col min="1288" max="1288" width="11.33203125" customWidth="1"/>
    <col min="1289" max="1289" width="0" hidden="1" customWidth="1"/>
    <col min="1290" max="1290" width="13.5546875" customWidth="1"/>
    <col min="1291" max="1535" width="9.109375" customWidth="1"/>
    <col min="1537" max="1537" width="4.109375" customWidth="1"/>
    <col min="1538" max="1538" width="30.33203125" customWidth="1"/>
    <col min="1539" max="1539" width="12.5546875" customWidth="1"/>
    <col min="1540" max="1540" width="12.6640625" customWidth="1"/>
    <col min="1541" max="1541" width="12.88671875" customWidth="1"/>
    <col min="1542" max="1542" width="30.33203125" customWidth="1"/>
    <col min="1543" max="1543" width="12.6640625" customWidth="1"/>
    <col min="1544" max="1544" width="11.33203125" customWidth="1"/>
    <col min="1545" max="1545" width="0" hidden="1" customWidth="1"/>
    <col min="1546" max="1546" width="13.5546875" customWidth="1"/>
    <col min="1547" max="1791" width="9.109375" customWidth="1"/>
    <col min="1793" max="1793" width="4.109375" customWidth="1"/>
    <col min="1794" max="1794" width="30.33203125" customWidth="1"/>
    <col min="1795" max="1795" width="12.5546875" customWidth="1"/>
    <col min="1796" max="1796" width="12.6640625" customWidth="1"/>
    <col min="1797" max="1797" width="12.88671875" customWidth="1"/>
    <col min="1798" max="1798" width="30.33203125" customWidth="1"/>
    <col min="1799" max="1799" width="12.6640625" customWidth="1"/>
    <col min="1800" max="1800" width="11.33203125" customWidth="1"/>
    <col min="1801" max="1801" width="0" hidden="1" customWidth="1"/>
    <col min="1802" max="1802" width="13.5546875" customWidth="1"/>
    <col min="1803" max="2047" width="9.109375" customWidth="1"/>
    <col min="2049" max="2049" width="4.109375" customWidth="1"/>
    <col min="2050" max="2050" width="30.33203125" customWidth="1"/>
    <col min="2051" max="2051" width="12.5546875" customWidth="1"/>
    <col min="2052" max="2052" width="12.6640625" customWidth="1"/>
    <col min="2053" max="2053" width="12.88671875" customWidth="1"/>
    <col min="2054" max="2054" width="30.33203125" customWidth="1"/>
    <col min="2055" max="2055" width="12.6640625" customWidth="1"/>
    <col min="2056" max="2056" width="11.33203125" customWidth="1"/>
    <col min="2057" max="2057" width="0" hidden="1" customWidth="1"/>
    <col min="2058" max="2058" width="13.5546875" customWidth="1"/>
    <col min="2059" max="2303" width="9.109375" customWidth="1"/>
    <col min="2305" max="2305" width="4.109375" customWidth="1"/>
    <col min="2306" max="2306" width="30.33203125" customWidth="1"/>
    <col min="2307" max="2307" width="12.5546875" customWidth="1"/>
    <col min="2308" max="2308" width="12.6640625" customWidth="1"/>
    <col min="2309" max="2309" width="12.88671875" customWidth="1"/>
    <col min="2310" max="2310" width="30.33203125" customWidth="1"/>
    <col min="2311" max="2311" width="12.6640625" customWidth="1"/>
    <col min="2312" max="2312" width="11.33203125" customWidth="1"/>
    <col min="2313" max="2313" width="0" hidden="1" customWidth="1"/>
    <col min="2314" max="2314" width="13.5546875" customWidth="1"/>
    <col min="2315" max="2559" width="9.109375" customWidth="1"/>
    <col min="2561" max="2561" width="4.109375" customWidth="1"/>
    <col min="2562" max="2562" width="30.33203125" customWidth="1"/>
    <col min="2563" max="2563" width="12.5546875" customWidth="1"/>
    <col min="2564" max="2564" width="12.6640625" customWidth="1"/>
    <col min="2565" max="2565" width="12.88671875" customWidth="1"/>
    <col min="2566" max="2566" width="30.33203125" customWidth="1"/>
    <col min="2567" max="2567" width="12.6640625" customWidth="1"/>
    <col min="2568" max="2568" width="11.33203125" customWidth="1"/>
    <col min="2569" max="2569" width="0" hidden="1" customWidth="1"/>
    <col min="2570" max="2570" width="13.5546875" customWidth="1"/>
    <col min="2571" max="2815" width="9.109375" customWidth="1"/>
    <col min="2817" max="2817" width="4.109375" customWidth="1"/>
    <col min="2818" max="2818" width="30.33203125" customWidth="1"/>
    <col min="2819" max="2819" width="12.5546875" customWidth="1"/>
    <col min="2820" max="2820" width="12.6640625" customWidth="1"/>
    <col min="2821" max="2821" width="12.88671875" customWidth="1"/>
    <col min="2822" max="2822" width="30.33203125" customWidth="1"/>
    <col min="2823" max="2823" width="12.6640625" customWidth="1"/>
    <col min="2824" max="2824" width="11.33203125" customWidth="1"/>
    <col min="2825" max="2825" width="0" hidden="1" customWidth="1"/>
    <col min="2826" max="2826" width="13.5546875" customWidth="1"/>
    <col min="2827" max="3071" width="9.109375" customWidth="1"/>
    <col min="3073" max="3073" width="4.109375" customWidth="1"/>
    <col min="3074" max="3074" width="30.33203125" customWidth="1"/>
    <col min="3075" max="3075" width="12.5546875" customWidth="1"/>
    <col min="3076" max="3076" width="12.6640625" customWidth="1"/>
    <col min="3077" max="3077" width="12.88671875" customWidth="1"/>
    <col min="3078" max="3078" width="30.33203125" customWidth="1"/>
    <col min="3079" max="3079" width="12.6640625" customWidth="1"/>
    <col min="3080" max="3080" width="11.33203125" customWidth="1"/>
    <col min="3081" max="3081" width="0" hidden="1" customWidth="1"/>
    <col min="3082" max="3082" width="13.5546875" customWidth="1"/>
    <col min="3083" max="3327" width="9.109375" customWidth="1"/>
    <col min="3329" max="3329" width="4.109375" customWidth="1"/>
    <col min="3330" max="3330" width="30.33203125" customWidth="1"/>
    <col min="3331" max="3331" width="12.5546875" customWidth="1"/>
    <col min="3332" max="3332" width="12.6640625" customWidth="1"/>
    <col min="3333" max="3333" width="12.88671875" customWidth="1"/>
    <col min="3334" max="3334" width="30.33203125" customWidth="1"/>
    <col min="3335" max="3335" width="12.6640625" customWidth="1"/>
    <col min="3336" max="3336" width="11.33203125" customWidth="1"/>
    <col min="3337" max="3337" width="0" hidden="1" customWidth="1"/>
    <col min="3338" max="3338" width="13.5546875" customWidth="1"/>
    <col min="3339" max="3583" width="9.109375" customWidth="1"/>
    <col min="3585" max="3585" width="4.109375" customWidth="1"/>
    <col min="3586" max="3586" width="30.33203125" customWidth="1"/>
    <col min="3587" max="3587" width="12.5546875" customWidth="1"/>
    <col min="3588" max="3588" width="12.6640625" customWidth="1"/>
    <col min="3589" max="3589" width="12.88671875" customWidth="1"/>
    <col min="3590" max="3590" width="30.33203125" customWidth="1"/>
    <col min="3591" max="3591" width="12.6640625" customWidth="1"/>
    <col min="3592" max="3592" width="11.33203125" customWidth="1"/>
    <col min="3593" max="3593" width="0" hidden="1" customWidth="1"/>
    <col min="3594" max="3594" width="13.5546875" customWidth="1"/>
    <col min="3595" max="3839" width="9.109375" customWidth="1"/>
    <col min="3841" max="3841" width="4.109375" customWidth="1"/>
    <col min="3842" max="3842" width="30.33203125" customWidth="1"/>
    <col min="3843" max="3843" width="12.5546875" customWidth="1"/>
    <col min="3844" max="3844" width="12.6640625" customWidth="1"/>
    <col min="3845" max="3845" width="12.88671875" customWidth="1"/>
    <col min="3846" max="3846" width="30.33203125" customWidth="1"/>
    <col min="3847" max="3847" width="12.6640625" customWidth="1"/>
    <col min="3848" max="3848" width="11.33203125" customWidth="1"/>
    <col min="3849" max="3849" width="0" hidden="1" customWidth="1"/>
    <col min="3850" max="3850" width="13.5546875" customWidth="1"/>
    <col min="3851" max="4095" width="9.109375" customWidth="1"/>
    <col min="4097" max="4097" width="4.109375" customWidth="1"/>
    <col min="4098" max="4098" width="30.33203125" customWidth="1"/>
    <col min="4099" max="4099" width="12.5546875" customWidth="1"/>
    <col min="4100" max="4100" width="12.6640625" customWidth="1"/>
    <col min="4101" max="4101" width="12.88671875" customWidth="1"/>
    <col min="4102" max="4102" width="30.33203125" customWidth="1"/>
    <col min="4103" max="4103" width="12.6640625" customWidth="1"/>
    <col min="4104" max="4104" width="11.33203125" customWidth="1"/>
    <col min="4105" max="4105" width="0" hidden="1" customWidth="1"/>
    <col min="4106" max="4106" width="13.5546875" customWidth="1"/>
    <col min="4107" max="4351" width="9.109375" customWidth="1"/>
    <col min="4353" max="4353" width="4.109375" customWidth="1"/>
    <col min="4354" max="4354" width="30.33203125" customWidth="1"/>
    <col min="4355" max="4355" width="12.5546875" customWidth="1"/>
    <col min="4356" max="4356" width="12.6640625" customWidth="1"/>
    <col min="4357" max="4357" width="12.88671875" customWidth="1"/>
    <col min="4358" max="4358" width="30.33203125" customWidth="1"/>
    <col min="4359" max="4359" width="12.6640625" customWidth="1"/>
    <col min="4360" max="4360" width="11.33203125" customWidth="1"/>
    <col min="4361" max="4361" width="0" hidden="1" customWidth="1"/>
    <col min="4362" max="4362" width="13.5546875" customWidth="1"/>
    <col min="4363" max="4607" width="9.109375" customWidth="1"/>
    <col min="4609" max="4609" width="4.109375" customWidth="1"/>
    <col min="4610" max="4610" width="30.33203125" customWidth="1"/>
    <col min="4611" max="4611" width="12.5546875" customWidth="1"/>
    <col min="4612" max="4612" width="12.6640625" customWidth="1"/>
    <col min="4613" max="4613" width="12.88671875" customWidth="1"/>
    <col min="4614" max="4614" width="30.33203125" customWidth="1"/>
    <col min="4615" max="4615" width="12.6640625" customWidth="1"/>
    <col min="4616" max="4616" width="11.33203125" customWidth="1"/>
    <col min="4617" max="4617" width="0" hidden="1" customWidth="1"/>
    <col min="4618" max="4618" width="13.5546875" customWidth="1"/>
    <col min="4619" max="4863" width="9.109375" customWidth="1"/>
    <col min="4865" max="4865" width="4.109375" customWidth="1"/>
    <col min="4866" max="4866" width="30.33203125" customWidth="1"/>
    <col min="4867" max="4867" width="12.5546875" customWidth="1"/>
    <col min="4868" max="4868" width="12.6640625" customWidth="1"/>
    <col min="4869" max="4869" width="12.88671875" customWidth="1"/>
    <col min="4870" max="4870" width="30.33203125" customWidth="1"/>
    <col min="4871" max="4871" width="12.6640625" customWidth="1"/>
    <col min="4872" max="4872" width="11.33203125" customWidth="1"/>
    <col min="4873" max="4873" width="0" hidden="1" customWidth="1"/>
    <col min="4874" max="4874" width="13.5546875" customWidth="1"/>
    <col min="4875" max="5119" width="9.109375" customWidth="1"/>
    <col min="5121" max="5121" width="4.109375" customWidth="1"/>
    <col min="5122" max="5122" width="30.33203125" customWidth="1"/>
    <col min="5123" max="5123" width="12.5546875" customWidth="1"/>
    <col min="5124" max="5124" width="12.6640625" customWidth="1"/>
    <col min="5125" max="5125" width="12.88671875" customWidth="1"/>
    <col min="5126" max="5126" width="30.33203125" customWidth="1"/>
    <col min="5127" max="5127" width="12.6640625" customWidth="1"/>
    <col min="5128" max="5128" width="11.33203125" customWidth="1"/>
    <col min="5129" max="5129" width="0" hidden="1" customWidth="1"/>
    <col min="5130" max="5130" width="13.5546875" customWidth="1"/>
    <col min="5131" max="5375" width="9.109375" customWidth="1"/>
    <col min="5377" max="5377" width="4.109375" customWidth="1"/>
    <col min="5378" max="5378" width="30.33203125" customWidth="1"/>
    <col min="5379" max="5379" width="12.5546875" customWidth="1"/>
    <col min="5380" max="5380" width="12.6640625" customWidth="1"/>
    <col min="5381" max="5381" width="12.88671875" customWidth="1"/>
    <col min="5382" max="5382" width="30.33203125" customWidth="1"/>
    <col min="5383" max="5383" width="12.6640625" customWidth="1"/>
    <col min="5384" max="5384" width="11.33203125" customWidth="1"/>
    <col min="5385" max="5385" width="0" hidden="1" customWidth="1"/>
    <col min="5386" max="5386" width="13.5546875" customWidth="1"/>
    <col min="5387" max="5631" width="9.109375" customWidth="1"/>
    <col min="5633" max="5633" width="4.109375" customWidth="1"/>
    <col min="5634" max="5634" width="30.33203125" customWidth="1"/>
    <col min="5635" max="5635" width="12.5546875" customWidth="1"/>
    <col min="5636" max="5636" width="12.6640625" customWidth="1"/>
    <col min="5637" max="5637" width="12.88671875" customWidth="1"/>
    <col min="5638" max="5638" width="30.33203125" customWidth="1"/>
    <col min="5639" max="5639" width="12.6640625" customWidth="1"/>
    <col min="5640" max="5640" width="11.33203125" customWidth="1"/>
    <col min="5641" max="5641" width="0" hidden="1" customWidth="1"/>
    <col min="5642" max="5642" width="13.5546875" customWidth="1"/>
    <col min="5643" max="5887" width="9.109375" customWidth="1"/>
    <col min="5889" max="5889" width="4.109375" customWidth="1"/>
    <col min="5890" max="5890" width="30.33203125" customWidth="1"/>
    <col min="5891" max="5891" width="12.5546875" customWidth="1"/>
    <col min="5892" max="5892" width="12.6640625" customWidth="1"/>
    <col min="5893" max="5893" width="12.88671875" customWidth="1"/>
    <col min="5894" max="5894" width="30.33203125" customWidth="1"/>
    <col min="5895" max="5895" width="12.6640625" customWidth="1"/>
    <col min="5896" max="5896" width="11.33203125" customWidth="1"/>
    <col min="5897" max="5897" width="0" hidden="1" customWidth="1"/>
    <col min="5898" max="5898" width="13.5546875" customWidth="1"/>
    <col min="5899" max="6143" width="9.109375" customWidth="1"/>
    <col min="6145" max="6145" width="4.109375" customWidth="1"/>
    <col min="6146" max="6146" width="30.33203125" customWidth="1"/>
    <col min="6147" max="6147" width="12.5546875" customWidth="1"/>
    <col min="6148" max="6148" width="12.6640625" customWidth="1"/>
    <col min="6149" max="6149" width="12.88671875" customWidth="1"/>
    <col min="6150" max="6150" width="30.33203125" customWidth="1"/>
    <col min="6151" max="6151" width="12.6640625" customWidth="1"/>
    <col min="6152" max="6152" width="11.33203125" customWidth="1"/>
    <col min="6153" max="6153" width="0" hidden="1" customWidth="1"/>
    <col min="6154" max="6154" width="13.5546875" customWidth="1"/>
    <col min="6155" max="6399" width="9.109375" customWidth="1"/>
    <col min="6401" max="6401" width="4.109375" customWidth="1"/>
    <col min="6402" max="6402" width="30.33203125" customWidth="1"/>
    <col min="6403" max="6403" width="12.5546875" customWidth="1"/>
    <col min="6404" max="6404" width="12.6640625" customWidth="1"/>
    <col min="6405" max="6405" width="12.88671875" customWidth="1"/>
    <col min="6406" max="6406" width="30.33203125" customWidth="1"/>
    <col min="6407" max="6407" width="12.6640625" customWidth="1"/>
    <col min="6408" max="6408" width="11.33203125" customWidth="1"/>
    <col min="6409" max="6409" width="0" hidden="1" customWidth="1"/>
    <col min="6410" max="6410" width="13.5546875" customWidth="1"/>
    <col min="6411" max="6655" width="9.109375" customWidth="1"/>
    <col min="6657" max="6657" width="4.109375" customWidth="1"/>
    <col min="6658" max="6658" width="30.33203125" customWidth="1"/>
    <col min="6659" max="6659" width="12.5546875" customWidth="1"/>
    <col min="6660" max="6660" width="12.6640625" customWidth="1"/>
    <col min="6661" max="6661" width="12.88671875" customWidth="1"/>
    <col min="6662" max="6662" width="30.33203125" customWidth="1"/>
    <col min="6663" max="6663" width="12.6640625" customWidth="1"/>
    <col min="6664" max="6664" width="11.33203125" customWidth="1"/>
    <col min="6665" max="6665" width="0" hidden="1" customWidth="1"/>
    <col min="6666" max="6666" width="13.5546875" customWidth="1"/>
    <col min="6667" max="6911" width="9.109375" customWidth="1"/>
    <col min="6913" max="6913" width="4.109375" customWidth="1"/>
    <col min="6914" max="6914" width="30.33203125" customWidth="1"/>
    <col min="6915" max="6915" width="12.5546875" customWidth="1"/>
    <col min="6916" max="6916" width="12.6640625" customWidth="1"/>
    <col min="6917" max="6917" width="12.88671875" customWidth="1"/>
    <col min="6918" max="6918" width="30.33203125" customWidth="1"/>
    <col min="6919" max="6919" width="12.6640625" customWidth="1"/>
    <col min="6920" max="6920" width="11.33203125" customWidth="1"/>
    <col min="6921" max="6921" width="0" hidden="1" customWidth="1"/>
    <col min="6922" max="6922" width="13.5546875" customWidth="1"/>
    <col min="6923" max="7167" width="9.109375" customWidth="1"/>
    <col min="7169" max="7169" width="4.109375" customWidth="1"/>
    <col min="7170" max="7170" width="30.33203125" customWidth="1"/>
    <col min="7171" max="7171" width="12.5546875" customWidth="1"/>
    <col min="7172" max="7172" width="12.6640625" customWidth="1"/>
    <col min="7173" max="7173" width="12.88671875" customWidth="1"/>
    <col min="7174" max="7174" width="30.33203125" customWidth="1"/>
    <col min="7175" max="7175" width="12.6640625" customWidth="1"/>
    <col min="7176" max="7176" width="11.33203125" customWidth="1"/>
    <col min="7177" max="7177" width="0" hidden="1" customWidth="1"/>
    <col min="7178" max="7178" width="13.5546875" customWidth="1"/>
    <col min="7179" max="7423" width="9.109375" customWidth="1"/>
    <col min="7425" max="7425" width="4.109375" customWidth="1"/>
    <col min="7426" max="7426" width="30.33203125" customWidth="1"/>
    <col min="7427" max="7427" width="12.5546875" customWidth="1"/>
    <col min="7428" max="7428" width="12.6640625" customWidth="1"/>
    <col min="7429" max="7429" width="12.88671875" customWidth="1"/>
    <col min="7430" max="7430" width="30.33203125" customWidth="1"/>
    <col min="7431" max="7431" width="12.6640625" customWidth="1"/>
    <col min="7432" max="7432" width="11.33203125" customWidth="1"/>
    <col min="7433" max="7433" width="0" hidden="1" customWidth="1"/>
    <col min="7434" max="7434" width="13.5546875" customWidth="1"/>
    <col min="7435" max="7679" width="9.109375" customWidth="1"/>
    <col min="7681" max="7681" width="4.109375" customWidth="1"/>
    <col min="7682" max="7682" width="30.33203125" customWidth="1"/>
    <col min="7683" max="7683" width="12.5546875" customWidth="1"/>
    <col min="7684" max="7684" width="12.6640625" customWidth="1"/>
    <col min="7685" max="7685" width="12.88671875" customWidth="1"/>
    <col min="7686" max="7686" width="30.33203125" customWidth="1"/>
    <col min="7687" max="7687" width="12.6640625" customWidth="1"/>
    <col min="7688" max="7688" width="11.33203125" customWidth="1"/>
    <col min="7689" max="7689" width="0" hidden="1" customWidth="1"/>
    <col min="7690" max="7690" width="13.5546875" customWidth="1"/>
    <col min="7691" max="7935" width="9.109375" customWidth="1"/>
    <col min="7937" max="7937" width="4.109375" customWidth="1"/>
    <col min="7938" max="7938" width="30.33203125" customWidth="1"/>
    <col min="7939" max="7939" width="12.5546875" customWidth="1"/>
    <col min="7940" max="7940" width="12.6640625" customWidth="1"/>
    <col min="7941" max="7941" width="12.88671875" customWidth="1"/>
    <col min="7942" max="7942" width="30.33203125" customWidth="1"/>
    <col min="7943" max="7943" width="12.6640625" customWidth="1"/>
    <col min="7944" max="7944" width="11.33203125" customWidth="1"/>
    <col min="7945" max="7945" width="0" hidden="1" customWidth="1"/>
    <col min="7946" max="7946" width="13.5546875" customWidth="1"/>
    <col min="7947" max="8191" width="9.109375" customWidth="1"/>
    <col min="8193" max="8193" width="4.109375" customWidth="1"/>
    <col min="8194" max="8194" width="30.33203125" customWidth="1"/>
    <col min="8195" max="8195" width="12.5546875" customWidth="1"/>
    <col min="8196" max="8196" width="12.6640625" customWidth="1"/>
    <col min="8197" max="8197" width="12.88671875" customWidth="1"/>
    <col min="8198" max="8198" width="30.33203125" customWidth="1"/>
    <col min="8199" max="8199" width="12.6640625" customWidth="1"/>
    <col min="8200" max="8200" width="11.33203125" customWidth="1"/>
    <col min="8201" max="8201" width="0" hidden="1" customWidth="1"/>
    <col min="8202" max="8202" width="13.5546875" customWidth="1"/>
    <col min="8203" max="8447" width="9.109375" customWidth="1"/>
    <col min="8449" max="8449" width="4.109375" customWidth="1"/>
    <col min="8450" max="8450" width="30.33203125" customWidth="1"/>
    <col min="8451" max="8451" width="12.5546875" customWidth="1"/>
    <col min="8452" max="8452" width="12.6640625" customWidth="1"/>
    <col min="8453" max="8453" width="12.88671875" customWidth="1"/>
    <col min="8454" max="8454" width="30.33203125" customWidth="1"/>
    <col min="8455" max="8455" width="12.6640625" customWidth="1"/>
    <col min="8456" max="8456" width="11.33203125" customWidth="1"/>
    <col min="8457" max="8457" width="0" hidden="1" customWidth="1"/>
    <col min="8458" max="8458" width="13.5546875" customWidth="1"/>
    <col min="8459" max="8703" width="9.109375" customWidth="1"/>
    <col min="8705" max="8705" width="4.109375" customWidth="1"/>
    <col min="8706" max="8706" width="30.33203125" customWidth="1"/>
    <col min="8707" max="8707" width="12.5546875" customWidth="1"/>
    <col min="8708" max="8708" width="12.6640625" customWidth="1"/>
    <col min="8709" max="8709" width="12.88671875" customWidth="1"/>
    <col min="8710" max="8710" width="30.33203125" customWidth="1"/>
    <col min="8711" max="8711" width="12.6640625" customWidth="1"/>
    <col min="8712" max="8712" width="11.33203125" customWidth="1"/>
    <col min="8713" max="8713" width="0" hidden="1" customWidth="1"/>
    <col min="8714" max="8714" width="13.5546875" customWidth="1"/>
    <col min="8715" max="8959" width="9.109375" customWidth="1"/>
    <col min="8961" max="8961" width="4.109375" customWidth="1"/>
    <col min="8962" max="8962" width="30.33203125" customWidth="1"/>
    <col min="8963" max="8963" width="12.5546875" customWidth="1"/>
    <col min="8964" max="8964" width="12.6640625" customWidth="1"/>
    <col min="8965" max="8965" width="12.88671875" customWidth="1"/>
    <col min="8966" max="8966" width="30.33203125" customWidth="1"/>
    <col min="8967" max="8967" width="12.6640625" customWidth="1"/>
    <col min="8968" max="8968" width="11.33203125" customWidth="1"/>
    <col min="8969" max="8969" width="0" hidden="1" customWidth="1"/>
    <col min="8970" max="8970" width="13.5546875" customWidth="1"/>
    <col min="8971" max="9215" width="9.109375" customWidth="1"/>
    <col min="9217" max="9217" width="4.109375" customWidth="1"/>
    <col min="9218" max="9218" width="30.33203125" customWidth="1"/>
    <col min="9219" max="9219" width="12.5546875" customWidth="1"/>
    <col min="9220" max="9220" width="12.6640625" customWidth="1"/>
    <col min="9221" max="9221" width="12.88671875" customWidth="1"/>
    <col min="9222" max="9222" width="30.33203125" customWidth="1"/>
    <col min="9223" max="9223" width="12.6640625" customWidth="1"/>
    <col min="9224" max="9224" width="11.33203125" customWidth="1"/>
    <col min="9225" max="9225" width="0" hidden="1" customWidth="1"/>
    <col min="9226" max="9226" width="13.5546875" customWidth="1"/>
    <col min="9227" max="9471" width="9.109375" customWidth="1"/>
    <col min="9473" max="9473" width="4.109375" customWidth="1"/>
    <col min="9474" max="9474" width="30.33203125" customWidth="1"/>
    <col min="9475" max="9475" width="12.5546875" customWidth="1"/>
    <col min="9476" max="9476" width="12.6640625" customWidth="1"/>
    <col min="9477" max="9477" width="12.88671875" customWidth="1"/>
    <col min="9478" max="9478" width="30.33203125" customWidth="1"/>
    <col min="9479" max="9479" width="12.6640625" customWidth="1"/>
    <col min="9480" max="9480" width="11.33203125" customWidth="1"/>
    <col min="9481" max="9481" width="0" hidden="1" customWidth="1"/>
    <col min="9482" max="9482" width="13.5546875" customWidth="1"/>
    <col min="9483" max="9727" width="9.109375" customWidth="1"/>
    <col min="9729" max="9729" width="4.109375" customWidth="1"/>
    <col min="9730" max="9730" width="30.33203125" customWidth="1"/>
    <col min="9731" max="9731" width="12.5546875" customWidth="1"/>
    <col min="9732" max="9732" width="12.6640625" customWidth="1"/>
    <col min="9733" max="9733" width="12.88671875" customWidth="1"/>
    <col min="9734" max="9734" width="30.33203125" customWidth="1"/>
    <col min="9735" max="9735" width="12.6640625" customWidth="1"/>
    <col min="9736" max="9736" width="11.33203125" customWidth="1"/>
    <col min="9737" max="9737" width="0" hidden="1" customWidth="1"/>
    <col min="9738" max="9738" width="13.5546875" customWidth="1"/>
    <col min="9739" max="9983" width="9.109375" customWidth="1"/>
    <col min="9985" max="9985" width="4.109375" customWidth="1"/>
    <col min="9986" max="9986" width="30.33203125" customWidth="1"/>
    <col min="9987" max="9987" width="12.5546875" customWidth="1"/>
    <col min="9988" max="9988" width="12.6640625" customWidth="1"/>
    <col min="9989" max="9989" width="12.88671875" customWidth="1"/>
    <col min="9990" max="9990" width="30.33203125" customWidth="1"/>
    <col min="9991" max="9991" width="12.6640625" customWidth="1"/>
    <col min="9992" max="9992" width="11.33203125" customWidth="1"/>
    <col min="9993" max="9993" width="0" hidden="1" customWidth="1"/>
    <col min="9994" max="9994" width="13.5546875" customWidth="1"/>
    <col min="9995" max="10239" width="9.109375" customWidth="1"/>
    <col min="10241" max="10241" width="4.109375" customWidth="1"/>
    <col min="10242" max="10242" width="30.33203125" customWidth="1"/>
    <col min="10243" max="10243" width="12.5546875" customWidth="1"/>
    <col min="10244" max="10244" width="12.6640625" customWidth="1"/>
    <col min="10245" max="10245" width="12.88671875" customWidth="1"/>
    <col min="10246" max="10246" width="30.33203125" customWidth="1"/>
    <col min="10247" max="10247" width="12.6640625" customWidth="1"/>
    <col min="10248" max="10248" width="11.33203125" customWidth="1"/>
    <col min="10249" max="10249" width="0" hidden="1" customWidth="1"/>
    <col min="10250" max="10250" width="13.5546875" customWidth="1"/>
    <col min="10251" max="10495" width="9.109375" customWidth="1"/>
    <col min="10497" max="10497" width="4.109375" customWidth="1"/>
    <col min="10498" max="10498" width="30.33203125" customWidth="1"/>
    <col min="10499" max="10499" width="12.5546875" customWidth="1"/>
    <col min="10500" max="10500" width="12.6640625" customWidth="1"/>
    <col min="10501" max="10501" width="12.88671875" customWidth="1"/>
    <col min="10502" max="10502" width="30.33203125" customWidth="1"/>
    <col min="10503" max="10503" width="12.6640625" customWidth="1"/>
    <col min="10504" max="10504" width="11.33203125" customWidth="1"/>
    <col min="10505" max="10505" width="0" hidden="1" customWidth="1"/>
    <col min="10506" max="10506" width="13.5546875" customWidth="1"/>
    <col min="10507" max="10751" width="9.109375" customWidth="1"/>
    <col min="10753" max="10753" width="4.109375" customWidth="1"/>
    <col min="10754" max="10754" width="30.33203125" customWidth="1"/>
    <col min="10755" max="10755" width="12.5546875" customWidth="1"/>
    <col min="10756" max="10756" width="12.6640625" customWidth="1"/>
    <col min="10757" max="10757" width="12.88671875" customWidth="1"/>
    <col min="10758" max="10758" width="30.33203125" customWidth="1"/>
    <col min="10759" max="10759" width="12.6640625" customWidth="1"/>
    <col min="10760" max="10760" width="11.33203125" customWidth="1"/>
    <col min="10761" max="10761" width="0" hidden="1" customWidth="1"/>
    <col min="10762" max="10762" width="13.5546875" customWidth="1"/>
    <col min="10763" max="11007" width="9.109375" customWidth="1"/>
    <col min="11009" max="11009" width="4.109375" customWidth="1"/>
    <col min="11010" max="11010" width="30.33203125" customWidth="1"/>
    <col min="11011" max="11011" width="12.5546875" customWidth="1"/>
    <col min="11012" max="11012" width="12.6640625" customWidth="1"/>
    <col min="11013" max="11013" width="12.88671875" customWidth="1"/>
    <col min="11014" max="11014" width="30.33203125" customWidth="1"/>
    <col min="11015" max="11015" width="12.6640625" customWidth="1"/>
    <col min="11016" max="11016" width="11.33203125" customWidth="1"/>
    <col min="11017" max="11017" width="0" hidden="1" customWidth="1"/>
    <col min="11018" max="11018" width="13.5546875" customWidth="1"/>
    <col min="11019" max="11263" width="9.109375" customWidth="1"/>
    <col min="11265" max="11265" width="4.109375" customWidth="1"/>
    <col min="11266" max="11266" width="30.33203125" customWidth="1"/>
    <col min="11267" max="11267" width="12.5546875" customWidth="1"/>
    <col min="11268" max="11268" width="12.6640625" customWidth="1"/>
    <col min="11269" max="11269" width="12.88671875" customWidth="1"/>
    <col min="11270" max="11270" width="30.33203125" customWidth="1"/>
    <col min="11271" max="11271" width="12.6640625" customWidth="1"/>
    <col min="11272" max="11272" width="11.33203125" customWidth="1"/>
    <col min="11273" max="11273" width="0" hidden="1" customWidth="1"/>
    <col min="11274" max="11274" width="13.5546875" customWidth="1"/>
    <col min="11275" max="11519" width="9.109375" customWidth="1"/>
    <col min="11521" max="11521" width="4.109375" customWidth="1"/>
    <col min="11522" max="11522" width="30.33203125" customWidth="1"/>
    <col min="11523" max="11523" width="12.5546875" customWidth="1"/>
    <col min="11524" max="11524" width="12.6640625" customWidth="1"/>
    <col min="11525" max="11525" width="12.88671875" customWidth="1"/>
    <col min="11526" max="11526" width="30.33203125" customWidth="1"/>
    <col min="11527" max="11527" width="12.6640625" customWidth="1"/>
    <col min="11528" max="11528" width="11.33203125" customWidth="1"/>
    <col min="11529" max="11529" width="0" hidden="1" customWidth="1"/>
    <col min="11530" max="11530" width="13.5546875" customWidth="1"/>
    <col min="11531" max="11775" width="9.109375" customWidth="1"/>
    <col min="11777" max="11777" width="4.109375" customWidth="1"/>
    <col min="11778" max="11778" width="30.33203125" customWidth="1"/>
    <col min="11779" max="11779" width="12.5546875" customWidth="1"/>
    <col min="11780" max="11780" width="12.6640625" customWidth="1"/>
    <col min="11781" max="11781" width="12.88671875" customWidth="1"/>
    <col min="11782" max="11782" width="30.33203125" customWidth="1"/>
    <col min="11783" max="11783" width="12.6640625" customWidth="1"/>
    <col min="11784" max="11784" width="11.33203125" customWidth="1"/>
    <col min="11785" max="11785" width="0" hidden="1" customWidth="1"/>
    <col min="11786" max="11786" width="13.5546875" customWidth="1"/>
    <col min="11787" max="12031" width="9.109375" customWidth="1"/>
    <col min="12033" max="12033" width="4.109375" customWidth="1"/>
    <col min="12034" max="12034" width="30.33203125" customWidth="1"/>
    <col min="12035" max="12035" width="12.5546875" customWidth="1"/>
    <col min="12036" max="12036" width="12.6640625" customWidth="1"/>
    <col min="12037" max="12037" width="12.88671875" customWidth="1"/>
    <col min="12038" max="12038" width="30.33203125" customWidth="1"/>
    <col min="12039" max="12039" width="12.6640625" customWidth="1"/>
    <col min="12040" max="12040" width="11.33203125" customWidth="1"/>
    <col min="12041" max="12041" width="0" hidden="1" customWidth="1"/>
    <col min="12042" max="12042" width="13.5546875" customWidth="1"/>
    <col min="12043" max="12287" width="9.109375" customWidth="1"/>
    <col min="12289" max="12289" width="4.109375" customWidth="1"/>
    <col min="12290" max="12290" width="30.33203125" customWidth="1"/>
    <col min="12291" max="12291" width="12.5546875" customWidth="1"/>
    <col min="12292" max="12292" width="12.6640625" customWidth="1"/>
    <col min="12293" max="12293" width="12.88671875" customWidth="1"/>
    <col min="12294" max="12294" width="30.33203125" customWidth="1"/>
    <col min="12295" max="12295" width="12.6640625" customWidth="1"/>
    <col min="12296" max="12296" width="11.33203125" customWidth="1"/>
    <col min="12297" max="12297" width="0" hidden="1" customWidth="1"/>
    <col min="12298" max="12298" width="13.5546875" customWidth="1"/>
    <col min="12299" max="12543" width="9.109375" customWidth="1"/>
    <col min="12545" max="12545" width="4.109375" customWidth="1"/>
    <col min="12546" max="12546" width="30.33203125" customWidth="1"/>
    <col min="12547" max="12547" width="12.5546875" customWidth="1"/>
    <col min="12548" max="12548" width="12.6640625" customWidth="1"/>
    <col min="12549" max="12549" width="12.88671875" customWidth="1"/>
    <col min="12550" max="12550" width="30.33203125" customWidth="1"/>
    <col min="12551" max="12551" width="12.6640625" customWidth="1"/>
    <col min="12552" max="12552" width="11.33203125" customWidth="1"/>
    <col min="12553" max="12553" width="0" hidden="1" customWidth="1"/>
    <col min="12554" max="12554" width="13.5546875" customWidth="1"/>
    <col min="12555" max="12799" width="9.109375" customWidth="1"/>
    <col min="12801" max="12801" width="4.109375" customWidth="1"/>
    <col min="12802" max="12802" width="30.33203125" customWidth="1"/>
    <col min="12803" max="12803" width="12.5546875" customWidth="1"/>
    <col min="12804" max="12804" width="12.6640625" customWidth="1"/>
    <col min="12805" max="12805" width="12.88671875" customWidth="1"/>
    <col min="12806" max="12806" width="30.33203125" customWidth="1"/>
    <col min="12807" max="12807" width="12.6640625" customWidth="1"/>
    <col min="12808" max="12808" width="11.33203125" customWidth="1"/>
    <col min="12809" max="12809" width="0" hidden="1" customWidth="1"/>
    <col min="12810" max="12810" width="13.5546875" customWidth="1"/>
    <col min="12811" max="13055" width="9.109375" customWidth="1"/>
    <col min="13057" max="13057" width="4.109375" customWidth="1"/>
    <col min="13058" max="13058" width="30.33203125" customWidth="1"/>
    <col min="13059" max="13059" width="12.5546875" customWidth="1"/>
    <col min="13060" max="13060" width="12.6640625" customWidth="1"/>
    <col min="13061" max="13061" width="12.88671875" customWidth="1"/>
    <col min="13062" max="13062" width="30.33203125" customWidth="1"/>
    <col min="13063" max="13063" width="12.6640625" customWidth="1"/>
    <col min="13064" max="13064" width="11.33203125" customWidth="1"/>
    <col min="13065" max="13065" width="0" hidden="1" customWidth="1"/>
    <col min="13066" max="13066" width="13.5546875" customWidth="1"/>
    <col min="13067" max="13311" width="9.109375" customWidth="1"/>
    <col min="13313" max="13313" width="4.109375" customWidth="1"/>
    <col min="13314" max="13314" width="30.33203125" customWidth="1"/>
    <col min="13315" max="13315" width="12.5546875" customWidth="1"/>
    <col min="13316" max="13316" width="12.6640625" customWidth="1"/>
    <col min="13317" max="13317" width="12.88671875" customWidth="1"/>
    <col min="13318" max="13318" width="30.33203125" customWidth="1"/>
    <col min="13319" max="13319" width="12.6640625" customWidth="1"/>
    <col min="13320" max="13320" width="11.33203125" customWidth="1"/>
    <col min="13321" max="13321" width="0" hidden="1" customWidth="1"/>
    <col min="13322" max="13322" width="13.5546875" customWidth="1"/>
    <col min="13323" max="13567" width="9.109375" customWidth="1"/>
    <col min="13569" max="13569" width="4.109375" customWidth="1"/>
    <col min="13570" max="13570" width="30.33203125" customWidth="1"/>
    <col min="13571" max="13571" width="12.5546875" customWidth="1"/>
    <col min="13572" max="13572" width="12.6640625" customWidth="1"/>
    <col min="13573" max="13573" width="12.88671875" customWidth="1"/>
    <col min="13574" max="13574" width="30.33203125" customWidth="1"/>
    <col min="13575" max="13575" width="12.6640625" customWidth="1"/>
    <col min="13576" max="13576" width="11.33203125" customWidth="1"/>
    <col min="13577" max="13577" width="0" hidden="1" customWidth="1"/>
    <col min="13578" max="13578" width="13.5546875" customWidth="1"/>
    <col min="13579" max="13823" width="9.109375" customWidth="1"/>
    <col min="13825" max="13825" width="4.109375" customWidth="1"/>
    <col min="13826" max="13826" width="30.33203125" customWidth="1"/>
    <col min="13827" max="13827" width="12.5546875" customWidth="1"/>
    <col min="13828" max="13828" width="12.6640625" customWidth="1"/>
    <col min="13829" max="13829" width="12.88671875" customWidth="1"/>
    <col min="13830" max="13830" width="30.33203125" customWidth="1"/>
    <col min="13831" max="13831" width="12.6640625" customWidth="1"/>
    <col min="13832" max="13832" width="11.33203125" customWidth="1"/>
    <col min="13833" max="13833" width="0" hidden="1" customWidth="1"/>
    <col min="13834" max="13834" width="13.5546875" customWidth="1"/>
    <col min="13835" max="14079" width="9.109375" customWidth="1"/>
    <col min="14081" max="14081" width="4.109375" customWidth="1"/>
    <col min="14082" max="14082" width="30.33203125" customWidth="1"/>
    <col min="14083" max="14083" width="12.5546875" customWidth="1"/>
    <col min="14084" max="14084" width="12.6640625" customWidth="1"/>
    <col min="14085" max="14085" width="12.88671875" customWidth="1"/>
    <col min="14086" max="14086" width="30.33203125" customWidth="1"/>
    <col min="14087" max="14087" width="12.6640625" customWidth="1"/>
    <col min="14088" max="14088" width="11.33203125" customWidth="1"/>
    <col min="14089" max="14089" width="0" hidden="1" customWidth="1"/>
    <col min="14090" max="14090" width="13.5546875" customWidth="1"/>
    <col min="14091" max="14335" width="9.109375" customWidth="1"/>
    <col min="14337" max="14337" width="4.109375" customWidth="1"/>
    <col min="14338" max="14338" width="30.33203125" customWidth="1"/>
    <col min="14339" max="14339" width="12.5546875" customWidth="1"/>
    <col min="14340" max="14340" width="12.6640625" customWidth="1"/>
    <col min="14341" max="14341" width="12.88671875" customWidth="1"/>
    <col min="14342" max="14342" width="30.33203125" customWidth="1"/>
    <col min="14343" max="14343" width="12.6640625" customWidth="1"/>
    <col min="14344" max="14344" width="11.33203125" customWidth="1"/>
    <col min="14345" max="14345" width="0" hidden="1" customWidth="1"/>
    <col min="14346" max="14346" width="13.5546875" customWidth="1"/>
    <col min="14347" max="14591" width="9.109375" customWidth="1"/>
    <col min="14593" max="14593" width="4.109375" customWidth="1"/>
    <col min="14594" max="14594" width="30.33203125" customWidth="1"/>
    <col min="14595" max="14595" width="12.5546875" customWidth="1"/>
    <col min="14596" max="14596" width="12.6640625" customWidth="1"/>
    <col min="14597" max="14597" width="12.88671875" customWidth="1"/>
    <col min="14598" max="14598" width="30.33203125" customWidth="1"/>
    <col min="14599" max="14599" width="12.6640625" customWidth="1"/>
    <col min="14600" max="14600" width="11.33203125" customWidth="1"/>
    <col min="14601" max="14601" width="0" hidden="1" customWidth="1"/>
    <col min="14602" max="14602" width="13.5546875" customWidth="1"/>
    <col min="14603" max="14847" width="9.109375" customWidth="1"/>
    <col min="14849" max="14849" width="4.109375" customWidth="1"/>
    <col min="14850" max="14850" width="30.33203125" customWidth="1"/>
    <col min="14851" max="14851" width="12.5546875" customWidth="1"/>
    <col min="14852" max="14852" width="12.6640625" customWidth="1"/>
    <col min="14853" max="14853" width="12.88671875" customWidth="1"/>
    <col min="14854" max="14854" width="30.33203125" customWidth="1"/>
    <col min="14855" max="14855" width="12.6640625" customWidth="1"/>
    <col min="14856" max="14856" width="11.33203125" customWidth="1"/>
    <col min="14857" max="14857" width="0" hidden="1" customWidth="1"/>
    <col min="14858" max="14858" width="13.5546875" customWidth="1"/>
    <col min="14859" max="15103" width="9.109375" customWidth="1"/>
    <col min="15105" max="15105" width="4.109375" customWidth="1"/>
    <col min="15106" max="15106" width="30.33203125" customWidth="1"/>
    <col min="15107" max="15107" width="12.5546875" customWidth="1"/>
    <col min="15108" max="15108" width="12.6640625" customWidth="1"/>
    <col min="15109" max="15109" width="12.88671875" customWidth="1"/>
    <col min="15110" max="15110" width="30.33203125" customWidth="1"/>
    <col min="15111" max="15111" width="12.6640625" customWidth="1"/>
    <col min="15112" max="15112" width="11.33203125" customWidth="1"/>
    <col min="15113" max="15113" width="0" hidden="1" customWidth="1"/>
    <col min="15114" max="15114" width="13.5546875" customWidth="1"/>
    <col min="15115" max="15359" width="9.109375" customWidth="1"/>
    <col min="15361" max="15361" width="4.109375" customWidth="1"/>
    <col min="15362" max="15362" width="30.33203125" customWidth="1"/>
    <col min="15363" max="15363" width="12.5546875" customWidth="1"/>
    <col min="15364" max="15364" width="12.6640625" customWidth="1"/>
    <col min="15365" max="15365" width="12.88671875" customWidth="1"/>
    <col min="15366" max="15366" width="30.33203125" customWidth="1"/>
    <col min="15367" max="15367" width="12.6640625" customWidth="1"/>
    <col min="15368" max="15368" width="11.33203125" customWidth="1"/>
    <col min="15369" max="15369" width="0" hidden="1" customWidth="1"/>
    <col min="15370" max="15370" width="13.5546875" customWidth="1"/>
    <col min="15371" max="15615" width="9.109375" customWidth="1"/>
    <col min="15617" max="15617" width="4.109375" customWidth="1"/>
    <col min="15618" max="15618" width="30.33203125" customWidth="1"/>
    <col min="15619" max="15619" width="12.5546875" customWidth="1"/>
    <col min="15620" max="15620" width="12.6640625" customWidth="1"/>
    <col min="15621" max="15621" width="12.88671875" customWidth="1"/>
    <col min="15622" max="15622" width="30.33203125" customWidth="1"/>
    <col min="15623" max="15623" width="12.6640625" customWidth="1"/>
    <col min="15624" max="15624" width="11.33203125" customWidth="1"/>
    <col min="15625" max="15625" width="0" hidden="1" customWidth="1"/>
    <col min="15626" max="15626" width="13.5546875" customWidth="1"/>
    <col min="15627" max="15871" width="9.109375" customWidth="1"/>
    <col min="15873" max="15873" width="4.109375" customWidth="1"/>
    <col min="15874" max="15874" width="30.33203125" customWidth="1"/>
    <col min="15875" max="15875" width="12.5546875" customWidth="1"/>
    <col min="15876" max="15876" width="12.6640625" customWidth="1"/>
    <col min="15877" max="15877" width="12.88671875" customWidth="1"/>
    <col min="15878" max="15878" width="30.33203125" customWidth="1"/>
    <col min="15879" max="15879" width="12.6640625" customWidth="1"/>
    <col min="15880" max="15880" width="11.33203125" customWidth="1"/>
    <col min="15881" max="15881" width="0" hidden="1" customWidth="1"/>
    <col min="15882" max="15882" width="13.5546875" customWidth="1"/>
    <col min="15883" max="16127" width="9.109375" customWidth="1"/>
    <col min="16129" max="16129" width="4.109375" customWidth="1"/>
    <col min="16130" max="16130" width="30.33203125" customWidth="1"/>
    <col min="16131" max="16131" width="12.5546875" customWidth="1"/>
    <col min="16132" max="16132" width="12.6640625" customWidth="1"/>
    <col min="16133" max="16133" width="12.88671875" customWidth="1"/>
    <col min="16134" max="16134" width="30.33203125" customWidth="1"/>
    <col min="16135" max="16135" width="12.6640625" customWidth="1"/>
    <col min="16136" max="16136" width="11.33203125" customWidth="1"/>
    <col min="16137" max="16137" width="0" hidden="1" customWidth="1"/>
    <col min="16138" max="16138" width="13.5546875" customWidth="1"/>
    <col min="16139" max="16378" width="9.109375" customWidth="1"/>
  </cols>
  <sheetData>
    <row r="1" spans="1:255">
      <c r="B1" s="450" t="s">
        <v>518</v>
      </c>
      <c r="C1" s="451"/>
      <c r="D1" s="451"/>
      <c r="E1" s="451"/>
      <c r="F1" s="451"/>
      <c r="G1" s="451"/>
      <c r="H1" s="451"/>
      <c r="I1" s="451"/>
      <c r="J1" s="451"/>
      <c r="K1" s="451"/>
      <c r="L1" s="452"/>
      <c r="M1" s="452"/>
      <c r="N1" s="452"/>
      <c r="O1" s="410"/>
    </row>
    <row r="2" spans="1:255" ht="31.95" customHeight="1">
      <c r="A2" s="209"/>
      <c r="B2" s="453" t="s">
        <v>430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11"/>
    </row>
    <row r="3" spans="1:255">
      <c r="A3" s="209"/>
      <c r="B3" s="210"/>
      <c r="C3" s="209"/>
      <c r="D3" s="209"/>
      <c r="E3" s="209"/>
      <c r="F3" s="209"/>
      <c r="G3" s="209"/>
      <c r="H3" s="209"/>
      <c r="I3" s="209"/>
      <c r="J3" s="209"/>
      <c r="K3" s="209"/>
    </row>
    <row r="4" spans="1:255" ht="15.6">
      <c r="A4" s="448" t="s">
        <v>151</v>
      </c>
      <c r="B4" s="292" t="s">
        <v>82</v>
      </c>
      <c r="C4" s="292"/>
      <c r="D4" s="292"/>
      <c r="E4" s="293"/>
      <c r="F4" s="293"/>
      <c r="G4" s="293"/>
      <c r="H4" s="293"/>
      <c r="I4" s="455" t="s">
        <v>152</v>
      </c>
      <c r="J4" s="456"/>
      <c r="K4" s="456"/>
      <c r="L4" s="457"/>
      <c r="M4" s="457"/>
      <c r="N4" s="457"/>
      <c r="O4" s="458"/>
    </row>
    <row r="5" spans="1:255" ht="52.8">
      <c r="A5" s="448"/>
      <c r="B5" s="294" t="s">
        <v>41</v>
      </c>
      <c r="C5" s="360" t="s">
        <v>431</v>
      </c>
      <c r="D5" s="190" t="s">
        <v>374</v>
      </c>
      <c r="E5" s="406" t="s">
        <v>440</v>
      </c>
      <c r="F5" s="407" t="s">
        <v>442</v>
      </c>
      <c r="G5" s="407" t="s">
        <v>441</v>
      </c>
      <c r="H5" s="407" t="s">
        <v>514</v>
      </c>
      <c r="I5" s="294" t="s">
        <v>41</v>
      </c>
      <c r="J5" s="360" t="s">
        <v>431</v>
      </c>
      <c r="K5" s="190" t="s">
        <v>374</v>
      </c>
      <c r="L5" s="406" t="s">
        <v>440</v>
      </c>
      <c r="M5" s="407" t="s">
        <v>442</v>
      </c>
      <c r="N5" s="407" t="s">
        <v>441</v>
      </c>
      <c r="O5" s="407" t="s">
        <v>514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  <c r="IU5" s="90"/>
    </row>
    <row r="6" spans="1:255">
      <c r="A6" s="361">
        <v>1</v>
      </c>
      <c r="B6" s="362">
        <v>2</v>
      </c>
      <c r="C6" s="364">
        <v>3</v>
      </c>
      <c r="D6" s="364">
        <v>4</v>
      </c>
      <c r="E6" s="364">
        <v>5</v>
      </c>
      <c r="F6" s="364">
        <v>6</v>
      </c>
      <c r="G6" s="364">
        <v>7</v>
      </c>
      <c r="H6" s="364">
        <v>8</v>
      </c>
      <c r="I6" s="363">
        <v>9</v>
      </c>
      <c r="J6" s="364">
        <v>10</v>
      </c>
      <c r="K6" s="364">
        <v>11</v>
      </c>
      <c r="L6" s="364">
        <v>12</v>
      </c>
      <c r="M6" s="364">
        <v>13</v>
      </c>
      <c r="N6" s="364">
        <v>14</v>
      </c>
      <c r="O6" s="364">
        <v>15</v>
      </c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91"/>
      <c r="IA6" s="91"/>
      <c r="IB6" s="91"/>
      <c r="IC6" s="91"/>
      <c r="ID6" s="91"/>
      <c r="IE6" s="91"/>
      <c r="IF6" s="91"/>
      <c r="IG6" s="91"/>
      <c r="IH6" s="91"/>
      <c r="II6" s="91"/>
      <c r="IJ6" s="91"/>
      <c r="IK6" s="91"/>
      <c r="IL6" s="91"/>
      <c r="IM6" s="91"/>
      <c r="IN6" s="91"/>
      <c r="IO6" s="91"/>
      <c r="IP6" s="91"/>
      <c r="IQ6" s="91"/>
      <c r="IR6" s="91"/>
      <c r="IS6" s="91"/>
      <c r="IT6" s="91"/>
      <c r="IU6" s="91"/>
    </row>
    <row r="7" spans="1:255" ht="31.2">
      <c r="A7" s="158">
        <v>1</v>
      </c>
      <c r="B7" s="295" t="s">
        <v>58</v>
      </c>
      <c r="C7" s="296">
        <v>11212646</v>
      </c>
      <c r="D7" s="296">
        <v>11303314</v>
      </c>
      <c r="E7" s="296">
        <v>11334642</v>
      </c>
      <c r="F7" s="296">
        <v>11334642</v>
      </c>
      <c r="G7" s="296">
        <v>12085176</v>
      </c>
      <c r="H7" s="296">
        <v>12085176</v>
      </c>
      <c r="I7" s="295" t="s">
        <v>18</v>
      </c>
      <c r="J7" s="296">
        <v>4772514</v>
      </c>
      <c r="K7" s="296">
        <v>4588648</v>
      </c>
      <c r="L7" s="296">
        <v>4612848</v>
      </c>
      <c r="M7" s="296">
        <v>4605725</v>
      </c>
      <c r="N7" s="296">
        <v>4737024</v>
      </c>
      <c r="O7" s="296">
        <v>4987024</v>
      </c>
    </row>
    <row r="8" spans="1:255" ht="46.8">
      <c r="A8" s="158">
        <v>2</v>
      </c>
      <c r="B8" s="295" t="s">
        <v>87</v>
      </c>
      <c r="C8" s="296">
        <v>5258677</v>
      </c>
      <c r="D8" s="296">
        <v>6500000</v>
      </c>
      <c r="E8" s="296">
        <v>6500000</v>
      </c>
      <c r="F8" s="296">
        <v>8210132</v>
      </c>
      <c r="G8" s="296">
        <v>7110000</v>
      </c>
      <c r="H8" s="296">
        <v>5810000</v>
      </c>
      <c r="I8" s="295" t="s">
        <v>56</v>
      </c>
      <c r="J8" s="296">
        <v>937020</v>
      </c>
      <c r="K8" s="296">
        <v>890000</v>
      </c>
      <c r="L8" s="296">
        <v>890000</v>
      </c>
      <c r="M8" s="296">
        <v>853113</v>
      </c>
      <c r="N8" s="296">
        <v>822688</v>
      </c>
      <c r="O8" s="296">
        <v>822688</v>
      </c>
    </row>
    <row r="9" spans="1:255" ht="31.2">
      <c r="A9" s="158">
        <v>3</v>
      </c>
      <c r="B9" s="295" t="s">
        <v>112</v>
      </c>
      <c r="C9" s="296">
        <v>1035715</v>
      </c>
      <c r="D9" s="296">
        <v>560000</v>
      </c>
      <c r="E9" s="296">
        <v>643200</v>
      </c>
      <c r="F9" s="296">
        <v>829031</v>
      </c>
      <c r="G9" s="296">
        <v>550000</v>
      </c>
      <c r="H9" s="296">
        <v>550000</v>
      </c>
      <c r="I9" s="295" t="s">
        <v>153</v>
      </c>
      <c r="J9" s="296">
        <v>4403765</v>
      </c>
      <c r="K9" s="296">
        <v>5710000</v>
      </c>
      <c r="L9" s="296">
        <v>7457835</v>
      </c>
      <c r="M9" s="296">
        <v>5824024</v>
      </c>
      <c r="N9" s="296">
        <v>6921098</v>
      </c>
      <c r="O9" s="296">
        <v>6921098</v>
      </c>
    </row>
    <row r="10" spans="1:255" ht="31.2">
      <c r="A10" s="158">
        <v>4</v>
      </c>
      <c r="B10" s="295" t="s">
        <v>91</v>
      </c>
      <c r="C10" s="296">
        <v>0</v>
      </c>
      <c r="D10" s="296">
        <v>0</v>
      </c>
      <c r="E10" s="296">
        <v>526177</v>
      </c>
      <c r="F10" s="296">
        <v>526177</v>
      </c>
      <c r="G10" s="296">
        <v>0</v>
      </c>
      <c r="H10" s="296">
        <v>0</v>
      </c>
      <c r="I10" s="295" t="s">
        <v>102</v>
      </c>
      <c r="J10" s="296">
        <v>855000</v>
      </c>
      <c r="K10" s="296">
        <v>1274500</v>
      </c>
      <c r="L10" s="296">
        <v>1253500</v>
      </c>
      <c r="M10" s="296">
        <v>1220000</v>
      </c>
      <c r="N10" s="296">
        <v>891000</v>
      </c>
      <c r="O10" s="296">
        <v>891000</v>
      </c>
    </row>
    <row r="11" spans="1:255" ht="31.2">
      <c r="A11" s="158">
        <v>5</v>
      </c>
      <c r="B11" s="295" t="s">
        <v>154</v>
      </c>
      <c r="C11" s="296">
        <v>0</v>
      </c>
      <c r="D11" s="296">
        <v>0</v>
      </c>
      <c r="E11" s="296">
        <v>0</v>
      </c>
      <c r="F11" s="296">
        <v>0</v>
      </c>
      <c r="G11" s="296">
        <v>0</v>
      </c>
      <c r="H11" s="296">
        <v>0</v>
      </c>
      <c r="I11" s="295" t="s">
        <v>155</v>
      </c>
      <c r="J11" s="296">
        <v>4959139</v>
      </c>
      <c r="K11" s="296">
        <v>5205553</v>
      </c>
      <c r="L11" s="296">
        <v>5305412</v>
      </c>
      <c r="M11" s="296">
        <v>5267412</v>
      </c>
      <c r="N11" s="296">
        <v>5452756</v>
      </c>
      <c r="O11" s="296">
        <v>5478434</v>
      </c>
    </row>
    <row r="12" spans="1:255" ht="15.6">
      <c r="A12" s="158">
        <v>6</v>
      </c>
      <c r="B12" s="295"/>
      <c r="C12" s="296"/>
      <c r="D12" s="296"/>
      <c r="E12" s="296"/>
      <c r="F12" s="296"/>
      <c r="G12" s="296"/>
      <c r="H12" s="296"/>
      <c r="I12" s="295" t="s">
        <v>156</v>
      </c>
      <c r="J12" s="296">
        <v>0</v>
      </c>
      <c r="K12" s="296">
        <v>0</v>
      </c>
      <c r="L12" s="296">
        <v>159758</v>
      </c>
      <c r="M12" s="296">
        <v>159758</v>
      </c>
      <c r="N12" s="296">
        <v>0</v>
      </c>
      <c r="O12" s="296">
        <v>0</v>
      </c>
    </row>
    <row r="13" spans="1:255" ht="15.6">
      <c r="A13" s="158">
        <v>7</v>
      </c>
      <c r="B13" s="297"/>
      <c r="C13" s="296"/>
      <c r="D13" s="296"/>
      <c r="E13" s="296"/>
      <c r="F13" s="296"/>
      <c r="G13" s="296"/>
      <c r="H13" s="296"/>
      <c r="I13" s="298" t="s">
        <v>157</v>
      </c>
      <c r="J13" s="296">
        <v>0</v>
      </c>
      <c r="K13" s="296">
        <v>0</v>
      </c>
      <c r="L13" s="296">
        <v>0</v>
      </c>
      <c r="M13" s="296">
        <v>0</v>
      </c>
      <c r="N13" s="296">
        <v>0</v>
      </c>
      <c r="O13" s="296">
        <v>0</v>
      </c>
    </row>
    <row r="14" spans="1:255" ht="15.6">
      <c r="A14" s="158">
        <v>8</v>
      </c>
      <c r="B14" s="298"/>
      <c r="C14" s="296"/>
      <c r="D14" s="296"/>
      <c r="E14" s="296"/>
      <c r="F14" s="296"/>
      <c r="G14" s="296"/>
      <c r="H14" s="296"/>
      <c r="I14" s="298" t="s">
        <v>158</v>
      </c>
      <c r="J14" s="296">
        <v>0</v>
      </c>
      <c r="K14" s="296">
        <v>1369947</v>
      </c>
      <c r="L14" s="296">
        <v>0</v>
      </c>
      <c r="M14" s="296">
        <v>0</v>
      </c>
      <c r="N14" s="296">
        <v>3890560</v>
      </c>
      <c r="O14" s="296">
        <v>2314882</v>
      </c>
    </row>
    <row r="15" spans="1:255" ht="31.2">
      <c r="A15" s="158">
        <v>9</v>
      </c>
      <c r="B15" s="299" t="s">
        <v>120</v>
      </c>
      <c r="C15" s="300">
        <f t="shared" ref="C15:H15" si="0">SUM(C7:C14)</f>
        <v>17507038</v>
      </c>
      <c r="D15" s="300">
        <f t="shared" si="0"/>
        <v>18363314</v>
      </c>
      <c r="E15" s="300">
        <f t="shared" si="0"/>
        <v>19004019</v>
      </c>
      <c r="F15" s="300">
        <f>SUM(F7:F14)</f>
        <v>20899982</v>
      </c>
      <c r="G15" s="300">
        <f t="shared" si="0"/>
        <v>19745176</v>
      </c>
      <c r="H15" s="300">
        <f t="shared" si="0"/>
        <v>18445176</v>
      </c>
      <c r="I15" s="299" t="s">
        <v>159</v>
      </c>
      <c r="J15" s="301">
        <f t="shared" ref="J15:O15" si="1">SUM(J7:J14)</f>
        <v>15927438</v>
      </c>
      <c r="K15" s="301">
        <f t="shared" si="1"/>
        <v>19038648</v>
      </c>
      <c r="L15" s="301">
        <f t="shared" si="1"/>
        <v>19679353</v>
      </c>
      <c r="M15" s="301">
        <f>SUM(M7:M14)</f>
        <v>17930032</v>
      </c>
      <c r="N15" s="301">
        <f t="shared" si="1"/>
        <v>22715126</v>
      </c>
      <c r="O15" s="301">
        <f t="shared" si="1"/>
        <v>21415126</v>
      </c>
    </row>
    <row r="16" spans="1:255" ht="33.75" customHeight="1">
      <c r="A16" s="158">
        <v>10</v>
      </c>
      <c r="B16" s="295" t="s">
        <v>160</v>
      </c>
      <c r="C16" s="296">
        <v>0</v>
      </c>
      <c r="D16" s="296">
        <v>0</v>
      </c>
      <c r="E16" s="296">
        <v>0</v>
      </c>
      <c r="F16" s="296">
        <v>0</v>
      </c>
      <c r="G16" s="296">
        <v>0</v>
      </c>
      <c r="H16" s="296">
        <v>0</v>
      </c>
      <c r="I16" s="295" t="s">
        <v>161</v>
      </c>
      <c r="J16" s="296">
        <v>0</v>
      </c>
      <c r="K16" s="296">
        <v>0</v>
      </c>
      <c r="L16" s="296">
        <v>0</v>
      </c>
      <c r="M16" s="296">
        <v>0</v>
      </c>
      <c r="N16" s="296">
        <v>0</v>
      </c>
      <c r="O16" s="296">
        <v>0</v>
      </c>
    </row>
    <row r="17" spans="1:15" ht="37.5" customHeight="1">
      <c r="A17" s="158">
        <v>11</v>
      </c>
      <c r="B17" s="295" t="s">
        <v>162</v>
      </c>
      <c r="C17" s="296">
        <v>0</v>
      </c>
      <c r="D17" s="296">
        <v>1127467</v>
      </c>
      <c r="E17" s="296">
        <v>1127467</v>
      </c>
      <c r="F17" s="296">
        <v>1127467</v>
      </c>
      <c r="G17" s="296">
        <v>3453357</v>
      </c>
      <c r="H17" s="296">
        <v>3453357</v>
      </c>
      <c r="I17" s="295" t="s">
        <v>163</v>
      </c>
      <c r="J17" s="296">
        <v>0</v>
      </c>
      <c r="K17" s="296">
        <v>0</v>
      </c>
      <c r="L17" s="296">
        <v>0</v>
      </c>
      <c r="M17" s="296">
        <v>0</v>
      </c>
      <c r="N17" s="296">
        <v>0</v>
      </c>
      <c r="O17" s="296">
        <v>0</v>
      </c>
    </row>
    <row r="18" spans="1:15" ht="33" customHeight="1">
      <c r="A18" s="158">
        <v>12</v>
      </c>
      <c r="B18" s="295" t="s">
        <v>164</v>
      </c>
      <c r="C18" s="296">
        <v>0</v>
      </c>
      <c r="D18" s="296">
        <v>0</v>
      </c>
      <c r="E18" s="296">
        <v>0</v>
      </c>
      <c r="F18" s="296">
        <v>0</v>
      </c>
      <c r="G18" s="296">
        <v>0</v>
      </c>
      <c r="H18" s="296">
        <v>0</v>
      </c>
      <c r="I18" s="295" t="s">
        <v>165</v>
      </c>
      <c r="J18" s="296">
        <v>0</v>
      </c>
      <c r="K18" s="296">
        <v>0</v>
      </c>
      <c r="L18" s="296">
        <v>0</v>
      </c>
      <c r="M18" s="296">
        <v>0</v>
      </c>
      <c r="N18" s="296">
        <v>0</v>
      </c>
      <c r="O18" s="296">
        <v>0</v>
      </c>
    </row>
    <row r="19" spans="1:15" ht="28.5" customHeight="1">
      <c r="A19" s="158">
        <v>13</v>
      </c>
      <c r="B19" s="295" t="s">
        <v>166</v>
      </c>
      <c r="C19" s="296">
        <v>0</v>
      </c>
      <c r="D19" s="296">
        <v>0</v>
      </c>
      <c r="E19" s="296">
        <v>0</v>
      </c>
      <c r="F19" s="296">
        <v>0</v>
      </c>
      <c r="G19" s="296">
        <v>0</v>
      </c>
      <c r="H19" s="296">
        <v>0</v>
      </c>
      <c r="I19" s="295" t="s">
        <v>167</v>
      </c>
      <c r="J19" s="296">
        <v>0</v>
      </c>
      <c r="K19" s="296">
        <v>0</v>
      </c>
      <c r="L19" s="296">
        <v>0</v>
      </c>
      <c r="M19" s="296">
        <v>0</v>
      </c>
      <c r="N19" s="296">
        <v>0</v>
      </c>
      <c r="O19" s="296">
        <v>0</v>
      </c>
    </row>
    <row r="20" spans="1:15" ht="46.8">
      <c r="A20" s="158">
        <v>14</v>
      </c>
      <c r="B20" s="295" t="s">
        <v>168</v>
      </c>
      <c r="C20" s="296">
        <v>452133</v>
      </c>
      <c r="D20" s="296">
        <v>0</v>
      </c>
      <c r="E20" s="296">
        <v>0</v>
      </c>
      <c r="F20" s="296">
        <v>483407</v>
      </c>
      <c r="G20" s="296">
        <v>0</v>
      </c>
      <c r="H20" s="296">
        <v>0</v>
      </c>
      <c r="I20" s="295" t="s">
        <v>169</v>
      </c>
      <c r="J20" s="296">
        <v>437372</v>
      </c>
      <c r="K20" s="296">
        <v>452133</v>
      </c>
      <c r="L20" s="296">
        <v>452133</v>
      </c>
      <c r="M20" s="296">
        <v>452133</v>
      </c>
      <c r="N20" s="296">
        <v>483407</v>
      </c>
      <c r="O20" s="296">
        <v>483407</v>
      </c>
    </row>
    <row r="21" spans="1:15" ht="29.25" customHeight="1">
      <c r="A21" s="158">
        <v>15</v>
      </c>
      <c r="B21" s="295" t="s">
        <v>170</v>
      </c>
      <c r="C21" s="296">
        <v>0</v>
      </c>
      <c r="D21" s="296">
        <v>0</v>
      </c>
      <c r="E21" s="296">
        <v>0</v>
      </c>
      <c r="F21" s="296">
        <v>0</v>
      </c>
      <c r="G21" s="296">
        <v>0</v>
      </c>
      <c r="H21" s="296">
        <v>0</v>
      </c>
      <c r="I21" s="298"/>
      <c r="J21" s="296"/>
      <c r="K21" s="296"/>
      <c r="L21" s="296"/>
      <c r="M21" s="296"/>
      <c r="N21" s="296"/>
      <c r="O21" s="296"/>
    </row>
    <row r="22" spans="1:15" ht="46.8">
      <c r="A22" s="158">
        <v>16</v>
      </c>
      <c r="B22" s="299" t="s">
        <v>171</v>
      </c>
      <c r="C22" s="300">
        <f t="shared" ref="C22:D22" si="2">SUM(C17:C21)</f>
        <v>452133</v>
      </c>
      <c r="D22" s="300">
        <f t="shared" si="2"/>
        <v>1127467</v>
      </c>
      <c r="E22" s="300">
        <f>SUM(E17:E21)</f>
        <v>1127467</v>
      </c>
      <c r="F22" s="300">
        <f>SUM(F17:F21)</f>
        <v>1610874</v>
      </c>
      <c r="G22" s="300">
        <f t="shared" ref="G22:H22" si="3">SUM(G17:G21)</f>
        <v>3453357</v>
      </c>
      <c r="H22" s="300">
        <f t="shared" si="3"/>
        <v>3453357</v>
      </c>
      <c r="I22" s="299" t="s">
        <v>172</v>
      </c>
      <c r="J22" s="301">
        <f t="shared" ref="J22:K22" si="4">SUM(J16:J21)</f>
        <v>437372</v>
      </c>
      <c r="K22" s="301">
        <f t="shared" si="4"/>
        <v>452133</v>
      </c>
      <c r="L22" s="301">
        <f>SUM(L16:L21)</f>
        <v>452133</v>
      </c>
      <c r="M22" s="301">
        <f t="shared" ref="M22:O22" si="5">SUM(M16:M21)</f>
        <v>452133</v>
      </c>
      <c r="N22" s="301">
        <f t="shared" si="5"/>
        <v>483407</v>
      </c>
      <c r="O22" s="301">
        <f t="shared" si="5"/>
        <v>483407</v>
      </c>
    </row>
    <row r="23" spans="1:15" ht="22.5" customHeight="1">
      <c r="A23" s="158">
        <v>17</v>
      </c>
      <c r="B23" s="302" t="s">
        <v>173</v>
      </c>
      <c r="C23" s="300">
        <f t="shared" ref="C23:H23" si="6">SUM(C15,C22)</f>
        <v>17959171</v>
      </c>
      <c r="D23" s="300">
        <f t="shared" si="6"/>
        <v>19490781</v>
      </c>
      <c r="E23" s="300">
        <f t="shared" si="6"/>
        <v>20131486</v>
      </c>
      <c r="F23" s="300">
        <f t="shared" si="6"/>
        <v>22510856</v>
      </c>
      <c r="G23" s="300">
        <f t="shared" si="6"/>
        <v>23198533</v>
      </c>
      <c r="H23" s="300">
        <f t="shared" si="6"/>
        <v>21898533</v>
      </c>
      <c r="I23" s="302" t="s">
        <v>174</v>
      </c>
      <c r="J23" s="301">
        <f t="shared" ref="J23:O23" si="7">SUM(J15,J22)</f>
        <v>16364810</v>
      </c>
      <c r="K23" s="301">
        <f t="shared" si="7"/>
        <v>19490781</v>
      </c>
      <c r="L23" s="301">
        <f t="shared" si="7"/>
        <v>20131486</v>
      </c>
      <c r="M23" s="301">
        <f t="shared" si="7"/>
        <v>18382165</v>
      </c>
      <c r="N23" s="301">
        <f t="shared" si="7"/>
        <v>23198533</v>
      </c>
      <c r="O23" s="301">
        <f t="shared" si="7"/>
        <v>21898533</v>
      </c>
    </row>
    <row r="24" spans="1:15" ht="21" customHeight="1">
      <c r="A24" s="158">
        <v>18</v>
      </c>
      <c r="B24" s="302" t="s">
        <v>201</v>
      </c>
      <c r="C24" s="303">
        <v>0</v>
      </c>
      <c r="D24" s="303">
        <v>675334</v>
      </c>
      <c r="E24" s="303">
        <v>675334</v>
      </c>
      <c r="F24" s="303">
        <v>0</v>
      </c>
      <c r="G24" s="303">
        <v>2969950</v>
      </c>
      <c r="H24" s="303">
        <v>2969950</v>
      </c>
      <c r="I24" s="302" t="s">
        <v>175</v>
      </c>
      <c r="J24" s="303">
        <v>1579600</v>
      </c>
      <c r="K24" s="303">
        <v>0</v>
      </c>
      <c r="L24" s="303">
        <v>0</v>
      </c>
      <c r="M24" s="303">
        <v>2969950</v>
      </c>
      <c r="N24" s="303">
        <v>0</v>
      </c>
      <c r="O24" s="303">
        <v>0</v>
      </c>
    </row>
    <row r="25" spans="1:15" ht="24.75" customHeight="1">
      <c r="A25" s="158">
        <v>19</v>
      </c>
      <c r="B25" s="302" t="s">
        <v>176</v>
      </c>
      <c r="C25" s="303">
        <v>0</v>
      </c>
      <c r="D25" s="303">
        <v>0</v>
      </c>
      <c r="E25" s="303">
        <v>0</v>
      </c>
      <c r="F25" s="303">
        <v>0</v>
      </c>
      <c r="G25" s="303">
        <v>0</v>
      </c>
      <c r="H25" s="303">
        <v>0</v>
      </c>
      <c r="I25" s="408" t="s">
        <v>177</v>
      </c>
      <c r="J25" s="303">
        <v>1594361</v>
      </c>
      <c r="K25" s="409" t="s">
        <v>248</v>
      </c>
      <c r="L25" s="409" t="s">
        <v>248</v>
      </c>
      <c r="M25" s="303">
        <v>4128691</v>
      </c>
      <c r="N25" s="409" t="s">
        <v>248</v>
      </c>
      <c r="O25" s="303">
        <v>0</v>
      </c>
    </row>
    <row r="26" spans="1:15" ht="17.399999999999999">
      <c r="B26" s="449"/>
      <c r="C26" s="449"/>
      <c r="D26" s="449"/>
      <c r="E26" s="449"/>
      <c r="F26" s="449"/>
      <c r="G26" s="449"/>
      <c r="H26" s="449"/>
      <c r="I26" s="449"/>
    </row>
  </sheetData>
  <mergeCells count="5">
    <mergeCell ref="A4:A5"/>
    <mergeCell ref="B26:I26"/>
    <mergeCell ref="B1:N1"/>
    <mergeCell ref="B2:N2"/>
    <mergeCell ref="I4:O4"/>
  </mergeCells>
  <pageMargins left="0.31496062992125984" right="0.19685039370078741" top="0.39370078740157483" bottom="0.39370078740157483" header="0.31496062992125984" footer="0.31496062992125984"/>
  <pageSetup paperSize="9" scale="5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26"/>
  <sheetViews>
    <sheetView zoomScaleNormal="100" workbookViewId="0">
      <selection activeCell="B1" sqref="B1:O1"/>
    </sheetView>
  </sheetViews>
  <sheetFormatPr defaultRowHeight="14.4"/>
  <cols>
    <col min="1" max="1" width="5" style="88" customWidth="1"/>
    <col min="2" max="2" width="27.88671875" style="89" customWidth="1"/>
    <col min="3" max="4" width="13.109375" style="88" customWidth="1"/>
    <col min="5" max="8" width="17.6640625" style="88" customWidth="1"/>
    <col min="9" max="9" width="30.44140625" style="88" customWidth="1"/>
    <col min="10" max="10" width="16" style="88" customWidth="1"/>
    <col min="11" max="11" width="12.6640625" style="88" customWidth="1"/>
    <col min="12" max="15" width="16" style="88" customWidth="1"/>
    <col min="16" max="254" width="9.109375" style="88" customWidth="1"/>
    <col min="256" max="256" width="5" customWidth="1"/>
    <col min="257" max="257" width="29.109375" customWidth="1"/>
    <col min="258" max="258" width="13.33203125" customWidth="1"/>
    <col min="259" max="259" width="13" customWidth="1"/>
    <col min="260" max="260" width="13.109375" customWidth="1"/>
    <col min="261" max="261" width="32.33203125" customWidth="1"/>
    <col min="262" max="262" width="15.33203125" customWidth="1"/>
    <col min="263" max="263" width="11.6640625" customWidth="1"/>
    <col min="264" max="264" width="13.5546875" customWidth="1"/>
    <col min="265" max="265" width="14" customWidth="1"/>
    <col min="266" max="266" width="4.109375" customWidth="1"/>
    <col min="267" max="510" width="9.109375" customWidth="1"/>
    <col min="512" max="512" width="5" customWidth="1"/>
    <col min="513" max="513" width="29.109375" customWidth="1"/>
    <col min="514" max="514" width="13.33203125" customWidth="1"/>
    <col min="515" max="515" width="13" customWidth="1"/>
    <col min="516" max="516" width="13.109375" customWidth="1"/>
    <col min="517" max="517" width="32.33203125" customWidth="1"/>
    <col min="518" max="518" width="15.33203125" customWidth="1"/>
    <col min="519" max="519" width="11.6640625" customWidth="1"/>
    <col min="520" max="520" width="13.5546875" customWidth="1"/>
    <col min="521" max="521" width="14" customWidth="1"/>
    <col min="522" max="522" width="4.109375" customWidth="1"/>
    <col min="523" max="766" width="9.109375" customWidth="1"/>
    <col min="768" max="768" width="5" customWidth="1"/>
    <col min="769" max="769" width="29.109375" customWidth="1"/>
    <col min="770" max="770" width="13.33203125" customWidth="1"/>
    <col min="771" max="771" width="13" customWidth="1"/>
    <col min="772" max="772" width="13.109375" customWidth="1"/>
    <col min="773" max="773" width="32.33203125" customWidth="1"/>
    <col min="774" max="774" width="15.33203125" customWidth="1"/>
    <col min="775" max="775" width="11.6640625" customWidth="1"/>
    <col min="776" max="776" width="13.5546875" customWidth="1"/>
    <col min="777" max="777" width="14" customWidth="1"/>
    <col min="778" max="778" width="4.109375" customWidth="1"/>
    <col min="779" max="1022" width="9.109375" customWidth="1"/>
    <col min="1024" max="1024" width="5" customWidth="1"/>
    <col min="1025" max="1025" width="29.109375" customWidth="1"/>
    <col min="1026" max="1026" width="13.33203125" customWidth="1"/>
    <col min="1027" max="1027" width="13" customWidth="1"/>
    <col min="1028" max="1028" width="13.109375" customWidth="1"/>
    <col min="1029" max="1029" width="32.33203125" customWidth="1"/>
    <col min="1030" max="1030" width="15.33203125" customWidth="1"/>
    <col min="1031" max="1031" width="11.6640625" customWidth="1"/>
    <col min="1032" max="1032" width="13.5546875" customWidth="1"/>
    <col min="1033" max="1033" width="14" customWidth="1"/>
    <col min="1034" max="1034" width="4.109375" customWidth="1"/>
    <col min="1035" max="1278" width="9.109375" customWidth="1"/>
    <col min="1280" max="1280" width="5" customWidth="1"/>
    <col min="1281" max="1281" width="29.109375" customWidth="1"/>
    <col min="1282" max="1282" width="13.33203125" customWidth="1"/>
    <col min="1283" max="1283" width="13" customWidth="1"/>
    <col min="1284" max="1284" width="13.109375" customWidth="1"/>
    <col min="1285" max="1285" width="32.33203125" customWidth="1"/>
    <col min="1286" max="1286" width="15.33203125" customWidth="1"/>
    <col min="1287" max="1287" width="11.6640625" customWidth="1"/>
    <col min="1288" max="1288" width="13.5546875" customWidth="1"/>
    <col min="1289" max="1289" width="14" customWidth="1"/>
    <col min="1290" max="1290" width="4.109375" customWidth="1"/>
    <col min="1291" max="1534" width="9.109375" customWidth="1"/>
    <col min="1536" max="1536" width="5" customWidth="1"/>
    <col min="1537" max="1537" width="29.109375" customWidth="1"/>
    <col min="1538" max="1538" width="13.33203125" customWidth="1"/>
    <col min="1539" max="1539" width="13" customWidth="1"/>
    <col min="1540" max="1540" width="13.109375" customWidth="1"/>
    <col min="1541" max="1541" width="32.33203125" customWidth="1"/>
    <col min="1542" max="1542" width="15.33203125" customWidth="1"/>
    <col min="1543" max="1543" width="11.6640625" customWidth="1"/>
    <col min="1544" max="1544" width="13.5546875" customWidth="1"/>
    <col min="1545" max="1545" width="14" customWidth="1"/>
    <col min="1546" max="1546" width="4.109375" customWidth="1"/>
    <col min="1547" max="1790" width="9.109375" customWidth="1"/>
    <col min="1792" max="1792" width="5" customWidth="1"/>
    <col min="1793" max="1793" width="29.109375" customWidth="1"/>
    <col min="1794" max="1794" width="13.33203125" customWidth="1"/>
    <col min="1795" max="1795" width="13" customWidth="1"/>
    <col min="1796" max="1796" width="13.109375" customWidth="1"/>
    <col min="1797" max="1797" width="32.33203125" customWidth="1"/>
    <col min="1798" max="1798" width="15.33203125" customWidth="1"/>
    <col min="1799" max="1799" width="11.6640625" customWidth="1"/>
    <col min="1800" max="1800" width="13.5546875" customWidth="1"/>
    <col min="1801" max="1801" width="14" customWidth="1"/>
    <col min="1802" max="1802" width="4.109375" customWidth="1"/>
    <col min="1803" max="2046" width="9.109375" customWidth="1"/>
    <col min="2048" max="2048" width="5" customWidth="1"/>
    <col min="2049" max="2049" width="29.109375" customWidth="1"/>
    <col min="2050" max="2050" width="13.33203125" customWidth="1"/>
    <col min="2051" max="2051" width="13" customWidth="1"/>
    <col min="2052" max="2052" width="13.109375" customWidth="1"/>
    <col min="2053" max="2053" width="32.33203125" customWidth="1"/>
    <col min="2054" max="2054" width="15.33203125" customWidth="1"/>
    <col min="2055" max="2055" width="11.6640625" customWidth="1"/>
    <col min="2056" max="2056" width="13.5546875" customWidth="1"/>
    <col min="2057" max="2057" width="14" customWidth="1"/>
    <col min="2058" max="2058" width="4.109375" customWidth="1"/>
    <col min="2059" max="2302" width="9.109375" customWidth="1"/>
    <col min="2304" max="2304" width="5" customWidth="1"/>
    <col min="2305" max="2305" width="29.109375" customWidth="1"/>
    <col min="2306" max="2306" width="13.33203125" customWidth="1"/>
    <col min="2307" max="2307" width="13" customWidth="1"/>
    <col min="2308" max="2308" width="13.109375" customWidth="1"/>
    <col min="2309" max="2309" width="32.33203125" customWidth="1"/>
    <col min="2310" max="2310" width="15.33203125" customWidth="1"/>
    <col min="2311" max="2311" width="11.6640625" customWidth="1"/>
    <col min="2312" max="2312" width="13.5546875" customWidth="1"/>
    <col min="2313" max="2313" width="14" customWidth="1"/>
    <col min="2314" max="2314" width="4.109375" customWidth="1"/>
    <col min="2315" max="2558" width="9.109375" customWidth="1"/>
    <col min="2560" max="2560" width="5" customWidth="1"/>
    <col min="2561" max="2561" width="29.109375" customWidth="1"/>
    <col min="2562" max="2562" width="13.33203125" customWidth="1"/>
    <col min="2563" max="2563" width="13" customWidth="1"/>
    <col min="2564" max="2564" width="13.109375" customWidth="1"/>
    <col min="2565" max="2565" width="32.33203125" customWidth="1"/>
    <col min="2566" max="2566" width="15.33203125" customWidth="1"/>
    <col min="2567" max="2567" width="11.6640625" customWidth="1"/>
    <col min="2568" max="2568" width="13.5546875" customWidth="1"/>
    <col min="2569" max="2569" width="14" customWidth="1"/>
    <col min="2570" max="2570" width="4.109375" customWidth="1"/>
    <col min="2571" max="2814" width="9.109375" customWidth="1"/>
    <col min="2816" max="2816" width="5" customWidth="1"/>
    <col min="2817" max="2817" width="29.109375" customWidth="1"/>
    <col min="2818" max="2818" width="13.33203125" customWidth="1"/>
    <col min="2819" max="2819" width="13" customWidth="1"/>
    <col min="2820" max="2820" width="13.109375" customWidth="1"/>
    <col min="2821" max="2821" width="32.33203125" customWidth="1"/>
    <col min="2822" max="2822" width="15.33203125" customWidth="1"/>
    <col min="2823" max="2823" width="11.6640625" customWidth="1"/>
    <col min="2824" max="2824" width="13.5546875" customWidth="1"/>
    <col min="2825" max="2825" width="14" customWidth="1"/>
    <col min="2826" max="2826" width="4.109375" customWidth="1"/>
    <col min="2827" max="3070" width="9.109375" customWidth="1"/>
    <col min="3072" max="3072" width="5" customWidth="1"/>
    <col min="3073" max="3073" width="29.109375" customWidth="1"/>
    <col min="3074" max="3074" width="13.33203125" customWidth="1"/>
    <col min="3075" max="3075" width="13" customWidth="1"/>
    <col min="3076" max="3076" width="13.109375" customWidth="1"/>
    <col min="3077" max="3077" width="32.33203125" customWidth="1"/>
    <col min="3078" max="3078" width="15.33203125" customWidth="1"/>
    <col min="3079" max="3079" width="11.6640625" customWidth="1"/>
    <col min="3080" max="3080" width="13.5546875" customWidth="1"/>
    <col min="3081" max="3081" width="14" customWidth="1"/>
    <col min="3082" max="3082" width="4.109375" customWidth="1"/>
    <col min="3083" max="3326" width="9.109375" customWidth="1"/>
    <col min="3328" max="3328" width="5" customWidth="1"/>
    <col min="3329" max="3329" width="29.109375" customWidth="1"/>
    <col min="3330" max="3330" width="13.33203125" customWidth="1"/>
    <col min="3331" max="3331" width="13" customWidth="1"/>
    <col min="3332" max="3332" width="13.109375" customWidth="1"/>
    <col min="3333" max="3333" width="32.33203125" customWidth="1"/>
    <col min="3334" max="3334" width="15.33203125" customWidth="1"/>
    <col min="3335" max="3335" width="11.6640625" customWidth="1"/>
    <col min="3336" max="3336" width="13.5546875" customWidth="1"/>
    <col min="3337" max="3337" width="14" customWidth="1"/>
    <col min="3338" max="3338" width="4.109375" customWidth="1"/>
    <col min="3339" max="3582" width="9.109375" customWidth="1"/>
    <col min="3584" max="3584" width="5" customWidth="1"/>
    <col min="3585" max="3585" width="29.109375" customWidth="1"/>
    <col min="3586" max="3586" width="13.33203125" customWidth="1"/>
    <col min="3587" max="3587" width="13" customWidth="1"/>
    <col min="3588" max="3588" width="13.109375" customWidth="1"/>
    <col min="3589" max="3589" width="32.33203125" customWidth="1"/>
    <col min="3590" max="3590" width="15.33203125" customWidth="1"/>
    <col min="3591" max="3591" width="11.6640625" customWidth="1"/>
    <col min="3592" max="3592" width="13.5546875" customWidth="1"/>
    <col min="3593" max="3593" width="14" customWidth="1"/>
    <col min="3594" max="3594" width="4.109375" customWidth="1"/>
    <col min="3595" max="3838" width="9.109375" customWidth="1"/>
    <col min="3840" max="3840" width="5" customWidth="1"/>
    <col min="3841" max="3841" width="29.109375" customWidth="1"/>
    <col min="3842" max="3842" width="13.33203125" customWidth="1"/>
    <col min="3843" max="3843" width="13" customWidth="1"/>
    <col min="3844" max="3844" width="13.109375" customWidth="1"/>
    <col min="3845" max="3845" width="32.33203125" customWidth="1"/>
    <col min="3846" max="3846" width="15.33203125" customWidth="1"/>
    <col min="3847" max="3847" width="11.6640625" customWidth="1"/>
    <col min="3848" max="3848" width="13.5546875" customWidth="1"/>
    <col min="3849" max="3849" width="14" customWidth="1"/>
    <col min="3850" max="3850" width="4.109375" customWidth="1"/>
    <col min="3851" max="4094" width="9.109375" customWidth="1"/>
    <col min="4096" max="4096" width="5" customWidth="1"/>
    <col min="4097" max="4097" width="29.109375" customWidth="1"/>
    <col min="4098" max="4098" width="13.33203125" customWidth="1"/>
    <col min="4099" max="4099" width="13" customWidth="1"/>
    <col min="4100" max="4100" width="13.109375" customWidth="1"/>
    <col min="4101" max="4101" width="32.33203125" customWidth="1"/>
    <col min="4102" max="4102" width="15.33203125" customWidth="1"/>
    <col min="4103" max="4103" width="11.6640625" customWidth="1"/>
    <col min="4104" max="4104" width="13.5546875" customWidth="1"/>
    <col min="4105" max="4105" width="14" customWidth="1"/>
    <col min="4106" max="4106" width="4.109375" customWidth="1"/>
    <col min="4107" max="4350" width="9.109375" customWidth="1"/>
    <col min="4352" max="4352" width="5" customWidth="1"/>
    <col min="4353" max="4353" width="29.109375" customWidth="1"/>
    <col min="4354" max="4354" width="13.33203125" customWidth="1"/>
    <col min="4355" max="4355" width="13" customWidth="1"/>
    <col min="4356" max="4356" width="13.109375" customWidth="1"/>
    <col min="4357" max="4357" width="32.33203125" customWidth="1"/>
    <col min="4358" max="4358" width="15.33203125" customWidth="1"/>
    <col min="4359" max="4359" width="11.6640625" customWidth="1"/>
    <col min="4360" max="4360" width="13.5546875" customWidth="1"/>
    <col min="4361" max="4361" width="14" customWidth="1"/>
    <col min="4362" max="4362" width="4.109375" customWidth="1"/>
    <col min="4363" max="4606" width="9.109375" customWidth="1"/>
    <col min="4608" max="4608" width="5" customWidth="1"/>
    <col min="4609" max="4609" width="29.109375" customWidth="1"/>
    <col min="4610" max="4610" width="13.33203125" customWidth="1"/>
    <col min="4611" max="4611" width="13" customWidth="1"/>
    <col min="4612" max="4612" width="13.109375" customWidth="1"/>
    <col min="4613" max="4613" width="32.33203125" customWidth="1"/>
    <col min="4614" max="4614" width="15.33203125" customWidth="1"/>
    <col min="4615" max="4615" width="11.6640625" customWidth="1"/>
    <col min="4616" max="4616" width="13.5546875" customWidth="1"/>
    <col min="4617" max="4617" width="14" customWidth="1"/>
    <col min="4618" max="4618" width="4.109375" customWidth="1"/>
    <col min="4619" max="4862" width="9.109375" customWidth="1"/>
    <col min="4864" max="4864" width="5" customWidth="1"/>
    <col min="4865" max="4865" width="29.109375" customWidth="1"/>
    <col min="4866" max="4866" width="13.33203125" customWidth="1"/>
    <col min="4867" max="4867" width="13" customWidth="1"/>
    <col min="4868" max="4868" width="13.109375" customWidth="1"/>
    <col min="4869" max="4869" width="32.33203125" customWidth="1"/>
    <col min="4870" max="4870" width="15.33203125" customWidth="1"/>
    <col min="4871" max="4871" width="11.6640625" customWidth="1"/>
    <col min="4872" max="4872" width="13.5546875" customWidth="1"/>
    <col min="4873" max="4873" width="14" customWidth="1"/>
    <col min="4874" max="4874" width="4.109375" customWidth="1"/>
    <col min="4875" max="5118" width="9.109375" customWidth="1"/>
    <col min="5120" max="5120" width="5" customWidth="1"/>
    <col min="5121" max="5121" width="29.109375" customWidth="1"/>
    <col min="5122" max="5122" width="13.33203125" customWidth="1"/>
    <col min="5123" max="5123" width="13" customWidth="1"/>
    <col min="5124" max="5124" width="13.109375" customWidth="1"/>
    <col min="5125" max="5125" width="32.33203125" customWidth="1"/>
    <col min="5126" max="5126" width="15.33203125" customWidth="1"/>
    <col min="5127" max="5127" width="11.6640625" customWidth="1"/>
    <col min="5128" max="5128" width="13.5546875" customWidth="1"/>
    <col min="5129" max="5129" width="14" customWidth="1"/>
    <col min="5130" max="5130" width="4.109375" customWidth="1"/>
    <col min="5131" max="5374" width="9.109375" customWidth="1"/>
    <col min="5376" max="5376" width="5" customWidth="1"/>
    <col min="5377" max="5377" width="29.109375" customWidth="1"/>
    <col min="5378" max="5378" width="13.33203125" customWidth="1"/>
    <col min="5379" max="5379" width="13" customWidth="1"/>
    <col min="5380" max="5380" width="13.109375" customWidth="1"/>
    <col min="5381" max="5381" width="32.33203125" customWidth="1"/>
    <col min="5382" max="5382" width="15.33203125" customWidth="1"/>
    <col min="5383" max="5383" width="11.6640625" customWidth="1"/>
    <col min="5384" max="5384" width="13.5546875" customWidth="1"/>
    <col min="5385" max="5385" width="14" customWidth="1"/>
    <col min="5386" max="5386" width="4.109375" customWidth="1"/>
    <col min="5387" max="5630" width="9.109375" customWidth="1"/>
    <col min="5632" max="5632" width="5" customWidth="1"/>
    <col min="5633" max="5633" width="29.109375" customWidth="1"/>
    <col min="5634" max="5634" width="13.33203125" customWidth="1"/>
    <col min="5635" max="5635" width="13" customWidth="1"/>
    <col min="5636" max="5636" width="13.109375" customWidth="1"/>
    <col min="5637" max="5637" width="32.33203125" customWidth="1"/>
    <col min="5638" max="5638" width="15.33203125" customWidth="1"/>
    <col min="5639" max="5639" width="11.6640625" customWidth="1"/>
    <col min="5640" max="5640" width="13.5546875" customWidth="1"/>
    <col min="5641" max="5641" width="14" customWidth="1"/>
    <col min="5642" max="5642" width="4.109375" customWidth="1"/>
    <col min="5643" max="5886" width="9.109375" customWidth="1"/>
    <col min="5888" max="5888" width="5" customWidth="1"/>
    <col min="5889" max="5889" width="29.109375" customWidth="1"/>
    <col min="5890" max="5890" width="13.33203125" customWidth="1"/>
    <col min="5891" max="5891" width="13" customWidth="1"/>
    <col min="5892" max="5892" width="13.109375" customWidth="1"/>
    <col min="5893" max="5893" width="32.33203125" customWidth="1"/>
    <col min="5894" max="5894" width="15.33203125" customWidth="1"/>
    <col min="5895" max="5895" width="11.6640625" customWidth="1"/>
    <col min="5896" max="5896" width="13.5546875" customWidth="1"/>
    <col min="5897" max="5897" width="14" customWidth="1"/>
    <col min="5898" max="5898" width="4.109375" customWidth="1"/>
    <col min="5899" max="6142" width="9.109375" customWidth="1"/>
    <col min="6144" max="6144" width="5" customWidth="1"/>
    <col min="6145" max="6145" width="29.109375" customWidth="1"/>
    <col min="6146" max="6146" width="13.33203125" customWidth="1"/>
    <col min="6147" max="6147" width="13" customWidth="1"/>
    <col min="6148" max="6148" width="13.109375" customWidth="1"/>
    <col min="6149" max="6149" width="32.33203125" customWidth="1"/>
    <col min="6150" max="6150" width="15.33203125" customWidth="1"/>
    <col min="6151" max="6151" width="11.6640625" customWidth="1"/>
    <col min="6152" max="6152" width="13.5546875" customWidth="1"/>
    <col min="6153" max="6153" width="14" customWidth="1"/>
    <col min="6154" max="6154" width="4.109375" customWidth="1"/>
    <col min="6155" max="6398" width="9.109375" customWidth="1"/>
    <col min="6400" max="6400" width="5" customWidth="1"/>
    <col min="6401" max="6401" width="29.109375" customWidth="1"/>
    <col min="6402" max="6402" width="13.33203125" customWidth="1"/>
    <col min="6403" max="6403" width="13" customWidth="1"/>
    <col min="6404" max="6404" width="13.109375" customWidth="1"/>
    <col min="6405" max="6405" width="32.33203125" customWidth="1"/>
    <col min="6406" max="6406" width="15.33203125" customWidth="1"/>
    <col min="6407" max="6407" width="11.6640625" customWidth="1"/>
    <col min="6408" max="6408" width="13.5546875" customWidth="1"/>
    <col min="6409" max="6409" width="14" customWidth="1"/>
    <col min="6410" max="6410" width="4.109375" customWidth="1"/>
    <col min="6411" max="6654" width="9.109375" customWidth="1"/>
    <col min="6656" max="6656" width="5" customWidth="1"/>
    <col min="6657" max="6657" width="29.109375" customWidth="1"/>
    <col min="6658" max="6658" width="13.33203125" customWidth="1"/>
    <col min="6659" max="6659" width="13" customWidth="1"/>
    <col min="6660" max="6660" width="13.109375" customWidth="1"/>
    <col min="6661" max="6661" width="32.33203125" customWidth="1"/>
    <col min="6662" max="6662" width="15.33203125" customWidth="1"/>
    <col min="6663" max="6663" width="11.6640625" customWidth="1"/>
    <col min="6664" max="6664" width="13.5546875" customWidth="1"/>
    <col min="6665" max="6665" width="14" customWidth="1"/>
    <col min="6666" max="6666" width="4.109375" customWidth="1"/>
    <col min="6667" max="6910" width="9.109375" customWidth="1"/>
    <col min="6912" max="6912" width="5" customWidth="1"/>
    <col min="6913" max="6913" width="29.109375" customWidth="1"/>
    <col min="6914" max="6914" width="13.33203125" customWidth="1"/>
    <col min="6915" max="6915" width="13" customWidth="1"/>
    <col min="6916" max="6916" width="13.109375" customWidth="1"/>
    <col min="6917" max="6917" width="32.33203125" customWidth="1"/>
    <col min="6918" max="6918" width="15.33203125" customWidth="1"/>
    <col min="6919" max="6919" width="11.6640625" customWidth="1"/>
    <col min="6920" max="6920" width="13.5546875" customWidth="1"/>
    <col min="6921" max="6921" width="14" customWidth="1"/>
    <col min="6922" max="6922" width="4.109375" customWidth="1"/>
    <col min="6923" max="7166" width="9.109375" customWidth="1"/>
    <col min="7168" max="7168" width="5" customWidth="1"/>
    <col min="7169" max="7169" width="29.109375" customWidth="1"/>
    <col min="7170" max="7170" width="13.33203125" customWidth="1"/>
    <col min="7171" max="7171" width="13" customWidth="1"/>
    <col min="7172" max="7172" width="13.109375" customWidth="1"/>
    <col min="7173" max="7173" width="32.33203125" customWidth="1"/>
    <col min="7174" max="7174" width="15.33203125" customWidth="1"/>
    <col min="7175" max="7175" width="11.6640625" customWidth="1"/>
    <col min="7176" max="7176" width="13.5546875" customWidth="1"/>
    <col min="7177" max="7177" width="14" customWidth="1"/>
    <col min="7178" max="7178" width="4.109375" customWidth="1"/>
    <col min="7179" max="7422" width="9.109375" customWidth="1"/>
    <col min="7424" max="7424" width="5" customWidth="1"/>
    <col min="7425" max="7425" width="29.109375" customWidth="1"/>
    <col min="7426" max="7426" width="13.33203125" customWidth="1"/>
    <col min="7427" max="7427" width="13" customWidth="1"/>
    <col min="7428" max="7428" width="13.109375" customWidth="1"/>
    <col min="7429" max="7429" width="32.33203125" customWidth="1"/>
    <col min="7430" max="7430" width="15.33203125" customWidth="1"/>
    <col min="7431" max="7431" width="11.6640625" customWidth="1"/>
    <col min="7432" max="7432" width="13.5546875" customWidth="1"/>
    <col min="7433" max="7433" width="14" customWidth="1"/>
    <col min="7434" max="7434" width="4.109375" customWidth="1"/>
    <col min="7435" max="7678" width="9.109375" customWidth="1"/>
    <col min="7680" max="7680" width="5" customWidth="1"/>
    <col min="7681" max="7681" width="29.109375" customWidth="1"/>
    <col min="7682" max="7682" width="13.33203125" customWidth="1"/>
    <col min="7683" max="7683" width="13" customWidth="1"/>
    <col min="7684" max="7684" width="13.109375" customWidth="1"/>
    <col min="7685" max="7685" width="32.33203125" customWidth="1"/>
    <col min="7686" max="7686" width="15.33203125" customWidth="1"/>
    <col min="7687" max="7687" width="11.6640625" customWidth="1"/>
    <col min="7688" max="7688" width="13.5546875" customWidth="1"/>
    <col min="7689" max="7689" width="14" customWidth="1"/>
    <col min="7690" max="7690" width="4.109375" customWidth="1"/>
    <col min="7691" max="7934" width="9.109375" customWidth="1"/>
    <col min="7936" max="7936" width="5" customWidth="1"/>
    <col min="7937" max="7937" width="29.109375" customWidth="1"/>
    <col min="7938" max="7938" width="13.33203125" customWidth="1"/>
    <col min="7939" max="7939" width="13" customWidth="1"/>
    <col min="7940" max="7940" width="13.109375" customWidth="1"/>
    <col min="7941" max="7941" width="32.33203125" customWidth="1"/>
    <col min="7942" max="7942" width="15.33203125" customWidth="1"/>
    <col min="7943" max="7943" width="11.6640625" customWidth="1"/>
    <col min="7944" max="7944" width="13.5546875" customWidth="1"/>
    <col min="7945" max="7945" width="14" customWidth="1"/>
    <col min="7946" max="7946" width="4.109375" customWidth="1"/>
    <col min="7947" max="8190" width="9.109375" customWidth="1"/>
    <col min="8192" max="8192" width="5" customWidth="1"/>
    <col min="8193" max="8193" width="29.109375" customWidth="1"/>
    <col min="8194" max="8194" width="13.33203125" customWidth="1"/>
    <col min="8195" max="8195" width="13" customWidth="1"/>
    <col min="8196" max="8196" width="13.109375" customWidth="1"/>
    <col min="8197" max="8197" width="32.33203125" customWidth="1"/>
    <col min="8198" max="8198" width="15.33203125" customWidth="1"/>
    <col min="8199" max="8199" width="11.6640625" customWidth="1"/>
    <col min="8200" max="8200" width="13.5546875" customWidth="1"/>
    <col min="8201" max="8201" width="14" customWidth="1"/>
    <col min="8202" max="8202" width="4.109375" customWidth="1"/>
    <col min="8203" max="8446" width="9.109375" customWidth="1"/>
    <col min="8448" max="8448" width="5" customWidth="1"/>
    <col min="8449" max="8449" width="29.109375" customWidth="1"/>
    <col min="8450" max="8450" width="13.33203125" customWidth="1"/>
    <col min="8451" max="8451" width="13" customWidth="1"/>
    <col min="8452" max="8452" width="13.109375" customWidth="1"/>
    <col min="8453" max="8453" width="32.33203125" customWidth="1"/>
    <col min="8454" max="8454" width="15.33203125" customWidth="1"/>
    <col min="8455" max="8455" width="11.6640625" customWidth="1"/>
    <col min="8456" max="8456" width="13.5546875" customWidth="1"/>
    <col min="8457" max="8457" width="14" customWidth="1"/>
    <col min="8458" max="8458" width="4.109375" customWidth="1"/>
    <col min="8459" max="8702" width="9.109375" customWidth="1"/>
    <col min="8704" max="8704" width="5" customWidth="1"/>
    <col min="8705" max="8705" width="29.109375" customWidth="1"/>
    <col min="8706" max="8706" width="13.33203125" customWidth="1"/>
    <col min="8707" max="8707" width="13" customWidth="1"/>
    <col min="8708" max="8708" width="13.109375" customWidth="1"/>
    <col min="8709" max="8709" width="32.33203125" customWidth="1"/>
    <col min="8710" max="8710" width="15.33203125" customWidth="1"/>
    <col min="8711" max="8711" width="11.6640625" customWidth="1"/>
    <col min="8712" max="8712" width="13.5546875" customWidth="1"/>
    <col min="8713" max="8713" width="14" customWidth="1"/>
    <col min="8714" max="8714" width="4.109375" customWidth="1"/>
    <col min="8715" max="8958" width="9.109375" customWidth="1"/>
    <col min="8960" max="8960" width="5" customWidth="1"/>
    <col min="8961" max="8961" width="29.109375" customWidth="1"/>
    <col min="8962" max="8962" width="13.33203125" customWidth="1"/>
    <col min="8963" max="8963" width="13" customWidth="1"/>
    <col min="8964" max="8964" width="13.109375" customWidth="1"/>
    <col min="8965" max="8965" width="32.33203125" customWidth="1"/>
    <col min="8966" max="8966" width="15.33203125" customWidth="1"/>
    <col min="8967" max="8967" width="11.6640625" customWidth="1"/>
    <col min="8968" max="8968" width="13.5546875" customWidth="1"/>
    <col min="8969" max="8969" width="14" customWidth="1"/>
    <col min="8970" max="8970" width="4.109375" customWidth="1"/>
    <col min="8971" max="9214" width="9.109375" customWidth="1"/>
    <col min="9216" max="9216" width="5" customWidth="1"/>
    <col min="9217" max="9217" width="29.109375" customWidth="1"/>
    <col min="9218" max="9218" width="13.33203125" customWidth="1"/>
    <col min="9219" max="9219" width="13" customWidth="1"/>
    <col min="9220" max="9220" width="13.109375" customWidth="1"/>
    <col min="9221" max="9221" width="32.33203125" customWidth="1"/>
    <col min="9222" max="9222" width="15.33203125" customWidth="1"/>
    <col min="9223" max="9223" width="11.6640625" customWidth="1"/>
    <col min="9224" max="9224" width="13.5546875" customWidth="1"/>
    <col min="9225" max="9225" width="14" customWidth="1"/>
    <col min="9226" max="9226" width="4.109375" customWidth="1"/>
    <col min="9227" max="9470" width="9.109375" customWidth="1"/>
    <col min="9472" max="9472" width="5" customWidth="1"/>
    <col min="9473" max="9473" width="29.109375" customWidth="1"/>
    <col min="9474" max="9474" width="13.33203125" customWidth="1"/>
    <col min="9475" max="9475" width="13" customWidth="1"/>
    <col min="9476" max="9476" width="13.109375" customWidth="1"/>
    <col min="9477" max="9477" width="32.33203125" customWidth="1"/>
    <col min="9478" max="9478" width="15.33203125" customWidth="1"/>
    <col min="9479" max="9479" width="11.6640625" customWidth="1"/>
    <col min="9480" max="9480" width="13.5546875" customWidth="1"/>
    <col min="9481" max="9481" width="14" customWidth="1"/>
    <col min="9482" max="9482" width="4.109375" customWidth="1"/>
    <col min="9483" max="9726" width="9.109375" customWidth="1"/>
    <col min="9728" max="9728" width="5" customWidth="1"/>
    <col min="9729" max="9729" width="29.109375" customWidth="1"/>
    <col min="9730" max="9730" width="13.33203125" customWidth="1"/>
    <col min="9731" max="9731" width="13" customWidth="1"/>
    <col min="9732" max="9732" width="13.109375" customWidth="1"/>
    <col min="9733" max="9733" width="32.33203125" customWidth="1"/>
    <col min="9734" max="9734" width="15.33203125" customWidth="1"/>
    <col min="9735" max="9735" width="11.6640625" customWidth="1"/>
    <col min="9736" max="9736" width="13.5546875" customWidth="1"/>
    <col min="9737" max="9737" width="14" customWidth="1"/>
    <col min="9738" max="9738" width="4.109375" customWidth="1"/>
    <col min="9739" max="9982" width="9.109375" customWidth="1"/>
    <col min="9984" max="9984" width="5" customWidth="1"/>
    <col min="9985" max="9985" width="29.109375" customWidth="1"/>
    <col min="9986" max="9986" width="13.33203125" customWidth="1"/>
    <col min="9987" max="9987" width="13" customWidth="1"/>
    <col min="9988" max="9988" width="13.109375" customWidth="1"/>
    <col min="9989" max="9989" width="32.33203125" customWidth="1"/>
    <col min="9990" max="9990" width="15.33203125" customWidth="1"/>
    <col min="9991" max="9991" width="11.6640625" customWidth="1"/>
    <col min="9992" max="9992" width="13.5546875" customWidth="1"/>
    <col min="9993" max="9993" width="14" customWidth="1"/>
    <col min="9994" max="9994" width="4.109375" customWidth="1"/>
    <col min="9995" max="10238" width="9.109375" customWidth="1"/>
    <col min="10240" max="10240" width="5" customWidth="1"/>
    <col min="10241" max="10241" width="29.109375" customWidth="1"/>
    <col min="10242" max="10242" width="13.33203125" customWidth="1"/>
    <col min="10243" max="10243" width="13" customWidth="1"/>
    <col min="10244" max="10244" width="13.109375" customWidth="1"/>
    <col min="10245" max="10245" width="32.33203125" customWidth="1"/>
    <col min="10246" max="10246" width="15.33203125" customWidth="1"/>
    <col min="10247" max="10247" width="11.6640625" customWidth="1"/>
    <col min="10248" max="10248" width="13.5546875" customWidth="1"/>
    <col min="10249" max="10249" width="14" customWidth="1"/>
    <col min="10250" max="10250" width="4.109375" customWidth="1"/>
    <col min="10251" max="10494" width="9.109375" customWidth="1"/>
    <col min="10496" max="10496" width="5" customWidth="1"/>
    <col min="10497" max="10497" width="29.109375" customWidth="1"/>
    <col min="10498" max="10498" width="13.33203125" customWidth="1"/>
    <col min="10499" max="10499" width="13" customWidth="1"/>
    <col min="10500" max="10500" width="13.109375" customWidth="1"/>
    <col min="10501" max="10501" width="32.33203125" customWidth="1"/>
    <col min="10502" max="10502" width="15.33203125" customWidth="1"/>
    <col min="10503" max="10503" width="11.6640625" customWidth="1"/>
    <col min="10504" max="10504" width="13.5546875" customWidth="1"/>
    <col min="10505" max="10505" width="14" customWidth="1"/>
    <col min="10506" max="10506" width="4.109375" customWidth="1"/>
    <col min="10507" max="10750" width="9.109375" customWidth="1"/>
    <col min="10752" max="10752" width="5" customWidth="1"/>
    <col min="10753" max="10753" width="29.109375" customWidth="1"/>
    <col min="10754" max="10754" width="13.33203125" customWidth="1"/>
    <col min="10755" max="10755" width="13" customWidth="1"/>
    <col min="10756" max="10756" width="13.109375" customWidth="1"/>
    <col min="10757" max="10757" width="32.33203125" customWidth="1"/>
    <col min="10758" max="10758" width="15.33203125" customWidth="1"/>
    <col min="10759" max="10759" width="11.6640625" customWidth="1"/>
    <col min="10760" max="10760" width="13.5546875" customWidth="1"/>
    <col min="10761" max="10761" width="14" customWidth="1"/>
    <col min="10762" max="10762" width="4.109375" customWidth="1"/>
    <col min="10763" max="11006" width="9.109375" customWidth="1"/>
    <col min="11008" max="11008" width="5" customWidth="1"/>
    <col min="11009" max="11009" width="29.109375" customWidth="1"/>
    <col min="11010" max="11010" width="13.33203125" customWidth="1"/>
    <col min="11011" max="11011" width="13" customWidth="1"/>
    <col min="11012" max="11012" width="13.109375" customWidth="1"/>
    <col min="11013" max="11013" width="32.33203125" customWidth="1"/>
    <col min="11014" max="11014" width="15.33203125" customWidth="1"/>
    <col min="11015" max="11015" width="11.6640625" customWidth="1"/>
    <col min="11016" max="11016" width="13.5546875" customWidth="1"/>
    <col min="11017" max="11017" width="14" customWidth="1"/>
    <col min="11018" max="11018" width="4.109375" customWidth="1"/>
    <col min="11019" max="11262" width="9.109375" customWidth="1"/>
    <col min="11264" max="11264" width="5" customWidth="1"/>
    <col min="11265" max="11265" width="29.109375" customWidth="1"/>
    <col min="11266" max="11266" width="13.33203125" customWidth="1"/>
    <col min="11267" max="11267" width="13" customWidth="1"/>
    <col min="11268" max="11268" width="13.109375" customWidth="1"/>
    <col min="11269" max="11269" width="32.33203125" customWidth="1"/>
    <col min="11270" max="11270" width="15.33203125" customWidth="1"/>
    <col min="11271" max="11271" width="11.6640625" customWidth="1"/>
    <col min="11272" max="11272" width="13.5546875" customWidth="1"/>
    <col min="11273" max="11273" width="14" customWidth="1"/>
    <col min="11274" max="11274" width="4.109375" customWidth="1"/>
    <col min="11275" max="11518" width="9.109375" customWidth="1"/>
    <col min="11520" max="11520" width="5" customWidth="1"/>
    <col min="11521" max="11521" width="29.109375" customWidth="1"/>
    <col min="11522" max="11522" width="13.33203125" customWidth="1"/>
    <col min="11523" max="11523" width="13" customWidth="1"/>
    <col min="11524" max="11524" width="13.109375" customWidth="1"/>
    <col min="11525" max="11525" width="32.33203125" customWidth="1"/>
    <col min="11526" max="11526" width="15.33203125" customWidth="1"/>
    <col min="11527" max="11527" width="11.6640625" customWidth="1"/>
    <col min="11528" max="11528" width="13.5546875" customWidth="1"/>
    <col min="11529" max="11529" width="14" customWidth="1"/>
    <col min="11530" max="11530" width="4.109375" customWidth="1"/>
    <col min="11531" max="11774" width="9.109375" customWidth="1"/>
    <col min="11776" max="11776" width="5" customWidth="1"/>
    <col min="11777" max="11777" width="29.109375" customWidth="1"/>
    <col min="11778" max="11778" width="13.33203125" customWidth="1"/>
    <col min="11779" max="11779" width="13" customWidth="1"/>
    <col min="11780" max="11780" width="13.109375" customWidth="1"/>
    <col min="11781" max="11781" width="32.33203125" customWidth="1"/>
    <col min="11782" max="11782" width="15.33203125" customWidth="1"/>
    <col min="11783" max="11783" width="11.6640625" customWidth="1"/>
    <col min="11784" max="11784" width="13.5546875" customWidth="1"/>
    <col min="11785" max="11785" width="14" customWidth="1"/>
    <col min="11786" max="11786" width="4.109375" customWidth="1"/>
    <col min="11787" max="12030" width="9.109375" customWidth="1"/>
    <col min="12032" max="12032" width="5" customWidth="1"/>
    <col min="12033" max="12033" width="29.109375" customWidth="1"/>
    <col min="12034" max="12034" width="13.33203125" customWidth="1"/>
    <col min="12035" max="12035" width="13" customWidth="1"/>
    <col min="12036" max="12036" width="13.109375" customWidth="1"/>
    <col min="12037" max="12037" width="32.33203125" customWidth="1"/>
    <col min="12038" max="12038" width="15.33203125" customWidth="1"/>
    <col min="12039" max="12039" width="11.6640625" customWidth="1"/>
    <col min="12040" max="12040" width="13.5546875" customWidth="1"/>
    <col min="12041" max="12041" width="14" customWidth="1"/>
    <col min="12042" max="12042" width="4.109375" customWidth="1"/>
    <col min="12043" max="12286" width="9.109375" customWidth="1"/>
    <col min="12288" max="12288" width="5" customWidth="1"/>
    <col min="12289" max="12289" width="29.109375" customWidth="1"/>
    <col min="12290" max="12290" width="13.33203125" customWidth="1"/>
    <col min="12291" max="12291" width="13" customWidth="1"/>
    <col min="12292" max="12292" width="13.109375" customWidth="1"/>
    <col min="12293" max="12293" width="32.33203125" customWidth="1"/>
    <col min="12294" max="12294" width="15.33203125" customWidth="1"/>
    <col min="12295" max="12295" width="11.6640625" customWidth="1"/>
    <col min="12296" max="12296" width="13.5546875" customWidth="1"/>
    <col min="12297" max="12297" width="14" customWidth="1"/>
    <col min="12298" max="12298" width="4.109375" customWidth="1"/>
    <col min="12299" max="12542" width="9.109375" customWidth="1"/>
    <col min="12544" max="12544" width="5" customWidth="1"/>
    <col min="12545" max="12545" width="29.109375" customWidth="1"/>
    <col min="12546" max="12546" width="13.33203125" customWidth="1"/>
    <col min="12547" max="12547" width="13" customWidth="1"/>
    <col min="12548" max="12548" width="13.109375" customWidth="1"/>
    <col min="12549" max="12549" width="32.33203125" customWidth="1"/>
    <col min="12550" max="12550" width="15.33203125" customWidth="1"/>
    <col min="12551" max="12551" width="11.6640625" customWidth="1"/>
    <col min="12552" max="12552" width="13.5546875" customWidth="1"/>
    <col min="12553" max="12553" width="14" customWidth="1"/>
    <col min="12554" max="12554" width="4.109375" customWidth="1"/>
    <col min="12555" max="12798" width="9.109375" customWidth="1"/>
    <col min="12800" max="12800" width="5" customWidth="1"/>
    <col min="12801" max="12801" width="29.109375" customWidth="1"/>
    <col min="12802" max="12802" width="13.33203125" customWidth="1"/>
    <col min="12803" max="12803" width="13" customWidth="1"/>
    <col min="12804" max="12804" width="13.109375" customWidth="1"/>
    <col min="12805" max="12805" width="32.33203125" customWidth="1"/>
    <col min="12806" max="12806" width="15.33203125" customWidth="1"/>
    <col min="12807" max="12807" width="11.6640625" customWidth="1"/>
    <col min="12808" max="12808" width="13.5546875" customWidth="1"/>
    <col min="12809" max="12809" width="14" customWidth="1"/>
    <col min="12810" max="12810" width="4.109375" customWidth="1"/>
    <col min="12811" max="13054" width="9.109375" customWidth="1"/>
    <col min="13056" max="13056" width="5" customWidth="1"/>
    <col min="13057" max="13057" width="29.109375" customWidth="1"/>
    <col min="13058" max="13058" width="13.33203125" customWidth="1"/>
    <col min="13059" max="13059" width="13" customWidth="1"/>
    <col min="13060" max="13060" width="13.109375" customWidth="1"/>
    <col min="13061" max="13061" width="32.33203125" customWidth="1"/>
    <col min="13062" max="13062" width="15.33203125" customWidth="1"/>
    <col min="13063" max="13063" width="11.6640625" customWidth="1"/>
    <col min="13064" max="13064" width="13.5546875" customWidth="1"/>
    <col min="13065" max="13065" width="14" customWidth="1"/>
    <col min="13066" max="13066" width="4.109375" customWidth="1"/>
    <col min="13067" max="13310" width="9.109375" customWidth="1"/>
    <col min="13312" max="13312" width="5" customWidth="1"/>
    <col min="13313" max="13313" width="29.109375" customWidth="1"/>
    <col min="13314" max="13314" width="13.33203125" customWidth="1"/>
    <col min="13315" max="13315" width="13" customWidth="1"/>
    <col min="13316" max="13316" width="13.109375" customWidth="1"/>
    <col min="13317" max="13317" width="32.33203125" customWidth="1"/>
    <col min="13318" max="13318" width="15.33203125" customWidth="1"/>
    <col min="13319" max="13319" width="11.6640625" customWidth="1"/>
    <col min="13320" max="13320" width="13.5546875" customWidth="1"/>
    <col min="13321" max="13321" width="14" customWidth="1"/>
    <col min="13322" max="13322" width="4.109375" customWidth="1"/>
    <col min="13323" max="13566" width="9.109375" customWidth="1"/>
    <col min="13568" max="13568" width="5" customWidth="1"/>
    <col min="13569" max="13569" width="29.109375" customWidth="1"/>
    <col min="13570" max="13570" width="13.33203125" customWidth="1"/>
    <col min="13571" max="13571" width="13" customWidth="1"/>
    <col min="13572" max="13572" width="13.109375" customWidth="1"/>
    <col min="13573" max="13573" width="32.33203125" customWidth="1"/>
    <col min="13574" max="13574" width="15.33203125" customWidth="1"/>
    <col min="13575" max="13575" width="11.6640625" customWidth="1"/>
    <col min="13576" max="13576" width="13.5546875" customWidth="1"/>
    <col min="13577" max="13577" width="14" customWidth="1"/>
    <col min="13578" max="13578" width="4.109375" customWidth="1"/>
    <col min="13579" max="13822" width="9.109375" customWidth="1"/>
    <col min="13824" max="13824" width="5" customWidth="1"/>
    <col min="13825" max="13825" width="29.109375" customWidth="1"/>
    <col min="13826" max="13826" width="13.33203125" customWidth="1"/>
    <col min="13827" max="13827" width="13" customWidth="1"/>
    <col min="13828" max="13828" width="13.109375" customWidth="1"/>
    <col min="13829" max="13829" width="32.33203125" customWidth="1"/>
    <col min="13830" max="13830" width="15.33203125" customWidth="1"/>
    <col min="13831" max="13831" width="11.6640625" customWidth="1"/>
    <col min="13832" max="13832" width="13.5546875" customWidth="1"/>
    <col min="13833" max="13833" width="14" customWidth="1"/>
    <col min="13834" max="13834" width="4.109375" customWidth="1"/>
    <col min="13835" max="14078" width="9.109375" customWidth="1"/>
    <col min="14080" max="14080" width="5" customWidth="1"/>
    <col min="14081" max="14081" width="29.109375" customWidth="1"/>
    <col min="14082" max="14082" width="13.33203125" customWidth="1"/>
    <col min="14083" max="14083" width="13" customWidth="1"/>
    <col min="14084" max="14084" width="13.109375" customWidth="1"/>
    <col min="14085" max="14085" width="32.33203125" customWidth="1"/>
    <col min="14086" max="14086" width="15.33203125" customWidth="1"/>
    <col min="14087" max="14087" width="11.6640625" customWidth="1"/>
    <col min="14088" max="14088" width="13.5546875" customWidth="1"/>
    <col min="14089" max="14089" width="14" customWidth="1"/>
    <col min="14090" max="14090" width="4.109375" customWidth="1"/>
    <col min="14091" max="14334" width="9.109375" customWidth="1"/>
    <col min="14336" max="14336" width="5" customWidth="1"/>
    <col min="14337" max="14337" width="29.109375" customWidth="1"/>
    <col min="14338" max="14338" width="13.33203125" customWidth="1"/>
    <col min="14339" max="14339" width="13" customWidth="1"/>
    <col min="14340" max="14340" width="13.109375" customWidth="1"/>
    <col min="14341" max="14341" width="32.33203125" customWidth="1"/>
    <col min="14342" max="14342" width="15.33203125" customWidth="1"/>
    <col min="14343" max="14343" width="11.6640625" customWidth="1"/>
    <col min="14344" max="14344" width="13.5546875" customWidth="1"/>
    <col min="14345" max="14345" width="14" customWidth="1"/>
    <col min="14346" max="14346" width="4.109375" customWidth="1"/>
    <col min="14347" max="14590" width="9.109375" customWidth="1"/>
    <col min="14592" max="14592" width="5" customWidth="1"/>
    <col min="14593" max="14593" width="29.109375" customWidth="1"/>
    <col min="14594" max="14594" width="13.33203125" customWidth="1"/>
    <col min="14595" max="14595" width="13" customWidth="1"/>
    <col min="14596" max="14596" width="13.109375" customWidth="1"/>
    <col min="14597" max="14597" width="32.33203125" customWidth="1"/>
    <col min="14598" max="14598" width="15.33203125" customWidth="1"/>
    <col min="14599" max="14599" width="11.6640625" customWidth="1"/>
    <col min="14600" max="14600" width="13.5546875" customWidth="1"/>
    <col min="14601" max="14601" width="14" customWidth="1"/>
    <col min="14602" max="14602" width="4.109375" customWidth="1"/>
    <col min="14603" max="14846" width="9.109375" customWidth="1"/>
    <col min="14848" max="14848" width="5" customWidth="1"/>
    <col min="14849" max="14849" width="29.109375" customWidth="1"/>
    <col min="14850" max="14850" width="13.33203125" customWidth="1"/>
    <col min="14851" max="14851" width="13" customWidth="1"/>
    <col min="14852" max="14852" width="13.109375" customWidth="1"/>
    <col min="14853" max="14853" width="32.33203125" customWidth="1"/>
    <col min="14854" max="14854" width="15.33203125" customWidth="1"/>
    <col min="14855" max="14855" width="11.6640625" customWidth="1"/>
    <col min="14856" max="14856" width="13.5546875" customWidth="1"/>
    <col min="14857" max="14857" width="14" customWidth="1"/>
    <col min="14858" max="14858" width="4.109375" customWidth="1"/>
    <col min="14859" max="15102" width="9.109375" customWidth="1"/>
    <col min="15104" max="15104" width="5" customWidth="1"/>
    <col min="15105" max="15105" width="29.109375" customWidth="1"/>
    <col min="15106" max="15106" width="13.33203125" customWidth="1"/>
    <col min="15107" max="15107" width="13" customWidth="1"/>
    <col min="15108" max="15108" width="13.109375" customWidth="1"/>
    <col min="15109" max="15109" width="32.33203125" customWidth="1"/>
    <col min="15110" max="15110" width="15.33203125" customWidth="1"/>
    <col min="15111" max="15111" width="11.6640625" customWidth="1"/>
    <col min="15112" max="15112" width="13.5546875" customWidth="1"/>
    <col min="15113" max="15113" width="14" customWidth="1"/>
    <col min="15114" max="15114" width="4.109375" customWidth="1"/>
    <col min="15115" max="15358" width="9.109375" customWidth="1"/>
    <col min="15360" max="15360" width="5" customWidth="1"/>
    <col min="15361" max="15361" width="29.109375" customWidth="1"/>
    <col min="15362" max="15362" width="13.33203125" customWidth="1"/>
    <col min="15363" max="15363" width="13" customWidth="1"/>
    <col min="15364" max="15364" width="13.109375" customWidth="1"/>
    <col min="15365" max="15365" width="32.33203125" customWidth="1"/>
    <col min="15366" max="15366" width="15.33203125" customWidth="1"/>
    <col min="15367" max="15367" width="11.6640625" customWidth="1"/>
    <col min="15368" max="15368" width="13.5546875" customWidth="1"/>
    <col min="15369" max="15369" width="14" customWidth="1"/>
    <col min="15370" max="15370" width="4.109375" customWidth="1"/>
    <col min="15371" max="15614" width="9.109375" customWidth="1"/>
    <col min="15616" max="15616" width="5" customWidth="1"/>
    <col min="15617" max="15617" width="29.109375" customWidth="1"/>
    <col min="15618" max="15618" width="13.33203125" customWidth="1"/>
    <col min="15619" max="15619" width="13" customWidth="1"/>
    <col min="15620" max="15620" width="13.109375" customWidth="1"/>
    <col min="15621" max="15621" width="32.33203125" customWidth="1"/>
    <col min="15622" max="15622" width="15.33203125" customWidth="1"/>
    <col min="15623" max="15623" width="11.6640625" customWidth="1"/>
    <col min="15624" max="15624" width="13.5546875" customWidth="1"/>
    <col min="15625" max="15625" width="14" customWidth="1"/>
    <col min="15626" max="15626" width="4.109375" customWidth="1"/>
    <col min="15627" max="15870" width="9.109375" customWidth="1"/>
    <col min="15872" max="15872" width="5" customWidth="1"/>
    <col min="15873" max="15873" width="29.109375" customWidth="1"/>
    <col min="15874" max="15874" width="13.33203125" customWidth="1"/>
    <col min="15875" max="15875" width="13" customWidth="1"/>
    <col min="15876" max="15876" width="13.109375" customWidth="1"/>
    <col min="15877" max="15877" width="32.33203125" customWidth="1"/>
    <col min="15878" max="15878" width="15.33203125" customWidth="1"/>
    <col min="15879" max="15879" width="11.6640625" customWidth="1"/>
    <col min="15880" max="15880" width="13.5546875" customWidth="1"/>
    <col min="15881" max="15881" width="14" customWidth="1"/>
    <col min="15882" max="15882" width="4.109375" customWidth="1"/>
    <col min="15883" max="16126" width="9.109375" customWidth="1"/>
    <col min="16128" max="16128" width="5" customWidth="1"/>
    <col min="16129" max="16129" width="29.109375" customWidth="1"/>
    <col min="16130" max="16130" width="13.33203125" customWidth="1"/>
    <col min="16131" max="16131" width="13" customWidth="1"/>
    <col min="16132" max="16132" width="13.109375" customWidth="1"/>
    <col min="16133" max="16133" width="32.33203125" customWidth="1"/>
    <col min="16134" max="16134" width="15.33203125" customWidth="1"/>
    <col min="16135" max="16135" width="11.6640625" customWidth="1"/>
    <col min="16136" max="16136" width="13.5546875" customWidth="1"/>
    <col min="16137" max="16137" width="14" customWidth="1"/>
    <col min="16138" max="16138" width="4.109375" customWidth="1"/>
    <col min="16139" max="16377" width="9.109375" customWidth="1"/>
  </cols>
  <sheetData>
    <row r="1" spans="1:254" ht="26.25" customHeight="1">
      <c r="B1" s="450" t="s">
        <v>519</v>
      </c>
      <c r="C1" s="451"/>
      <c r="D1" s="451"/>
      <c r="E1" s="451"/>
      <c r="F1" s="451"/>
      <c r="G1" s="451"/>
      <c r="H1" s="451"/>
      <c r="I1" s="451"/>
      <c r="J1" s="451"/>
      <c r="K1" s="451"/>
      <c r="L1" s="452"/>
      <c r="M1" s="452"/>
      <c r="N1" s="452"/>
      <c r="O1" s="452"/>
    </row>
    <row r="2" spans="1:254" ht="30.75" customHeight="1">
      <c r="B2" s="460" t="s">
        <v>432</v>
      </c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4"/>
      <c r="O2" s="454"/>
    </row>
    <row r="4" spans="1:254" ht="15.6">
      <c r="A4" s="459" t="s">
        <v>151</v>
      </c>
      <c r="B4" s="292" t="s">
        <v>82</v>
      </c>
      <c r="C4" s="292"/>
      <c r="D4" s="292"/>
      <c r="E4" s="293"/>
      <c r="F4" s="293"/>
      <c r="G4" s="293"/>
      <c r="H4" s="293"/>
      <c r="I4" s="461" t="s">
        <v>152</v>
      </c>
      <c r="J4" s="457"/>
      <c r="K4" s="457"/>
      <c r="L4" s="457"/>
      <c r="M4" s="457"/>
      <c r="N4" s="457"/>
      <c r="O4" s="458"/>
    </row>
    <row r="5" spans="1:254" ht="52.8">
      <c r="A5" s="459"/>
      <c r="B5" s="294" t="s">
        <v>41</v>
      </c>
      <c r="C5" s="360" t="s">
        <v>431</v>
      </c>
      <c r="D5" s="190" t="s">
        <v>374</v>
      </c>
      <c r="E5" s="406" t="s">
        <v>440</v>
      </c>
      <c r="F5" s="407" t="s">
        <v>442</v>
      </c>
      <c r="G5" s="407" t="s">
        <v>441</v>
      </c>
      <c r="H5" s="407" t="s">
        <v>514</v>
      </c>
      <c r="I5" s="294" t="s">
        <v>41</v>
      </c>
      <c r="J5" s="360" t="s">
        <v>431</v>
      </c>
      <c r="K5" s="190" t="s">
        <v>374</v>
      </c>
      <c r="L5" s="406" t="s">
        <v>440</v>
      </c>
      <c r="M5" s="407" t="s">
        <v>442</v>
      </c>
      <c r="N5" s="407" t="s">
        <v>441</v>
      </c>
      <c r="O5" s="407" t="s">
        <v>514</v>
      </c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  <c r="IR5" s="90"/>
      <c r="IS5" s="90"/>
      <c r="IT5" s="90"/>
    </row>
    <row r="6" spans="1:254">
      <c r="A6" s="361">
        <v>1</v>
      </c>
      <c r="B6" s="361">
        <v>2</v>
      </c>
      <c r="C6" s="365">
        <v>3</v>
      </c>
      <c r="D6" s="365">
        <v>4</v>
      </c>
      <c r="E6" s="365">
        <v>5</v>
      </c>
      <c r="F6" s="365">
        <v>6</v>
      </c>
      <c r="G6" s="365">
        <v>7</v>
      </c>
      <c r="H6" s="365">
        <v>8</v>
      </c>
      <c r="I6" s="366">
        <v>9</v>
      </c>
      <c r="J6" s="365">
        <v>10</v>
      </c>
      <c r="K6" s="365">
        <v>11</v>
      </c>
      <c r="L6" s="365">
        <v>12</v>
      </c>
      <c r="M6" s="365">
        <v>13</v>
      </c>
      <c r="N6" s="365">
        <v>14</v>
      </c>
      <c r="O6" s="365">
        <v>15</v>
      </c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  <c r="IR6" s="90"/>
      <c r="IS6" s="90"/>
      <c r="IT6" s="90"/>
    </row>
    <row r="7" spans="1:254" ht="46.8">
      <c r="A7" s="160">
        <v>1</v>
      </c>
      <c r="B7" s="295" t="s">
        <v>178</v>
      </c>
      <c r="C7" s="296">
        <v>0</v>
      </c>
      <c r="D7" s="296">
        <v>7587776</v>
      </c>
      <c r="E7" s="296">
        <v>25248385</v>
      </c>
      <c r="F7" s="296">
        <v>21539026</v>
      </c>
      <c r="G7" s="296">
        <v>2849999</v>
      </c>
      <c r="H7" s="296">
        <v>3709359</v>
      </c>
      <c r="I7" s="295" t="s">
        <v>179</v>
      </c>
      <c r="J7" s="296">
        <v>9769648</v>
      </c>
      <c r="K7" s="296">
        <v>1651000</v>
      </c>
      <c r="L7" s="296">
        <v>1867000</v>
      </c>
      <c r="M7" s="296">
        <v>1820733</v>
      </c>
      <c r="N7" s="296">
        <v>1754000</v>
      </c>
      <c r="O7" s="296">
        <v>1754000</v>
      </c>
    </row>
    <row r="8" spans="1:254" ht="31.2">
      <c r="A8" s="160">
        <v>2</v>
      </c>
      <c r="B8" s="295" t="s">
        <v>379</v>
      </c>
      <c r="C8" s="296">
        <v>0</v>
      </c>
      <c r="D8" s="296">
        <v>7587776</v>
      </c>
      <c r="E8" s="296">
        <v>10154562</v>
      </c>
      <c r="F8" s="296">
        <v>6445203</v>
      </c>
      <c r="G8" s="296">
        <v>0</v>
      </c>
      <c r="H8" s="296">
        <v>859360</v>
      </c>
      <c r="I8" s="295" t="s">
        <v>180</v>
      </c>
      <c r="J8" s="296"/>
      <c r="K8" s="296"/>
      <c r="L8" s="296"/>
      <c r="M8" s="296"/>
      <c r="N8" s="296"/>
      <c r="O8" s="296"/>
    </row>
    <row r="9" spans="1:254" ht="26.25" customHeight="1">
      <c r="A9" s="160">
        <v>3</v>
      </c>
      <c r="B9" s="295" t="s">
        <v>439</v>
      </c>
      <c r="C9" s="296">
        <v>0</v>
      </c>
      <c r="D9" s="296"/>
      <c r="E9" s="296">
        <v>15093823</v>
      </c>
      <c r="F9" s="296">
        <v>15093823</v>
      </c>
      <c r="G9" s="296">
        <v>2849999</v>
      </c>
      <c r="H9" s="296">
        <v>2849999</v>
      </c>
      <c r="I9" s="295" t="s">
        <v>181</v>
      </c>
      <c r="J9" s="296">
        <v>0</v>
      </c>
      <c r="K9" s="296">
        <v>3413000</v>
      </c>
      <c r="L9" s="296">
        <v>21606823</v>
      </c>
      <c r="M9" s="296">
        <v>2571750</v>
      </c>
      <c r="N9" s="296">
        <v>18735073</v>
      </c>
      <c r="O9" s="296">
        <v>19771393</v>
      </c>
    </row>
    <row r="10" spans="1:254" ht="31.2">
      <c r="A10" s="160">
        <v>4</v>
      </c>
      <c r="B10" s="295" t="s">
        <v>182</v>
      </c>
      <c r="C10" s="296">
        <v>0</v>
      </c>
      <c r="D10" s="296">
        <v>0</v>
      </c>
      <c r="E10" s="296">
        <v>0</v>
      </c>
      <c r="F10" s="296">
        <v>19412</v>
      </c>
      <c r="G10" s="296">
        <v>0</v>
      </c>
      <c r="H10" s="296">
        <v>0</v>
      </c>
      <c r="I10" s="295" t="s">
        <v>183</v>
      </c>
      <c r="J10" s="296">
        <v>0</v>
      </c>
      <c r="K10" s="296">
        <v>0</v>
      </c>
      <c r="L10" s="296">
        <v>2849999</v>
      </c>
      <c r="M10" s="296">
        <v>0</v>
      </c>
      <c r="N10" s="296">
        <v>0</v>
      </c>
      <c r="O10" s="296">
        <v>0</v>
      </c>
    </row>
    <row r="11" spans="1:254" ht="31.2">
      <c r="A11" s="160">
        <v>5</v>
      </c>
      <c r="B11" s="295" t="s">
        <v>184</v>
      </c>
      <c r="C11" s="296">
        <v>0</v>
      </c>
      <c r="D11" s="296">
        <v>0</v>
      </c>
      <c r="E11" s="296">
        <v>0</v>
      </c>
      <c r="F11" s="296">
        <v>0</v>
      </c>
      <c r="G11" s="296">
        <v>0</v>
      </c>
      <c r="H11" s="296">
        <v>0</v>
      </c>
      <c r="I11" s="295" t="s">
        <v>185</v>
      </c>
      <c r="J11" s="296">
        <v>0</v>
      </c>
      <c r="K11" s="296">
        <v>0</v>
      </c>
      <c r="L11" s="296">
        <v>0</v>
      </c>
      <c r="M11" s="296">
        <v>0</v>
      </c>
      <c r="N11" s="296">
        <v>0</v>
      </c>
      <c r="O11" s="296">
        <v>0</v>
      </c>
    </row>
    <row r="12" spans="1:254" ht="31.2">
      <c r="A12" s="160">
        <v>6</v>
      </c>
      <c r="B12" s="295" t="s">
        <v>186</v>
      </c>
      <c r="C12" s="296">
        <v>0</v>
      </c>
      <c r="D12" s="296">
        <v>0</v>
      </c>
      <c r="E12" s="296">
        <v>0</v>
      </c>
      <c r="F12" s="296">
        <v>0</v>
      </c>
      <c r="G12" s="296">
        <v>0</v>
      </c>
      <c r="H12" s="296">
        <v>0</v>
      </c>
      <c r="I12" s="298" t="s">
        <v>187</v>
      </c>
      <c r="J12" s="296">
        <v>0</v>
      </c>
      <c r="K12" s="296">
        <v>1758</v>
      </c>
      <c r="L12" s="296">
        <v>0</v>
      </c>
      <c r="M12" s="296">
        <v>19412</v>
      </c>
      <c r="N12" s="296">
        <v>0</v>
      </c>
      <c r="O12" s="296">
        <v>0</v>
      </c>
    </row>
    <row r="13" spans="1:254" ht="31.2">
      <c r="A13" s="160">
        <v>7</v>
      </c>
      <c r="B13" s="298" t="s">
        <v>188</v>
      </c>
      <c r="C13" s="296">
        <v>0</v>
      </c>
      <c r="D13" s="296">
        <v>0</v>
      </c>
      <c r="E13" s="296">
        <v>0</v>
      </c>
      <c r="F13" s="296">
        <v>0</v>
      </c>
      <c r="G13" s="296">
        <v>0</v>
      </c>
      <c r="H13" s="296">
        <v>0</v>
      </c>
      <c r="I13" s="298" t="s">
        <v>189</v>
      </c>
      <c r="J13" s="296">
        <v>0</v>
      </c>
      <c r="K13" s="296">
        <v>0</v>
      </c>
      <c r="L13" s="296">
        <v>0</v>
      </c>
      <c r="M13" s="296">
        <v>0</v>
      </c>
      <c r="N13" s="296">
        <v>0</v>
      </c>
      <c r="O13" s="296">
        <v>0</v>
      </c>
    </row>
    <row r="14" spans="1:254" ht="15.6">
      <c r="A14" s="160">
        <v>8</v>
      </c>
      <c r="B14" s="298"/>
      <c r="C14" s="296"/>
      <c r="D14" s="296"/>
      <c r="E14" s="296"/>
      <c r="F14" s="296"/>
      <c r="G14" s="296"/>
      <c r="H14" s="296"/>
      <c r="I14" s="298" t="s">
        <v>190</v>
      </c>
      <c r="J14" s="296">
        <v>0</v>
      </c>
      <c r="K14" s="296">
        <v>0</v>
      </c>
      <c r="L14" s="296">
        <v>0</v>
      </c>
      <c r="M14" s="296"/>
      <c r="N14" s="296"/>
      <c r="O14" s="296"/>
    </row>
    <row r="15" spans="1:254" ht="15.6">
      <c r="A15" s="160">
        <v>9</v>
      </c>
      <c r="B15" s="298"/>
      <c r="C15" s="296"/>
      <c r="D15" s="296"/>
      <c r="E15" s="296"/>
      <c r="F15" s="296"/>
      <c r="G15" s="296"/>
      <c r="H15" s="296"/>
      <c r="I15" s="295" t="s">
        <v>191</v>
      </c>
      <c r="J15" s="296">
        <v>0</v>
      </c>
      <c r="K15" s="296">
        <v>11590245</v>
      </c>
      <c r="L15" s="296">
        <v>10842789</v>
      </c>
      <c r="M15" s="296"/>
      <c r="N15" s="296">
        <v>9251030</v>
      </c>
      <c r="O15" s="296">
        <v>9074070</v>
      </c>
    </row>
    <row r="16" spans="1:254" ht="31.2">
      <c r="A16" s="160">
        <v>10</v>
      </c>
      <c r="B16" s="302" t="s">
        <v>203</v>
      </c>
      <c r="C16" s="300">
        <f>SUM(C7,C9,C12,C13)</f>
        <v>0</v>
      </c>
      <c r="D16" s="300">
        <v>7587776</v>
      </c>
      <c r="E16" s="300">
        <f>SUM(E7,E10,E12,E13)</f>
        <v>25248385</v>
      </c>
      <c r="F16" s="300">
        <f t="shared" ref="F16:H16" si="0">SUM(F7,F10,F12,F13)</f>
        <v>21558438</v>
      </c>
      <c r="G16" s="300">
        <f t="shared" si="0"/>
        <v>2849999</v>
      </c>
      <c r="H16" s="300">
        <f t="shared" si="0"/>
        <v>3709359</v>
      </c>
      <c r="I16" s="302" t="s">
        <v>206</v>
      </c>
      <c r="J16" s="300">
        <f>SUM(J7,J9,J11,J12,J13,J14,J15)</f>
        <v>9769648</v>
      </c>
      <c r="K16" s="300">
        <f>SUM(K7,K9,K11,K12,K13,K14,K15)</f>
        <v>16656003</v>
      </c>
      <c r="L16" s="300">
        <f>SUM(L7,L9,L11,L12,L13,L14,L15)</f>
        <v>34316612</v>
      </c>
      <c r="M16" s="300">
        <f t="shared" ref="M16:O16" si="1">SUM(M7,M9,M11,M12,M13,M14,M15)</f>
        <v>4411895</v>
      </c>
      <c r="N16" s="300">
        <f t="shared" si="1"/>
        <v>29740103</v>
      </c>
      <c r="O16" s="300">
        <f t="shared" si="1"/>
        <v>30599463</v>
      </c>
    </row>
    <row r="17" spans="1:15" ht="31.5" customHeight="1">
      <c r="A17" s="160">
        <v>11</v>
      </c>
      <c r="B17" s="305" t="s">
        <v>204</v>
      </c>
      <c r="C17" s="296"/>
      <c r="D17" s="296"/>
      <c r="E17" s="296"/>
      <c r="F17" s="296"/>
      <c r="G17" s="296"/>
      <c r="H17" s="296"/>
      <c r="I17" s="306" t="s">
        <v>161</v>
      </c>
      <c r="J17" s="296"/>
      <c r="K17" s="296">
        <v>0</v>
      </c>
      <c r="L17" s="296">
        <v>0</v>
      </c>
      <c r="M17" s="296">
        <v>0</v>
      </c>
      <c r="N17" s="296">
        <v>0</v>
      </c>
      <c r="O17" s="296">
        <v>0</v>
      </c>
    </row>
    <row r="18" spans="1:15" ht="29.25" customHeight="1">
      <c r="A18" s="160">
        <v>12</v>
      </c>
      <c r="B18" s="307" t="s">
        <v>192</v>
      </c>
      <c r="C18" s="296">
        <v>18370981</v>
      </c>
      <c r="D18" s="296">
        <v>9068227</v>
      </c>
      <c r="E18" s="296">
        <v>9068227</v>
      </c>
      <c r="F18" s="296">
        <v>9068227</v>
      </c>
      <c r="G18" s="296">
        <v>26890104</v>
      </c>
      <c r="H18" s="296">
        <v>26890104</v>
      </c>
      <c r="I18" s="306" t="s">
        <v>193</v>
      </c>
      <c r="J18" s="296"/>
      <c r="K18" s="296">
        <v>0</v>
      </c>
      <c r="L18" s="296">
        <v>0</v>
      </c>
      <c r="M18" s="296">
        <v>0</v>
      </c>
      <c r="N18" s="296">
        <v>0</v>
      </c>
      <c r="O18" s="296">
        <v>0</v>
      </c>
    </row>
    <row r="19" spans="1:15" ht="32.25" customHeight="1">
      <c r="A19" s="160">
        <v>13</v>
      </c>
      <c r="B19" s="307" t="s">
        <v>194</v>
      </c>
      <c r="C19" s="296">
        <v>0</v>
      </c>
      <c r="D19" s="296">
        <v>0</v>
      </c>
      <c r="E19" s="296">
        <v>0</v>
      </c>
      <c r="F19" s="296">
        <v>0</v>
      </c>
      <c r="G19" s="296">
        <v>0</v>
      </c>
      <c r="H19" s="296">
        <v>0</v>
      </c>
      <c r="I19" s="306" t="s">
        <v>165</v>
      </c>
      <c r="J19" s="296"/>
      <c r="K19" s="296">
        <v>0</v>
      </c>
      <c r="L19" s="296">
        <v>0</v>
      </c>
      <c r="M19" s="296">
        <v>0</v>
      </c>
      <c r="N19" s="296">
        <v>0</v>
      </c>
      <c r="O19" s="296">
        <v>0</v>
      </c>
    </row>
    <row r="20" spans="1:15" ht="56.25" customHeight="1">
      <c r="A20" s="160">
        <v>14</v>
      </c>
      <c r="B20" s="307" t="s">
        <v>195</v>
      </c>
      <c r="C20" s="296">
        <v>0</v>
      </c>
      <c r="D20" s="296">
        <v>0</v>
      </c>
      <c r="E20" s="296">
        <v>0</v>
      </c>
      <c r="F20" s="296">
        <v>0</v>
      </c>
      <c r="G20" s="296">
        <v>0</v>
      </c>
      <c r="H20" s="296">
        <v>0</v>
      </c>
      <c r="I20" s="306" t="s">
        <v>196</v>
      </c>
      <c r="J20" s="296"/>
      <c r="K20" s="296">
        <v>0</v>
      </c>
      <c r="L20" s="296">
        <v>0</v>
      </c>
      <c r="M20" s="296">
        <v>0</v>
      </c>
      <c r="N20" s="296">
        <v>0</v>
      </c>
      <c r="O20" s="296">
        <v>0</v>
      </c>
    </row>
    <row r="21" spans="1:15" ht="30" customHeight="1">
      <c r="A21" s="160">
        <v>15</v>
      </c>
      <c r="B21" s="305" t="s">
        <v>166</v>
      </c>
      <c r="C21" s="296">
        <v>0</v>
      </c>
      <c r="D21" s="296">
        <v>0</v>
      </c>
      <c r="E21" s="296">
        <v>0</v>
      </c>
      <c r="F21" s="296">
        <v>0</v>
      </c>
      <c r="G21" s="296">
        <v>0</v>
      </c>
      <c r="H21" s="296">
        <v>0</v>
      </c>
      <c r="I21" s="306" t="s">
        <v>197</v>
      </c>
      <c r="J21" s="296"/>
      <c r="K21" s="296">
        <v>0</v>
      </c>
      <c r="L21" s="296">
        <v>0</v>
      </c>
      <c r="M21" s="296">
        <v>0</v>
      </c>
      <c r="N21" s="296">
        <v>0</v>
      </c>
      <c r="O21" s="296">
        <v>0</v>
      </c>
    </row>
    <row r="22" spans="1:15" ht="31.2">
      <c r="A22" s="160">
        <v>16</v>
      </c>
      <c r="B22" s="308" t="s">
        <v>198</v>
      </c>
      <c r="C22" s="296">
        <v>0</v>
      </c>
      <c r="D22" s="296">
        <v>0</v>
      </c>
      <c r="E22" s="296">
        <v>0</v>
      </c>
      <c r="F22" s="296">
        <v>0</v>
      </c>
      <c r="G22" s="296">
        <v>0</v>
      </c>
      <c r="H22" s="296">
        <v>0</v>
      </c>
      <c r="I22" s="298"/>
      <c r="J22" s="296"/>
      <c r="K22" s="296"/>
      <c r="L22" s="296"/>
      <c r="M22" s="296"/>
      <c r="N22" s="296"/>
      <c r="O22" s="296"/>
    </row>
    <row r="23" spans="1:15" ht="47.25" customHeight="1">
      <c r="A23" s="160">
        <v>17</v>
      </c>
      <c r="B23" s="302" t="s">
        <v>205</v>
      </c>
      <c r="C23" s="300">
        <f>SUM(C18:C22)</f>
        <v>18370981</v>
      </c>
      <c r="D23" s="300">
        <f>SUM(D18,D19,D20,D21)</f>
        <v>9068227</v>
      </c>
      <c r="E23" s="300">
        <f>SUM(E18,E19,E20,E21)</f>
        <v>9068227</v>
      </c>
      <c r="F23" s="300">
        <f t="shared" ref="F23:H23" si="2">SUM(F18,F19,F20,F21)</f>
        <v>9068227</v>
      </c>
      <c r="G23" s="300">
        <f t="shared" si="2"/>
        <v>26890104</v>
      </c>
      <c r="H23" s="300">
        <f t="shared" si="2"/>
        <v>26890104</v>
      </c>
      <c r="I23" s="302" t="s">
        <v>199</v>
      </c>
      <c r="J23" s="300"/>
      <c r="K23" s="300">
        <f>SUM(K17:K22)</f>
        <v>0</v>
      </c>
      <c r="L23" s="300">
        <f>SUM(L17:L22)</f>
        <v>0</v>
      </c>
      <c r="M23" s="300">
        <f>SUM(M17:M22)</f>
        <v>0</v>
      </c>
      <c r="N23" s="300">
        <f t="shared" ref="N23:O23" si="3">SUM(N17:N22)</f>
        <v>0</v>
      </c>
      <c r="O23" s="300">
        <f t="shared" si="3"/>
        <v>0</v>
      </c>
    </row>
    <row r="24" spans="1:15" ht="21.75" customHeight="1">
      <c r="A24" s="160">
        <v>18</v>
      </c>
      <c r="B24" s="302" t="s">
        <v>173</v>
      </c>
      <c r="C24" s="300">
        <f>SUM(C16,C23)</f>
        <v>18370981</v>
      </c>
      <c r="D24" s="300">
        <f>SUM(D16,D23)</f>
        <v>16656003</v>
      </c>
      <c r="E24" s="300">
        <f>SUM(E16,E23)</f>
        <v>34316612</v>
      </c>
      <c r="F24" s="300">
        <f>SUM(F16,F23)</f>
        <v>30626665</v>
      </c>
      <c r="G24" s="300">
        <f t="shared" ref="G24:H24" si="4">SUM(G16,G23)</f>
        <v>29740103</v>
      </c>
      <c r="H24" s="300">
        <f t="shared" si="4"/>
        <v>30599463</v>
      </c>
      <c r="I24" s="302" t="s">
        <v>174</v>
      </c>
      <c r="J24" s="300">
        <f>SUM(J16,J23)</f>
        <v>9769648</v>
      </c>
      <c r="K24" s="300">
        <f>SUM(K16,K23)</f>
        <v>16656003</v>
      </c>
      <c r="L24" s="300">
        <f>SUM(L16,L23)</f>
        <v>34316612</v>
      </c>
      <c r="M24" s="300">
        <f t="shared" ref="M24:O24" si="5">SUM(M16,M23)</f>
        <v>4411895</v>
      </c>
      <c r="N24" s="300">
        <f t="shared" si="5"/>
        <v>29740103</v>
      </c>
      <c r="O24" s="300">
        <f t="shared" si="5"/>
        <v>30599463</v>
      </c>
    </row>
    <row r="25" spans="1:15" ht="25.5" customHeight="1">
      <c r="A25" s="160">
        <v>19</v>
      </c>
      <c r="B25" s="302" t="s">
        <v>200</v>
      </c>
      <c r="C25" s="300">
        <v>9769648</v>
      </c>
      <c r="D25" s="300">
        <v>9068227</v>
      </c>
      <c r="E25" s="300">
        <v>9068227</v>
      </c>
      <c r="F25" s="300">
        <v>0</v>
      </c>
      <c r="G25" s="300">
        <v>26890104</v>
      </c>
      <c r="H25" s="300">
        <v>26890104</v>
      </c>
      <c r="I25" s="302" t="s">
        <v>175</v>
      </c>
      <c r="J25" s="300">
        <v>0</v>
      </c>
      <c r="K25" s="300">
        <v>0</v>
      </c>
      <c r="L25" s="300">
        <v>0</v>
      </c>
      <c r="M25" s="300">
        <v>17146543</v>
      </c>
      <c r="N25" s="300">
        <v>0</v>
      </c>
      <c r="O25" s="300">
        <v>0</v>
      </c>
    </row>
    <row r="26" spans="1:15" ht="29.25" customHeight="1">
      <c r="A26" s="160">
        <v>20</v>
      </c>
      <c r="B26" s="302" t="s">
        <v>176</v>
      </c>
      <c r="C26" s="309">
        <v>0</v>
      </c>
      <c r="D26" s="309">
        <v>0</v>
      </c>
      <c r="E26" s="309">
        <v>0</v>
      </c>
      <c r="F26" s="309">
        <v>0</v>
      </c>
      <c r="G26" s="309">
        <v>0</v>
      </c>
      <c r="H26" s="309">
        <v>0</v>
      </c>
      <c r="I26" s="302" t="s">
        <v>177</v>
      </c>
      <c r="J26" s="309">
        <v>8601333</v>
      </c>
      <c r="K26" s="309">
        <v>0</v>
      </c>
      <c r="L26" s="309">
        <v>0</v>
      </c>
      <c r="M26" s="309">
        <v>26214770</v>
      </c>
      <c r="N26" s="309">
        <v>0</v>
      </c>
      <c r="O26" s="309">
        <v>0</v>
      </c>
    </row>
  </sheetData>
  <mergeCells count="4">
    <mergeCell ref="A4:A5"/>
    <mergeCell ref="B1:O1"/>
    <mergeCell ref="B2:O2"/>
    <mergeCell ref="I4:O4"/>
  </mergeCells>
  <pageMargins left="0.39370078740157483" right="0.39370078740157483" top="0.39370078740157483" bottom="0.39370078740157483" header="0.31496062992125984" footer="0.31496062992125984"/>
  <pageSetup paperSize="9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66" t="s">
        <v>209</v>
      </c>
    </row>
    <row r="3" spans="1:7" ht="15.6">
      <c r="B3" s="462" t="s">
        <v>210</v>
      </c>
      <c r="C3" s="463"/>
      <c r="D3" s="463"/>
      <c r="E3" s="463"/>
      <c r="F3" s="463"/>
    </row>
    <row r="4" spans="1:7" ht="15.6">
      <c r="B4" s="75"/>
      <c r="C4" s="28"/>
      <c r="D4" s="28"/>
      <c r="E4" s="28"/>
      <c r="F4" s="28"/>
    </row>
    <row r="6" spans="1:7" ht="65.25" customHeight="1">
      <c r="A6" s="76"/>
      <c r="B6" s="8" t="s">
        <v>139</v>
      </c>
      <c r="C6" s="77" t="s">
        <v>123</v>
      </c>
      <c r="D6" s="8" t="s">
        <v>140</v>
      </c>
      <c r="E6" s="96" t="s">
        <v>214</v>
      </c>
      <c r="G6" s="78"/>
    </row>
    <row r="7" spans="1:7" ht="29.4" customHeight="1">
      <c r="A7" s="76">
        <v>1</v>
      </c>
      <c r="B7" s="79" t="s">
        <v>21</v>
      </c>
      <c r="C7" s="8"/>
      <c r="D7" s="3"/>
      <c r="E7" s="3"/>
      <c r="G7" s="7"/>
    </row>
    <row r="8" spans="1:7" ht="41.4" customHeight="1">
      <c r="A8" s="76">
        <v>2</v>
      </c>
      <c r="B8" s="80" t="s">
        <v>207</v>
      </c>
      <c r="C8" s="92">
        <v>44032</v>
      </c>
      <c r="D8" s="92">
        <v>55000</v>
      </c>
      <c r="E8" s="92">
        <v>55000</v>
      </c>
      <c r="G8" s="81"/>
    </row>
    <row r="9" spans="1:7" ht="31.95" customHeight="1">
      <c r="A9" s="76">
        <v>3</v>
      </c>
      <c r="B9" s="82" t="s">
        <v>141</v>
      </c>
      <c r="C9" s="92">
        <v>147000</v>
      </c>
      <c r="D9" s="92">
        <v>147000</v>
      </c>
      <c r="E9" s="92">
        <v>147000</v>
      </c>
      <c r="G9" s="81"/>
    </row>
    <row r="10" spans="1:7" ht="33" customHeight="1">
      <c r="A10" s="76">
        <v>4</v>
      </c>
      <c r="B10" s="82" t="s">
        <v>142</v>
      </c>
      <c r="C10" s="92">
        <v>275000</v>
      </c>
      <c r="D10" s="92">
        <v>285000</v>
      </c>
      <c r="E10" s="92">
        <v>285000</v>
      </c>
      <c r="G10" s="81"/>
    </row>
    <row r="11" spans="1:7" ht="35.25" customHeight="1">
      <c r="A11" s="76">
        <v>5</v>
      </c>
      <c r="B11" s="82" t="s">
        <v>148</v>
      </c>
      <c r="C11" s="92">
        <v>2737000</v>
      </c>
      <c r="D11" s="92">
        <v>3090000</v>
      </c>
      <c r="E11" s="92">
        <v>3090000</v>
      </c>
      <c r="G11" s="81"/>
    </row>
    <row r="12" spans="1:7" ht="24" customHeight="1">
      <c r="A12" s="76">
        <v>6</v>
      </c>
      <c r="B12" s="82" t="s">
        <v>208</v>
      </c>
      <c r="C12" s="92">
        <v>1210000</v>
      </c>
      <c r="D12" s="92">
        <v>880000</v>
      </c>
      <c r="E12" s="92">
        <v>880000</v>
      </c>
      <c r="G12" s="81"/>
    </row>
    <row r="13" spans="1:7" ht="24" customHeight="1">
      <c r="A13" s="76">
        <v>7</v>
      </c>
      <c r="B13" s="82" t="s">
        <v>149</v>
      </c>
      <c r="C13" s="92">
        <v>68400</v>
      </c>
      <c r="D13" s="92">
        <v>68400</v>
      </c>
      <c r="E13" s="92">
        <v>68400</v>
      </c>
      <c r="G13" s="81"/>
    </row>
    <row r="14" spans="1:7" ht="27.6" customHeight="1">
      <c r="A14" s="76">
        <v>8</v>
      </c>
      <c r="B14" s="79" t="s">
        <v>143</v>
      </c>
      <c r="C14" s="93">
        <f>SUM(C8:C13)</f>
        <v>4481432</v>
      </c>
      <c r="D14" s="93">
        <f>SUM(D8:D13)</f>
        <v>4525400</v>
      </c>
      <c r="E14" s="93">
        <f>SUM(E8:E13)</f>
        <v>4525400</v>
      </c>
      <c r="G14" s="83"/>
    </row>
    <row r="15" spans="1:7" ht="26.4" customHeight="1">
      <c r="A15" s="76">
        <v>9</v>
      </c>
      <c r="B15" s="79" t="s">
        <v>22</v>
      </c>
      <c r="C15" s="92">
        <v>0</v>
      </c>
      <c r="D15" s="92">
        <v>0</v>
      </c>
      <c r="E15" s="92">
        <v>0</v>
      </c>
      <c r="G15" s="81"/>
    </row>
    <row r="16" spans="1:7" ht="31.5" customHeight="1">
      <c r="A16" s="76">
        <v>10</v>
      </c>
      <c r="B16" s="82" t="s">
        <v>150</v>
      </c>
      <c r="C16" s="94">
        <v>72000</v>
      </c>
      <c r="D16" s="94">
        <v>80000</v>
      </c>
      <c r="E16" s="94">
        <v>80000</v>
      </c>
      <c r="G16" s="81"/>
    </row>
    <row r="17" spans="1:7" ht="30" customHeight="1">
      <c r="A17" s="76">
        <v>11</v>
      </c>
      <c r="B17" s="79" t="s">
        <v>144</v>
      </c>
      <c r="C17" s="93">
        <f>SUM(C16:C16)</f>
        <v>72000</v>
      </c>
      <c r="D17" s="93">
        <f>SUM(D16:D16)</f>
        <v>80000</v>
      </c>
      <c r="E17" s="93">
        <f>SUM(E16:E16)</f>
        <v>80000</v>
      </c>
      <c r="G17" s="83"/>
    </row>
    <row r="18" spans="1:7" ht="33" customHeight="1">
      <c r="A18" s="76">
        <v>12</v>
      </c>
      <c r="B18" s="84" t="s">
        <v>26</v>
      </c>
      <c r="C18" s="92">
        <v>0</v>
      </c>
      <c r="D18" s="92">
        <v>0</v>
      </c>
      <c r="E18" s="92">
        <v>0</v>
      </c>
      <c r="G18" s="81"/>
    </row>
    <row r="19" spans="1:7" ht="17.399999999999999" customHeight="1">
      <c r="A19" s="1">
        <v>13</v>
      </c>
      <c r="B19" s="85" t="s">
        <v>145</v>
      </c>
      <c r="C19" s="93"/>
      <c r="D19" s="93"/>
      <c r="E19" s="93"/>
      <c r="G19" s="83"/>
    </row>
    <row r="20" spans="1:7" ht="25.2" customHeight="1">
      <c r="A20" s="87">
        <v>14</v>
      </c>
      <c r="B20" s="86" t="s">
        <v>146</v>
      </c>
      <c r="C20" s="92">
        <v>575000</v>
      </c>
      <c r="D20" s="92">
        <v>1254000</v>
      </c>
      <c r="E20" s="92">
        <v>1254000</v>
      </c>
      <c r="G20" s="81"/>
    </row>
    <row r="21" spans="1:7" ht="20.399999999999999" customHeight="1">
      <c r="A21" s="87">
        <v>15</v>
      </c>
      <c r="B21" s="85" t="s">
        <v>147</v>
      </c>
      <c r="C21" s="93">
        <f>SUM(C20)</f>
        <v>575000</v>
      </c>
      <c r="D21" s="93">
        <f>SUM(D20)</f>
        <v>1254000</v>
      </c>
      <c r="E21" s="93">
        <f>SUM(E20)</f>
        <v>1254000</v>
      </c>
      <c r="G21" s="83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5"/>
  <sheetViews>
    <sheetView view="pageBreakPreview" zoomScaleNormal="100" zoomScaleSheetLayoutView="100" workbookViewId="0">
      <selection activeCell="G4" sqref="G4"/>
    </sheetView>
  </sheetViews>
  <sheetFormatPr defaultRowHeight="14.4"/>
  <cols>
    <col min="1" max="1" width="4.6640625" customWidth="1"/>
    <col min="2" max="2" width="37.44140625" customWidth="1"/>
    <col min="3" max="3" width="8.5546875" customWidth="1"/>
    <col min="4" max="4" width="15.88671875" customWidth="1"/>
    <col min="5" max="5" width="17.109375" customWidth="1"/>
    <col min="6" max="6" width="20.109375" customWidth="1"/>
    <col min="7" max="8" width="20.44140625" customWidth="1"/>
    <col min="9" max="9" width="16.109375" customWidth="1"/>
    <col min="259" max="259" width="4.6640625" customWidth="1"/>
    <col min="260" max="260" width="38.6640625" customWidth="1"/>
    <col min="261" max="265" width="15.6640625" customWidth="1"/>
    <col min="515" max="515" width="4.6640625" customWidth="1"/>
    <col min="516" max="516" width="38.6640625" customWidth="1"/>
    <col min="517" max="521" width="15.6640625" customWidth="1"/>
    <col min="771" max="771" width="4.6640625" customWidth="1"/>
    <col min="772" max="772" width="38.6640625" customWidth="1"/>
    <col min="773" max="777" width="15.6640625" customWidth="1"/>
    <col min="1027" max="1027" width="4.6640625" customWidth="1"/>
    <col min="1028" max="1028" width="38.6640625" customWidth="1"/>
    <col min="1029" max="1033" width="15.6640625" customWidth="1"/>
    <col min="1283" max="1283" width="4.6640625" customWidth="1"/>
    <col min="1284" max="1284" width="38.6640625" customWidth="1"/>
    <col min="1285" max="1289" width="15.6640625" customWidth="1"/>
    <col min="1539" max="1539" width="4.6640625" customWidth="1"/>
    <col min="1540" max="1540" width="38.6640625" customWidth="1"/>
    <col min="1541" max="1545" width="15.6640625" customWidth="1"/>
    <col min="1795" max="1795" width="4.6640625" customWidth="1"/>
    <col min="1796" max="1796" width="38.6640625" customWidth="1"/>
    <col min="1797" max="1801" width="15.6640625" customWidth="1"/>
    <col min="2051" max="2051" width="4.6640625" customWidth="1"/>
    <col min="2052" max="2052" width="38.6640625" customWidth="1"/>
    <col min="2053" max="2057" width="15.6640625" customWidth="1"/>
    <col min="2307" max="2307" width="4.6640625" customWidth="1"/>
    <col min="2308" max="2308" width="38.6640625" customWidth="1"/>
    <col min="2309" max="2313" width="15.6640625" customWidth="1"/>
    <col min="2563" max="2563" width="4.6640625" customWidth="1"/>
    <col min="2564" max="2564" width="38.6640625" customWidth="1"/>
    <col min="2565" max="2569" width="15.6640625" customWidth="1"/>
    <col min="2819" max="2819" width="4.6640625" customWidth="1"/>
    <col min="2820" max="2820" width="38.6640625" customWidth="1"/>
    <col min="2821" max="2825" width="15.6640625" customWidth="1"/>
    <col min="3075" max="3075" width="4.6640625" customWidth="1"/>
    <col min="3076" max="3076" width="38.6640625" customWidth="1"/>
    <col min="3077" max="3081" width="15.6640625" customWidth="1"/>
    <col min="3331" max="3331" width="4.6640625" customWidth="1"/>
    <col min="3332" max="3332" width="38.6640625" customWidth="1"/>
    <col min="3333" max="3337" width="15.6640625" customWidth="1"/>
    <col min="3587" max="3587" width="4.6640625" customWidth="1"/>
    <col min="3588" max="3588" width="38.6640625" customWidth="1"/>
    <col min="3589" max="3593" width="15.6640625" customWidth="1"/>
    <col min="3843" max="3843" width="4.6640625" customWidth="1"/>
    <col min="3844" max="3844" width="38.6640625" customWidth="1"/>
    <col min="3845" max="3849" width="15.6640625" customWidth="1"/>
    <col min="4099" max="4099" width="4.6640625" customWidth="1"/>
    <col min="4100" max="4100" width="38.6640625" customWidth="1"/>
    <col min="4101" max="4105" width="15.6640625" customWidth="1"/>
    <col min="4355" max="4355" width="4.6640625" customWidth="1"/>
    <col min="4356" max="4356" width="38.6640625" customWidth="1"/>
    <col min="4357" max="4361" width="15.6640625" customWidth="1"/>
    <col min="4611" max="4611" width="4.6640625" customWidth="1"/>
    <col min="4612" max="4612" width="38.6640625" customWidth="1"/>
    <col min="4613" max="4617" width="15.6640625" customWidth="1"/>
    <col min="4867" max="4867" width="4.6640625" customWidth="1"/>
    <col min="4868" max="4868" width="38.6640625" customWidth="1"/>
    <col min="4869" max="4873" width="15.6640625" customWidth="1"/>
    <col min="5123" max="5123" width="4.6640625" customWidth="1"/>
    <col min="5124" max="5124" width="38.6640625" customWidth="1"/>
    <col min="5125" max="5129" width="15.6640625" customWidth="1"/>
    <col min="5379" max="5379" width="4.6640625" customWidth="1"/>
    <col min="5380" max="5380" width="38.6640625" customWidth="1"/>
    <col min="5381" max="5385" width="15.6640625" customWidth="1"/>
    <col min="5635" max="5635" width="4.6640625" customWidth="1"/>
    <col min="5636" max="5636" width="38.6640625" customWidth="1"/>
    <col min="5637" max="5641" width="15.6640625" customWidth="1"/>
    <col min="5891" max="5891" width="4.6640625" customWidth="1"/>
    <col min="5892" max="5892" width="38.6640625" customWidth="1"/>
    <col min="5893" max="5897" width="15.6640625" customWidth="1"/>
    <col min="6147" max="6147" width="4.6640625" customWidth="1"/>
    <col min="6148" max="6148" width="38.6640625" customWidth="1"/>
    <col min="6149" max="6153" width="15.6640625" customWidth="1"/>
    <col min="6403" max="6403" width="4.6640625" customWidth="1"/>
    <col min="6404" max="6404" width="38.6640625" customWidth="1"/>
    <col min="6405" max="6409" width="15.6640625" customWidth="1"/>
    <col min="6659" max="6659" width="4.6640625" customWidth="1"/>
    <col min="6660" max="6660" width="38.6640625" customWidth="1"/>
    <col min="6661" max="6665" width="15.6640625" customWidth="1"/>
    <col min="6915" max="6915" width="4.6640625" customWidth="1"/>
    <col min="6916" max="6916" width="38.6640625" customWidth="1"/>
    <col min="6917" max="6921" width="15.6640625" customWidth="1"/>
    <col min="7171" max="7171" width="4.6640625" customWidth="1"/>
    <col min="7172" max="7172" width="38.6640625" customWidth="1"/>
    <col min="7173" max="7177" width="15.6640625" customWidth="1"/>
    <col min="7427" max="7427" width="4.6640625" customWidth="1"/>
    <col min="7428" max="7428" width="38.6640625" customWidth="1"/>
    <col min="7429" max="7433" width="15.6640625" customWidth="1"/>
    <col min="7683" max="7683" width="4.6640625" customWidth="1"/>
    <col min="7684" max="7684" width="38.6640625" customWidth="1"/>
    <col min="7685" max="7689" width="15.6640625" customWidth="1"/>
    <col min="7939" max="7939" width="4.6640625" customWidth="1"/>
    <col min="7940" max="7940" width="38.6640625" customWidth="1"/>
    <col min="7941" max="7945" width="15.6640625" customWidth="1"/>
    <col min="8195" max="8195" width="4.6640625" customWidth="1"/>
    <col min="8196" max="8196" width="38.6640625" customWidth="1"/>
    <col min="8197" max="8201" width="15.6640625" customWidth="1"/>
    <col min="8451" max="8451" width="4.6640625" customWidth="1"/>
    <col min="8452" max="8452" width="38.6640625" customWidth="1"/>
    <col min="8453" max="8457" width="15.6640625" customWidth="1"/>
    <col min="8707" max="8707" width="4.6640625" customWidth="1"/>
    <col min="8708" max="8708" width="38.6640625" customWidth="1"/>
    <col min="8709" max="8713" width="15.6640625" customWidth="1"/>
    <col min="8963" max="8963" width="4.6640625" customWidth="1"/>
    <col min="8964" max="8964" width="38.6640625" customWidth="1"/>
    <col min="8965" max="8969" width="15.6640625" customWidth="1"/>
    <col min="9219" max="9219" width="4.6640625" customWidth="1"/>
    <col min="9220" max="9220" width="38.6640625" customWidth="1"/>
    <col min="9221" max="9225" width="15.6640625" customWidth="1"/>
    <col min="9475" max="9475" width="4.6640625" customWidth="1"/>
    <col min="9476" max="9476" width="38.6640625" customWidth="1"/>
    <col min="9477" max="9481" width="15.6640625" customWidth="1"/>
    <col min="9731" max="9731" width="4.6640625" customWidth="1"/>
    <col min="9732" max="9732" width="38.6640625" customWidth="1"/>
    <col min="9733" max="9737" width="15.6640625" customWidth="1"/>
    <col min="9987" max="9987" width="4.6640625" customWidth="1"/>
    <col min="9988" max="9988" width="38.6640625" customWidth="1"/>
    <col min="9989" max="9993" width="15.6640625" customWidth="1"/>
    <col min="10243" max="10243" width="4.6640625" customWidth="1"/>
    <col min="10244" max="10244" width="38.6640625" customWidth="1"/>
    <col min="10245" max="10249" width="15.6640625" customWidth="1"/>
    <col min="10499" max="10499" width="4.6640625" customWidth="1"/>
    <col min="10500" max="10500" width="38.6640625" customWidth="1"/>
    <col min="10501" max="10505" width="15.6640625" customWidth="1"/>
    <col min="10755" max="10755" width="4.6640625" customWidth="1"/>
    <col min="10756" max="10756" width="38.6640625" customWidth="1"/>
    <col min="10757" max="10761" width="15.6640625" customWidth="1"/>
    <col min="11011" max="11011" width="4.6640625" customWidth="1"/>
    <col min="11012" max="11012" width="38.6640625" customWidth="1"/>
    <col min="11013" max="11017" width="15.6640625" customWidth="1"/>
    <col min="11267" max="11267" width="4.6640625" customWidth="1"/>
    <col min="11268" max="11268" width="38.6640625" customWidth="1"/>
    <col min="11269" max="11273" width="15.6640625" customWidth="1"/>
    <col min="11523" max="11523" width="4.6640625" customWidth="1"/>
    <col min="11524" max="11524" width="38.6640625" customWidth="1"/>
    <col min="11525" max="11529" width="15.6640625" customWidth="1"/>
    <col min="11779" max="11779" width="4.6640625" customWidth="1"/>
    <col min="11780" max="11780" width="38.6640625" customWidth="1"/>
    <col min="11781" max="11785" width="15.6640625" customWidth="1"/>
    <col min="12035" max="12035" width="4.6640625" customWidth="1"/>
    <col min="12036" max="12036" width="38.6640625" customWidth="1"/>
    <col min="12037" max="12041" width="15.6640625" customWidth="1"/>
    <col min="12291" max="12291" width="4.6640625" customWidth="1"/>
    <col min="12292" max="12292" width="38.6640625" customWidth="1"/>
    <col min="12293" max="12297" width="15.6640625" customWidth="1"/>
    <col min="12547" max="12547" width="4.6640625" customWidth="1"/>
    <col min="12548" max="12548" width="38.6640625" customWidth="1"/>
    <col min="12549" max="12553" width="15.6640625" customWidth="1"/>
    <col min="12803" max="12803" width="4.6640625" customWidth="1"/>
    <col min="12804" max="12804" width="38.6640625" customWidth="1"/>
    <col min="12805" max="12809" width="15.6640625" customWidth="1"/>
    <col min="13059" max="13059" width="4.6640625" customWidth="1"/>
    <col min="13060" max="13060" width="38.6640625" customWidth="1"/>
    <col min="13061" max="13065" width="15.6640625" customWidth="1"/>
    <col min="13315" max="13315" width="4.6640625" customWidth="1"/>
    <col min="13316" max="13316" width="38.6640625" customWidth="1"/>
    <col min="13317" max="13321" width="15.6640625" customWidth="1"/>
    <col min="13571" max="13571" width="4.6640625" customWidth="1"/>
    <col min="13572" max="13572" width="38.6640625" customWidth="1"/>
    <col min="13573" max="13577" width="15.6640625" customWidth="1"/>
    <col min="13827" max="13827" width="4.6640625" customWidth="1"/>
    <col min="13828" max="13828" width="38.6640625" customWidth="1"/>
    <col min="13829" max="13833" width="15.6640625" customWidth="1"/>
    <col min="14083" max="14083" width="4.6640625" customWidth="1"/>
    <col min="14084" max="14084" width="38.6640625" customWidth="1"/>
    <col min="14085" max="14089" width="15.6640625" customWidth="1"/>
    <col min="14339" max="14339" width="4.6640625" customWidth="1"/>
    <col min="14340" max="14340" width="38.6640625" customWidth="1"/>
    <col min="14341" max="14345" width="15.6640625" customWidth="1"/>
    <col min="14595" max="14595" width="4.6640625" customWidth="1"/>
    <col min="14596" max="14596" width="38.6640625" customWidth="1"/>
    <col min="14597" max="14601" width="15.6640625" customWidth="1"/>
    <col min="14851" max="14851" width="4.6640625" customWidth="1"/>
    <col min="14852" max="14852" width="38.6640625" customWidth="1"/>
    <col min="14853" max="14857" width="15.6640625" customWidth="1"/>
    <col min="15107" max="15107" width="4.6640625" customWidth="1"/>
    <col min="15108" max="15108" width="38.6640625" customWidth="1"/>
    <col min="15109" max="15113" width="15.6640625" customWidth="1"/>
    <col min="15363" max="15363" width="4.6640625" customWidth="1"/>
    <col min="15364" max="15364" width="38.6640625" customWidth="1"/>
    <col min="15365" max="15369" width="15.6640625" customWidth="1"/>
    <col min="15619" max="15619" width="4.6640625" customWidth="1"/>
    <col min="15620" max="15620" width="38.6640625" customWidth="1"/>
    <col min="15621" max="15625" width="15.6640625" customWidth="1"/>
    <col min="15875" max="15875" width="4.6640625" customWidth="1"/>
    <col min="15876" max="15876" width="38.6640625" customWidth="1"/>
    <col min="15877" max="15881" width="15.6640625" customWidth="1"/>
    <col min="16131" max="16131" width="4.6640625" customWidth="1"/>
    <col min="16132" max="16132" width="38.6640625" customWidth="1"/>
    <col min="16133" max="16137" width="15.6640625" customWidth="1"/>
  </cols>
  <sheetData>
    <row r="1" spans="1:10">
      <c r="B1" s="466" t="s">
        <v>520</v>
      </c>
      <c r="C1" s="466"/>
      <c r="D1" s="467"/>
      <c r="E1" s="467"/>
      <c r="F1" s="467"/>
      <c r="G1" s="467"/>
      <c r="H1" s="467"/>
      <c r="I1" s="467"/>
      <c r="J1" s="440"/>
    </row>
    <row r="2" spans="1:10" ht="59.25" customHeight="1">
      <c r="B2" s="66"/>
      <c r="C2" s="66"/>
    </row>
    <row r="3" spans="1:10" ht="18">
      <c r="A3" s="464" t="s">
        <v>211</v>
      </c>
      <c r="B3" s="465"/>
      <c r="C3" s="465"/>
      <c r="D3" s="465"/>
      <c r="E3" s="465"/>
      <c r="F3" s="465"/>
      <c r="G3" s="465"/>
      <c r="H3" s="465"/>
      <c r="I3" s="465"/>
    </row>
    <row r="4" spans="1:10" ht="56.25" customHeight="1">
      <c r="A4" s="227"/>
      <c r="B4" s="227"/>
      <c r="C4" s="227"/>
      <c r="D4" s="227"/>
      <c r="E4" s="227"/>
      <c r="F4" s="227"/>
      <c r="G4" s="227"/>
      <c r="H4" s="227"/>
      <c r="I4" s="227"/>
    </row>
    <row r="5" spans="1:10" hidden="1"/>
    <row r="6" spans="1:10" ht="100.5" customHeight="1">
      <c r="A6" s="9">
        <v>1</v>
      </c>
      <c r="B6" s="222" t="s">
        <v>41</v>
      </c>
      <c r="C6" s="222"/>
      <c r="D6" s="359" t="s">
        <v>122</v>
      </c>
      <c r="E6" s="359" t="s">
        <v>42</v>
      </c>
      <c r="F6" s="304" t="s">
        <v>452</v>
      </c>
      <c r="G6" s="294" t="s">
        <v>444</v>
      </c>
      <c r="H6" s="294" t="s">
        <v>512</v>
      </c>
      <c r="I6" s="2" t="s">
        <v>43</v>
      </c>
    </row>
    <row r="7" spans="1:10" ht="88.5" customHeight="1">
      <c r="A7" s="9">
        <v>2</v>
      </c>
      <c r="B7" s="219" t="s">
        <v>381</v>
      </c>
      <c r="C7" s="219" t="s">
        <v>467</v>
      </c>
      <c r="D7" s="224">
        <v>254000</v>
      </c>
      <c r="E7" s="224" t="s">
        <v>276</v>
      </c>
      <c r="F7" s="226">
        <v>0</v>
      </c>
      <c r="G7" s="225">
        <v>254000</v>
      </c>
      <c r="H7" s="225">
        <v>254000</v>
      </c>
      <c r="I7" s="412" t="s">
        <v>44</v>
      </c>
    </row>
    <row r="8" spans="1:10" ht="88.5" customHeight="1">
      <c r="A8" s="9">
        <v>3</v>
      </c>
      <c r="B8" s="219" t="s">
        <v>461</v>
      </c>
      <c r="C8" s="219" t="s">
        <v>467</v>
      </c>
      <c r="D8" s="224">
        <v>1200000</v>
      </c>
      <c r="E8" s="224" t="s">
        <v>276</v>
      </c>
      <c r="F8" s="394">
        <v>0</v>
      </c>
      <c r="G8" s="225">
        <v>1200000</v>
      </c>
      <c r="H8" s="225">
        <v>1200000</v>
      </c>
      <c r="I8" s="412" t="s">
        <v>44</v>
      </c>
    </row>
    <row r="9" spans="1:10" ht="88.5" customHeight="1">
      <c r="A9" s="9">
        <v>4</v>
      </c>
      <c r="B9" s="219" t="s">
        <v>428</v>
      </c>
      <c r="C9" s="219" t="s">
        <v>467</v>
      </c>
      <c r="D9" s="224">
        <v>300000</v>
      </c>
      <c r="E9" s="224" t="s">
        <v>276</v>
      </c>
      <c r="F9" s="226">
        <v>0</v>
      </c>
      <c r="G9" s="225">
        <v>300000</v>
      </c>
      <c r="H9" s="225">
        <v>300000</v>
      </c>
      <c r="I9" s="412" t="s">
        <v>44</v>
      </c>
    </row>
    <row r="10" spans="1:10" ht="88.5" customHeight="1">
      <c r="A10" s="9">
        <v>5</v>
      </c>
      <c r="B10" s="401" t="s">
        <v>463</v>
      </c>
      <c r="C10" s="401"/>
      <c r="D10" s="402">
        <f>SUM(D7:D9)</f>
        <v>1754000</v>
      </c>
      <c r="E10" s="402"/>
      <c r="F10" s="403"/>
      <c r="G10" s="404">
        <f>SUM(G7:G9)</f>
        <v>1754000</v>
      </c>
      <c r="H10" s="404">
        <f>SUM(H7:H9)</f>
        <v>1754000</v>
      </c>
      <c r="I10" s="413"/>
    </row>
    <row r="11" spans="1:10" ht="56.25" customHeight="1">
      <c r="A11" s="9">
        <v>6</v>
      </c>
      <c r="B11" s="223" t="s">
        <v>433</v>
      </c>
      <c r="C11" s="223" t="s">
        <v>468</v>
      </c>
      <c r="D11" s="224">
        <v>3800000</v>
      </c>
      <c r="E11" s="224" t="s">
        <v>276</v>
      </c>
      <c r="F11" s="226">
        <v>0</v>
      </c>
      <c r="G11" s="225">
        <v>3800000</v>
      </c>
      <c r="H11" s="225">
        <v>3800000</v>
      </c>
      <c r="I11" s="412" t="s">
        <v>44</v>
      </c>
    </row>
    <row r="12" spans="1:10" ht="69" customHeight="1">
      <c r="A12" s="9">
        <v>7</v>
      </c>
      <c r="B12" s="218" t="s">
        <v>380</v>
      </c>
      <c r="C12" s="218" t="s">
        <v>467</v>
      </c>
      <c r="D12" s="224">
        <v>2413000</v>
      </c>
      <c r="E12" s="224" t="s">
        <v>276</v>
      </c>
      <c r="F12" s="226">
        <v>2413000</v>
      </c>
      <c r="G12" s="225">
        <v>0</v>
      </c>
      <c r="H12" s="225">
        <v>0</v>
      </c>
      <c r="I12" s="412" t="s">
        <v>44</v>
      </c>
    </row>
    <row r="13" spans="1:10" ht="69" customHeight="1">
      <c r="A13" s="9">
        <v>8</v>
      </c>
      <c r="B13" s="219" t="s">
        <v>434</v>
      </c>
      <c r="C13" s="219" t="s">
        <v>467</v>
      </c>
      <c r="D13" s="224">
        <v>15093823</v>
      </c>
      <c r="E13" s="224" t="s">
        <v>276</v>
      </c>
      <c r="F13" s="394">
        <v>158750</v>
      </c>
      <c r="G13" s="225">
        <v>14935073</v>
      </c>
      <c r="H13" s="225">
        <v>14935073</v>
      </c>
      <c r="I13" s="412" t="s">
        <v>44</v>
      </c>
    </row>
    <row r="14" spans="1:10" ht="69" customHeight="1">
      <c r="A14" s="9">
        <v>9</v>
      </c>
      <c r="B14" s="218" t="s">
        <v>515</v>
      </c>
      <c r="C14" s="219" t="s">
        <v>468</v>
      </c>
      <c r="D14" s="224">
        <v>1036320</v>
      </c>
      <c r="E14" s="224" t="s">
        <v>276</v>
      </c>
      <c r="F14" s="394">
        <v>0</v>
      </c>
      <c r="G14" s="225">
        <v>0</v>
      </c>
      <c r="H14" s="225">
        <v>1036320</v>
      </c>
      <c r="I14" s="412" t="s">
        <v>44</v>
      </c>
    </row>
    <row r="15" spans="1:10" ht="61.5" customHeight="1">
      <c r="A15" s="9">
        <v>10</v>
      </c>
      <c r="B15" s="222" t="s">
        <v>464</v>
      </c>
      <c r="C15" s="222"/>
      <c r="D15" s="402">
        <f>SUM(D11:D14)</f>
        <v>22343143</v>
      </c>
      <c r="E15" s="402"/>
      <c r="F15" s="405">
        <f>SUM(F11:F14)</f>
        <v>2571750</v>
      </c>
      <c r="G15" s="405">
        <f>SUM(G11:G14)</f>
        <v>18735073</v>
      </c>
      <c r="H15" s="405">
        <f>SUM(H11:H14)</f>
        <v>19771393</v>
      </c>
      <c r="I15" s="414"/>
    </row>
  </sheetData>
  <mergeCells count="2">
    <mergeCell ref="A3:I3"/>
    <mergeCell ref="B1:J1"/>
  </mergeCells>
  <pageMargins left="0.31496062992125984" right="0.70866141732283472" top="0.15748031496062992" bottom="0.15748031496062992" header="0.31496062992125984" footer="0.31496062992125984"/>
  <pageSetup paperSize="9" scale="5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10"/>
  <sheetViews>
    <sheetView zoomScaleNormal="100" workbookViewId="0">
      <selection activeCell="B1" sqref="B1:I1"/>
    </sheetView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6" width="25.44140625" customWidth="1"/>
    <col min="7" max="7" width="4.33203125" customWidth="1"/>
    <col min="8" max="8" width="5.6640625" customWidth="1"/>
    <col min="9" max="9" width="7.6640625" hidden="1" customWidth="1"/>
    <col min="254" max="254" width="5.5546875" customWidth="1"/>
    <col min="255" max="255" width="34.88671875" customWidth="1"/>
    <col min="256" max="256" width="11.88671875" customWidth="1"/>
    <col min="257" max="257" width="14.33203125" customWidth="1"/>
    <col min="258" max="258" width="12.33203125" customWidth="1"/>
    <col min="259" max="259" width="13.88671875" customWidth="1"/>
    <col min="261" max="261" width="9.5546875" bestFit="1" customWidth="1"/>
    <col min="510" max="510" width="5.5546875" customWidth="1"/>
    <col min="511" max="511" width="34.88671875" customWidth="1"/>
    <col min="512" max="512" width="11.88671875" customWidth="1"/>
    <col min="513" max="513" width="14.33203125" customWidth="1"/>
    <col min="514" max="514" width="12.33203125" customWidth="1"/>
    <col min="515" max="515" width="13.88671875" customWidth="1"/>
    <col min="517" max="517" width="9.5546875" bestFit="1" customWidth="1"/>
    <col min="766" max="766" width="5.5546875" customWidth="1"/>
    <col min="767" max="767" width="34.88671875" customWidth="1"/>
    <col min="768" max="768" width="11.88671875" customWidth="1"/>
    <col min="769" max="769" width="14.33203125" customWidth="1"/>
    <col min="770" max="770" width="12.33203125" customWidth="1"/>
    <col min="771" max="771" width="13.88671875" customWidth="1"/>
    <col min="773" max="773" width="9.5546875" bestFit="1" customWidth="1"/>
    <col min="1022" max="1022" width="5.5546875" customWidth="1"/>
    <col min="1023" max="1023" width="34.88671875" customWidth="1"/>
    <col min="1024" max="1024" width="11.88671875" customWidth="1"/>
    <col min="1025" max="1025" width="14.33203125" customWidth="1"/>
    <col min="1026" max="1026" width="12.33203125" customWidth="1"/>
    <col min="1027" max="1027" width="13.88671875" customWidth="1"/>
    <col min="1029" max="1029" width="9.5546875" bestFit="1" customWidth="1"/>
    <col min="1278" max="1278" width="5.5546875" customWidth="1"/>
    <col min="1279" max="1279" width="34.88671875" customWidth="1"/>
    <col min="1280" max="1280" width="11.88671875" customWidth="1"/>
    <col min="1281" max="1281" width="14.33203125" customWidth="1"/>
    <col min="1282" max="1282" width="12.33203125" customWidth="1"/>
    <col min="1283" max="1283" width="13.88671875" customWidth="1"/>
    <col min="1285" max="1285" width="9.5546875" bestFit="1" customWidth="1"/>
    <col min="1534" max="1534" width="5.5546875" customWidth="1"/>
    <col min="1535" max="1535" width="34.88671875" customWidth="1"/>
    <col min="1536" max="1536" width="11.88671875" customWidth="1"/>
    <col min="1537" max="1537" width="14.33203125" customWidth="1"/>
    <col min="1538" max="1538" width="12.33203125" customWidth="1"/>
    <col min="1539" max="1539" width="13.88671875" customWidth="1"/>
    <col min="1541" max="1541" width="9.5546875" bestFit="1" customWidth="1"/>
    <col min="1790" max="1790" width="5.5546875" customWidth="1"/>
    <col min="1791" max="1791" width="34.88671875" customWidth="1"/>
    <col min="1792" max="1792" width="11.88671875" customWidth="1"/>
    <col min="1793" max="1793" width="14.33203125" customWidth="1"/>
    <col min="1794" max="1794" width="12.33203125" customWidth="1"/>
    <col min="1795" max="1795" width="13.88671875" customWidth="1"/>
    <col min="1797" max="1797" width="9.5546875" bestFit="1" customWidth="1"/>
    <col min="2046" max="2046" width="5.5546875" customWidth="1"/>
    <col min="2047" max="2047" width="34.88671875" customWidth="1"/>
    <col min="2048" max="2048" width="11.88671875" customWidth="1"/>
    <col min="2049" max="2049" width="14.33203125" customWidth="1"/>
    <col min="2050" max="2050" width="12.33203125" customWidth="1"/>
    <col min="2051" max="2051" width="13.88671875" customWidth="1"/>
    <col min="2053" max="2053" width="9.5546875" bestFit="1" customWidth="1"/>
    <col min="2302" max="2302" width="5.5546875" customWidth="1"/>
    <col min="2303" max="2303" width="34.88671875" customWidth="1"/>
    <col min="2304" max="2304" width="11.88671875" customWidth="1"/>
    <col min="2305" max="2305" width="14.33203125" customWidth="1"/>
    <col min="2306" max="2306" width="12.33203125" customWidth="1"/>
    <col min="2307" max="2307" width="13.88671875" customWidth="1"/>
    <col min="2309" max="2309" width="9.5546875" bestFit="1" customWidth="1"/>
    <col min="2558" max="2558" width="5.5546875" customWidth="1"/>
    <col min="2559" max="2559" width="34.88671875" customWidth="1"/>
    <col min="2560" max="2560" width="11.88671875" customWidth="1"/>
    <col min="2561" max="2561" width="14.33203125" customWidth="1"/>
    <col min="2562" max="2562" width="12.33203125" customWidth="1"/>
    <col min="2563" max="2563" width="13.88671875" customWidth="1"/>
    <col min="2565" max="2565" width="9.5546875" bestFit="1" customWidth="1"/>
    <col min="2814" max="2814" width="5.5546875" customWidth="1"/>
    <col min="2815" max="2815" width="34.88671875" customWidth="1"/>
    <col min="2816" max="2816" width="11.88671875" customWidth="1"/>
    <col min="2817" max="2817" width="14.33203125" customWidth="1"/>
    <col min="2818" max="2818" width="12.33203125" customWidth="1"/>
    <col min="2819" max="2819" width="13.88671875" customWidth="1"/>
    <col min="2821" max="2821" width="9.5546875" bestFit="1" customWidth="1"/>
    <col min="3070" max="3070" width="5.5546875" customWidth="1"/>
    <col min="3071" max="3071" width="34.88671875" customWidth="1"/>
    <col min="3072" max="3072" width="11.88671875" customWidth="1"/>
    <col min="3073" max="3073" width="14.33203125" customWidth="1"/>
    <col min="3074" max="3074" width="12.33203125" customWidth="1"/>
    <col min="3075" max="3075" width="13.88671875" customWidth="1"/>
    <col min="3077" max="3077" width="9.5546875" bestFit="1" customWidth="1"/>
    <col min="3326" max="3326" width="5.5546875" customWidth="1"/>
    <col min="3327" max="3327" width="34.88671875" customWidth="1"/>
    <col min="3328" max="3328" width="11.88671875" customWidth="1"/>
    <col min="3329" max="3329" width="14.33203125" customWidth="1"/>
    <col min="3330" max="3330" width="12.33203125" customWidth="1"/>
    <col min="3331" max="3331" width="13.88671875" customWidth="1"/>
    <col min="3333" max="3333" width="9.5546875" bestFit="1" customWidth="1"/>
    <col min="3582" max="3582" width="5.5546875" customWidth="1"/>
    <col min="3583" max="3583" width="34.88671875" customWidth="1"/>
    <col min="3584" max="3584" width="11.88671875" customWidth="1"/>
    <col min="3585" max="3585" width="14.33203125" customWidth="1"/>
    <col min="3586" max="3586" width="12.33203125" customWidth="1"/>
    <col min="3587" max="3587" width="13.88671875" customWidth="1"/>
    <col min="3589" max="3589" width="9.5546875" bestFit="1" customWidth="1"/>
    <col min="3838" max="3838" width="5.5546875" customWidth="1"/>
    <col min="3839" max="3839" width="34.88671875" customWidth="1"/>
    <col min="3840" max="3840" width="11.88671875" customWidth="1"/>
    <col min="3841" max="3841" width="14.33203125" customWidth="1"/>
    <col min="3842" max="3842" width="12.33203125" customWidth="1"/>
    <col min="3843" max="3843" width="13.88671875" customWidth="1"/>
    <col min="3845" max="3845" width="9.5546875" bestFit="1" customWidth="1"/>
    <col min="4094" max="4094" width="5.5546875" customWidth="1"/>
    <col min="4095" max="4095" width="34.88671875" customWidth="1"/>
    <col min="4096" max="4096" width="11.88671875" customWidth="1"/>
    <col min="4097" max="4097" width="14.33203125" customWidth="1"/>
    <col min="4098" max="4098" width="12.33203125" customWidth="1"/>
    <col min="4099" max="4099" width="13.88671875" customWidth="1"/>
    <col min="4101" max="4101" width="9.5546875" bestFit="1" customWidth="1"/>
    <col min="4350" max="4350" width="5.5546875" customWidth="1"/>
    <col min="4351" max="4351" width="34.88671875" customWidth="1"/>
    <col min="4352" max="4352" width="11.88671875" customWidth="1"/>
    <col min="4353" max="4353" width="14.33203125" customWidth="1"/>
    <col min="4354" max="4354" width="12.33203125" customWidth="1"/>
    <col min="4355" max="4355" width="13.88671875" customWidth="1"/>
    <col min="4357" max="4357" width="9.5546875" bestFit="1" customWidth="1"/>
    <col min="4606" max="4606" width="5.5546875" customWidth="1"/>
    <col min="4607" max="4607" width="34.88671875" customWidth="1"/>
    <col min="4608" max="4608" width="11.88671875" customWidth="1"/>
    <col min="4609" max="4609" width="14.33203125" customWidth="1"/>
    <col min="4610" max="4610" width="12.33203125" customWidth="1"/>
    <col min="4611" max="4611" width="13.88671875" customWidth="1"/>
    <col min="4613" max="4613" width="9.5546875" bestFit="1" customWidth="1"/>
    <col min="4862" max="4862" width="5.5546875" customWidth="1"/>
    <col min="4863" max="4863" width="34.88671875" customWidth="1"/>
    <col min="4864" max="4864" width="11.88671875" customWidth="1"/>
    <col min="4865" max="4865" width="14.33203125" customWidth="1"/>
    <col min="4866" max="4866" width="12.33203125" customWidth="1"/>
    <col min="4867" max="4867" width="13.88671875" customWidth="1"/>
    <col min="4869" max="4869" width="9.5546875" bestFit="1" customWidth="1"/>
    <col min="5118" max="5118" width="5.5546875" customWidth="1"/>
    <col min="5119" max="5119" width="34.88671875" customWidth="1"/>
    <col min="5120" max="5120" width="11.88671875" customWidth="1"/>
    <col min="5121" max="5121" width="14.33203125" customWidth="1"/>
    <col min="5122" max="5122" width="12.33203125" customWidth="1"/>
    <col min="5123" max="5123" width="13.88671875" customWidth="1"/>
    <col min="5125" max="5125" width="9.5546875" bestFit="1" customWidth="1"/>
    <col min="5374" max="5374" width="5.5546875" customWidth="1"/>
    <col min="5375" max="5375" width="34.88671875" customWidth="1"/>
    <col min="5376" max="5376" width="11.88671875" customWidth="1"/>
    <col min="5377" max="5377" width="14.33203125" customWidth="1"/>
    <col min="5378" max="5378" width="12.33203125" customWidth="1"/>
    <col min="5379" max="5379" width="13.88671875" customWidth="1"/>
    <col min="5381" max="5381" width="9.5546875" bestFit="1" customWidth="1"/>
    <col min="5630" max="5630" width="5.5546875" customWidth="1"/>
    <col min="5631" max="5631" width="34.88671875" customWidth="1"/>
    <col min="5632" max="5632" width="11.88671875" customWidth="1"/>
    <col min="5633" max="5633" width="14.33203125" customWidth="1"/>
    <col min="5634" max="5634" width="12.33203125" customWidth="1"/>
    <col min="5635" max="5635" width="13.88671875" customWidth="1"/>
    <col min="5637" max="5637" width="9.5546875" bestFit="1" customWidth="1"/>
    <col min="5886" max="5886" width="5.5546875" customWidth="1"/>
    <col min="5887" max="5887" width="34.88671875" customWidth="1"/>
    <col min="5888" max="5888" width="11.88671875" customWidth="1"/>
    <col min="5889" max="5889" width="14.33203125" customWidth="1"/>
    <col min="5890" max="5890" width="12.33203125" customWidth="1"/>
    <col min="5891" max="5891" width="13.88671875" customWidth="1"/>
    <col min="5893" max="5893" width="9.5546875" bestFit="1" customWidth="1"/>
    <col min="6142" max="6142" width="5.5546875" customWidth="1"/>
    <col min="6143" max="6143" width="34.88671875" customWidth="1"/>
    <col min="6144" max="6144" width="11.88671875" customWidth="1"/>
    <col min="6145" max="6145" width="14.33203125" customWidth="1"/>
    <col min="6146" max="6146" width="12.33203125" customWidth="1"/>
    <col min="6147" max="6147" width="13.88671875" customWidth="1"/>
    <col min="6149" max="6149" width="9.5546875" bestFit="1" customWidth="1"/>
    <col min="6398" max="6398" width="5.5546875" customWidth="1"/>
    <col min="6399" max="6399" width="34.88671875" customWidth="1"/>
    <col min="6400" max="6400" width="11.88671875" customWidth="1"/>
    <col min="6401" max="6401" width="14.33203125" customWidth="1"/>
    <col min="6402" max="6402" width="12.33203125" customWidth="1"/>
    <col min="6403" max="6403" width="13.88671875" customWidth="1"/>
    <col min="6405" max="6405" width="9.5546875" bestFit="1" customWidth="1"/>
    <col min="6654" max="6654" width="5.5546875" customWidth="1"/>
    <col min="6655" max="6655" width="34.88671875" customWidth="1"/>
    <col min="6656" max="6656" width="11.88671875" customWidth="1"/>
    <col min="6657" max="6657" width="14.33203125" customWidth="1"/>
    <col min="6658" max="6658" width="12.33203125" customWidth="1"/>
    <col min="6659" max="6659" width="13.88671875" customWidth="1"/>
    <col min="6661" max="6661" width="9.5546875" bestFit="1" customWidth="1"/>
    <col min="6910" max="6910" width="5.5546875" customWidth="1"/>
    <col min="6911" max="6911" width="34.88671875" customWidth="1"/>
    <col min="6912" max="6912" width="11.88671875" customWidth="1"/>
    <col min="6913" max="6913" width="14.33203125" customWidth="1"/>
    <col min="6914" max="6914" width="12.33203125" customWidth="1"/>
    <col min="6915" max="6915" width="13.88671875" customWidth="1"/>
    <col min="6917" max="6917" width="9.5546875" bestFit="1" customWidth="1"/>
    <col min="7166" max="7166" width="5.5546875" customWidth="1"/>
    <col min="7167" max="7167" width="34.88671875" customWidth="1"/>
    <col min="7168" max="7168" width="11.88671875" customWidth="1"/>
    <col min="7169" max="7169" width="14.33203125" customWidth="1"/>
    <col min="7170" max="7170" width="12.33203125" customWidth="1"/>
    <col min="7171" max="7171" width="13.88671875" customWidth="1"/>
    <col min="7173" max="7173" width="9.5546875" bestFit="1" customWidth="1"/>
    <col min="7422" max="7422" width="5.5546875" customWidth="1"/>
    <col min="7423" max="7423" width="34.88671875" customWidth="1"/>
    <col min="7424" max="7424" width="11.88671875" customWidth="1"/>
    <col min="7425" max="7425" width="14.33203125" customWidth="1"/>
    <col min="7426" max="7426" width="12.33203125" customWidth="1"/>
    <col min="7427" max="7427" width="13.88671875" customWidth="1"/>
    <col min="7429" max="7429" width="9.5546875" bestFit="1" customWidth="1"/>
    <col min="7678" max="7678" width="5.5546875" customWidth="1"/>
    <col min="7679" max="7679" width="34.88671875" customWidth="1"/>
    <col min="7680" max="7680" width="11.88671875" customWidth="1"/>
    <col min="7681" max="7681" width="14.33203125" customWidth="1"/>
    <col min="7682" max="7682" width="12.33203125" customWidth="1"/>
    <col min="7683" max="7683" width="13.88671875" customWidth="1"/>
    <col min="7685" max="7685" width="9.5546875" bestFit="1" customWidth="1"/>
    <col min="7934" max="7934" width="5.5546875" customWidth="1"/>
    <col min="7935" max="7935" width="34.88671875" customWidth="1"/>
    <col min="7936" max="7936" width="11.88671875" customWidth="1"/>
    <col min="7937" max="7937" width="14.33203125" customWidth="1"/>
    <col min="7938" max="7938" width="12.33203125" customWidth="1"/>
    <col min="7939" max="7939" width="13.88671875" customWidth="1"/>
    <col min="7941" max="7941" width="9.5546875" bestFit="1" customWidth="1"/>
    <col min="8190" max="8190" width="5.5546875" customWidth="1"/>
    <col min="8191" max="8191" width="34.88671875" customWidth="1"/>
    <col min="8192" max="8192" width="11.88671875" customWidth="1"/>
    <col min="8193" max="8193" width="14.33203125" customWidth="1"/>
    <col min="8194" max="8194" width="12.33203125" customWidth="1"/>
    <col min="8195" max="8195" width="13.88671875" customWidth="1"/>
    <col min="8197" max="8197" width="9.5546875" bestFit="1" customWidth="1"/>
    <col min="8446" max="8446" width="5.5546875" customWidth="1"/>
    <col min="8447" max="8447" width="34.88671875" customWidth="1"/>
    <col min="8448" max="8448" width="11.88671875" customWidth="1"/>
    <col min="8449" max="8449" width="14.33203125" customWidth="1"/>
    <col min="8450" max="8450" width="12.33203125" customWidth="1"/>
    <col min="8451" max="8451" width="13.88671875" customWidth="1"/>
    <col min="8453" max="8453" width="9.5546875" bestFit="1" customWidth="1"/>
    <col min="8702" max="8702" width="5.5546875" customWidth="1"/>
    <col min="8703" max="8703" width="34.88671875" customWidth="1"/>
    <col min="8704" max="8704" width="11.88671875" customWidth="1"/>
    <col min="8705" max="8705" width="14.33203125" customWidth="1"/>
    <col min="8706" max="8706" width="12.33203125" customWidth="1"/>
    <col min="8707" max="8707" width="13.88671875" customWidth="1"/>
    <col min="8709" max="8709" width="9.5546875" bestFit="1" customWidth="1"/>
    <col min="8958" max="8958" width="5.5546875" customWidth="1"/>
    <col min="8959" max="8959" width="34.88671875" customWidth="1"/>
    <col min="8960" max="8960" width="11.88671875" customWidth="1"/>
    <col min="8961" max="8961" width="14.33203125" customWidth="1"/>
    <col min="8962" max="8962" width="12.33203125" customWidth="1"/>
    <col min="8963" max="8963" width="13.88671875" customWidth="1"/>
    <col min="8965" max="8965" width="9.5546875" bestFit="1" customWidth="1"/>
    <col min="9214" max="9214" width="5.5546875" customWidth="1"/>
    <col min="9215" max="9215" width="34.88671875" customWidth="1"/>
    <col min="9216" max="9216" width="11.88671875" customWidth="1"/>
    <col min="9217" max="9217" width="14.33203125" customWidth="1"/>
    <col min="9218" max="9218" width="12.33203125" customWidth="1"/>
    <col min="9219" max="9219" width="13.88671875" customWidth="1"/>
    <col min="9221" max="9221" width="9.5546875" bestFit="1" customWidth="1"/>
    <col min="9470" max="9470" width="5.5546875" customWidth="1"/>
    <col min="9471" max="9471" width="34.88671875" customWidth="1"/>
    <col min="9472" max="9472" width="11.88671875" customWidth="1"/>
    <col min="9473" max="9473" width="14.33203125" customWidth="1"/>
    <col min="9474" max="9474" width="12.33203125" customWidth="1"/>
    <col min="9475" max="9475" width="13.88671875" customWidth="1"/>
    <col min="9477" max="9477" width="9.5546875" bestFit="1" customWidth="1"/>
    <col min="9726" max="9726" width="5.5546875" customWidth="1"/>
    <col min="9727" max="9727" width="34.88671875" customWidth="1"/>
    <col min="9728" max="9728" width="11.88671875" customWidth="1"/>
    <col min="9729" max="9729" width="14.33203125" customWidth="1"/>
    <col min="9730" max="9730" width="12.33203125" customWidth="1"/>
    <col min="9731" max="9731" width="13.88671875" customWidth="1"/>
    <col min="9733" max="9733" width="9.5546875" bestFit="1" customWidth="1"/>
    <col min="9982" max="9982" width="5.5546875" customWidth="1"/>
    <col min="9983" max="9983" width="34.88671875" customWidth="1"/>
    <col min="9984" max="9984" width="11.88671875" customWidth="1"/>
    <col min="9985" max="9985" width="14.33203125" customWidth="1"/>
    <col min="9986" max="9986" width="12.33203125" customWidth="1"/>
    <col min="9987" max="9987" width="13.88671875" customWidth="1"/>
    <col min="9989" max="9989" width="9.5546875" bestFit="1" customWidth="1"/>
    <col min="10238" max="10238" width="5.5546875" customWidth="1"/>
    <col min="10239" max="10239" width="34.88671875" customWidth="1"/>
    <col min="10240" max="10240" width="11.88671875" customWidth="1"/>
    <col min="10241" max="10241" width="14.33203125" customWidth="1"/>
    <col min="10242" max="10242" width="12.33203125" customWidth="1"/>
    <col min="10243" max="10243" width="13.88671875" customWidth="1"/>
    <col min="10245" max="10245" width="9.5546875" bestFit="1" customWidth="1"/>
    <col min="10494" max="10494" width="5.5546875" customWidth="1"/>
    <col min="10495" max="10495" width="34.88671875" customWidth="1"/>
    <col min="10496" max="10496" width="11.88671875" customWidth="1"/>
    <col min="10497" max="10497" width="14.33203125" customWidth="1"/>
    <col min="10498" max="10498" width="12.33203125" customWidth="1"/>
    <col min="10499" max="10499" width="13.88671875" customWidth="1"/>
    <col min="10501" max="10501" width="9.5546875" bestFit="1" customWidth="1"/>
    <col min="10750" max="10750" width="5.5546875" customWidth="1"/>
    <col min="10751" max="10751" width="34.88671875" customWidth="1"/>
    <col min="10752" max="10752" width="11.88671875" customWidth="1"/>
    <col min="10753" max="10753" width="14.33203125" customWidth="1"/>
    <col min="10754" max="10754" width="12.33203125" customWidth="1"/>
    <col min="10755" max="10755" width="13.88671875" customWidth="1"/>
    <col min="10757" max="10757" width="9.5546875" bestFit="1" customWidth="1"/>
    <col min="11006" max="11006" width="5.5546875" customWidth="1"/>
    <col min="11007" max="11007" width="34.88671875" customWidth="1"/>
    <col min="11008" max="11008" width="11.88671875" customWidth="1"/>
    <col min="11009" max="11009" width="14.33203125" customWidth="1"/>
    <col min="11010" max="11010" width="12.33203125" customWidth="1"/>
    <col min="11011" max="11011" width="13.88671875" customWidth="1"/>
    <col min="11013" max="11013" width="9.5546875" bestFit="1" customWidth="1"/>
    <col min="11262" max="11262" width="5.5546875" customWidth="1"/>
    <col min="11263" max="11263" width="34.88671875" customWidth="1"/>
    <col min="11264" max="11264" width="11.88671875" customWidth="1"/>
    <col min="11265" max="11265" width="14.33203125" customWidth="1"/>
    <col min="11266" max="11266" width="12.33203125" customWidth="1"/>
    <col min="11267" max="11267" width="13.88671875" customWidth="1"/>
    <col min="11269" max="11269" width="9.5546875" bestFit="1" customWidth="1"/>
    <col min="11518" max="11518" width="5.5546875" customWidth="1"/>
    <col min="11519" max="11519" width="34.88671875" customWidth="1"/>
    <col min="11520" max="11520" width="11.88671875" customWidth="1"/>
    <col min="11521" max="11521" width="14.33203125" customWidth="1"/>
    <col min="11522" max="11522" width="12.33203125" customWidth="1"/>
    <col min="11523" max="11523" width="13.88671875" customWidth="1"/>
    <col min="11525" max="11525" width="9.5546875" bestFit="1" customWidth="1"/>
    <col min="11774" max="11774" width="5.5546875" customWidth="1"/>
    <col min="11775" max="11775" width="34.88671875" customWidth="1"/>
    <col min="11776" max="11776" width="11.88671875" customWidth="1"/>
    <col min="11777" max="11777" width="14.33203125" customWidth="1"/>
    <col min="11778" max="11778" width="12.33203125" customWidth="1"/>
    <col min="11779" max="11779" width="13.88671875" customWidth="1"/>
    <col min="11781" max="11781" width="9.5546875" bestFit="1" customWidth="1"/>
    <col min="12030" max="12030" width="5.5546875" customWidth="1"/>
    <col min="12031" max="12031" width="34.88671875" customWidth="1"/>
    <col min="12032" max="12032" width="11.88671875" customWidth="1"/>
    <col min="12033" max="12033" width="14.33203125" customWidth="1"/>
    <col min="12034" max="12034" width="12.33203125" customWidth="1"/>
    <col min="12035" max="12035" width="13.88671875" customWidth="1"/>
    <col min="12037" max="12037" width="9.5546875" bestFit="1" customWidth="1"/>
    <col min="12286" max="12286" width="5.5546875" customWidth="1"/>
    <col min="12287" max="12287" width="34.88671875" customWidth="1"/>
    <col min="12288" max="12288" width="11.88671875" customWidth="1"/>
    <col min="12289" max="12289" width="14.33203125" customWidth="1"/>
    <col min="12290" max="12290" width="12.33203125" customWidth="1"/>
    <col min="12291" max="12291" width="13.88671875" customWidth="1"/>
    <col min="12293" max="12293" width="9.5546875" bestFit="1" customWidth="1"/>
    <col min="12542" max="12542" width="5.5546875" customWidth="1"/>
    <col min="12543" max="12543" width="34.88671875" customWidth="1"/>
    <col min="12544" max="12544" width="11.88671875" customWidth="1"/>
    <col min="12545" max="12545" width="14.33203125" customWidth="1"/>
    <col min="12546" max="12546" width="12.33203125" customWidth="1"/>
    <col min="12547" max="12547" width="13.88671875" customWidth="1"/>
    <col min="12549" max="12549" width="9.5546875" bestFit="1" customWidth="1"/>
    <col min="12798" max="12798" width="5.5546875" customWidth="1"/>
    <col min="12799" max="12799" width="34.88671875" customWidth="1"/>
    <col min="12800" max="12800" width="11.88671875" customWidth="1"/>
    <col min="12801" max="12801" width="14.33203125" customWidth="1"/>
    <col min="12802" max="12802" width="12.33203125" customWidth="1"/>
    <col min="12803" max="12803" width="13.88671875" customWidth="1"/>
    <col min="12805" max="12805" width="9.5546875" bestFit="1" customWidth="1"/>
    <col min="13054" max="13054" width="5.5546875" customWidth="1"/>
    <col min="13055" max="13055" width="34.88671875" customWidth="1"/>
    <col min="13056" max="13056" width="11.88671875" customWidth="1"/>
    <col min="13057" max="13057" width="14.33203125" customWidth="1"/>
    <col min="13058" max="13058" width="12.33203125" customWidth="1"/>
    <col min="13059" max="13059" width="13.88671875" customWidth="1"/>
    <col min="13061" max="13061" width="9.5546875" bestFit="1" customWidth="1"/>
    <col min="13310" max="13310" width="5.5546875" customWidth="1"/>
    <col min="13311" max="13311" width="34.88671875" customWidth="1"/>
    <col min="13312" max="13312" width="11.88671875" customWidth="1"/>
    <col min="13313" max="13313" width="14.33203125" customWidth="1"/>
    <col min="13314" max="13314" width="12.33203125" customWidth="1"/>
    <col min="13315" max="13315" width="13.88671875" customWidth="1"/>
    <col min="13317" max="13317" width="9.5546875" bestFit="1" customWidth="1"/>
    <col min="13566" max="13566" width="5.5546875" customWidth="1"/>
    <col min="13567" max="13567" width="34.88671875" customWidth="1"/>
    <col min="13568" max="13568" width="11.88671875" customWidth="1"/>
    <col min="13569" max="13569" width="14.33203125" customWidth="1"/>
    <col min="13570" max="13570" width="12.33203125" customWidth="1"/>
    <col min="13571" max="13571" width="13.88671875" customWidth="1"/>
    <col min="13573" max="13573" width="9.5546875" bestFit="1" customWidth="1"/>
    <col min="13822" max="13822" width="5.5546875" customWidth="1"/>
    <col min="13823" max="13823" width="34.88671875" customWidth="1"/>
    <col min="13824" max="13824" width="11.88671875" customWidth="1"/>
    <col min="13825" max="13825" width="14.33203125" customWidth="1"/>
    <col min="13826" max="13826" width="12.33203125" customWidth="1"/>
    <col min="13827" max="13827" width="13.88671875" customWidth="1"/>
    <col min="13829" max="13829" width="9.5546875" bestFit="1" customWidth="1"/>
    <col min="14078" max="14078" width="5.5546875" customWidth="1"/>
    <col min="14079" max="14079" width="34.88671875" customWidth="1"/>
    <col min="14080" max="14080" width="11.88671875" customWidth="1"/>
    <col min="14081" max="14081" width="14.33203125" customWidth="1"/>
    <col min="14082" max="14082" width="12.33203125" customWidth="1"/>
    <col min="14083" max="14083" width="13.88671875" customWidth="1"/>
    <col min="14085" max="14085" width="9.5546875" bestFit="1" customWidth="1"/>
    <col min="14334" max="14334" width="5.5546875" customWidth="1"/>
    <col min="14335" max="14335" width="34.88671875" customWidth="1"/>
    <col min="14336" max="14336" width="11.88671875" customWidth="1"/>
    <col min="14337" max="14337" width="14.33203125" customWidth="1"/>
    <col min="14338" max="14338" width="12.33203125" customWidth="1"/>
    <col min="14339" max="14339" width="13.88671875" customWidth="1"/>
    <col min="14341" max="14341" width="9.5546875" bestFit="1" customWidth="1"/>
    <col min="14590" max="14590" width="5.5546875" customWidth="1"/>
    <col min="14591" max="14591" width="34.88671875" customWidth="1"/>
    <col min="14592" max="14592" width="11.88671875" customWidth="1"/>
    <col min="14593" max="14593" width="14.33203125" customWidth="1"/>
    <col min="14594" max="14594" width="12.33203125" customWidth="1"/>
    <col min="14595" max="14595" width="13.88671875" customWidth="1"/>
    <col min="14597" max="14597" width="9.5546875" bestFit="1" customWidth="1"/>
    <col min="14846" max="14846" width="5.5546875" customWidth="1"/>
    <col min="14847" max="14847" width="34.88671875" customWidth="1"/>
    <col min="14848" max="14848" width="11.88671875" customWidth="1"/>
    <col min="14849" max="14849" width="14.33203125" customWidth="1"/>
    <col min="14850" max="14850" width="12.33203125" customWidth="1"/>
    <col min="14851" max="14851" width="13.88671875" customWidth="1"/>
    <col min="14853" max="14853" width="9.5546875" bestFit="1" customWidth="1"/>
    <col min="15102" max="15102" width="5.5546875" customWidth="1"/>
    <col min="15103" max="15103" width="34.88671875" customWidth="1"/>
    <col min="15104" max="15104" width="11.88671875" customWidth="1"/>
    <col min="15105" max="15105" width="14.33203125" customWidth="1"/>
    <col min="15106" max="15106" width="12.33203125" customWidth="1"/>
    <col min="15107" max="15107" width="13.88671875" customWidth="1"/>
    <col min="15109" max="15109" width="9.5546875" bestFit="1" customWidth="1"/>
    <col min="15358" max="15358" width="5.5546875" customWidth="1"/>
    <col min="15359" max="15359" width="34.88671875" customWidth="1"/>
    <col min="15360" max="15360" width="11.88671875" customWidth="1"/>
    <col min="15361" max="15361" width="14.33203125" customWidth="1"/>
    <col min="15362" max="15362" width="12.33203125" customWidth="1"/>
    <col min="15363" max="15363" width="13.88671875" customWidth="1"/>
    <col min="15365" max="15365" width="9.5546875" bestFit="1" customWidth="1"/>
    <col min="15614" max="15614" width="5.5546875" customWidth="1"/>
    <col min="15615" max="15615" width="34.88671875" customWidth="1"/>
    <col min="15616" max="15616" width="11.88671875" customWidth="1"/>
    <col min="15617" max="15617" width="14.33203125" customWidth="1"/>
    <col min="15618" max="15618" width="12.33203125" customWidth="1"/>
    <col min="15619" max="15619" width="13.88671875" customWidth="1"/>
    <col min="15621" max="15621" width="9.5546875" bestFit="1" customWidth="1"/>
    <col min="15870" max="15870" width="5.5546875" customWidth="1"/>
    <col min="15871" max="15871" width="34.88671875" customWidth="1"/>
    <col min="15872" max="15872" width="11.88671875" customWidth="1"/>
    <col min="15873" max="15873" width="14.33203125" customWidth="1"/>
    <col min="15874" max="15874" width="12.33203125" customWidth="1"/>
    <col min="15875" max="15875" width="13.88671875" customWidth="1"/>
    <col min="15877" max="15877" width="9.5546875" bestFit="1" customWidth="1"/>
    <col min="16126" max="16126" width="5.5546875" customWidth="1"/>
    <col min="16127" max="16127" width="34.88671875" customWidth="1"/>
    <col min="16128" max="16128" width="11.88671875" customWidth="1"/>
    <col min="16129" max="16129" width="14.33203125" customWidth="1"/>
    <col min="16130" max="16130" width="12.33203125" customWidth="1"/>
    <col min="16131" max="16131" width="13.88671875" customWidth="1"/>
    <col min="16133" max="16133" width="9.5546875" bestFit="1" customWidth="1"/>
  </cols>
  <sheetData>
    <row r="1" spans="1:10">
      <c r="B1" s="468" t="s">
        <v>521</v>
      </c>
      <c r="C1" s="451"/>
      <c r="D1" s="451"/>
      <c r="E1" s="451"/>
      <c r="F1" s="451"/>
      <c r="G1" s="451"/>
      <c r="H1" s="451"/>
      <c r="I1" s="451"/>
    </row>
    <row r="2" spans="1:10" ht="47.25" customHeight="1">
      <c r="B2" s="97"/>
    </row>
    <row r="3" spans="1:10" ht="57.75" customHeight="1">
      <c r="B3" s="469" t="s">
        <v>469</v>
      </c>
      <c r="C3" s="470"/>
      <c r="D3" s="470"/>
      <c r="E3" s="470"/>
      <c r="F3" s="470"/>
      <c r="G3" s="470"/>
      <c r="H3" s="470"/>
      <c r="I3" s="470"/>
    </row>
    <row r="4" spans="1:10" ht="57.75" hidden="1" customHeight="1">
      <c r="A4" t="s">
        <v>274</v>
      </c>
      <c r="B4" s="310"/>
      <c r="C4" s="227"/>
      <c r="D4" s="227"/>
      <c r="E4" s="227"/>
      <c r="F4" s="227"/>
      <c r="G4" s="227"/>
      <c r="H4" s="227"/>
      <c r="I4" s="227"/>
    </row>
    <row r="5" spans="1:10" ht="18" hidden="1">
      <c r="A5" s="98" t="s">
        <v>132</v>
      </c>
      <c r="B5" s="311" t="s">
        <v>215</v>
      </c>
      <c r="C5" s="312"/>
      <c r="D5" s="312"/>
      <c r="E5" s="312"/>
      <c r="F5" s="312"/>
      <c r="G5" s="313"/>
      <c r="H5" s="313"/>
      <c r="I5" s="313"/>
      <c r="J5" s="99"/>
    </row>
    <row r="6" spans="1:10" ht="18" hidden="1">
      <c r="A6" s="100"/>
      <c r="B6" s="311"/>
      <c r="C6" s="312"/>
      <c r="D6" s="312"/>
      <c r="E6" s="312"/>
      <c r="F6" s="312"/>
      <c r="G6" s="313"/>
      <c r="H6" s="313"/>
      <c r="I6" s="313"/>
      <c r="J6" s="99"/>
    </row>
    <row r="7" spans="1:10" ht="18" hidden="1">
      <c r="A7" s="100"/>
      <c r="B7" s="311"/>
      <c r="C7" s="312"/>
      <c r="D7" s="312"/>
      <c r="E7" s="312"/>
      <c r="F7" s="312"/>
      <c r="G7" s="313"/>
      <c r="H7" s="313"/>
      <c r="I7" s="313"/>
      <c r="J7" s="99"/>
    </row>
    <row r="8" spans="1:10" ht="36" hidden="1">
      <c r="A8" s="5">
        <v>1</v>
      </c>
      <c r="B8" s="314" t="s">
        <v>216</v>
      </c>
      <c r="C8" s="313"/>
      <c r="D8" s="313"/>
      <c r="E8" s="313"/>
      <c r="F8" s="313"/>
      <c r="G8" s="313"/>
      <c r="H8" s="313"/>
      <c r="I8" s="313"/>
      <c r="J8" s="99"/>
    </row>
    <row r="9" spans="1:10" ht="18" hidden="1">
      <c r="A9" s="5"/>
      <c r="B9" s="315" t="s">
        <v>217</v>
      </c>
      <c r="C9" s="313"/>
      <c r="D9" s="313"/>
      <c r="E9" s="313"/>
      <c r="F9" s="313"/>
      <c r="G9" s="313"/>
      <c r="H9" s="313"/>
      <c r="I9" s="313"/>
      <c r="J9" s="99"/>
    </row>
    <row r="10" spans="1:10" ht="18" hidden="1">
      <c r="A10" s="5"/>
      <c r="B10" s="316" t="s">
        <v>18</v>
      </c>
      <c r="C10" s="313"/>
      <c r="D10" s="313"/>
      <c r="E10" s="313"/>
      <c r="F10" s="313"/>
      <c r="G10" s="313"/>
      <c r="H10" s="313"/>
      <c r="I10" s="313"/>
      <c r="J10" s="99"/>
    </row>
    <row r="11" spans="1:10" ht="18" hidden="1">
      <c r="A11" s="5"/>
      <c r="B11" s="316" t="s">
        <v>218</v>
      </c>
      <c r="C11" s="313"/>
      <c r="D11" s="313"/>
      <c r="E11" s="313"/>
      <c r="F11" s="313"/>
      <c r="G11" s="313"/>
      <c r="H11" s="313"/>
      <c r="I11" s="313"/>
      <c r="J11" s="99"/>
    </row>
    <row r="12" spans="1:10" ht="18" hidden="1">
      <c r="A12" s="5"/>
      <c r="B12" s="316" t="s">
        <v>19</v>
      </c>
      <c r="C12" s="313"/>
      <c r="D12" s="313"/>
      <c r="E12" s="313"/>
      <c r="F12" s="313"/>
      <c r="G12" s="313"/>
      <c r="H12" s="313"/>
      <c r="I12" s="313"/>
      <c r="J12" s="99"/>
    </row>
    <row r="13" spans="1:10" ht="18" hidden="1">
      <c r="A13" s="5"/>
      <c r="B13" s="316" t="s">
        <v>219</v>
      </c>
      <c r="C13" s="313"/>
      <c r="D13" s="313"/>
      <c r="E13" s="313"/>
      <c r="F13" s="313"/>
      <c r="G13" s="313"/>
      <c r="H13" s="313"/>
      <c r="I13" s="313"/>
      <c r="J13" s="99"/>
    </row>
    <row r="14" spans="1:10" ht="18" hidden="1">
      <c r="A14" s="5"/>
      <c r="B14" s="316" t="s">
        <v>220</v>
      </c>
      <c r="C14" s="313"/>
      <c r="D14" s="313"/>
      <c r="E14" s="313"/>
      <c r="F14" s="313"/>
      <c r="G14" s="313"/>
      <c r="H14" s="313"/>
      <c r="I14" s="313"/>
      <c r="J14" s="99"/>
    </row>
    <row r="15" spans="1:10" ht="18" hidden="1">
      <c r="A15" s="5"/>
      <c r="B15" s="316" t="s">
        <v>221</v>
      </c>
      <c r="C15" s="313"/>
      <c r="D15" s="313"/>
      <c r="E15" s="313"/>
      <c r="F15" s="313"/>
      <c r="G15" s="313"/>
      <c r="H15" s="313"/>
      <c r="I15" s="313"/>
      <c r="J15" s="99"/>
    </row>
    <row r="16" spans="1:10" ht="18" hidden="1">
      <c r="A16" s="5"/>
      <c r="B16" s="316" t="s">
        <v>222</v>
      </c>
      <c r="C16" s="313"/>
      <c r="D16" s="313"/>
      <c r="E16" s="313"/>
      <c r="F16" s="313"/>
      <c r="G16" s="313"/>
      <c r="H16" s="313"/>
      <c r="I16" s="313"/>
      <c r="J16" s="99"/>
    </row>
    <row r="17" spans="1:10" ht="18" hidden="1">
      <c r="A17" s="5"/>
      <c r="B17" s="316" t="s">
        <v>223</v>
      </c>
      <c r="C17" s="313"/>
      <c r="D17" s="313"/>
      <c r="E17" s="313"/>
      <c r="F17" s="313"/>
      <c r="G17" s="313"/>
      <c r="H17" s="313"/>
      <c r="I17" s="313"/>
      <c r="J17" s="99"/>
    </row>
    <row r="18" spans="1:10" ht="18" hidden="1">
      <c r="A18" s="5"/>
      <c r="B18" s="317" t="s">
        <v>224</v>
      </c>
      <c r="C18" s="313"/>
      <c r="D18" s="313"/>
      <c r="E18" s="313"/>
      <c r="F18" s="313"/>
      <c r="G18" s="313"/>
      <c r="H18" s="313"/>
      <c r="I18" s="313"/>
      <c r="J18" s="99"/>
    </row>
    <row r="19" spans="1:10" ht="18" hidden="1">
      <c r="A19" s="5"/>
      <c r="B19" s="316"/>
      <c r="C19" s="313"/>
      <c r="D19" s="313"/>
      <c r="E19" s="313"/>
      <c r="F19" s="313"/>
      <c r="G19" s="313"/>
      <c r="H19" s="313"/>
      <c r="I19" s="313"/>
      <c r="J19" s="99"/>
    </row>
    <row r="20" spans="1:10" ht="18" hidden="1">
      <c r="A20" s="5">
        <v>2</v>
      </c>
      <c r="B20" s="318" t="s">
        <v>225</v>
      </c>
      <c r="C20" s="313"/>
      <c r="D20" s="313"/>
      <c r="E20" s="313"/>
      <c r="F20" s="313"/>
      <c r="G20" s="313"/>
      <c r="H20" s="313"/>
      <c r="I20" s="313"/>
      <c r="J20" s="99"/>
    </row>
    <row r="21" spans="1:10" ht="18" hidden="1">
      <c r="A21" s="5"/>
      <c r="B21" s="317" t="s">
        <v>217</v>
      </c>
      <c r="C21" s="313"/>
      <c r="D21" s="313"/>
      <c r="E21" s="313"/>
      <c r="F21" s="313"/>
      <c r="G21" s="313"/>
      <c r="H21" s="313"/>
      <c r="I21" s="313"/>
      <c r="J21" s="99"/>
    </row>
    <row r="22" spans="1:10" ht="18" hidden="1">
      <c r="A22" s="5"/>
      <c r="B22" s="316" t="s">
        <v>18</v>
      </c>
      <c r="C22" s="313"/>
      <c r="D22" s="313"/>
      <c r="E22" s="313"/>
      <c r="F22" s="313"/>
      <c r="G22" s="313"/>
      <c r="H22" s="313"/>
      <c r="I22" s="313"/>
      <c r="J22" s="99"/>
    </row>
    <row r="23" spans="1:10" ht="18" hidden="1">
      <c r="A23" s="5"/>
      <c r="B23" s="316" t="s">
        <v>218</v>
      </c>
      <c r="C23" s="313"/>
      <c r="D23" s="313"/>
      <c r="E23" s="313"/>
      <c r="F23" s="313"/>
      <c r="G23" s="313"/>
      <c r="H23" s="313"/>
      <c r="I23" s="313"/>
      <c r="J23" s="99"/>
    </row>
    <row r="24" spans="1:10" ht="18" hidden="1">
      <c r="A24" s="5"/>
      <c r="B24" s="316" t="s">
        <v>19</v>
      </c>
      <c r="C24" s="313"/>
      <c r="D24" s="313"/>
      <c r="E24" s="313"/>
      <c r="F24" s="313"/>
      <c r="G24" s="313"/>
      <c r="H24" s="313"/>
      <c r="I24" s="313"/>
      <c r="J24" s="99"/>
    </row>
    <row r="25" spans="1:10" ht="18" hidden="1">
      <c r="A25" s="5"/>
      <c r="B25" s="316" t="s">
        <v>219</v>
      </c>
      <c r="C25" s="313"/>
      <c r="D25" s="313"/>
      <c r="E25" s="313"/>
      <c r="F25" s="313"/>
      <c r="G25" s="313"/>
      <c r="H25" s="313"/>
      <c r="I25" s="313"/>
      <c r="J25" s="99"/>
    </row>
    <row r="26" spans="1:10" ht="18" hidden="1">
      <c r="A26" s="5"/>
      <c r="B26" s="316" t="s">
        <v>220</v>
      </c>
      <c r="C26" s="313"/>
      <c r="D26" s="313"/>
      <c r="E26" s="313"/>
      <c r="F26" s="313"/>
      <c r="G26" s="313"/>
      <c r="H26" s="313"/>
      <c r="I26" s="313"/>
      <c r="J26" s="99"/>
    </row>
    <row r="27" spans="1:10" ht="18" hidden="1">
      <c r="A27" s="5"/>
      <c r="B27" s="316" t="s">
        <v>221</v>
      </c>
      <c r="C27" s="313"/>
      <c r="D27" s="313"/>
      <c r="E27" s="313"/>
      <c r="F27" s="313"/>
      <c r="G27" s="313"/>
      <c r="H27" s="313"/>
      <c r="I27" s="313"/>
      <c r="J27" s="99"/>
    </row>
    <row r="28" spans="1:10" ht="18" hidden="1">
      <c r="A28" s="5"/>
      <c r="B28" s="316" t="s">
        <v>222</v>
      </c>
      <c r="C28" s="313"/>
      <c r="D28" s="313"/>
      <c r="E28" s="313"/>
      <c r="F28" s="313"/>
      <c r="G28" s="313"/>
      <c r="H28" s="313"/>
      <c r="I28" s="313"/>
      <c r="J28" s="99"/>
    </row>
    <row r="29" spans="1:10" ht="18" hidden="1">
      <c r="A29" s="5"/>
      <c r="B29" s="317" t="s">
        <v>226</v>
      </c>
      <c r="C29" s="313"/>
      <c r="D29" s="313"/>
      <c r="E29" s="313"/>
      <c r="F29" s="313"/>
      <c r="G29" s="313"/>
      <c r="H29" s="313"/>
      <c r="I29" s="313"/>
      <c r="J29" s="99"/>
    </row>
    <row r="30" spans="1:10" ht="18" hidden="1">
      <c r="A30" s="5"/>
      <c r="B30" s="316"/>
      <c r="C30" s="313"/>
      <c r="D30" s="313"/>
      <c r="E30" s="313"/>
      <c r="F30" s="313"/>
      <c r="G30" s="313"/>
      <c r="H30" s="313"/>
      <c r="I30" s="313"/>
      <c r="J30" s="99"/>
    </row>
    <row r="31" spans="1:10" ht="18" hidden="1">
      <c r="A31" s="5">
        <v>4</v>
      </c>
      <c r="B31" s="318" t="s">
        <v>243</v>
      </c>
      <c r="C31" s="313"/>
      <c r="D31" s="313"/>
      <c r="E31" s="313"/>
      <c r="F31" s="313"/>
      <c r="G31" s="313"/>
      <c r="H31" s="313"/>
      <c r="I31" s="313"/>
      <c r="J31" s="99"/>
    </row>
    <row r="32" spans="1:10" ht="18" hidden="1">
      <c r="A32" s="5"/>
      <c r="B32" s="315" t="s">
        <v>217</v>
      </c>
      <c r="C32" s="313"/>
      <c r="D32" s="313"/>
      <c r="E32" s="313"/>
      <c r="F32" s="313"/>
      <c r="G32" s="313"/>
      <c r="H32" s="313"/>
      <c r="I32" s="313"/>
      <c r="J32" s="99"/>
    </row>
    <row r="33" spans="1:10" ht="18" hidden="1">
      <c r="A33" s="5"/>
      <c r="B33" s="316" t="s">
        <v>219</v>
      </c>
      <c r="C33" s="313"/>
      <c r="D33" s="313"/>
      <c r="E33" s="313"/>
      <c r="F33" s="313"/>
      <c r="G33" s="313"/>
      <c r="H33" s="313"/>
      <c r="I33" s="313"/>
      <c r="J33" s="99"/>
    </row>
    <row r="34" spans="1:10" ht="18" hidden="1">
      <c r="A34" s="5"/>
      <c r="B34" s="316" t="s">
        <v>247</v>
      </c>
      <c r="C34" s="313"/>
      <c r="D34" s="313"/>
      <c r="E34" s="313"/>
      <c r="F34" s="313"/>
      <c r="G34" s="313"/>
      <c r="H34" s="313"/>
      <c r="I34" s="313"/>
      <c r="J34" s="99"/>
    </row>
    <row r="35" spans="1:10" ht="18" hidden="1">
      <c r="A35" s="5"/>
      <c r="B35" s="316" t="s">
        <v>244</v>
      </c>
      <c r="C35" s="313"/>
      <c r="D35" s="313"/>
      <c r="E35" s="313"/>
      <c r="F35" s="313"/>
      <c r="G35" s="313"/>
      <c r="H35" s="313"/>
      <c r="I35" s="313"/>
      <c r="J35" s="99"/>
    </row>
    <row r="36" spans="1:10" ht="18" hidden="1">
      <c r="A36" s="5"/>
      <c r="B36" s="317" t="s">
        <v>224</v>
      </c>
      <c r="C36" s="313"/>
      <c r="D36" s="313"/>
      <c r="E36" s="313"/>
      <c r="F36" s="313"/>
      <c r="G36" s="313"/>
      <c r="H36" s="313"/>
      <c r="I36" s="313"/>
      <c r="J36" s="99"/>
    </row>
    <row r="37" spans="1:10" ht="18" hidden="1">
      <c r="A37" s="5"/>
      <c r="B37" s="316"/>
      <c r="C37" s="313"/>
      <c r="D37" s="313"/>
      <c r="E37" s="313"/>
      <c r="F37" s="313"/>
      <c r="G37" s="313"/>
      <c r="H37" s="313"/>
      <c r="I37" s="313"/>
      <c r="J37" s="99"/>
    </row>
    <row r="38" spans="1:10" ht="18" hidden="1">
      <c r="A38" s="5">
        <v>5</v>
      </c>
      <c r="B38" s="314" t="s">
        <v>227</v>
      </c>
      <c r="C38" s="313"/>
      <c r="D38" s="313"/>
      <c r="E38" s="313"/>
      <c r="F38" s="313"/>
      <c r="G38" s="313"/>
      <c r="H38" s="313"/>
      <c r="I38" s="313"/>
      <c r="J38" s="99"/>
    </row>
    <row r="39" spans="1:10" ht="18" hidden="1">
      <c r="A39" s="5"/>
      <c r="B39" s="315" t="s">
        <v>217</v>
      </c>
      <c r="C39" s="313"/>
      <c r="D39" s="313"/>
      <c r="E39" s="313"/>
      <c r="F39" s="313"/>
      <c r="G39" s="313"/>
      <c r="H39" s="313"/>
      <c r="I39" s="313"/>
      <c r="J39" s="99"/>
    </row>
    <row r="40" spans="1:10" ht="18" hidden="1">
      <c r="A40" s="5"/>
      <c r="B40" s="316" t="s">
        <v>18</v>
      </c>
      <c r="C40" s="313"/>
      <c r="D40" s="313"/>
      <c r="E40" s="313"/>
      <c r="F40" s="313"/>
      <c r="G40" s="313"/>
      <c r="H40" s="313"/>
      <c r="I40" s="313"/>
      <c r="J40" s="99"/>
    </row>
    <row r="41" spans="1:10" ht="18" hidden="1">
      <c r="A41" s="5"/>
      <c r="B41" s="316" t="s">
        <v>218</v>
      </c>
      <c r="C41" s="313"/>
      <c r="D41" s="313"/>
      <c r="E41" s="313"/>
      <c r="F41" s="313"/>
      <c r="G41" s="313"/>
      <c r="H41" s="313"/>
      <c r="I41" s="313"/>
      <c r="J41" s="99"/>
    </row>
    <row r="42" spans="1:10" ht="18" hidden="1">
      <c r="A42" s="5"/>
      <c r="B42" s="316" t="s">
        <v>19</v>
      </c>
      <c r="C42" s="313"/>
      <c r="D42" s="313"/>
      <c r="E42" s="313"/>
      <c r="F42" s="313"/>
      <c r="G42" s="313"/>
      <c r="H42" s="313"/>
      <c r="I42" s="313"/>
      <c r="J42" s="99"/>
    </row>
    <row r="43" spans="1:10" ht="18" hidden="1">
      <c r="A43" s="5"/>
      <c r="B43" s="316" t="s">
        <v>220</v>
      </c>
      <c r="C43" s="313"/>
      <c r="D43" s="313"/>
      <c r="E43" s="313"/>
      <c r="F43" s="313"/>
      <c r="G43" s="313"/>
      <c r="H43" s="313"/>
      <c r="I43" s="313"/>
      <c r="J43" s="99"/>
    </row>
    <row r="44" spans="1:10" ht="18" hidden="1">
      <c r="A44" s="5"/>
      <c r="B44" s="316" t="s">
        <v>221</v>
      </c>
      <c r="C44" s="313"/>
      <c r="D44" s="313"/>
      <c r="E44" s="313"/>
      <c r="F44" s="313"/>
      <c r="G44" s="313"/>
      <c r="H44" s="313"/>
      <c r="I44" s="313"/>
      <c r="J44" s="99"/>
    </row>
    <row r="45" spans="1:10" ht="18" hidden="1">
      <c r="A45" s="5"/>
      <c r="B45" s="316" t="s">
        <v>222</v>
      </c>
      <c r="C45" s="313"/>
      <c r="D45" s="313"/>
      <c r="E45" s="313"/>
      <c r="F45" s="313"/>
      <c r="G45" s="313"/>
      <c r="H45" s="313"/>
      <c r="I45" s="313"/>
      <c r="J45" s="99"/>
    </row>
    <row r="46" spans="1:10" ht="18" hidden="1">
      <c r="A46" s="5"/>
      <c r="B46" s="317" t="s">
        <v>224</v>
      </c>
      <c r="C46" s="313"/>
      <c r="D46" s="313"/>
      <c r="E46" s="313"/>
      <c r="F46" s="313"/>
      <c r="G46" s="313"/>
      <c r="H46" s="313"/>
      <c r="I46" s="313"/>
      <c r="J46" s="99"/>
    </row>
    <row r="47" spans="1:10" ht="18" hidden="1">
      <c r="B47" s="227"/>
      <c r="C47" s="313"/>
      <c r="D47" s="313"/>
      <c r="E47" s="313"/>
      <c r="F47" s="313"/>
      <c r="G47" s="313"/>
      <c r="H47" s="313"/>
      <c r="I47" s="313"/>
      <c r="J47" s="99"/>
    </row>
    <row r="48" spans="1:10" ht="36" hidden="1">
      <c r="A48" s="5">
        <v>7</v>
      </c>
      <c r="B48" s="319" t="s">
        <v>228</v>
      </c>
      <c r="C48" s="313"/>
      <c r="D48" s="313"/>
      <c r="E48" s="313"/>
      <c r="F48" s="313"/>
      <c r="G48" s="313"/>
      <c r="H48" s="313"/>
      <c r="I48" s="313"/>
      <c r="J48" s="99"/>
    </row>
    <row r="49" spans="1:10" ht="18" hidden="1">
      <c r="A49" s="5"/>
      <c r="B49" s="315" t="s">
        <v>217</v>
      </c>
      <c r="C49" s="313"/>
      <c r="D49" s="313"/>
      <c r="E49" s="313"/>
      <c r="F49" s="313"/>
      <c r="G49" s="313"/>
      <c r="H49" s="313"/>
      <c r="I49" s="313"/>
      <c r="J49" s="99"/>
    </row>
    <row r="50" spans="1:10" ht="18" hidden="1">
      <c r="A50" s="5"/>
      <c r="B50" s="316" t="s">
        <v>18</v>
      </c>
      <c r="C50" s="313"/>
      <c r="D50" s="313"/>
      <c r="E50" s="313"/>
      <c r="F50" s="313"/>
      <c r="G50" s="313"/>
      <c r="H50" s="313"/>
      <c r="I50" s="313"/>
      <c r="J50" s="99"/>
    </row>
    <row r="51" spans="1:10" ht="18" hidden="1">
      <c r="A51" s="5"/>
      <c r="B51" s="316" t="s">
        <v>218</v>
      </c>
      <c r="C51" s="313"/>
      <c r="D51" s="313"/>
      <c r="E51" s="313"/>
      <c r="F51" s="313"/>
      <c r="G51" s="313"/>
      <c r="H51" s="313"/>
      <c r="I51" s="313"/>
      <c r="J51" s="99"/>
    </row>
    <row r="52" spans="1:10" ht="18" hidden="1">
      <c r="A52" s="5"/>
      <c r="B52" s="316" t="s">
        <v>19</v>
      </c>
      <c r="C52" s="313"/>
      <c r="D52" s="313"/>
      <c r="E52" s="313"/>
      <c r="F52" s="313"/>
      <c r="G52" s="313"/>
      <c r="H52" s="313"/>
      <c r="I52" s="313"/>
      <c r="J52" s="99"/>
    </row>
    <row r="53" spans="1:10" ht="18" hidden="1">
      <c r="A53" s="5"/>
      <c r="B53" s="316" t="s">
        <v>220</v>
      </c>
      <c r="C53" s="313"/>
      <c r="D53" s="313"/>
      <c r="E53" s="313"/>
      <c r="F53" s="313"/>
      <c r="G53" s="313"/>
      <c r="H53" s="313"/>
      <c r="I53" s="313"/>
      <c r="J53" s="99"/>
    </row>
    <row r="54" spans="1:10" ht="18" hidden="1">
      <c r="A54" s="5"/>
      <c r="B54" s="316" t="s">
        <v>221</v>
      </c>
      <c r="C54" s="313"/>
      <c r="D54" s="313"/>
      <c r="E54" s="313"/>
      <c r="F54" s="313"/>
      <c r="G54" s="313"/>
      <c r="H54" s="313"/>
      <c r="I54" s="313"/>
      <c r="J54" s="99"/>
    </row>
    <row r="55" spans="1:10" ht="18" hidden="1">
      <c r="A55" s="5"/>
      <c r="B55" s="316" t="s">
        <v>222</v>
      </c>
      <c r="C55" s="313"/>
      <c r="D55" s="313"/>
      <c r="E55" s="313"/>
      <c r="F55" s="313"/>
      <c r="G55" s="313"/>
      <c r="H55" s="313"/>
      <c r="I55" s="313"/>
      <c r="J55" s="99"/>
    </row>
    <row r="56" spans="1:10" ht="18" hidden="1">
      <c r="A56" s="5"/>
      <c r="B56" s="317" t="s">
        <v>224</v>
      </c>
      <c r="C56" s="313"/>
      <c r="D56" s="313"/>
      <c r="E56" s="313"/>
      <c r="F56" s="313"/>
      <c r="G56" s="313"/>
      <c r="H56" s="313"/>
      <c r="I56" s="313"/>
      <c r="J56" s="99"/>
    </row>
    <row r="57" spans="1:10" ht="18" hidden="1">
      <c r="B57" s="227"/>
      <c r="C57" s="313"/>
      <c r="D57" s="313"/>
      <c r="E57" s="313"/>
      <c r="F57" s="313"/>
      <c r="G57" s="313"/>
      <c r="H57" s="313"/>
      <c r="I57" s="313"/>
      <c r="J57" s="99"/>
    </row>
    <row r="58" spans="1:10" ht="18" hidden="1">
      <c r="A58" s="5">
        <v>8</v>
      </c>
      <c r="B58" s="320" t="s">
        <v>229</v>
      </c>
      <c r="C58" s="313"/>
      <c r="D58" s="313"/>
      <c r="E58" s="313"/>
      <c r="F58" s="313"/>
      <c r="G58" s="313"/>
      <c r="H58" s="313"/>
      <c r="I58" s="313"/>
      <c r="J58" s="99"/>
    </row>
    <row r="59" spans="1:10" ht="18" hidden="1">
      <c r="A59" s="5"/>
      <c r="B59" s="315" t="s">
        <v>217</v>
      </c>
      <c r="C59" s="313"/>
      <c r="D59" s="313"/>
      <c r="E59" s="313"/>
      <c r="F59" s="313"/>
      <c r="G59" s="313"/>
      <c r="H59" s="313"/>
      <c r="I59" s="313"/>
      <c r="J59" s="99"/>
    </row>
    <row r="60" spans="1:10" ht="15.75" hidden="1" customHeight="1">
      <c r="A60" s="5"/>
      <c r="B60" s="316" t="s">
        <v>18</v>
      </c>
      <c r="C60" s="313"/>
      <c r="D60" s="313"/>
      <c r="E60" s="313"/>
      <c r="F60" s="313"/>
      <c r="G60" s="313"/>
      <c r="H60" s="313"/>
      <c r="I60" s="313"/>
      <c r="J60" s="99"/>
    </row>
    <row r="61" spans="1:10" ht="14.25" hidden="1" customHeight="1">
      <c r="A61" s="5"/>
      <c r="B61" s="316" t="s">
        <v>218</v>
      </c>
      <c r="C61" s="313"/>
      <c r="D61" s="313"/>
      <c r="E61" s="313"/>
      <c r="F61" s="313"/>
      <c r="G61" s="313"/>
      <c r="H61" s="313"/>
      <c r="I61" s="313"/>
      <c r="J61" s="99"/>
    </row>
    <row r="62" spans="1:10" ht="11.25" hidden="1" customHeight="1">
      <c r="A62" s="5"/>
      <c r="B62" s="316" t="s">
        <v>19</v>
      </c>
      <c r="C62" s="313"/>
      <c r="D62" s="313"/>
      <c r="E62" s="313"/>
      <c r="F62" s="313"/>
      <c r="G62" s="313"/>
      <c r="H62" s="313"/>
      <c r="I62" s="313"/>
      <c r="J62" s="99"/>
    </row>
    <row r="63" spans="1:10" ht="18" hidden="1">
      <c r="A63" s="5"/>
      <c r="B63" s="316" t="s">
        <v>220</v>
      </c>
      <c r="C63" s="313"/>
      <c r="D63" s="313"/>
      <c r="E63" s="313"/>
      <c r="F63" s="313"/>
      <c r="G63" s="313"/>
      <c r="H63" s="313"/>
      <c r="I63" s="313"/>
      <c r="J63" s="99"/>
    </row>
    <row r="64" spans="1:10" ht="18" hidden="1">
      <c r="A64" s="5"/>
      <c r="B64" s="316" t="s">
        <v>221</v>
      </c>
      <c r="C64" s="313"/>
      <c r="D64" s="313"/>
      <c r="E64" s="313"/>
      <c r="F64" s="313"/>
      <c r="G64" s="313"/>
      <c r="H64" s="313"/>
      <c r="I64" s="313"/>
      <c r="J64" s="99"/>
    </row>
    <row r="65" spans="1:10" ht="18" hidden="1">
      <c r="A65" s="5"/>
      <c r="B65" s="316" t="s">
        <v>222</v>
      </c>
      <c r="C65" s="313"/>
      <c r="D65" s="313"/>
      <c r="E65" s="313"/>
      <c r="F65" s="313"/>
      <c r="G65" s="313"/>
      <c r="H65" s="313"/>
      <c r="I65" s="313"/>
      <c r="J65" s="99"/>
    </row>
    <row r="66" spans="1:10" ht="18" hidden="1">
      <c r="A66" s="5"/>
      <c r="B66" s="317" t="s">
        <v>224</v>
      </c>
      <c r="C66" s="313"/>
      <c r="D66" s="313"/>
      <c r="E66" s="313"/>
      <c r="F66" s="313"/>
      <c r="G66" s="313"/>
      <c r="H66" s="313"/>
      <c r="I66" s="313"/>
      <c r="J66" s="99"/>
    </row>
    <row r="67" spans="1:10" ht="18" hidden="1">
      <c r="A67" s="5"/>
      <c r="B67" s="317"/>
      <c r="C67" s="313"/>
      <c r="D67" s="313"/>
      <c r="E67" s="313"/>
      <c r="F67" s="313"/>
      <c r="G67" s="313"/>
      <c r="H67" s="313"/>
      <c r="I67" s="313"/>
      <c r="J67" s="99"/>
    </row>
    <row r="68" spans="1:10" ht="11.25" hidden="1" customHeight="1">
      <c r="A68" s="5"/>
      <c r="B68" s="321"/>
      <c r="C68" s="313"/>
      <c r="D68" s="313"/>
      <c r="E68" s="313"/>
      <c r="F68" s="313"/>
      <c r="G68" s="313"/>
      <c r="H68" s="313"/>
      <c r="I68" s="313"/>
      <c r="J68" s="99"/>
    </row>
    <row r="69" spans="1:10" ht="70.5" hidden="1" customHeight="1">
      <c r="A69" s="5">
        <v>9</v>
      </c>
      <c r="B69" s="320" t="s">
        <v>230</v>
      </c>
      <c r="C69" s="313"/>
      <c r="D69" s="313"/>
      <c r="E69" s="313"/>
      <c r="F69" s="313"/>
      <c r="G69" s="313"/>
      <c r="H69" s="313"/>
      <c r="I69" s="313"/>
      <c r="J69" s="99"/>
    </row>
    <row r="70" spans="1:10" ht="18" hidden="1">
      <c r="A70" s="5"/>
      <c r="B70" s="315" t="s">
        <v>217</v>
      </c>
      <c r="C70" s="313"/>
      <c r="D70" s="313"/>
      <c r="E70" s="313"/>
      <c r="F70" s="313"/>
      <c r="G70" s="313"/>
      <c r="H70" s="313"/>
      <c r="I70" s="313"/>
      <c r="J70" s="99"/>
    </row>
    <row r="71" spans="1:10" ht="18" hidden="1">
      <c r="A71" s="5"/>
      <c r="B71" s="316" t="s">
        <v>18</v>
      </c>
      <c r="C71" s="313"/>
      <c r="D71" s="313"/>
      <c r="E71" s="313"/>
      <c r="F71" s="313"/>
      <c r="G71" s="313"/>
      <c r="H71" s="313"/>
      <c r="I71" s="313"/>
      <c r="J71" s="99"/>
    </row>
    <row r="72" spans="1:10" ht="18" hidden="1">
      <c r="A72" s="5"/>
      <c r="B72" s="316" t="s">
        <v>218</v>
      </c>
      <c r="C72" s="313"/>
      <c r="D72" s="313"/>
      <c r="E72" s="313"/>
      <c r="F72" s="313"/>
      <c r="G72" s="313"/>
      <c r="H72" s="313"/>
      <c r="I72" s="313"/>
      <c r="J72" s="99"/>
    </row>
    <row r="73" spans="1:10" ht="18" hidden="1">
      <c r="A73" s="5"/>
      <c r="B73" s="316" t="s">
        <v>19</v>
      </c>
      <c r="C73" s="313"/>
      <c r="D73" s="313"/>
      <c r="E73" s="313"/>
      <c r="F73" s="313"/>
      <c r="G73" s="313"/>
      <c r="H73" s="313"/>
      <c r="I73" s="313"/>
      <c r="J73" s="99"/>
    </row>
    <row r="74" spans="1:10" ht="18" hidden="1">
      <c r="A74" s="5"/>
      <c r="B74" s="316" t="s">
        <v>220</v>
      </c>
      <c r="C74" s="313"/>
      <c r="D74" s="313"/>
      <c r="E74" s="313"/>
      <c r="F74" s="313"/>
      <c r="G74" s="313"/>
      <c r="H74" s="313"/>
      <c r="I74" s="313"/>
      <c r="J74" s="99"/>
    </row>
    <row r="75" spans="1:10" ht="18" hidden="1">
      <c r="A75" s="5"/>
      <c r="B75" s="316" t="s">
        <v>221</v>
      </c>
      <c r="C75" s="313"/>
      <c r="D75" s="313"/>
      <c r="E75" s="313"/>
      <c r="F75" s="313"/>
      <c r="G75" s="313"/>
      <c r="H75" s="313"/>
      <c r="I75" s="313"/>
      <c r="J75" s="99"/>
    </row>
    <row r="76" spans="1:10" ht="18" hidden="1">
      <c r="A76" s="5"/>
      <c r="B76" s="316" t="s">
        <v>222</v>
      </c>
      <c r="C76" s="313"/>
      <c r="D76" s="313"/>
      <c r="E76" s="313"/>
      <c r="F76" s="313"/>
      <c r="G76" s="313"/>
      <c r="H76" s="313"/>
      <c r="I76" s="313"/>
      <c r="J76" s="99"/>
    </row>
    <row r="77" spans="1:10" ht="18" hidden="1">
      <c r="A77" s="5"/>
      <c r="B77" s="317" t="s">
        <v>224</v>
      </c>
      <c r="C77" s="313"/>
      <c r="D77" s="313"/>
      <c r="E77" s="313"/>
      <c r="F77" s="313"/>
      <c r="G77" s="313"/>
      <c r="H77" s="313"/>
      <c r="I77" s="313"/>
      <c r="J77" s="99"/>
    </row>
    <row r="78" spans="1:10" ht="18" hidden="1">
      <c r="A78" s="5"/>
      <c r="B78" s="321"/>
      <c r="C78" s="313"/>
      <c r="D78" s="313"/>
      <c r="E78" s="313"/>
      <c r="F78" s="313"/>
      <c r="G78" s="313"/>
      <c r="H78" s="313"/>
      <c r="I78" s="313"/>
      <c r="J78" s="99"/>
    </row>
    <row r="79" spans="1:10" ht="18" hidden="1">
      <c r="A79" s="5">
        <v>10</v>
      </c>
      <c r="B79" s="320" t="s">
        <v>231</v>
      </c>
      <c r="C79" s="313"/>
      <c r="D79" s="313"/>
      <c r="E79" s="313"/>
      <c r="F79" s="313"/>
      <c r="G79" s="313"/>
      <c r="H79" s="313"/>
      <c r="I79" s="313"/>
      <c r="J79" s="99"/>
    </row>
    <row r="80" spans="1:10" ht="18" hidden="1">
      <c r="A80" s="5"/>
      <c r="B80" s="315" t="s">
        <v>217</v>
      </c>
      <c r="C80" s="313"/>
      <c r="D80" s="313"/>
      <c r="E80" s="313"/>
      <c r="F80" s="313"/>
      <c r="G80" s="313"/>
      <c r="H80" s="313"/>
      <c r="I80" s="313"/>
      <c r="J80" s="99"/>
    </row>
    <row r="81" spans="1:10" ht="18" hidden="1">
      <c r="A81" s="5"/>
      <c r="B81" s="316" t="s">
        <v>18</v>
      </c>
      <c r="C81" s="313"/>
      <c r="D81" s="313"/>
      <c r="E81" s="313"/>
      <c r="F81" s="313"/>
      <c r="G81" s="313"/>
      <c r="H81" s="313"/>
      <c r="I81" s="313"/>
      <c r="J81" s="99"/>
    </row>
    <row r="82" spans="1:10" ht="18" hidden="1">
      <c r="A82" s="5"/>
      <c r="B82" s="316" t="s">
        <v>218</v>
      </c>
      <c r="C82" s="313"/>
      <c r="D82" s="313"/>
      <c r="E82" s="313"/>
      <c r="F82" s="313"/>
      <c r="G82" s="313"/>
      <c r="H82" s="313"/>
      <c r="I82" s="313"/>
      <c r="J82" s="99"/>
    </row>
    <row r="83" spans="1:10" ht="18" hidden="1">
      <c r="A83" s="5"/>
      <c r="B83" s="316" t="s">
        <v>19</v>
      </c>
      <c r="C83" s="313"/>
      <c r="D83" s="313"/>
      <c r="E83" s="313"/>
      <c r="F83" s="313"/>
      <c r="G83" s="313"/>
      <c r="H83" s="313"/>
      <c r="I83" s="313"/>
      <c r="J83" s="99"/>
    </row>
    <row r="84" spans="1:10" ht="18" hidden="1">
      <c r="A84" s="5"/>
      <c r="B84" s="316" t="s">
        <v>220</v>
      </c>
      <c r="C84" s="313"/>
      <c r="D84" s="313"/>
      <c r="E84" s="313"/>
      <c r="F84" s="313"/>
      <c r="G84" s="313"/>
      <c r="H84" s="313"/>
      <c r="I84" s="313"/>
      <c r="J84" s="99"/>
    </row>
    <row r="85" spans="1:10" ht="18" hidden="1">
      <c r="A85" s="5"/>
      <c r="B85" s="316" t="s">
        <v>221</v>
      </c>
      <c r="C85" s="313"/>
      <c r="D85" s="313"/>
      <c r="E85" s="313"/>
      <c r="F85" s="313"/>
      <c r="G85" s="313"/>
      <c r="H85" s="313"/>
      <c r="I85" s="313"/>
      <c r="J85" s="99"/>
    </row>
    <row r="86" spans="1:10" ht="18" hidden="1">
      <c r="A86" s="5"/>
      <c r="B86" s="316" t="s">
        <v>222</v>
      </c>
      <c r="C86" s="313"/>
      <c r="D86" s="313"/>
      <c r="E86" s="313"/>
      <c r="F86" s="313"/>
      <c r="G86" s="313"/>
      <c r="H86" s="313"/>
      <c r="I86" s="313"/>
      <c r="J86" s="99"/>
    </row>
    <row r="87" spans="1:10" ht="18" hidden="1">
      <c r="A87" s="5"/>
      <c r="B87" s="317" t="s">
        <v>224</v>
      </c>
      <c r="C87" s="313"/>
      <c r="D87" s="313"/>
      <c r="E87" s="313"/>
      <c r="F87" s="313"/>
      <c r="G87" s="313"/>
      <c r="H87" s="313"/>
      <c r="I87" s="313"/>
      <c r="J87" s="99"/>
    </row>
    <row r="88" spans="1:10" ht="18" hidden="1">
      <c r="A88" s="5"/>
      <c r="B88" s="321"/>
      <c r="C88" s="313"/>
      <c r="D88" s="313"/>
      <c r="E88" s="313"/>
      <c r="F88" s="313"/>
      <c r="G88" s="313"/>
      <c r="H88" s="313"/>
      <c r="I88" s="313"/>
      <c r="J88" s="99"/>
    </row>
    <row r="89" spans="1:10" ht="18" hidden="1">
      <c r="A89" s="5">
        <v>11</v>
      </c>
      <c r="B89" s="320" t="s">
        <v>232</v>
      </c>
      <c r="C89" s="313"/>
      <c r="D89" s="313"/>
      <c r="E89" s="313"/>
      <c r="F89" s="313"/>
      <c r="G89" s="313"/>
      <c r="H89" s="313"/>
      <c r="I89" s="313"/>
      <c r="J89" s="99"/>
    </row>
    <row r="90" spans="1:10" ht="18" hidden="1">
      <c r="A90" s="5"/>
      <c r="B90" s="315" t="s">
        <v>217</v>
      </c>
      <c r="C90" s="313"/>
      <c r="D90" s="313"/>
      <c r="E90" s="313"/>
      <c r="F90" s="313"/>
      <c r="G90" s="313"/>
      <c r="H90" s="313"/>
      <c r="I90" s="313"/>
      <c r="J90" s="99"/>
    </row>
    <row r="91" spans="1:10" ht="18" hidden="1">
      <c r="A91" s="5"/>
      <c r="B91" s="316" t="s">
        <v>18</v>
      </c>
      <c r="C91" s="313"/>
      <c r="D91" s="313"/>
      <c r="E91" s="313"/>
      <c r="F91" s="313"/>
      <c r="G91" s="313"/>
      <c r="H91" s="313"/>
      <c r="I91" s="313"/>
      <c r="J91" s="99"/>
    </row>
    <row r="92" spans="1:10" ht="18" hidden="1">
      <c r="A92" s="5"/>
      <c r="B92" s="316" t="s">
        <v>218</v>
      </c>
      <c r="C92" s="313"/>
      <c r="D92" s="313"/>
      <c r="E92" s="313"/>
      <c r="F92" s="313"/>
      <c r="G92" s="313"/>
      <c r="H92" s="313"/>
      <c r="I92" s="313"/>
      <c r="J92" s="99"/>
    </row>
    <row r="93" spans="1:10" ht="18" hidden="1">
      <c r="A93" s="5"/>
      <c r="B93" s="316" t="s">
        <v>19</v>
      </c>
      <c r="C93" s="313"/>
      <c r="D93" s="313"/>
      <c r="E93" s="313"/>
      <c r="F93" s="313"/>
      <c r="G93" s="313"/>
      <c r="H93" s="313"/>
      <c r="I93" s="313"/>
      <c r="J93" s="99"/>
    </row>
    <row r="94" spans="1:10" ht="18" hidden="1">
      <c r="A94" s="5"/>
      <c r="B94" s="316" t="s">
        <v>220</v>
      </c>
      <c r="C94" s="313"/>
      <c r="D94" s="313"/>
      <c r="E94" s="313"/>
      <c r="F94" s="313"/>
      <c r="G94" s="313"/>
      <c r="H94" s="313"/>
      <c r="I94" s="313"/>
      <c r="J94" s="99"/>
    </row>
    <row r="95" spans="1:10" ht="18" hidden="1">
      <c r="A95" s="5"/>
      <c r="B95" s="316" t="s">
        <v>221</v>
      </c>
      <c r="C95" s="313"/>
      <c r="D95" s="313"/>
      <c r="E95" s="313"/>
      <c r="F95" s="313"/>
      <c r="G95" s="313"/>
      <c r="H95" s="313"/>
      <c r="I95" s="313"/>
      <c r="J95" s="99"/>
    </row>
    <row r="96" spans="1:10" ht="18" hidden="1">
      <c r="A96" s="5"/>
      <c r="B96" s="316" t="s">
        <v>222</v>
      </c>
      <c r="C96" s="313"/>
      <c r="D96" s="313"/>
      <c r="E96" s="313"/>
      <c r="F96" s="313"/>
      <c r="G96" s="313"/>
      <c r="H96" s="313"/>
      <c r="I96" s="313"/>
      <c r="J96" s="99"/>
    </row>
    <row r="97" spans="1:10" ht="18" hidden="1">
      <c r="A97" s="5"/>
      <c r="B97" s="317" t="s">
        <v>224</v>
      </c>
      <c r="C97" s="313"/>
      <c r="D97" s="313"/>
      <c r="E97" s="313"/>
      <c r="F97" s="313"/>
      <c r="G97" s="313"/>
      <c r="H97" s="313"/>
      <c r="I97" s="313"/>
      <c r="J97" s="99"/>
    </row>
    <row r="98" spans="1:10" ht="18" hidden="1">
      <c r="A98" s="5"/>
      <c r="B98" s="321"/>
      <c r="C98" s="313"/>
      <c r="D98" s="313"/>
      <c r="E98" s="313"/>
      <c r="F98" s="313"/>
      <c r="G98" s="313"/>
      <c r="H98" s="313"/>
      <c r="I98" s="313"/>
      <c r="J98" s="99"/>
    </row>
    <row r="99" spans="1:10" ht="18" hidden="1">
      <c r="A99" s="5">
        <v>12</v>
      </c>
      <c r="B99" s="320" t="s">
        <v>233</v>
      </c>
      <c r="C99" s="313"/>
      <c r="D99" s="313"/>
      <c r="E99" s="313"/>
      <c r="F99" s="313"/>
      <c r="G99" s="313"/>
      <c r="H99" s="313"/>
      <c r="I99" s="313"/>
      <c r="J99" s="99"/>
    </row>
    <row r="100" spans="1:10" ht="18" hidden="1">
      <c r="A100" s="5"/>
      <c r="B100" s="315" t="s">
        <v>217</v>
      </c>
      <c r="C100" s="313"/>
      <c r="D100" s="313"/>
      <c r="E100" s="313"/>
      <c r="F100" s="313"/>
      <c r="G100" s="313"/>
      <c r="H100" s="313"/>
      <c r="I100" s="313"/>
      <c r="J100" s="99"/>
    </row>
    <row r="101" spans="1:10" ht="18" hidden="1">
      <c r="A101" s="5"/>
      <c r="B101" s="316" t="s">
        <v>18</v>
      </c>
      <c r="C101" s="313"/>
      <c r="D101" s="313"/>
      <c r="E101" s="313"/>
      <c r="F101" s="313"/>
      <c r="G101" s="313"/>
      <c r="H101" s="313"/>
      <c r="I101" s="313"/>
      <c r="J101" s="99"/>
    </row>
    <row r="102" spans="1:10" ht="18" hidden="1">
      <c r="A102" s="5"/>
      <c r="B102" s="316" t="s">
        <v>218</v>
      </c>
      <c r="C102" s="313"/>
      <c r="D102" s="313"/>
      <c r="E102" s="313"/>
      <c r="F102" s="313"/>
      <c r="G102" s="313"/>
      <c r="H102" s="313"/>
      <c r="I102" s="313"/>
      <c r="J102" s="99"/>
    </row>
    <row r="103" spans="1:10" ht="18" hidden="1">
      <c r="A103" s="5"/>
      <c r="B103" s="316" t="s">
        <v>19</v>
      </c>
      <c r="C103" s="322"/>
      <c r="D103" s="322"/>
      <c r="E103" s="322"/>
      <c r="F103" s="322"/>
      <c r="G103" s="322"/>
      <c r="H103" s="322"/>
      <c r="I103" s="322"/>
      <c r="J103" s="99"/>
    </row>
    <row r="104" spans="1:10" ht="18" hidden="1">
      <c r="A104" s="5"/>
      <c r="B104" s="316" t="s">
        <v>220</v>
      </c>
      <c r="C104" s="313"/>
      <c r="D104" s="313"/>
      <c r="E104" s="313"/>
      <c r="F104" s="313"/>
      <c r="G104" s="313"/>
      <c r="H104" s="313"/>
      <c r="I104" s="313"/>
      <c r="J104" s="99"/>
    </row>
    <row r="105" spans="1:10" ht="18" hidden="1">
      <c r="A105" s="5"/>
      <c r="B105" s="316" t="s">
        <v>221</v>
      </c>
      <c r="C105" s="322"/>
      <c r="D105" s="322"/>
      <c r="E105" s="322"/>
      <c r="F105" s="322"/>
      <c r="G105" s="322"/>
      <c r="H105" s="322"/>
      <c r="I105" s="322"/>
      <c r="J105" s="99"/>
    </row>
    <row r="106" spans="1:10" ht="18" hidden="1">
      <c r="A106" s="5"/>
      <c r="B106" s="316" t="s">
        <v>222</v>
      </c>
      <c r="C106" s="313"/>
      <c r="D106" s="313"/>
      <c r="E106" s="313"/>
      <c r="F106" s="313"/>
      <c r="G106" s="313"/>
      <c r="H106" s="313"/>
      <c r="I106" s="313"/>
      <c r="J106" s="99"/>
    </row>
    <row r="107" spans="1:10" ht="18" hidden="1">
      <c r="A107" s="5"/>
      <c r="B107" s="317" t="s">
        <v>224</v>
      </c>
      <c r="C107" s="313"/>
      <c r="D107" s="313"/>
      <c r="E107" s="313"/>
      <c r="F107" s="313"/>
      <c r="G107" s="313"/>
      <c r="H107" s="313"/>
      <c r="I107" s="313"/>
      <c r="J107" s="99"/>
    </row>
    <row r="108" spans="1:10" ht="18" hidden="1">
      <c r="B108" s="227"/>
      <c r="C108" s="313"/>
      <c r="D108" s="313"/>
      <c r="E108" s="313"/>
      <c r="F108" s="313"/>
      <c r="G108" s="313"/>
      <c r="H108" s="313"/>
      <c r="I108" s="313"/>
      <c r="J108" s="99"/>
    </row>
    <row r="109" spans="1:10" ht="18" hidden="1">
      <c r="A109" s="5">
        <v>16</v>
      </c>
      <c r="B109" s="320" t="s">
        <v>234</v>
      </c>
      <c r="C109" s="313"/>
      <c r="D109" s="313"/>
      <c r="E109" s="313"/>
      <c r="F109" s="313"/>
      <c r="G109" s="313"/>
      <c r="H109" s="313"/>
      <c r="I109" s="313"/>
      <c r="J109" s="99"/>
    </row>
    <row r="110" spans="1:10" ht="18" hidden="1">
      <c r="A110" s="5"/>
      <c r="B110" s="315" t="s">
        <v>217</v>
      </c>
      <c r="C110" s="313"/>
      <c r="D110" s="313"/>
      <c r="E110" s="313"/>
      <c r="F110" s="313"/>
      <c r="G110" s="313"/>
      <c r="H110" s="313"/>
      <c r="I110" s="313"/>
      <c r="J110" s="99"/>
    </row>
    <row r="111" spans="1:10" ht="18" hidden="1">
      <c r="A111" s="5"/>
      <c r="B111" s="316" t="s">
        <v>18</v>
      </c>
      <c r="C111" s="313"/>
      <c r="D111" s="313"/>
      <c r="E111" s="313"/>
      <c r="F111" s="313"/>
      <c r="G111" s="313"/>
      <c r="H111" s="313"/>
      <c r="I111" s="313"/>
      <c r="J111" s="99"/>
    </row>
    <row r="112" spans="1:10" ht="18" hidden="1">
      <c r="A112" s="5"/>
      <c r="B112" s="316" t="s">
        <v>218</v>
      </c>
      <c r="C112" s="313"/>
      <c r="D112" s="313"/>
      <c r="E112" s="313"/>
      <c r="F112" s="313"/>
      <c r="G112" s="313"/>
      <c r="H112" s="313"/>
      <c r="I112" s="313"/>
      <c r="J112" s="99"/>
    </row>
    <row r="113" spans="1:10" ht="18" hidden="1">
      <c r="A113" s="5"/>
      <c r="B113" s="316" t="s">
        <v>19</v>
      </c>
      <c r="C113" s="313"/>
      <c r="D113" s="313"/>
      <c r="E113" s="313"/>
      <c r="F113" s="313"/>
      <c r="G113" s="313"/>
      <c r="H113" s="313"/>
      <c r="I113" s="313"/>
      <c r="J113" s="99"/>
    </row>
    <row r="114" spans="1:10" ht="18" hidden="1">
      <c r="A114" s="5"/>
      <c r="B114" s="316" t="s">
        <v>220</v>
      </c>
      <c r="C114" s="313"/>
      <c r="D114" s="313"/>
      <c r="E114" s="313"/>
      <c r="F114" s="313"/>
      <c r="G114" s="313"/>
      <c r="H114" s="313"/>
      <c r="I114" s="313"/>
      <c r="J114" s="99"/>
    </row>
    <row r="115" spans="1:10" ht="18" hidden="1">
      <c r="A115" s="5"/>
      <c r="B115" s="316" t="s">
        <v>221</v>
      </c>
      <c r="C115" s="313"/>
      <c r="D115" s="313"/>
      <c r="E115" s="313"/>
      <c r="F115" s="313"/>
      <c r="G115" s="313"/>
      <c r="H115" s="313"/>
      <c r="I115" s="313"/>
      <c r="J115" s="99"/>
    </row>
    <row r="116" spans="1:10" ht="18" hidden="1">
      <c r="A116" s="5"/>
      <c r="B116" s="316" t="s">
        <v>222</v>
      </c>
      <c r="C116" s="313"/>
      <c r="D116" s="313"/>
      <c r="E116" s="313"/>
      <c r="F116" s="313"/>
      <c r="G116" s="313"/>
      <c r="H116" s="313"/>
      <c r="I116" s="313"/>
      <c r="J116" s="99"/>
    </row>
    <row r="117" spans="1:10" ht="18" hidden="1">
      <c r="A117" s="5"/>
      <c r="B117" s="317" t="s">
        <v>224</v>
      </c>
      <c r="C117" s="313"/>
      <c r="D117" s="313"/>
      <c r="E117" s="313"/>
      <c r="F117" s="313"/>
      <c r="G117" s="313"/>
      <c r="H117" s="313"/>
      <c r="I117" s="313"/>
      <c r="J117" s="99"/>
    </row>
    <row r="118" spans="1:10" ht="18" hidden="1">
      <c r="A118" s="5"/>
      <c r="B118" s="321"/>
      <c r="C118" s="313"/>
      <c r="D118" s="313"/>
      <c r="E118" s="313"/>
      <c r="F118" s="313"/>
      <c r="G118" s="313"/>
      <c r="H118" s="313"/>
      <c r="I118" s="313"/>
      <c r="J118" s="99"/>
    </row>
    <row r="119" spans="1:10" ht="36" hidden="1">
      <c r="A119" s="5">
        <v>17</v>
      </c>
      <c r="B119" s="314" t="s">
        <v>235</v>
      </c>
      <c r="C119" s="313"/>
      <c r="D119" s="313"/>
      <c r="E119" s="313"/>
      <c r="F119" s="313"/>
      <c r="G119" s="313"/>
      <c r="H119" s="313"/>
      <c r="I119" s="313"/>
      <c r="J119" s="99"/>
    </row>
    <row r="120" spans="1:10" ht="18" hidden="1">
      <c r="A120" s="5"/>
      <c r="B120" s="315" t="s">
        <v>217</v>
      </c>
      <c r="C120" s="313"/>
      <c r="D120" s="313"/>
      <c r="E120" s="313"/>
      <c r="F120" s="313"/>
      <c r="G120" s="313"/>
      <c r="H120" s="313"/>
      <c r="I120" s="313"/>
      <c r="J120" s="99"/>
    </row>
    <row r="121" spans="1:10" ht="18" hidden="1">
      <c r="A121" s="5"/>
      <c r="B121" s="316" t="s">
        <v>18</v>
      </c>
      <c r="C121" s="313"/>
      <c r="D121" s="313"/>
      <c r="E121" s="313"/>
      <c r="F121" s="313"/>
      <c r="G121" s="313"/>
      <c r="H121" s="313"/>
      <c r="I121" s="313"/>
      <c r="J121" s="99"/>
    </row>
    <row r="122" spans="1:10" ht="18" hidden="1">
      <c r="A122" s="5"/>
      <c r="B122" s="316" t="s">
        <v>218</v>
      </c>
      <c r="C122" s="313"/>
      <c r="D122" s="313"/>
      <c r="E122" s="313"/>
      <c r="F122" s="313"/>
      <c r="G122" s="313"/>
      <c r="H122" s="313"/>
      <c r="I122" s="313"/>
      <c r="J122" s="99"/>
    </row>
    <row r="123" spans="1:10" ht="18" hidden="1">
      <c r="A123" s="5"/>
      <c r="B123" s="316" t="s">
        <v>19</v>
      </c>
      <c r="C123" s="313"/>
      <c r="D123" s="313"/>
      <c r="E123" s="313"/>
      <c r="F123" s="313"/>
      <c r="G123" s="313"/>
      <c r="H123" s="313"/>
      <c r="I123" s="313"/>
      <c r="J123" s="99"/>
    </row>
    <row r="124" spans="1:10" ht="18" hidden="1">
      <c r="A124" s="5"/>
      <c r="B124" s="316" t="s">
        <v>220</v>
      </c>
      <c r="C124" s="313"/>
      <c r="D124" s="313"/>
      <c r="E124" s="313"/>
      <c r="F124" s="313"/>
      <c r="G124" s="313"/>
      <c r="H124" s="313"/>
      <c r="I124" s="313"/>
      <c r="J124" s="99"/>
    </row>
    <row r="125" spans="1:10" ht="18" hidden="1">
      <c r="A125" s="5"/>
      <c r="B125" s="316" t="s">
        <v>221</v>
      </c>
      <c r="C125" s="313"/>
      <c r="D125" s="313"/>
      <c r="E125" s="313"/>
      <c r="F125" s="313"/>
      <c r="G125" s="313"/>
      <c r="H125" s="313"/>
      <c r="I125" s="313"/>
      <c r="J125" s="99"/>
    </row>
    <row r="126" spans="1:10" ht="18" hidden="1">
      <c r="A126" s="5"/>
      <c r="B126" s="316" t="s">
        <v>222</v>
      </c>
      <c r="C126" s="313"/>
      <c r="D126" s="313"/>
      <c r="E126" s="313"/>
      <c r="F126" s="313"/>
      <c r="G126" s="313"/>
      <c r="H126" s="313"/>
      <c r="I126" s="313"/>
      <c r="J126" s="99"/>
    </row>
    <row r="127" spans="1:10" ht="18" hidden="1">
      <c r="A127" s="5"/>
      <c r="B127" s="317" t="s">
        <v>224</v>
      </c>
      <c r="C127" s="313"/>
      <c r="D127" s="313"/>
      <c r="E127" s="313"/>
      <c r="F127" s="313"/>
      <c r="G127" s="313"/>
      <c r="H127" s="313"/>
      <c r="I127" s="313"/>
      <c r="J127" s="99"/>
    </row>
    <row r="128" spans="1:10" ht="18" hidden="1">
      <c r="A128" s="5"/>
      <c r="B128" s="321"/>
      <c r="C128" s="313"/>
      <c r="D128" s="313"/>
      <c r="E128" s="313"/>
      <c r="F128" s="313"/>
      <c r="G128" s="313"/>
      <c r="H128" s="313"/>
      <c r="I128" s="313"/>
      <c r="J128" s="99"/>
    </row>
    <row r="129" spans="1:10" ht="18" hidden="1">
      <c r="A129" s="5"/>
      <c r="B129" s="317"/>
      <c r="C129" s="313"/>
      <c r="D129" s="313"/>
      <c r="E129" s="313"/>
      <c r="F129" s="313"/>
      <c r="G129" s="313"/>
      <c r="H129" s="313"/>
      <c r="I129" s="313"/>
      <c r="J129" s="99"/>
    </row>
    <row r="130" spans="1:10" ht="18" hidden="1">
      <c r="A130" s="5">
        <v>22</v>
      </c>
      <c r="B130" s="320" t="s">
        <v>249</v>
      </c>
      <c r="C130" s="313"/>
      <c r="D130" s="313"/>
      <c r="E130" s="313"/>
      <c r="F130" s="313"/>
      <c r="G130" s="313"/>
      <c r="H130" s="313"/>
      <c r="I130" s="313"/>
      <c r="J130" s="99"/>
    </row>
    <row r="131" spans="1:10" ht="18" hidden="1">
      <c r="A131" s="5"/>
      <c r="B131" s="323" t="s">
        <v>217</v>
      </c>
      <c r="C131" s="313"/>
      <c r="D131" s="313"/>
      <c r="E131" s="313"/>
      <c r="F131" s="313"/>
      <c r="G131" s="313"/>
      <c r="H131" s="313"/>
      <c r="I131" s="313"/>
      <c r="J131" s="99"/>
    </row>
    <row r="132" spans="1:10" ht="18" hidden="1">
      <c r="A132" s="5"/>
      <c r="B132" s="316" t="s">
        <v>18</v>
      </c>
      <c r="C132" s="313"/>
      <c r="D132" s="313"/>
      <c r="E132" s="313"/>
      <c r="F132" s="313"/>
      <c r="G132" s="313"/>
      <c r="H132" s="313"/>
      <c r="I132" s="313"/>
      <c r="J132" s="99"/>
    </row>
    <row r="133" spans="1:10" ht="18" hidden="1">
      <c r="A133" s="5"/>
      <c r="B133" s="316" t="s">
        <v>218</v>
      </c>
      <c r="C133" s="313"/>
      <c r="D133" s="313"/>
      <c r="E133" s="313"/>
      <c r="F133" s="313"/>
      <c r="G133" s="313"/>
      <c r="H133" s="313"/>
      <c r="I133" s="313"/>
      <c r="J133" s="99"/>
    </row>
    <row r="134" spans="1:10" ht="18" hidden="1">
      <c r="A134" s="5"/>
      <c r="B134" s="316" t="s">
        <v>19</v>
      </c>
      <c r="C134" s="313"/>
      <c r="D134" s="313"/>
      <c r="E134" s="313"/>
      <c r="F134" s="313"/>
      <c r="G134" s="313"/>
      <c r="H134" s="313"/>
      <c r="I134" s="313"/>
      <c r="J134" s="99"/>
    </row>
    <row r="135" spans="1:10" ht="18" hidden="1">
      <c r="A135" s="5"/>
      <c r="B135" s="316" t="s">
        <v>220</v>
      </c>
      <c r="C135" s="313"/>
      <c r="D135" s="313"/>
      <c r="E135" s="313"/>
      <c r="F135" s="313"/>
      <c r="G135" s="313"/>
      <c r="H135" s="313"/>
      <c r="I135" s="313"/>
      <c r="J135" s="99"/>
    </row>
    <row r="136" spans="1:10" ht="18" hidden="1">
      <c r="A136" s="5"/>
      <c r="B136" s="316" t="s">
        <v>221</v>
      </c>
      <c r="C136" s="313"/>
      <c r="D136" s="313"/>
      <c r="E136" s="313"/>
      <c r="F136" s="313"/>
      <c r="G136" s="313"/>
      <c r="H136" s="313"/>
      <c r="I136" s="313"/>
      <c r="J136" s="99"/>
    </row>
    <row r="137" spans="1:10" ht="18" hidden="1">
      <c r="A137" s="5"/>
      <c r="B137" s="316" t="s">
        <v>222</v>
      </c>
      <c r="C137" s="313"/>
      <c r="D137" s="313"/>
      <c r="E137" s="313"/>
      <c r="F137" s="313"/>
      <c r="G137" s="313"/>
      <c r="H137" s="313"/>
      <c r="I137" s="313"/>
      <c r="J137" s="99"/>
    </row>
    <row r="138" spans="1:10" ht="18" hidden="1">
      <c r="A138" s="5"/>
      <c r="B138" s="317" t="s">
        <v>224</v>
      </c>
      <c r="C138" s="313"/>
      <c r="D138" s="313"/>
      <c r="E138" s="313"/>
      <c r="F138" s="313"/>
      <c r="G138" s="313"/>
      <c r="H138" s="313"/>
      <c r="I138" s="313"/>
      <c r="J138" s="99"/>
    </row>
    <row r="139" spans="1:10" ht="18" hidden="1">
      <c r="A139" s="5"/>
      <c r="B139" s="317"/>
      <c r="C139" s="313"/>
      <c r="D139" s="313"/>
      <c r="E139" s="313"/>
      <c r="F139" s="313"/>
      <c r="G139" s="313"/>
      <c r="H139" s="313"/>
      <c r="I139" s="313"/>
      <c r="J139" s="99"/>
    </row>
    <row r="140" spans="1:10" ht="36" hidden="1">
      <c r="A140" s="5">
        <v>25</v>
      </c>
      <c r="B140" s="319" t="s">
        <v>237</v>
      </c>
      <c r="C140" s="313"/>
      <c r="D140" s="313"/>
      <c r="E140" s="313"/>
      <c r="F140" s="313"/>
      <c r="G140" s="313"/>
      <c r="H140" s="313"/>
      <c r="I140" s="313"/>
      <c r="J140" s="99"/>
    </row>
    <row r="141" spans="1:10" ht="18" hidden="1">
      <c r="A141" s="5"/>
      <c r="B141" s="323" t="s">
        <v>217</v>
      </c>
      <c r="C141" s="313"/>
      <c r="D141" s="313"/>
      <c r="E141" s="313"/>
      <c r="F141" s="313"/>
      <c r="G141" s="313"/>
      <c r="H141" s="313"/>
      <c r="I141" s="313"/>
      <c r="J141" s="99"/>
    </row>
    <row r="142" spans="1:10" ht="18" hidden="1">
      <c r="A142" s="5"/>
      <c r="B142" s="316" t="s">
        <v>18</v>
      </c>
      <c r="C142" s="313"/>
      <c r="D142" s="313"/>
      <c r="E142" s="313"/>
      <c r="F142" s="313"/>
      <c r="G142" s="313"/>
      <c r="H142" s="313"/>
      <c r="I142" s="313"/>
      <c r="J142" s="99"/>
    </row>
    <row r="143" spans="1:10" ht="18" hidden="1">
      <c r="A143" s="5"/>
      <c r="B143" s="316" t="s">
        <v>218</v>
      </c>
      <c r="C143" s="313"/>
      <c r="D143" s="313"/>
      <c r="E143" s="313"/>
      <c r="F143" s="313"/>
      <c r="G143" s="313"/>
      <c r="H143" s="313"/>
      <c r="I143" s="313"/>
      <c r="J143" s="99"/>
    </row>
    <row r="144" spans="1:10" ht="18" hidden="1">
      <c r="A144" s="5"/>
      <c r="B144" s="316" t="s">
        <v>19</v>
      </c>
      <c r="C144" s="313"/>
      <c r="D144" s="313"/>
      <c r="E144" s="313"/>
      <c r="F144" s="313"/>
      <c r="G144" s="313"/>
      <c r="H144" s="313"/>
      <c r="I144" s="313"/>
      <c r="J144" s="99"/>
    </row>
    <row r="145" spans="1:10" ht="18" hidden="1">
      <c r="A145" s="5"/>
      <c r="B145" s="316" t="s">
        <v>220</v>
      </c>
      <c r="C145" s="313"/>
      <c r="D145" s="313"/>
      <c r="E145" s="313"/>
      <c r="F145" s="313"/>
      <c r="G145" s="313"/>
      <c r="H145" s="313"/>
      <c r="I145" s="313"/>
      <c r="J145" s="99"/>
    </row>
    <row r="146" spans="1:10" ht="18" hidden="1">
      <c r="A146" s="5"/>
      <c r="B146" s="316" t="s">
        <v>221</v>
      </c>
      <c r="C146" s="313"/>
      <c r="D146" s="313"/>
      <c r="E146" s="313"/>
      <c r="F146" s="313"/>
      <c r="G146" s="313"/>
      <c r="H146" s="313"/>
      <c r="I146" s="313"/>
      <c r="J146" s="99"/>
    </row>
    <row r="147" spans="1:10" ht="18" hidden="1">
      <c r="A147" s="5"/>
      <c r="B147" s="316" t="s">
        <v>222</v>
      </c>
      <c r="C147" s="313"/>
      <c r="D147" s="313"/>
      <c r="E147" s="313"/>
      <c r="F147" s="313"/>
      <c r="G147" s="313"/>
      <c r="H147" s="313"/>
      <c r="I147" s="313"/>
      <c r="J147" s="99"/>
    </row>
    <row r="148" spans="1:10" ht="18" hidden="1">
      <c r="A148" s="5"/>
      <c r="B148" s="317" t="s">
        <v>224</v>
      </c>
      <c r="C148" s="313"/>
      <c r="D148" s="313"/>
      <c r="E148" s="313"/>
      <c r="F148" s="313"/>
      <c r="G148" s="313"/>
      <c r="H148" s="313"/>
      <c r="I148" s="313"/>
      <c r="J148" s="99"/>
    </row>
    <row r="149" spans="1:10" ht="18" hidden="1">
      <c r="A149" s="5"/>
      <c r="B149" s="321"/>
      <c r="C149" s="313"/>
      <c r="D149" s="313"/>
      <c r="E149" s="313"/>
      <c r="F149" s="313"/>
      <c r="G149" s="313"/>
      <c r="H149" s="313"/>
      <c r="I149" s="313"/>
      <c r="J149" s="99"/>
    </row>
    <row r="150" spans="1:10" ht="36" hidden="1">
      <c r="A150" s="5"/>
      <c r="B150" s="324" t="s">
        <v>238</v>
      </c>
      <c r="C150" s="313"/>
      <c r="D150" s="313"/>
      <c r="E150" s="313"/>
      <c r="F150" s="313"/>
      <c r="G150" s="313"/>
      <c r="H150" s="313"/>
      <c r="I150" s="313"/>
      <c r="J150" s="99"/>
    </row>
    <row r="151" spans="1:10" ht="18" hidden="1">
      <c r="A151" s="5"/>
      <c r="B151" s="316" t="s">
        <v>18</v>
      </c>
      <c r="C151" s="313"/>
      <c r="D151" s="313"/>
      <c r="E151" s="313"/>
      <c r="F151" s="313"/>
      <c r="G151" s="313"/>
      <c r="H151" s="313"/>
      <c r="I151" s="313"/>
      <c r="J151" s="99"/>
    </row>
    <row r="152" spans="1:10" ht="18" hidden="1">
      <c r="A152" s="5"/>
      <c r="B152" s="316" t="s">
        <v>218</v>
      </c>
      <c r="C152" s="313"/>
      <c r="D152" s="313"/>
      <c r="E152" s="313"/>
      <c r="F152" s="313"/>
      <c r="G152" s="313"/>
      <c r="H152" s="313"/>
      <c r="I152" s="313"/>
      <c r="J152" s="99"/>
    </row>
    <row r="153" spans="1:10" ht="18" hidden="1">
      <c r="A153" s="5"/>
      <c r="B153" s="316" t="s">
        <v>19</v>
      </c>
      <c r="C153" s="313"/>
      <c r="D153" s="313"/>
      <c r="E153" s="313"/>
      <c r="F153" s="313"/>
      <c r="G153" s="313"/>
      <c r="H153" s="313"/>
      <c r="I153" s="313"/>
      <c r="J153" s="99"/>
    </row>
    <row r="154" spans="1:10" ht="18" hidden="1">
      <c r="A154" s="5"/>
      <c r="B154" s="316" t="s">
        <v>220</v>
      </c>
      <c r="C154" s="313"/>
      <c r="D154" s="313"/>
      <c r="E154" s="313"/>
      <c r="F154" s="313"/>
      <c r="G154" s="313"/>
      <c r="H154" s="313"/>
      <c r="I154" s="313"/>
      <c r="J154" s="99"/>
    </row>
    <row r="155" spans="1:10" ht="18" hidden="1">
      <c r="A155" s="5"/>
      <c r="B155" s="316" t="s">
        <v>222</v>
      </c>
      <c r="C155" s="313"/>
      <c r="D155" s="313"/>
      <c r="E155" s="313"/>
      <c r="F155" s="313"/>
      <c r="G155" s="313"/>
      <c r="H155" s="313"/>
      <c r="I155" s="313"/>
      <c r="J155" s="99"/>
    </row>
    <row r="156" spans="1:10" ht="18" hidden="1">
      <c r="A156" s="5"/>
      <c r="B156" s="325" t="s">
        <v>236</v>
      </c>
      <c r="C156" s="313"/>
      <c r="D156" s="313"/>
      <c r="E156" s="313"/>
      <c r="F156" s="313"/>
      <c r="G156" s="313"/>
      <c r="H156" s="313"/>
      <c r="I156" s="313"/>
      <c r="J156" s="99"/>
    </row>
    <row r="157" spans="1:10" ht="18" hidden="1">
      <c r="B157" s="227"/>
      <c r="C157" s="313"/>
      <c r="D157" s="313"/>
      <c r="E157" s="313"/>
      <c r="F157" s="313"/>
      <c r="G157" s="313"/>
      <c r="H157" s="313"/>
      <c r="I157" s="313"/>
      <c r="J157" s="99"/>
    </row>
    <row r="158" spans="1:10" ht="18" hidden="1">
      <c r="A158" s="5">
        <v>27</v>
      </c>
      <c r="B158" s="320" t="s">
        <v>239</v>
      </c>
      <c r="C158" s="313"/>
      <c r="D158" s="313"/>
      <c r="E158" s="313"/>
      <c r="F158" s="313"/>
      <c r="G158" s="313"/>
      <c r="H158" s="313"/>
      <c r="I158" s="313"/>
      <c r="J158" s="99"/>
    </row>
    <row r="159" spans="1:10" ht="18" hidden="1">
      <c r="A159" s="5"/>
      <c r="B159" s="323" t="s">
        <v>60</v>
      </c>
      <c r="C159" s="313"/>
      <c r="D159" s="313"/>
      <c r="E159" s="313"/>
      <c r="F159" s="313"/>
      <c r="G159" s="313"/>
      <c r="H159" s="313"/>
      <c r="I159" s="313"/>
      <c r="J159" s="99"/>
    </row>
    <row r="160" spans="1:10" ht="18" hidden="1">
      <c r="A160" s="5"/>
      <c r="B160" s="316" t="s">
        <v>18</v>
      </c>
      <c r="C160" s="313"/>
      <c r="D160" s="313"/>
      <c r="E160" s="313"/>
      <c r="F160" s="313"/>
      <c r="G160" s="313"/>
      <c r="H160" s="313"/>
      <c r="I160" s="313"/>
      <c r="J160" s="99"/>
    </row>
    <row r="161" spans="1:10" ht="18" hidden="1">
      <c r="A161" s="5"/>
      <c r="B161" s="316" t="s">
        <v>218</v>
      </c>
      <c r="C161" s="313"/>
      <c r="D161" s="313"/>
      <c r="E161" s="313"/>
      <c r="F161" s="313"/>
      <c r="G161" s="313"/>
      <c r="H161" s="313"/>
      <c r="I161" s="313"/>
      <c r="J161" s="99"/>
    </row>
    <row r="162" spans="1:10" ht="18" hidden="1">
      <c r="A162" s="5"/>
      <c r="B162" s="316" t="s">
        <v>19</v>
      </c>
      <c r="C162" s="313"/>
      <c r="D162" s="313"/>
      <c r="E162" s="313"/>
      <c r="F162" s="313"/>
      <c r="G162" s="313"/>
      <c r="H162" s="313"/>
      <c r="I162" s="313"/>
      <c r="J162" s="99"/>
    </row>
    <row r="163" spans="1:10" ht="18" hidden="1">
      <c r="A163" s="5"/>
      <c r="B163" s="316" t="s">
        <v>220</v>
      </c>
      <c r="C163" s="313"/>
      <c r="D163" s="313"/>
      <c r="E163" s="313"/>
      <c r="F163" s="313"/>
      <c r="G163" s="313"/>
      <c r="H163" s="313"/>
      <c r="I163" s="313"/>
      <c r="J163" s="99"/>
    </row>
    <row r="164" spans="1:10" ht="18" hidden="1">
      <c r="A164" s="5"/>
      <c r="B164" s="316" t="s">
        <v>221</v>
      </c>
      <c r="C164" s="313"/>
      <c r="D164" s="313"/>
      <c r="E164" s="313"/>
      <c r="F164" s="313"/>
      <c r="G164" s="313"/>
      <c r="H164" s="313"/>
      <c r="I164" s="313"/>
      <c r="J164" s="99"/>
    </row>
    <row r="165" spans="1:10" ht="18" hidden="1">
      <c r="A165" s="5"/>
      <c r="B165" s="316" t="s">
        <v>222</v>
      </c>
      <c r="C165" s="313"/>
      <c r="D165" s="313"/>
      <c r="E165" s="313"/>
      <c r="F165" s="313"/>
      <c r="G165" s="313"/>
      <c r="H165" s="313"/>
      <c r="I165" s="313"/>
      <c r="J165" s="99"/>
    </row>
    <row r="166" spans="1:10" ht="18" hidden="1">
      <c r="A166" s="5"/>
      <c r="B166" s="325" t="s">
        <v>236</v>
      </c>
      <c r="C166" s="313"/>
      <c r="D166" s="313"/>
      <c r="E166" s="313"/>
      <c r="F166" s="313"/>
      <c r="G166" s="313"/>
      <c r="H166" s="313"/>
      <c r="I166" s="313"/>
      <c r="J166" s="99"/>
    </row>
    <row r="167" spans="1:10" ht="18" hidden="1">
      <c r="A167" s="5"/>
      <c r="B167" s="321"/>
      <c r="C167" s="313"/>
      <c r="D167" s="313"/>
      <c r="E167" s="313"/>
      <c r="F167" s="313"/>
      <c r="G167" s="313"/>
      <c r="H167" s="313"/>
      <c r="I167" s="313"/>
      <c r="J167" s="99"/>
    </row>
    <row r="168" spans="1:10" ht="18" hidden="1">
      <c r="A168" s="5"/>
      <c r="B168" s="326"/>
      <c r="C168" s="313"/>
      <c r="D168" s="313"/>
      <c r="E168" s="313"/>
      <c r="F168" s="313"/>
      <c r="G168" s="313"/>
      <c r="H168" s="313"/>
      <c r="I168" s="313"/>
      <c r="J168" s="99"/>
    </row>
    <row r="169" spans="1:10" ht="18" hidden="1">
      <c r="A169" s="5"/>
      <c r="B169" s="327" t="s">
        <v>240</v>
      </c>
      <c r="C169" s="313"/>
      <c r="D169" s="313"/>
      <c r="E169" s="313"/>
      <c r="F169" s="313"/>
      <c r="G169" s="313"/>
      <c r="H169" s="313"/>
      <c r="I169" s="313"/>
      <c r="J169" s="99"/>
    </row>
    <row r="170" spans="1:10" ht="18" hidden="1">
      <c r="A170" s="5"/>
      <c r="B170" s="323" t="s">
        <v>60</v>
      </c>
      <c r="C170" s="313"/>
      <c r="D170" s="313"/>
      <c r="E170" s="313"/>
      <c r="F170" s="313"/>
      <c r="G170" s="313"/>
      <c r="H170" s="313"/>
      <c r="I170" s="313"/>
      <c r="J170" s="99"/>
    </row>
    <row r="171" spans="1:10" ht="18" hidden="1">
      <c r="A171" s="5"/>
      <c r="B171" s="316" t="s">
        <v>18</v>
      </c>
      <c r="C171" s="313"/>
      <c r="D171" s="313"/>
      <c r="E171" s="313"/>
      <c r="F171" s="313"/>
      <c r="G171" s="313"/>
      <c r="H171" s="313"/>
      <c r="I171" s="313"/>
      <c r="J171" s="99"/>
    </row>
    <row r="172" spans="1:10" ht="18" hidden="1">
      <c r="A172" s="5"/>
      <c r="B172" s="316" t="s">
        <v>218</v>
      </c>
      <c r="C172" s="313"/>
      <c r="D172" s="313"/>
      <c r="E172" s="313"/>
      <c r="F172" s="313"/>
      <c r="G172" s="313"/>
      <c r="H172" s="313"/>
      <c r="I172" s="313"/>
      <c r="J172" s="99"/>
    </row>
    <row r="173" spans="1:10" ht="18" hidden="1">
      <c r="A173" s="5"/>
      <c r="B173" s="316" t="s">
        <v>19</v>
      </c>
      <c r="C173" s="313"/>
      <c r="D173" s="313"/>
      <c r="E173" s="313"/>
      <c r="F173" s="313"/>
      <c r="G173" s="313"/>
      <c r="H173" s="313"/>
      <c r="I173" s="313"/>
      <c r="J173" s="99"/>
    </row>
    <row r="174" spans="1:10" ht="18" hidden="1">
      <c r="A174" s="5"/>
      <c r="B174" s="316" t="s">
        <v>220</v>
      </c>
      <c r="C174" s="313"/>
      <c r="D174" s="313"/>
      <c r="E174" s="313"/>
      <c r="F174" s="313"/>
      <c r="G174" s="313"/>
      <c r="H174" s="313"/>
      <c r="I174" s="313"/>
      <c r="J174" s="99"/>
    </row>
    <row r="175" spans="1:10" ht="18" hidden="1">
      <c r="A175" s="5"/>
      <c r="B175" s="316" t="s">
        <v>221</v>
      </c>
      <c r="C175" s="313"/>
      <c r="D175" s="313"/>
      <c r="E175" s="313"/>
      <c r="F175" s="313"/>
      <c r="G175" s="313"/>
      <c r="H175" s="313"/>
      <c r="I175" s="313"/>
      <c r="J175" s="99"/>
    </row>
    <row r="176" spans="1:10" ht="18" hidden="1">
      <c r="A176" s="5"/>
      <c r="B176" s="316" t="s">
        <v>222</v>
      </c>
      <c r="C176" s="313"/>
      <c r="D176" s="313"/>
      <c r="E176" s="313"/>
      <c r="F176" s="313"/>
      <c r="G176" s="313"/>
      <c r="H176" s="313"/>
      <c r="I176" s="313"/>
      <c r="J176" s="99"/>
    </row>
    <row r="177" spans="1:10" ht="18" hidden="1">
      <c r="A177" s="5"/>
      <c r="B177" s="325" t="s">
        <v>236</v>
      </c>
      <c r="C177" s="313"/>
      <c r="D177" s="313"/>
      <c r="E177" s="313"/>
      <c r="F177" s="313"/>
      <c r="G177" s="313"/>
      <c r="H177" s="313"/>
      <c r="I177" s="313"/>
      <c r="J177" s="99"/>
    </row>
    <row r="178" spans="1:10" ht="18" hidden="1">
      <c r="A178" s="5"/>
      <c r="B178" s="325"/>
      <c r="C178" s="313"/>
      <c r="D178" s="313"/>
      <c r="E178" s="313"/>
      <c r="F178" s="313"/>
      <c r="G178" s="313"/>
      <c r="H178" s="313"/>
      <c r="I178" s="313"/>
      <c r="J178" s="99"/>
    </row>
    <row r="179" spans="1:10" ht="18" hidden="1">
      <c r="A179" s="5"/>
      <c r="B179" s="328" t="s">
        <v>245</v>
      </c>
      <c r="C179" s="313"/>
      <c r="D179" s="313"/>
      <c r="E179" s="313"/>
      <c r="F179" s="313"/>
      <c r="G179" s="313"/>
      <c r="H179" s="313"/>
      <c r="I179" s="313"/>
      <c r="J179" s="99"/>
    </row>
    <row r="180" spans="1:10" ht="18" hidden="1">
      <c r="A180" s="5"/>
      <c r="B180" s="323" t="s">
        <v>217</v>
      </c>
      <c r="C180" s="313"/>
      <c r="D180" s="313"/>
      <c r="E180" s="313"/>
      <c r="F180" s="313"/>
      <c r="G180" s="313"/>
      <c r="H180" s="313"/>
      <c r="I180" s="313"/>
      <c r="J180" s="99"/>
    </row>
    <row r="181" spans="1:10" ht="18" hidden="1">
      <c r="A181" s="5"/>
      <c r="B181" s="316" t="s">
        <v>18</v>
      </c>
      <c r="C181" s="313"/>
      <c r="D181" s="313"/>
      <c r="E181" s="313"/>
      <c r="F181" s="313"/>
      <c r="G181" s="313"/>
      <c r="H181" s="313"/>
      <c r="I181" s="313"/>
      <c r="J181" s="99"/>
    </row>
    <row r="182" spans="1:10" ht="18" hidden="1">
      <c r="A182" s="5"/>
      <c r="B182" s="316" t="s">
        <v>218</v>
      </c>
      <c r="C182" s="313"/>
      <c r="D182" s="313"/>
      <c r="E182" s="313"/>
      <c r="F182" s="313"/>
      <c r="G182" s="313"/>
      <c r="H182" s="313"/>
      <c r="I182" s="313"/>
      <c r="J182" s="99"/>
    </row>
    <row r="183" spans="1:10" ht="18" hidden="1">
      <c r="A183" s="5"/>
      <c r="B183" s="316" t="s">
        <v>19</v>
      </c>
      <c r="C183" s="313"/>
      <c r="D183" s="313"/>
      <c r="E183" s="313"/>
      <c r="F183" s="313"/>
      <c r="G183" s="313"/>
      <c r="H183" s="313"/>
      <c r="I183" s="313"/>
      <c r="J183" s="99"/>
    </row>
    <row r="184" spans="1:10" ht="18" hidden="1">
      <c r="A184" s="5"/>
      <c r="B184" s="316" t="s">
        <v>220</v>
      </c>
      <c r="C184" s="313"/>
      <c r="D184" s="313"/>
      <c r="E184" s="313"/>
      <c r="F184" s="313"/>
      <c r="G184" s="313"/>
      <c r="H184" s="313"/>
      <c r="I184" s="313"/>
      <c r="J184" s="99"/>
    </row>
    <row r="185" spans="1:10" ht="18" hidden="1">
      <c r="A185" s="5"/>
      <c r="B185" s="316" t="s">
        <v>221</v>
      </c>
      <c r="C185" s="313"/>
      <c r="D185" s="313"/>
      <c r="E185" s="313"/>
      <c r="F185" s="313"/>
      <c r="G185" s="313"/>
      <c r="H185" s="313"/>
      <c r="I185" s="313"/>
      <c r="J185" s="99"/>
    </row>
    <row r="186" spans="1:10" ht="18" hidden="1">
      <c r="A186" s="5"/>
      <c r="B186" s="316" t="s">
        <v>222</v>
      </c>
      <c r="C186" s="313"/>
      <c r="D186" s="313"/>
      <c r="E186" s="313"/>
      <c r="F186" s="313"/>
      <c r="G186" s="313"/>
      <c r="H186" s="313"/>
      <c r="I186" s="313"/>
      <c r="J186" s="99"/>
    </row>
    <row r="187" spans="1:10" ht="18" hidden="1">
      <c r="A187" s="5"/>
      <c r="B187" s="317" t="s">
        <v>224</v>
      </c>
      <c r="C187" s="313"/>
      <c r="D187" s="313"/>
      <c r="E187" s="313"/>
      <c r="F187" s="313"/>
      <c r="G187" s="313"/>
      <c r="H187" s="313"/>
      <c r="I187" s="313"/>
      <c r="J187" s="99"/>
    </row>
    <row r="188" spans="1:10" ht="18" hidden="1">
      <c r="A188" s="5"/>
      <c r="B188" s="415"/>
      <c r="C188" s="313"/>
      <c r="D188" s="313"/>
      <c r="E188" s="313"/>
      <c r="F188" s="313"/>
      <c r="G188" s="313"/>
      <c r="H188" s="313"/>
      <c r="I188" s="313"/>
      <c r="J188" s="99"/>
    </row>
    <row r="189" spans="1:10" ht="60" customHeight="1">
      <c r="A189" s="417"/>
      <c r="B189" s="416"/>
      <c r="C189" s="313"/>
      <c r="D189" s="313"/>
      <c r="E189" s="313"/>
      <c r="F189" s="313"/>
      <c r="G189" s="313"/>
      <c r="H189" s="313"/>
      <c r="I189" s="313"/>
      <c r="J189" s="99"/>
    </row>
    <row r="190" spans="1:10" ht="34.799999999999997">
      <c r="A190" s="3"/>
      <c r="B190" s="321"/>
      <c r="C190" s="329" t="s">
        <v>373</v>
      </c>
      <c r="D190" s="358" t="s">
        <v>445</v>
      </c>
      <c r="E190" s="358" t="s">
        <v>441</v>
      </c>
      <c r="F190" s="358" t="s">
        <v>512</v>
      </c>
      <c r="G190" s="313"/>
      <c r="H190" s="313"/>
      <c r="I190" s="313"/>
      <c r="J190" s="99"/>
    </row>
    <row r="191" spans="1:10" ht="18">
      <c r="A191" s="3"/>
      <c r="B191" s="318" t="s">
        <v>61</v>
      </c>
      <c r="C191" s="321"/>
      <c r="D191" s="321"/>
      <c r="E191" s="321"/>
      <c r="F191" s="321"/>
      <c r="G191" s="313"/>
      <c r="H191" s="313"/>
      <c r="I191" s="313"/>
      <c r="J191" s="99"/>
    </row>
    <row r="192" spans="1:10" ht="18">
      <c r="A192" s="3"/>
      <c r="B192" s="316" t="s">
        <v>18</v>
      </c>
      <c r="C192" s="330">
        <v>4588648</v>
      </c>
      <c r="D192" s="330">
        <v>4612848</v>
      </c>
      <c r="E192" s="330">
        <v>4737024</v>
      </c>
      <c r="F192" s="330">
        <v>4987024</v>
      </c>
      <c r="G192" s="313"/>
      <c r="H192" s="313"/>
      <c r="I192" s="313"/>
      <c r="J192" s="99"/>
    </row>
    <row r="193" spans="1:10" ht="18">
      <c r="A193" s="3"/>
      <c r="B193" s="316" t="s">
        <v>218</v>
      </c>
      <c r="C193" s="330">
        <v>890000</v>
      </c>
      <c r="D193" s="330">
        <v>890000</v>
      </c>
      <c r="E193" s="330">
        <v>822688</v>
      </c>
      <c r="F193" s="330">
        <v>822688</v>
      </c>
      <c r="G193" s="313"/>
      <c r="H193" s="313"/>
      <c r="I193" s="313"/>
      <c r="J193" s="99"/>
    </row>
    <row r="194" spans="1:10" ht="18">
      <c r="A194" s="3"/>
      <c r="B194" s="316" t="s">
        <v>19</v>
      </c>
      <c r="C194" s="330">
        <v>5710000</v>
      </c>
      <c r="D194" s="330">
        <v>7457835</v>
      </c>
      <c r="E194" s="330">
        <v>6921098</v>
      </c>
      <c r="F194" s="330">
        <v>6921098</v>
      </c>
      <c r="G194" s="313"/>
      <c r="H194" s="313"/>
      <c r="I194" s="313"/>
      <c r="J194" s="99"/>
    </row>
    <row r="195" spans="1:10" ht="18">
      <c r="A195" s="3"/>
      <c r="B195" s="316" t="s">
        <v>382</v>
      </c>
      <c r="C195" s="330">
        <v>1274500</v>
      </c>
      <c r="D195" s="330">
        <v>1253500</v>
      </c>
      <c r="E195" s="330">
        <v>891000</v>
      </c>
      <c r="F195" s="330">
        <v>891000</v>
      </c>
      <c r="G195" s="313"/>
      <c r="H195" s="313"/>
      <c r="I195" s="313"/>
      <c r="J195" s="99"/>
    </row>
    <row r="196" spans="1:10" ht="18">
      <c r="A196" s="3"/>
      <c r="B196" s="316" t="s">
        <v>220</v>
      </c>
      <c r="C196" s="330">
        <v>5075553</v>
      </c>
      <c r="D196" s="330">
        <v>5305170</v>
      </c>
      <c r="E196" s="330">
        <v>5322756</v>
      </c>
      <c r="F196" s="330">
        <v>5348434</v>
      </c>
      <c r="G196" s="313"/>
      <c r="H196" s="313"/>
      <c r="I196" s="313"/>
      <c r="J196" s="99"/>
    </row>
    <row r="197" spans="1:10" ht="18">
      <c r="A197" s="3"/>
      <c r="B197" s="316" t="s">
        <v>221</v>
      </c>
      <c r="C197" s="330">
        <v>5064000</v>
      </c>
      <c r="D197" s="330">
        <v>19673823</v>
      </c>
      <c r="E197" s="330">
        <v>16689073</v>
      </c>
      <c r="F197" s="330">
        <v>16689073</v>
      </c>
      <c r="G197" s="313"/>
      <c r="H197" s="313"/>
      <c r="I197" s="313"/>
      <c r="J197" s="99"/>
    </row>
    <row r="198" spans="1:10" ht="18">
      <c r="A198" s="3"/>
      <c r="B198" s="316" t="s">
        <v>222</v>
      </c>
      <c r="C198" s="330">
        <v>1758</v>
      </c>
      <c r="D198" s="330">
        <v>0</v>
      </c>
      <c r="E198" s="330">
        <v>0</v>
      </c>
      <c r="F198" s="330">
        <v>0</v>
      </c>
      <c r="G198" s="313"/>
      <c r="H198" s="313"/>
      <c r="I198" s="313"/>
      <c r="J198" s="99"/>
    </row>
    <row r="199" spans="1:10" ht="18">
      <c r="A199" s="3"/>
      <c r="B199" s="316" t="s">
        <v>223</v>
      </c>
      <c r="C199" s="330">
        <v>12960192</v>
      </c>
      <c r="D199" s="330">
        <v>10842789</v>
      </c>
      <c r="E199" s="330">
        <v>13141590</v>
      </c>
      <c r="F199" s="330">
        <v>11388952</v>
      </c>
      <c r="G199" s="313"/>
      <c r="H199" s="313"/>
      <c r="I199" s="313"/>
      <c r="J199" s="99"/>
    </row>
    <row r="200" spans="1:10" ht="18">
      <c r="A200" s="3"/>
      <c r="B200" s="316" t="s">
        <v>241</v>
      </c>
      <c r="C200" s="330">
        <v>452133</v>
      </c>
      <c r="D200" s="330">
        <v>452133</v>
      </c>
      <c r="E200" s="330">
        <v>483407</v>
      </c>
      <c r="F200" s="330">
        <v>483407</v>
      </c>
      <c r="G200" s="313"/>
      <c r="H200" s="313"/>
      <c r="I200" s="313"/>
      <c r="J200" s="99"/>
    </row>
    <row r="201" spans="1:10" ht="18">
      <c r="A201" s="3"/>
      <c r="B201" s="318" t="s">
        <v>59</v>
      </c>
      <c r="C201" s="331">
        <f>SUM(C192:C200)</f>
        <v>36016784</v>
      </c>
      <c r="D201" s="331">
        <f>SUM(D192:D200)</f>
        <v>50488098</v>
      </c>
      <c r="E201" s="331">
        <f>SUM(E192:E200)</f>
        <v>49008636</v>
      </c>
      <c r="F201" s="331">
        <f>SUM(F192:F200)</f>
        <v>47531676</v>
      </c>
      <c r="G201" s="313"/>
      <c r="H201" s="313"/>
      <c r="I201" s="313"/>
      <c r="J201" s="99"/>
    </row>
    <row r="202" spans="1:10" ht="18">
      <c r="A202" s="3"/>
      <c r="B202" s="321"/>
      <c r="C202" s="330"/>
      <c r="D202" s="330"/>
      <c r="E202" s="330"/>
      <c r="F202" s="330"/>
      <c r="G202" s="313"/>
      <c r="H202" s="313"/>
      <c r="I202" s="313"/>
      <c r="J202" s="99"/>
    </row>
    <row r="203" spans="1:10" ht="18">
      <c r="A203" s="3"/>
      <c r="B203" s="328" t="s">
        <v>62</v>
      </c>
      <c r="C203" s="355"/>
      <c r="D203" s="355"/>
      <c r="E203" s="355"/>
      <c r="F203" s="355"/>
      <c r="G203" s="313"/>
      <c r="H203" s="313"/>
      <c r="I203" s="313"/>
      <c r="J203" s="99"/>
    </row>
    <row r="204" spans="1:10" ht="18">
      <c r="A204" s="3"/>
      <c r="B204" s="356" t="s">
        <v>18</v>
      </c>
      <c r="C204" s="355">
        <v>0</v>
      </c>
      <c r="D204" s="355">
        <v>0</v>
      </c>
      <c r="E204" s="355"/>
      <c r="F204" s="355"/>
      <c r="G204" s="313"/>
      <c r="H204" s="313"/>
      <c r="I204" s="313"/>
      <c r="J204" s="99"/>
    </row>
    <row r="205" spans="1:10" ht="18">
      <c r="A205" s="3"/>
      <c r="B205" s="356" t="s">
        <v>218</v>
      </c>
      <c r="C205" s="355">
        <v>0</v>
      </c>
      <c r="D205" s="355">
        <v>0</v>
      </c>
      <c r="E205" s="355"/>
      <c r="F205" s="355"/>
      <c r="G205" s="313"/>
      <c r="H205" s="313"/>
      <c r="I205" s="313"/>
      <c r="J205" s="99"/>
    </row>
    <row r="206" spans="1:10" ht="18">
      <c r="A206" s="3"/>
      <c r="B206" s="356" t="s">
        <v>19</v>
      </c>
      <c r="C206" s="355">
        <v>0</v>
      </c>
      <c r="D206" s="355">
        <v>0</v>
      </c>
      <c r="E206" s="355"/>
      <c r="F206" s="355"/>
      <c r="G206" s="313"/>
      <c r="H206" s="313"/>
      <c r="I206" s="313"/>
      <c r="J206" s="99"/>
    </row>
    <row r="207" spans="1:10" ht="18">
      <c r="A207" s="3"/>
      <c r="B207" s="356" t="s">
        <v>219</v>
      </c>
      <c r="C207" s="355">
        <v>0</v>
      </c>
      <c r="D207" s="355">
        <v>0</v>
      </c>
      <c r="E207" s="355"/>
      <c r="F207" s="355"/>
      <c r="G207" s="313"/>
      <c r="H207" s="313"/>
      <c r="I207" s="313"/>
      <c r="J207" s="99"/>
    </row>
    <row r="208" spans="1:10" ht="18">
      <c r="A208" s="3"/>
      <c r="B208" s="356" t="s">
        <v>220</v>
      </c>
      <c r="C208" s="355">
        <v>130000</v>
      </c>
      <c r="D208" s="355">
        <v>160000</v>
      </c>
      <c r="E208" s="355">
        <v>130000</v>
      </c>
      <c r="F208" s="355">
        <v>130000</v>
      </c>
      <c r="G208" s="313"/>
      <c r="H208" s="313"/>
      <c r="I208" s="313"/>
      <c r="J208" s="99"/>
    </row>
    <row r="209" spans="1:10" ht="18">
      <c r="A209" s="3"/>
      <c r="B209" s="356" t="s">
        <v>221</v>
      </c>
      <c r="C209" s="355">
        <v>0</v>
      </c>
      <c r="D209" s="355">
        <v>3800000</v>
      </c>
      <c r="E209" s="355">
        <v>3800000</v>
      </c>
      <c r="F209" s="355">
        <v>4836320</v>
      </c>
      <c r="G209" s="313"/>
      <c r="H209" s="313"/>
      <c r="I209" s="313"/>
      <c r="J209" s="99"/>
    </row>
    <row r="210" spans="1:10" ht="18">
      <c r="A210" s="3"/>
      <c r="B210" s="356" t="s">
        <v>222</v>
      </c>
      <c r="C210" s="355">
        <v>0</v>
      </c>
      <c r="D210" s="355">
        <v>0</v>
      </c>
      <c r="E210" s="355"/>
      <c r="F210" s="355"/>
      <c r="G210" s="313"/>
      <c r="H210" s="313"/>
      <c r="I210" s="313"/>
      <c r="J210" s="99"/>
    </row>
    <row r="211" spans="1:10" ht="18">
      <c r="A211" s="3"/>
      <c r="B211" s="356" t="s">
        <v>223</v>
      </c>
      <c r="C211" s="355">
        <v>0</v>
      </c>
      <c r="D211" s="355">
        <v>0</v>
      </c>
      <c r="E211" s="355"/>
      <c r="F211" s="355"/>
      <c r="G211" s="313"/>
      <c r="H211" s="313"/>
      <c r="I211" s="313"/>
      <c r="J211" s="99"/>
    </row>
    <row r="212" spans="1:10" ht="18">
      <c r="A212" s="3"/>
      <c r="B212" s="328" t="s">
        <v>59</v>
      </c>
      <c r="C212" s="357">
        <f t="shared" ref="C212:F212" si="0">SUM(C204:C211)</f>
        <v>130000</v>
      </c>
      <c r="D212" s="357">
        <f t="shared" si="0"/>
        <v>3960000</v>
      </c>
      <c r="E212" s="357">
        <f t="shared" si="0"/>
        <v>3930000</v>
      </c>
      <c r="F212" s="357">
        <f t="shared" si="0"/>
        <v>4966320</v>
      </c>
      <c r="G212" s="313"/>
      <c r="H212" s="313"/>
      <c r="I212" s="313"/>
      <c r="J212" s="99"/>
    </row>
    <row r="213" spans="1:10" ht="18">
      <c r="A213" s="3"/>
      <c r="B213" s="321"/>
      <c r="C213" s="321"/>
      <c r="D213" s="321"/>
      <c r="E213" s="321"/>
      <c r="F213" s="321"/>
      <c r="G213" s="313"/>
      <c r="H213" s="313"/>
      <c r="I213" s="313"/>
      <c r="J213" s="99"/>
    </row>
    <row r="214" spans="1:10" ht="18">
      <c r="A214" s="3"/>
      <c r="B214" s="318" t="s">
        <v>246</v>
      </c>
      <c r="C214" s="331"/>
      <c r="D214" s="331"/>
      <c r="E214" s="331"/>
      <c r="F214" s="331"/>
      <c r="G214" s="313"/>
      <c r="H214" s="313"/>
      <c r="I214" s="313"/>
      <c r="J214" s="99"/>
    </row>
    <row r="215" spans="1:10" ht="18">
      <c r="A215" s="3"/>
      <c r="B215" s="318"/>
      <c r="C215" s="331"/>
      <c r="D215" s="331"/>
      <c r="E215" s="331"/>
      <c r="F215" s="331"/>
      <c r="G215" s="313"/>
      <c r="H215" s="313"/>
      <c r="I215" s="313"/>
      <c r="J215" s="99"/>
    </row>
    <row r="216" spans="1:10" ht="18">
      <c r="A216" s="3"/>
      <c r="B216" s="318" t="s">
        <v>242</v>
      </c>
      <c r="C216" s="332"/>
      <c r="D216" s="332"/>
      <c r="E216" s="332"/>
      <c r="F216" s="332"/>
      <c r="G216" s="313"/>
      <c r="H216" s="313"/>
      <c r="I216" s="313"/>
      <c r="J216" s="99"/>
    </row>
    <row r="217" spans="1:10" ht="18">
      <c r="A217" s="3"/>
      <c r="B217" s="316" t="s">
        <v>18</v>
      </c>
      <c r="C217" s="330">
        <f>SUM(C192,C204)</f>
        <v>4588648</v>
      </c>
      <c r="D217" s="330">
        <f>SUM(D192,D204)</f>
        <v>4612848</v>
      </c>
      <c r="E217" s="330">
        <f>SUM(E192,E204)</f>
        <v>4737024</v>
      </c>
      <c r="F217" s="330">
        <f>SUM(F192,F204)</f>
        <v>4987024</v>
      </c>
      <c r="G217" s="313"/>
      <c r="H217" s="313"/>
      <c r="I217" s="313"/>
      <c r="J217" s="99"/>
    </row>
    <row r="218" spans="1:10" ht="18">
      <c r="A218" s="3"/>
      <c r="B218" s="316" t="s">
        <v>218</v>
      </c>
      <c r="C218" s="330">
        <f t="shared" ref="C218:F218" si="1">SUM(C193,C205)</f>
        <v>890000</v>
      </c>
      <c r="D218" s="330">
        <f t="shared" si="1"/>
        <v>890000</v>
      </c>
      <c r="E218" s="330">
        <f t="shared" si="1"/>
        <v>822688</v>
      </c>
      <c r="F218" s="330">
        <f t="shared" si="1"/>
        <v>822688</v>
      </c>
      <c r="G218" s="313"/>
      <c r="H218" s="313"/>
      <c r="I218" s="313"/>
      <c r="J218" s="99"/>
    </row>
    <row r="219" spans="1:10" ht="18">
      <c r="A219" s="3"/>
      <c r="B219" s="316" t="s">
        <v>19</v>
      </c>
      <c r="C219" s="330">
        <f>SUM(C194)</f>
        <v>5710000</v>
      </c>
      <c r="D219" s="330">
        <f>SUM(D194,D206)</f>
        <v>7457835</v>
      </c>
      <c r="E219" s="330">
        <f>SUM(E194,E206)</f>
        <v>6921098</v>
      </c>
      <c r="F219" s="330">
        <f>SUM(F194,F206)</f>
        <v>6921098</v>
      </c>
      <c r="G219" s="313"/>
      <c r="H219" s="313"/>
      <c r="I219" s="313"/>
      <c r="J219" s="99"/>
    </row>
    <row r="220" spans="1:10" ht="18">
      <c r="A220" s="3"/>
      <c r="B220" s="316" t="s">
        <v>382</v>
      </c>
      <c r="C220" s="330">
        <f t="shared" ref="C220" si="2">SUM(C195,C207)</f>
        <v>1274500</v>
      </c>
      <c r="D220" s="330">
        <f>SUM(D195)</f>
        <v>1253500</v>
      </c>
      <c r="E220" s="330">
        <f>SUM(E195)</f>
        <v>891000</v>
      </c>
      <c r="F220" s="330">
        <f>SUM(F195)</f>
        <v>891000</v>
      </c>
      <c r="G220" s="313"/>
      <c r="H220" s="313"/>
      <c r="I220" s="313"/>
      <c r="J220" s="99"/>
    </row>
    <row r="221" spans="1:10" ht="18">
      <c r="A221" s="3"/>
      <c r="B221" s="316" t="s">
        <v>220</v>
      </c>
      <c r="C221" s="330">
        <f>SUM(C196,C208)</f>
        <v>5205553</v>
      </c>
      <c r="D221" s="330">
        <f>SUM(D196,D208)</f>
        <v>5465170</v>
      </c>
      <c r="E221" s="330">
        <f>SUM(E196,E208)</f>
        <v>5452756</v>
      </c>
      <c r="F221" s="330">
        <f>SUM(F196,F208)</f>
        <v>5478434</v>
      </c>
      <c r="G221" s="313"/>
      <c r="H221" s="313"/>
      <c r="I221" s="313"/>
      <c r="J221" s="99"/>
    </row>
    <row r="222" spans="1:10" ht="18">
      <c r="A222" s="3"/>
      <c r="B222" s="316" t="s">
        <v>221</v>
      </c>
      <c r="C222" s="330">
        <f>C197</f>
        <v>5064000</v>
      </c>
      <c r="D222" s="330">
        <f>SUM(D197,D209)</f>
        <v>23473823</v>
      </c>
      <c r="E222" s="330">
        <f>SUM(E197,E209)</f>
        <v>20489073</v>
      </c>
      <c r="F222" s="330">
        <f>SUM(F197,F209)</f>
        <v>21525393</v>
      </c>
      <c r="G222" s="313"/>
      <c r="H222" s="313"/>
      <c r="I222" s="313"/>
      <c r="J222" s="99"/>
    </row>
    <row r="223" spans="1:10" ht="18">
      <c r="A223" s="3"/>
      <c r="B223" s="316" t="s">
        <v>222</v>
      </c>
      <c r="C223" s="330">
        <v>1758</v>
      </c>
      <c r="D223" s="330">
        <v>0</v>
      </c>
      <c r="E223" s="330">
        <v>0</v>
      </c>
      <c r="F223" s="330">
        <v>0</v>
      </c>
      <c r="G223" s="313"/>
      <c r="H223" s="313"/>
      <c r="I223" s="313"/>
      <c r="J223" s="99"/>
    </row>
    <row r="224" spans="1:10" ht="18">
      <c r="A224" s="3"/>
      <c r="B224" s="316" t="s">
        <v>223</v>
      </c>
      <c r="C224" s="330">
        <v>12960192</v>
      </c>
      <c r="D224" s="330">
        <f>SUM(D199,D211)</f>
        <v>10842789</v>
      </c>
      <c r="E224" s="330">
        <f>SUM(E199,E211)</f>
        <v>13141590</v>
      </c>
      <c r="F224" s="330">
        <f>SUM(F199,F211)</f>
        <v>11388952</v>
      </c>
      <c r="G224" s="313"/>
      <c r="H224" s="313"/>
      <c r="I224" s="313"/>
      <c r="J224" s="99"/>
    </row>
    <row r="225" spans="1:10" ht="18">
      <c r="A225" s="3"/>
      <c r="B225" s="316" t="s">
        <v>241</v>
      </c>
      <c r="C225" s="330">
        <v>452133</v>
      </c>
      <c r="D225" s="330">
        <v>452133</v>
      </c>
      <c r="E225" s="330">
        <v>483407</v>
      </c>
      <c r="F225" s="330">
        <v>483407</v>
      </c>
      <c r="G225" s="313"/>
      <c r="H225" s="313"/>
      <c r="I225" s="313"/>
      <c r="J225" s="99"/>
    </row>
    <row r="226" spans="1:10" ht="18">
      <c r="A226" s="3"/>
      <c r="B226" s="318" t="s">
        <v>59</v>
      </c>
      <c r="C226" s="331">
        <f t="shared" ref="C226:F226" si="3">SUM(C217:C225)</f>
        <v>36146784</v>
      </c>
      <c r="D226" s="331">
        <f t="shared" si="3"/>
        <v>54448098</v>
      </c>
      <c r="E226" s="331">
        <f t="shared" si="3"/>
        <v>52938636</v>
      </c>
      <c r="F226" s="331">
        <f t="shared" si="3"/>
        <v>52497996</v>
      </c>
      <c r="G226" s="313"/>
      <c r="H226" s="313"/>
      <c r="I226" s="313"/>
      <c r="J226" s="99"/>
    </row>
    <row r="227" spans="1:10" ht="18">
      <c r="A227" s="5"/>
      <c r="B227" s="317"/>
      <c r="C227" s="333"/>
      <c r="D227" s="333"/>
      <c r="E227" s="333"/>
      <c r="F227" s="333"/>
      <c r="G227" s="313"/>
      <c r="H227" s="313"/>
      <c r="I227" s="313"/>
      <c r="J227" s="99"/>
    </row>
    <row r="228" spans="1:10">
      <c r="A228" s="102"/>
      <c r="B228" s="7"/>
      <c r="C228" s="101"/>
      <c r="D228" s="101"/>
      <c r="E228" s="101"/>
      <c r="F228" s="101"/>
      <c r="G228" s="101"/>
      <c r="H228" s="101"/>
      <c r="I228" s="101"/>
      <c r="J228" s="99"/>
    </row>
    <row r="229" spans="1:10">
      <c r="A229" s="102"/>
      <c r="B229" s="103"/>
      <c r="C229" s="101"/>
      <c r="D229" s="101"/>
      <c r="E229" s="101"/>
      <c r="F229" s="101"/>
      <c r="G229" s="101"/>
      <c r="H229" s="101"/>
      <c r="I229" s="101"/>
      <c r="J229" s="99"/>
    </row>
    <row r="230" spans="1:10">
      <c r="A230" s="102"/>
      <c r="B230" s="111"/>
      <c r="C230" s="101"/>
      <c r="D230" s="101"/>
      <c r="E230" s="101"/>
      <c r="F230" s="101"/>
      <c r="G230" s="101"/>
      <c r="H230" s="101"/>
      <c r="I230" s="101"/>
      <c r="J230" s="99"/>
    </row>
    <row r="231" spans="1:10">
      <c r="A231" s="102"/>
      <c r="B231" s="105"/>
      <c r="C231" s="101"/>
      <c r="D231" s="101"/>
      <c r="E231" s="101"/>
      <c r="F231" s="101"/>
      <c r="G231" s="101"/>
      <c r="H231" s="101"/>
      <c r="I231" s="101"/>
      <c r="J231" s="99"/>
    </row>
    <row r="232" spans="1:10">
      <c r="A232" s="102"/>
      <c r="B232" s="105"/>
      <c r="C232" s="101"/>
      <c r="D232" s="101"/>
      <c r="E232" s="101"/>
      <c r="F232" s="101"/>
      <c r="G232" s="101"/>
      <c r="H232" s="101"/>
      <c r="I232" s="101"/>
      <c r="J232" s="99"/>
    </row>
    <row r="233" spans="1:10">
      <c r="A233" s="102"/>
      <c r="B233" s="105"/>
      <c r="C233" s="101"/>
      <c r="D233" s="101"/>
      <c r="E233" s="101"/>
      <c r="F233" s="101"/>
      <c r="G233" s="101"/>
      <c r="H233" s="101"/>
      <c r="I233" s="101"/>
      <c r="J233" s="99"/>
    </row>
    <row r="234" spans="1:10">
      <c r="A234" s="102"/>
      <c r="B234" s="105"/>
      <c r="C234" s="101"/>
      <c r="D234" s="101"/>
      <c r="E234" s="101"/>
      <c r="F234" s="101"/>
      <c r="G234" s="101"/>
      <c r="H234" s="101"/>
      <c r="I234" s="101"/>
      <c r="J234" s="99"/>
    </row>
    <row r="235" spans="1:10">
      <c r="A235" s="102"/>
      <c r="B235" s="105"/>
      <c r="C235" s="101"/>
      <c r="D235" s="101"/>
      <c r="E235" s="101"/>
      <c r="F235" s="101"/>
      <c r="G235" s="101"/>
      <c r="H235" s="101"/>
      <c r="I235" s="101"/>
      <c r="J235" s="99"/>
    </row>
    <row r="236" spans="1:10">
      <c r="A236" s="102"/>
      <c r="B236" s="105"/>
      <c r="C236" s="101"/>
      <c r="D236" s="101"/>
      <c r="E236" s="101"/>
      <c r="F236" s="101"/>
      <c r="G236" s="101"/>
      <c r="H236" s="101"/>
      <c r="I236" s="101"/>
      <c r="J236" s="99"/>
    </row>
    <row r="237" spans="1:10">
      <c r="A237" s="102"/>
      <c r="B237" s="107"/>
      <c r="C237" s="101"/>
      <c r="D237" s="101"/>
      <c r="E237" s="101"/>
      <c r="F237" s="101"/>
      <c r="G237" s="101"/>
      <c r="H237" s="101"/>
      <c r="I237" s="101"/>
      <c r="J237" s="99"/>
    </row>
    <row r="238" spans="1:10">
      <c r="A238" s="102"/>
      <c r="B238" s="7"/>
      <c r="C238" s="101"/>
      <c r="D238" s="101"/>
      <c r="E238" s="101"/>
      <c r="F238" s="101"/>
      <c r="G238" s="101"/>
      <c r="H238" s="101"/>
      <c r="I238" s="101"/>
      <c r="J238" s="99"/>
    </row>
    <row r="239" spans="1:10">
      <c r="C239" s="101"/>
      <c r="D239" s="101"/>
      <c r="E239" s="101"/>
      <c r="F239" s="101"/>
      <c r="G239" s="101"/>
      <c r="H239" s="101"/>
      <c r="I239" s="101"/>
      <c r="J239" s="99"/>
    </row>
    <row r="240" spans="1:10">
      <c r="C240" s="101"/>
      <c r="D240" s="101"/>
      <c r="E240" s="101"/>
      <c r="F240" s="101"/>
      <c r="G240" s="101"/>
      <c r="H240" s="101"/>
      <c r="I240" s="101"/>
      <c r="J240" s="99"/>
    </row>
    <row r="241" spans="1:10">
      <c r="C241" s="101"/>
      <c r="D241" s="101"/>
      <c r="E241" s="101"/>
      <c r="F241" s="101"/>
      <c r="G241" s="101"/>
      <c r="H241" s="101"/>
      <c r="I241" s="101"/>
      <c r="J241" s="99"/>
    </row>
    <row r="242" spans="1:10">
      <c r="C242" s="101"/>
      <c r="D242" s="101"/>
      <c r="E242" s="101"/>
      <c r="F242" s="101"/>
      <c r="G242" s="101"/>
      <c r="H242" s="101"/>
      <c r="I242" s="101"/>
      <c r="J242" s="99"/>
    </row>
    <row r="243" spans="1:10">
      <c r="C243" s="101"/>
      <c r="D243" s="101"/>
      <c r="E243" s="101"/>
      <c r="F243" s="101"/>
      <c r="G243" s="101"/>
      <c r="H243" s="101"/>
      <c r="I243" s="101"/>
      <c r="J243" s="99"/>
    </row>
    <row r="244" spans="1:10">
      <c r="C244" s="101"/>
      <c r="D244" s="101"/>
      <c r="E244" s="101"/>
      <c r="F244" s="101"/>
      <c r="G244" s="101"/>
      <c r="H244" s="101"/>
      <c r="I244" s="101"/>
      <c r="J244" s="99"/>
    </row>
    <row r="245" spans="1:10">
      <c r="C245" s="101"/>
      <c r="D245" s="101"/>
      <c r="E245" s="101"/>
      <c r="F245" s="101"/>
      <c r="G245" s="101"/>
      <c r="H245" s="101"/>
      <c r="I245" s="101"/>
      <c r="J245" s="99"/>
    </row>
    <row r="246" spans="1:10">
      <c r="C246" s="101"/>
      <c r="D246" s="101"/>
      <c r="E246" s="101"/>
      <c r="F246" s="101"/>
      <c r="G246" s="101"/>
      <c r="H246" s="101"/>
      <c r="I246" s="101"/>
      <c r="J246" s="99"/>
    </row>
    <row r="247" spans="1:10">
      <c r="C247" s="101"/>
      <c r="D247" s="101"/>
      <c r="E247" s="101"/>
      <c r="F247" s="101"/>
      <c r="G247" s="101"/>
      <c r="H247" s="101"/>
      <c r="I247" s="101"/>
      <c r="J247" s="99"/>
    </row>
    <row r="248" spans="1:10">
      <c r="A248" s="102"/>
      <c r="B248" s="7"/>
      <c r="C248" s="101"/>
      <c r="D248" s="101"/>
      <c r="E248" s="101"/>
      <c r="F248" s="101"/>
      <c r="G248" s="101"/>
      <c r="H248" s="101"/>
      <c r="I248" s="101"/>
      <c r="J248" s="99"/>
    </row>
    <row r="249" spans="1:10">
      <c r="A249" s="102"/>
      <c r="B249" s="103"/>
      <c r="C249" s="101"/>
      <c r="D249" s="101"/>
      <c r="E249" s="101"/>
      <c r="F249" s="101"/>
      <c r="G249" s="101"/>
      <c r="H249" s="101"/>
      <c r="I249" s="101"/>
      <c r="J249" s="99"/>
    </row>
    <row r="250" spans="1:10">
      <c r="A250" s="102"/>
      <c r="B250" s="104"/>
      <c r="C250" s="101"/>
      <c r="D250" s="101"/>
      <c r="E250" s="101"/>
      <c r="F250" s="101"/>
      <c r="G250" s="101"/>
      <c r="H250" s="101"/>
      <c r="I250" s="101"/>
      <c r="J250" s="99"/>
    </row>
    <row r="251" spans="1:10">
      <c r="A251" s="102"/>
      <c r="B251" s="105"/>
      <c r="C251" s="101"/>
      <c r="D251" s="101"/>
      <c r="E251" s="101"/>
      <c r="F251" s="101"/>
      <c r="G251" s="101"/>
      <c r="H251" s="101"/>
      <c r="I251" s="101"/>
      <c r="J251" s="99"/>
    </row>
    <row r="252" spans="1:10">
      <c r="A252" s="102"/>
      <c r="B252" s="105"/>
      <c r="C252" s="101"/>
      <c r="D252" s="101"/>
      <c r="E252" s="101"/>
      <c r="F252" s="101"/>
      <c r="G252" s="101"/>
      <c r="H252" s="101"/>
      <c r="I252" s="101"/>
      <c r="J252" s="99"/>
    </row>
    <row r="253" spans="1:10">
      <c r="A253" s="102"/>
      <c r="B253" s="105"/>
      <c r="C253" s="101"/>
      <c r="D253" s="101"/>
      <c r="E253" s="101"/>
      <c r="F253" s="101"/>
      <c r="G253" s="101"/>
      <c r="H253" s="101"/>
      <c r="I253" s="101"/>
      <c r="J253" s="99"/>
    </row>
    <row r="254" spans="1:10">
      <c r="A254" s="102"/>
      <c r="B254" s="105"/>
      <c r="C254" s="101"/>
      <c r="D254" s="101"/>
      <c r="E254" s="101"/>
      <c r="F254" s="101"/>
      <c r="G254" s="101"/>
      <c r="H254" s="101"/>
      <c r="I254" s="101"/>
      <c r="J254" s="99"/>
    </row>
    <row r="255" spans="1:10">
      <c r="A255" s="102"/>
      <c r="B255" s="105"/>
      <c r="C255" s="101"/>
      <c r="D255" s="101"/>
      <c r="E255" s="101"/>
      <c r="F255" s="101"/>
      <c r="G255" s="101"/>
      <c r="H255" s="101"/>
      <c r="I255" s="101"/>
      <c r="J255" s="99"/>
    </row>
    <row r="256" spans="1:10">
      <c r="A256" s="102"/>
      <c r="B256" s="105"/>
      <c r="C256" s="101"/>
      <c r="D256" s="101"/>
      <c r="E256" s="101"/>
      <c r="F256" s="101"/>
      <c r="G256" s="101"/>
      <c r="H256" s="101"/>
      <c r="I256" s="101"/>
      <c r="J256" s="99"/>
    </row>
    <row r="257" spans="1:10">
      <c r="A257" s="102"/>
      <c r="B257" s="106"/>
      <c r="C257" s="101"/>
      <c r="D257" s="101"/>
      <c r="E257" s="101"/>
      <c r="F257" s="101"/>
      <c r="G257" s="101"/>
      <c r="H257" s="101"/>
      <c r="I257" s="101"/>
      <c r="J257" s="99"/>
    </row>
    <row r="258" spans="1:10">
      <c r="A258" s="102"/>
      <c r="B258" s="7"/>
      <c r="C258" s="101"/>
      <c r="D258" s="101"/>
      <c r="E258" s="101"/>
      <c r="F258" s="101"/>
      <c r="G258" s="101"/>
      <c r="H258" s="101"/>
      <c r="I258" s="101"/>
      <c r="J258" s="99"/>
    </row>
    <row r="259" spans="1:10">
      <c r="A259" s="102"/>
      <c r="B259" s="103"/>
      <c r="C259" s="101"/>
      <c r="D259" s="101"/>
      <c r="E259" s="101"/>
      <c r="F259" s="101"/>
      <c r="G259" s="101"/>
      <c r="H259" s="101"/>
      <c r="I259" s="101"/>
      <c r="J259" s="99"/>
    </row>
    <row r="260" spans="1:10">
      <c r="A260" s="102"/>
      <c r="B260" s="104"/>
      <c r="C260" s="101"/>
      <c r="D260" s="101"/>
      <c r="E260" s="101"/>
      <c r="F260" s="101"/>
      <c r="G260" s="101"/>
      <c r="H260" s="101"/>
      <c r="I260" s="101"/>
      <c r="J260" s="99"/>
    </row>
    <row r="261" spans="1:10">
      <c r="A261" s="102"/>
      <c r="B261" s="105"/>
      <c r="C261" s="101"/>
      <c r="D261" s="101"/>
      <c r="E261" s="101"/>
      <c r="F261" s="101"/>
      <c r="G261" s="101"/>
      <c r="H261" s="101"/>
      <c r="I261" s="101"/>
      <c r="J261" s="99"/>
    </row>
    <row r="262" spans="1:10">
      <c r="A262" s="102"/>
      <c r="B262" s="105"/>
      <c r="C262" s="101"/>
      <c r="D262" s="101"/>
      <c r="E262" s="101"/>
      <c r="F262" s="101"/>
      <c r="G262" s="101"/>
      <c r="H262" s="101"/>
      <c r="I262" s="101"/>
      <c r="J262" s="99"/>
    </row>
    <row r="263" spans="1:10">
      <c r="A263" s="102"/>
      <c r="B263" s="105"/>
      <c r="C263" s="101"/>
      <c r="D263" s="101"/>
      <c r="E263" s="101"/>
      <c r="F263" s="101"/>
      <c r="G263" s="101"/>
      <c r="H263" s="101"/>
      <c r="I263" s="101"/>
      <c r="J263" s="99"/>
    </row>
    <row r="264" spans="1:10">
      <c r="A264" s="102"/>
      <c r="B264" s="105"/>
      <c r="C264" s="101"/>
      <c r="D264" s="101"/>
      <c r="E264" s="101"/>
      <c r="F264" s="101"/>
      <c r="G264" s="101"/>
      <c r="H264" s="101"/>
      <c r="I264" s="101"/>
      <c r="J264" s="99"/>
    </row>
    <row r="265" spans="1:10">
      <c r="A265" s="102"/>
      <c r="B265" s="105"/>
      <c r="C265" s="101"/>
      <c r="D265" s="101"/>
      <c r="E265" s="101"/>
      <c r="F265" s="101"/>
      <c r="G265" s="101"/>
      <c r="H265" s="101"/>
      <c r="I265" s="101"/>
      <c r="J265" s="99"/>
    </row>
    <row r="266" spans="1:10">
      <c r="A266" s="102"/>
      <c r="B266" s="105"/>
      <c r="C266" s="101"/>
      <c r="D266" s="101"/>
      <c r="E266" s="101"/>
      <c r="F266" s="101"/>
      <c r="G266" s="101"/>
      <c r="H266" s="101"/>
      <c r="I266" s="101"/>
      <c r="J266" s="99"/>
    </row>
    <row r="267" spans="1:10">
      <c r="A267" s="102"/>
      <c r="B267" s="107"/>
      <c r="C267" s="101"/>
      <c r="D267" s="101"/>
      <c r="E267" s="101"/>
      <c r="F267" s="101"/>
      <c r="G267" s="101"/>
      <c r="H267" s="101"/>
      <c r="I267" s="101"/>
      <c r="J267" s="99"/>
    </row>
    <row r="268" spans="1:10">
      <c r="A268" s="102"/>
      <c r="B268" s="7"/>
      <c r="C268" s="101"/>
      <c r="D268" s="101"/>
      <c r="E268" s="101"/>
      <c r="F268" s="101"/>
      <c r="G268" s="101"/>
      <c r="H268" s="101"/>
      <c r="I268" s="101"/>
      <c r="J268" s="99"/>
    </row>
    <row r="269" spans="1:10">
      <c r="C269" s="101"/>
      <c r="D269" s="101"/>
      <c r="E269" s="101"/>
      <c r="F269" s="101"/>
      <c r="G269" s="101"/>
      <c r="H269" s="101"/>
      <c r="I269" s="101"/>
      <c r="J269" s="99"/>
    </row>
    <row r="270" spans="1:10">
      <c r="C270" s="101"/>
      <c r="D270" s="101"/>
      <c r="E270" s="101"/>
      <c r="F270" s="101"/>
      <c r="G270" s="101"/>
      <c r="H270" s="101"/>
      <c r="I270" s="101"/>
      <c r="J270" s="99"/>
    </row>
    <row r="271" spans="1:10">
      <c r="C271" s="101"/>
      <c r="D271" s="101"/>
      <c r="E271" s="101"/>
      <c r="F271" s="101"/>
      <c r="G271" s="101"/>
      <c r="H271" s="101"/>
      <c r="I271" s="101"/>
      <c r="J271" s="99"/>
    </row>
    <row r="272" spans="1:10">
      <c r="C272" s="101"/>
      <c r="D272" s="101"/>
      <c r="E272" s="101"/>
      <c r="F272" s="101"/>
      <c r="G272" s="101"/>
      <c r="H272" s="101"/>
      <c r="I272" s="101"/>
      <c r="J272" s="99"/>
    </row>
    <row r="273" spans="1:10">
      <c r="C273" s="101"/>
      <c r="D273" s="101"/>
      <c r="E273" s="101"/>
      <c r="F273" s="101"/>
      <c r="G273" s="101"/>
      <c r="H273" s="101"/>
      <c r="I273" s="101"/>
      <c r="J273" s="99"/>
    </row>
    <row r="274" spans="1:10">
      <c r="C274" s="101"/>
      <c r="D274" s="101"/>
      <c r="E274" s="101"/>
      <c r="F274" s="101"/>
      <c r="G274" s="101"/>
      <c r="H274" s="101"/>
      <c r="I274" s="101"/>
      <c r="J274" s="99"/>
    </row>
    <row r="275" spans="1:10">
      <c r="C275" s="101"/>
      <c r="D275" s="101"/>
      <c r="E275" s="101"/>
      <c r="F275" s="101"/>
      <c r="G275" s="101"/>
      <c r="H275" s="101"/>
      <c r="I275" s="101"/>
      <c r="J275" s="99"/>
    </row>
    <row r="276" spans="1:10">
      <c r="C276" s="101"/>
      <c r="D276" s="101"/>
      <c r="E276" s="101"/>
      <c r="F276" s="101"/>
      <c r="G276" s="101"/>
      <c r="H276" s="101"/>
      <c r="I276" s="101"/>
      <c r="J276" s="99"/>
    </row>
    <row r="277" spans="1:10">
      <c r="C277" s="101"/>
      <c r="D277" s="101"/>
      <c r="E277" s="101"/>
      <c r="F277" s="101"/>
      <c r="G277" s="101"/>
      <c r="H277" s="101"/>
      <c r="I277" s="101"/>
      <c r="J277" s="99"/>
    </row>
    <row r="278" spans="1:10">
      <c r="C278" s="101"/>
      <c r="D278" s="101"/>
      <c r="E278" s="101"/>
      <c r="F278" s="101"/>
      <c r="G278" s="101"/>
      <c r="H278" s="101"/>
      <c r="I278" s="101"/>
      <c r="J278" s="99"/>
    </row>
    <row r="279" spans="1:10" ht="48" customHeight="1">
      <c r="C279" s="101"/>
      <c r="D279" s="101"/>
      <c r="E279" s="101"/>
      <c r="F279" s="101"/>
      <c r="G279" s="101"/>
      <c r="H279" s="101"/>
      <c r="I279" s="101"/>
      <c r="J279" s="99"/>
    </row>
    <row r="280" spans="1:10">
      <c r="C280" s="101"/>
      <c r="D280" s="101"/>
      <c r="E280" s="101"/>
      <c r="F280" s="101"/>
      <c r="G280" s="101"/>
      <c r="H280" s="101"/>
      <c r="I280" s="101"/>
      <c r="J280" s="99"/>
    </row>
    <row r="281" spans="1:10">
      <c r="C281" s="101"/>
      <c r="D281" s="101"/>
      <c r="E281" s="101"/>
      <c r="F281" s="101"/>
      <c r="G281" s="101"/>
      <c r="H281" s="101"/>
      <c r="I281" s="101"/>
      <c r="J281" s="99"/>
    </row>
    <row r="282" spans="1:10">
      <c r="C282" s="101"/>
      <c r="D282" s="101"/>
      <c r="E282" s="101"/>
      <c r="F282" s="101"/>
      <c r="G282" s="101"/>
      <c r="H282" s="101"/>
      <c r="I282" s="101"/>
      <c r="J282" s="99"/>
    </row>
    <row r="283" spans="1:10">
      <c r="C283" s="101"/>
      <c r="D283" s="101"/>
      <c r="E283" s="101"/>
      <c r="F283" s="101"/>
      <c r="G283" s="101"/>
      <c r="H283" s="101"/>
      <c r="I283" s="101"/>
      <c r="J283" s="99"/>
    </row>
    <row r="284" spans="1:10">
      <c r="C284" s="101"/>
      <c r="D284" s="101"/>
      <c r="E284" s="101"/>
      <c r="F284" s="101"/>
      <c r="G284" s="101"/>
      <c r="H284" s="101"/>
      <c r="I284" s="101"/>
      <c r="J284" s="99"/>
    </row>
    <row r="285" spans="1:10">
      <c r="C285" s="101"/>
      <c r="D285" s="101"/>
      <c r="E285" s="101"/>
      <c r="F285" s="101"/>
      <c r="G285" s="101"/>
      <c r="H285" s="101"/>
      <c r="I285" s="101"/>
      <c r="J285" s="99"/>
    </row>
    <row r="286" spans="1:10">
      <c r="C286" s="101"/>
      <c r="D286" s="101"/>
      <c r="E286" s="101"/>
      <c r="F286" s="101"/>
      <c r="G286" s="101"/>
      <c r="H286" s="101"/>
      <c r="I286" s="101"/>
      <c r="J286" s="99"/>
    </row>
    <row r="287" spans="1:10" ht="10.5" customHeight="1">
      <c r="A287" s="102"/>
      <c r="B287" s="105"/>
      <c r="C287" s="101"/>
      <c r="D287" s="101"/>
      <c r="E287" s="101"/>
      <c r="F287" s="101"/>
      <c r="G287" s="101"/>
      <c r="H287" s="101"/>
      <c r="I287" s="101"/>
      <c r="J287" s="99"/>
    </row>
    <row r="288" spans="1:10">
      <c r="A288" s="102"/>
      <c r="B288" s="108"/>
      <c r="C288" s="101"/>
      <c r="D288" s="101"/>
      <c r="E288" s="101"/>
      <c r="F288" s="101"/>
      <c r="G288" s="101"/>
      <c r="H288" s="101"/>
      <c r="I288" s="101"/>
      <c r="J288" s="99"/>
    </row>
    <row r="289" spans="1:10">
      <c r="A289" s="102"/>
      <c r="B289" s="104"/>
      <c r="C289" s="101"/>
      <c r="D289" s="101"/>
      <c r="E289" s="101"/>
      <c r="F289" s="101"/>
      <c r="G289" s="101"/>
      <c r="H289" s="101"/>
      <c r="I289" s="101"/>
      <c r="J289" s="99"/>
    </row>
    <row r="290" spans="1:10">
      <c r="A290" s="102"/>
      <c r="B290" s="105"/>
      <c r="C290" s="101"/>
      <c r="D290" s="101"/>
      <c r="E290" s="101"/>
      <c r="F290" s="101"/>
      <c r="G290" s="101"/>
      <c r="H290" s="101"/>
      <c r="I290" s="101"/>
      <c r="J290" s="99"/>
    </row>
    <row r="291" spans="1:10">
      <c r="A291" s="102"/>
      <c r="B291" s="105"/>
      <c r="C291" s="101"/>
      <c r="D291" s="101"/>
      <c r="E291" s="101"/>
      <c r="F291" s="101"/>
      <c r="G291" s="101"/>
      <c r="H291" s="101"/>
      <c r="I291" s="101"/>
      <c r="J291" s="99"/>
    </row>
    <row r="292" spans="1:10">
      <c r="A292" s="102"/>
      <c r="B292" s="105"/>
      <c r="C292" s="101"/>
      <c r="D292" s="101"/>
      <c r="E292" s="101"/>
      <c r="F292" s="101"/>
      <c r="G292" s="101"/>
      <c r="H292" s="101"/>
      <c r="I292" s="101"/>
      <c r="J292" s="99"/>
    </row>
    <row r="293" spans="1:10">
      <c r="A293" s="102"/>
      <c r="B293" s="105"/>
      <c r="C293" s="101"/>
      <c r="D293" s="101"/>
      <c r="E293" s="101"/>
      <c r="F293" s="101"/>
      <c r="G293" s="101"/>
      <c r="H293" s="101"/>
      <c r="I293" s="101"/>
      <c r="J293" s="99"/>
    </row>
    <row r="294" spans="1:10">
      <c r="A294" s="102"/>
      <c r="B294" s="105"/>
      <c r="C294" s="101"/>
      <c r="D294" s="101"/>
      <c r="E294" s="101"/>
      <c r="F294" s="101"/>
      <c r="G294" s="101"/>
      <c r="H294" s="101"/>
      <c r="I294" s="101"/>
      <c r="J294" s="99"/>
    </row>
    <row r="295" spans="1:10">
      <c r="A295" s="102"/>
      <c r="B295" s="105"/>
      <c r="C295" s="101"/>
      <c r="D295" s="101"/>
      <c r="E295" s="101"/>
      <c r="F295" s="101"/>
      <c r="G295" s="101"/>
      <c r="H295" s="101"/>
      <c r="I295" s="101"/>
      <c r="J295" s="99"/>
    </row>
    <row r="296" spans="1:10">
      <c r="A296" s="102"/>
      <c r="B296" s="106"/>
      <c r="C296" s="101"/>
      <c r="D296" s="101"/>
      <c r="E296" s="101"/>
      <c r="F296" s="101"/>
      <c r="G296" s="101"/>
      <c r="H296" s="101"/>
      <c r="I296" s="101"/>
      <c r="J296" s="99"/>
    </row>
    <row r="297" spans="1:10">
      <c r="A297" s="102"/>
      <c r="B297" s="7"/>
      <c r="C297" s="101"/>
      <c r="D297" s="101"/>
      <c r="E297" s="101"/>
      <c r="F297" s="101"/>
      <c r="G297" s="101"/>
      <c r="H297" s="101"/>
      <c r="I297" s="101"/>
      <c r="J297" s="99"/>
    </row>
    <row r="298" spans="1:10">
      <c r="C298" s="101"/>
      <c r="D298" s="101"/>
      <c r="E298" s="101"/>
      <c r="F298" s="101"/>
      <c r="G298" s="101"/>
      <c r="H298" s="101"/>
      <c r="I298" s="101"/>
      <c r="J298" s="99"/>
    </row>
    <row r="299" spans="1:10">
      <c r="C299" s="101"/>
      <c r="D299" s="101"/>
      <c r="E299" s="101"/>
      <c r="F299" s="101"/>
      <c r="G299" s="101"/>
      <c r="H299" s="101"/>
      <c r="I299" s="101"/>
      <c r="J299" s="99"/>
    </row>
    <row r="300" spans="1:10">
      <c r="C300" s="101"/>
      <c r="D300" s="101"/>
      <c r="E300" s="101"/>
      <c r="F300" s="101"/>
      <c r="G300" s="101"/>
      <c r="H300" s="101"/>
      <c r="I300" s="101"/>
      <c r="J300" s="99"/>
    </row>
    <row r="301" spans="1:10">
      <c r="C301" s="101"/>
      <c r="D301" s="101"/>
      <c r="E301" s="101"/>
      <c r="F301" s="101"/>
      <c r="G301" s="101"/>
      <c r="H301" s="101"/>
      <c r="I301" s="101"/>
      <c r="J301" s="99"/>
    </row>
    <row r="302" spans="1:10">
      <c r="C302" s="101"/>
      <c r="D302" s="101"/>
      <c r="E302" s="101"/>
      <c r="F302" s="101"/>
      <c r="G302" s="101"/>
      <c r="H302" s="101"/>
      <c r="I302" s="101"/>
      <c r="J302" s="99"/>
    </row>
    <row r="303" spans="1:10">
      <c r="C303" s="101"/>
      <c r="D303" s="101"/>
      <c r="E303" s="101"/>
      <c r="F303" s="101"/>
      <c r="G303" s="101"/>
      <c r="H303" s="101"/>
      <c r="I303" s="101"/>
      <c r="J303" s="99"/>
    </row>
    <row r="304" spans="1:10">
      <c r="C304" s="101"/>
      <c r="D304" s="101"/>
      <c r="E304" s="101"/>
      <c r="F304" s="101"/>
      <c r="G304" s="101"/>
      <c r="H304" s="101"/>
      <c r="I304" s="101"/>
      <c r="J304" s="99"/>
    </row>
    <row r="305" spans="3:10">
      <c r="C305" s="101"/>
      <c r="D305" s="101"/>
      <c r="E305" s="101"/>
      <c r="F305" s="101"/>
      <c r="G305" s="101"/>
      <c r="H305" s="101"/>
      <c r="I305" s="101"/>
      <c r="J305" s="99"/>
    </row>
    <row r="306" spans="3:10">
      <c r="C306" s="101"/>
      <c r="D306" s="101"/>
      <c r="E306" s="101"/>
      <c r="F306" s="101"/>
      <c r="G306" s="101"/>
      <c r="H306" s="101"/>
      <c r="I306" s="101"/>
      <c r="J306" s="99"/>
    </row>
    <row r="307" spans="3:10">
      <c r="C307" s="101"/>
      <c r="D307" s="101"/>
      <c r="E307" s="101"/>
      <c r="F307" s="101"/>
      <c r="G307" s="101"/>
      <c r="H307" s="101"/>
      <c r="I307" s="101"/>
      <c r="J307" s="99"/>
    </row>
    <row r="308" spans="3:10">
      <c r="C308" s="101"/>
      <c r="D308" s="101"/>
      <c r="E308" s="101"/>
      <c r="F308" s="101"/>
      <c r="G308" s="101"/>
      <c r="H308" s="101"/>
      <c r="I308" s="101"/>
      <c r="J308" s="99"/>
    </row>
    <row r="309" spans="3:10">
      <c r="C309" s="101"/>
      <c r="D309" s="101"/>
      <c r="E309" s="101"/>
      <c r="F309" s="101"/>
      <c r="G309" s="101"/>
      <c r="H309" s="101"/>
      <c r="I309" s="101"/>
      <c r="J309" s="99"/>
    </row>
    <row r="310" spans="3:10">
      <c r="C310" s="101"/>
      <c r="D310" s="101"/>
      <c r="E310" s="101"/>
      <c r="F310" s="101"/>
      <c r="G310" s="101"/>
      <c r="H310" s="101"/>
      <c r="I310" s="101"/>
      <c r="J310" s="99"/>
    </row>
    <row r="311" spans="3:10">
      <c r="C311" s="101"/>
      <c r="D311" s="101"/>
      <c r="E311" s="101"/>
      <c r="F311" s="101"/>
      <c r="G311" s="101"/>
      <c r="H311" s="101"/>
      <c r="I311" s="101"/>
      <c r="J311" s="99"/>
    </row>
    <row r="312" spans="3:10">
      <c r="C312" s="101"/>
      <c r="D312" s="101"/>
      <c r="E312" s="101"/>
      <c r="F312" s="101"/>
      <c r="G312" s="101"/>
      <c r="H312" s="101"/>
      <c r="I312" s="101"/>
      <c r="J312" s="99"/>
    </row>
    <row r="313" spans="3:10">
      <c r="C313" s="101"/>
      <c r="D313" s="101"/>
      <c r="E313" s="101"/>
      <c r="F313" s="101"/>
      <c r="G313" s="101"/>
      <c r="H313" s="101"/>
      <c r="I313" s="101"/>
      <c r="J313" s="99"/>
    </row>
    <row r="314" spans="3:10">
      <c r="C314" s="101"/>
      <c r="D314" s="101"/>
      <c r="E314" s="101"/>
      <c r="F314" s="101"/>
      <c r="G314" s="101"/>
      <c r="H314" s="101"/>
      <c r="I314" s="101"/>
      <c r="J314" s="99"/>
    </row>
    <row r="315" spans="3:10">
      <c r="C315" s="101"/>
      <c r="D315" s="101"/>
      <c r="E315" s="101"/>
      <c r="F315" s="101"/>
      <c r="G315" s="101"/>
      <c r="H315" s="101"/>
      <c r="I315" s="101"/>
      <c r="J315" s="99"/>
    </row>
    <row r="316" spans="3:10">
      <c r="C316" s="101"/>
      <c r="D316" s="101"/>
      <c r="E316" s="101"/>
      <c r="F316" s="101"/>
      <c r="G316" s="101"/>
      <c r="H316" s="101"/>
      <c r="I316" s="101"/>
      <c r="J316" s="99"/>
    </row>
    <row r="317" spans="3:10">
      <c r="C317" s="101"/>
      <c r="D317" s="101"/>
      <c r="E317" s="101"/>
      <c r="F317" s="101"/>
      <c r="G317" s="101"/>
      <c r="H317" s="101"/>
      <c r="I317" s="101"/>
      <c r="J317" s="99"/>
    </row>
    <row r="318" spans="3:10">
      <c r="C318" s="101"/>
      <c r="D318" s="101"/>
      <c r="E318" s="101"/>
      <c r="F318" s="101"/>
      <c r="G318" s="101"/>
      <c r="H318" s="101"/>
      <c r="I318" s="101"/>
      <c r="J318" s="99"/>
    </row>
    <row r="319" spans="3:10">
      <c r="C319" s="101"/>
      <c r="D319" s="101"/>
      <c r="E319" s="101"/>
      <c r="F319" s="101"/>
      <c r="G319" s="101"/>
      <c r="H319" s="101"/>
      <c r="I319" s="101"/>
      <c r="J319" s="99"/>
    </row>
    <row r="320" spans="3:10">
      <c r="C320" s="101"/>
      <c r="D320" s="101"/>
      <c r="E320" s="101"/>
      <c r="F320" s="101"/>
      <c r="G320" s="101"/>
      <c r="H320" s="101"/>
      <c r="I320" s="101"/>
      <c r="J320" s="99"/>
    </row>
    <row r="321" spans="1:10">
      <c r="C321" s="101"/>
      <c r="D321" s="101"/>
      <c r="E321" s="101"/>
      <c r="F321" s="101"/>
      <c r="G321" s="101"/>
      <c r="H321" s="101"/>
      <c r="I321" s="101"/>
      <c r="J321" s="99"/>
    </row>
    <row r="322" spans="1:10">
      <c r="C322" s="101"/>
      <c r="D322" s="101"/>
      <c r="E322" s="101"/>
      <c r="F322" s="101"/>
      <c r="G322" s="101"/>
      <c r="H322" s="101"/>
      <c r="I322" s="101"/>
      <c r="J322" s="99"/>
    </row>
    <row r="323" spans="1:10">
      <c r="C323" s="101"/>
      <c r="D323" s="101"/>
      <c r="E323" s="101"/>
      <c r="F323" s="101"/>
      <c r="G323" s="101"/>
      <c r="H323" s="101"/>
      <c r="I323" s="101"/>
      <c r="J323" s="99"/>
    </row>
    <row r="324" spans="1:10">
      <c r="C324" s="101"/>
      <c r="D324" s="101"/>
      <c r="E324" s="101"/>
      <c r="F324" s="101"/>
      <c r="G324" s="101"/>
      <c r="H324" s="101"/>
      <c r="I324" s="101"/>
      <c r="J324" s="99"/>
    </row>
    <row r="325" spans="1:10">
      <c r="C325" s="101"/>
      <c r="D325" s="101"/>
      <c r="E325" s="101"/>
      <c r="F325" s="101"/>
      <c r="G325" s="101"/>
      <c r="H325" s="101"/>
      <c r="I325" s="101"/>
      <c r="J325" s="99"/>
    </row>
    <row r="326" spans="1:10">
      <c r="C326" s="101"/>
      <c r="D326" s="101"/>
      <c r="E326" s="101"/>
      <c r="F326" s="101"/>
      <c r="G326" s="101"/>
      <c r="H326" s="101"/>
      <c r="I326" s="101"/>
      <c r="J326" s="99"/>
    </row>
    <row r="327" spans="1:10">
      <c r="A327" s="102"/>
      <c r="B327" s="7"/>
      <c r="C327" s="101"/>
      <c r="D327" s="101"/>
      <c r="E327" s="101"/>
      <c r="F327" s="101"/>
      <c r="G327" s="101"/>
      <c r="H327" s="101"/>
      <c r="I327" s="101"/>
      <c r="J327" s="99"/>
    </row>
    <row r="328" spans="1:10">
      <c r="A328" s="102"/>
      <c r="B328" s="109"/>
      <c r="C328" s="101"/>
      <c r="D328" s="101"/>
      <c r="E328" s="101"/>
      <c r="F328" s="101"/>
      <c r="G328" s="101"/>
      <c r="H328" s="101"/>
      <c r="I328" s="101"/>
      <c r="J328" s="99"/>
    </row>
    <row r="329" spans="1:10">
      <c r="A329" s="102"/>
      <c r="B329" s="109"/>
      <c r="C329" s="101"/>
      <c r="D329" s="101"/>
      <c r="E329" s="101"/>
      <c r="F329" s="101"/>
      <c r="G329" s="101"/>
      <c r="H329" s="101"/>
      <c r="I329" s="101"/>
      <c r="J329" s="99"/>
    </row>
    <row r="330" spans="1:10">
      <c r="A330" s="102"/>
      <c r="B330" s="107"/>
      <c r="C330" s="101"/>
      <c r="D330" s="101"/>
      <c r="E330" s="101"/>
      <c r="F330" s="101"/>
      <c r="G330" s="101"/>
      <c r="H330" s="101"/>
      <c r="I330" s="101"/>
      <c r="J330" s="99"/>
    </row>
    <row r="331" spans="1:10">
      <c r="A331" s="102"/>
      <c r="B331" s="105"/>
      <c r="C331" s="101"/>
      <c r="D331" s="101"/>
      <c r="E331" s="101"/>
      <c r="F331" s="101"/>
      <c r="G331" s="101"/>
      <c r="H331" s="101"/>
      <c r="I331" s="101"/>
      <c r="J331" s="99"/>
    </row>
    <row r="332" spans="1:10">
      <c r="A332" s="102"/>
      <c r="B332" s="105"/>
      <c r="C332" s="101"/>
      <c r="D332" s="101"/>
      <c r="E332" s="101"/>
      <c r="F332" s="101"/>
      <c r="G332" s="101"/>
      <c r="H332" s="101"/>
      <c r="I332" s="101"/>
      <c r="J332" s="99"/>
    </row>
    <row r="333" spans="1:10">
      <c r="A333" s="102"/>
      <c r="B333" s="105"/>
      <c r="C333" s="101"/>
      <c r="D333" s="101"/>
      <c r="E333" s="101"/>
      <c r="F333" s="101"/>
      <c r="G333" s="101"/>
      <c r="H333" s="101"/>
      <c r="I333" s="101"/>
      <c r="J333" s="99"/>
    </row>
    <row r="334" spans="1:10">
      <c r="A334" s="102"/>
      <c r="B334" s="105"/>
      <c r="C334" s="101"/>
      <c r="D334" s="101"/>
      <c r="E334" s="101"/>
      <c r="F334" s="101"/>
      <c r="G334" s="101"/>
      <c r="H334" s="101"/>
      <c r="I334" s="101"/>
      <c r="J334" s="99"/>
    </row>
    <row r="335" spans="1:10">
      <c r="A335" s="102"/>
      <c r="B335" s="105"/>
      <c r="C335" s="101"/>
      <c r="D335" s="101"/>
      <c r="E335" s="101"/>
      <c r="F335" s="101"/>
      <c r="G335" s="101"/>
      <c r="H335" s="101"/>
      <c r="I335" s="101"/>
      <c r="J335" s="99"/>
    </row>
    <row r="336" spans="1:10">
      <c r="A336" s="102"/>
      <c r="B336" s="105"/>
      <c r="C336" s="101"/>
      <c r="D336" s="101"/>
      <c r="E336" s="101"/>
      <c r="F336" s="101"/>
      <c r="G336" s="101"/>
      <c r="H336" s="101"/>
      <c r="I336" s="101"/>
      <c r="J336" s="99"/>
    </row>
    <row r="337" spans="1:10">
      <c r="A337" s="102"/>
      <c r="B337" s="107"/>
      <c r="C337" s="101"/>
      <c r="D337" s="101"/>
      <c r="E337" s="101"/>
      <c r="F337" s="101"/>
      <c r="G337" s="101"/>
      <c r="H337" s="101"/>
      <c r="I337" s="101"/>
      <c r="J337" s="99"/>
    </row>
    <row r="338" spans="1:10">
      <c r="A338" s="102"/>
      <c r="B338" s="7"/>
      <c r="C338" s="101"/>
      <c r="D338" s="101"/>
      <c r="E338" s="101"/>
      <c r="F338" s="101"/>
      <c r="G338" s="101"/>
      <c r="H338" s="101"/>
      <c r="I338" s="101"/>
      <c r="J338" s="99"/>
    </row>
    <row r="339" spans="1:10">
      <c r="A339" s="102"/>
      <c r="B339" s="104"/>
      <c r="C339" s="101"/>
      <c r="D339" s="101"/>
      <c r="E339" s="101"/>
      <c r="F339" s="101"/>
      <c r="G339" s="101"/>
      <c r="H339" s="101"/>
      <c r="I339" s="101"/>
      <c r="J339" s="99"/>
    </row>
    <row r="340" spans="1:10">
      <c r="A340" s="102"/>
      <c r="B340" s="108"/>
      <c r="C340" s="101"/>
      <c r="D340" s="101"/>
      <c r="E340" s="101"/>
      <c r="F340" s="101"/>
      <c r="G340" s="101"/>
      <c r="H340" s="101"/>
      <c r="I340" s="101"/>
      <c r="J340" s="99"/>
    </row>
    <row r="341" spans="1:10">
      <c r="A341" s="102"/>
      <c r="B341" s="108"/>
      <c r="C341" s="101"/>
      <c r="D341" s="101"/>
      <c r="E341" s="101"/>
      <c r="F341" s="101"/>
      <c r="G341" s="101"/>
      <c r="H341" s="101"/>
      <c r="I341" s="101"/>
      <c r="J341" s="99"/>
    </row>
    <row r="342" spans="1:10">
      <c r="A342" s="102"/>
      <c r="B342" s="107"/>
      <c r="C342" s="101"/>
      <c r="D342" s="101"/>
      <c r="E342" s="101"/>
      <c r="F342" s="101"/>
      <c r="G342" s="101"/>
      <c r="H342" s="101"/>
      <c r="I342" s="101"/>
      <c r="J342" s="99"/>
    </row>
    <row r="343" spans="1:10">
      <c r="A343" s="102"/>
      <c r="B343" s="105"/>
      <c r="C343" s="101"/>
      <c r="D343" s="101"/>
      <c r="E343" s="101"/>
      <c r="F343" s="101"/>
      <c r="G343" s="101"/>
      <c r="H343" s="101"/>
      <c r="I343" s="101"/>
      <c r="J343" s="99"/>
    </row>
    <row r="344" spans="1:10">
      <c r="A344" s="102"/>
      <c r="B344" s="105"/>
      <c r="C344" s="101"/>
      <c r="D344" s="101"/>
      <c r="E344" s="101"/>
      <c r="F344" s="101"/>
      <c r="G344" s="101"/>
      <c r="H344" s="101"/>
      <c r="I344" s="101"/>
      <c r="J344" s="99"/>
    </row>
    <row r="345" spans="1:10">
      <c r="A345" s="102"/>
      <c r="B345" s="105"/>
      <c r="C345" s="101"/>
      <c r="D345" s="101"/>
      <c r="E345" s="101"/>
      <c r="F345" s="101"/>
      <c r="G345" s="101"/>
      <c r="H345" s="101"/>
      <c r="I345" s="101"/>
      <c r="J345" s="99"/>
    </row>
    <row r="346" spans="1:10">
      <c r="A346" s="102"/>
      <c r="B346" s="105"/>
      <c r="C346" s="101"/>
      <c r="D346" s="101"/>
      <c r="E346" s="101"/>
      <c r="F346" s="101"/>
      <c r="G346" s="101"/>
      <c r="H346" s="101"/>
      <c r="I346" s="101"/>
      <c r="J346" s="99"/>
    </row>
    <row r="347" spans="1:10">
      <c r="A347" s="102"/>
      <c r="B347" s="105"/>
      <c r="C347" s="101"/>
      <c r="D347" s="101"/>
      <c r="E347" s="101"/>
      <c r="F347" s="101"/>
      <c r="G347" s="101"/>
      <c r="H347" s="101"/>
      <c r="I347" s="101"/>
      <c r="J347" s="99"/>
    </row>
    <row r="348" spans="1:10">
      <c r="A348" s="102"/>
      <c r="B348" s="105"/>
      <c r="C348" s="101"/>
      <c r="D348" s="101"/>
      <c r="E348" s="101"/>
      <c r="F348" s="101"/>
      <c r="G348" s="101"/>
      <c r="H348" s="101"/>
      <c r="I348" s="101"/>
      <c r="J348" s="99"/>
    </row>
    <row r="349" spans="1:10">
      <c r="A349" s="102"/>
      <c r="B349" s="107"/>
      <c r="C349" s="101"/>
      <c r="D349" s="101"/>
      <c r="E349" s="101"/>
      <c r="F349" s="101"/>
      <c r="G349" s="101"/>
      <c r="H349" s="101"/>
      <c r="I349" s="101"/>
      <c r="J349" s="99"/>
    </row>
    <row r="350" spans="1:10">
      <c r="A350" s="102"/>
      <c r="B350" s="7"/>
      <c r="C350" s="101"/>
      <c r="D350" s="101"/>
      <c r="E350" s="101"/>
      <c r="F350" s="101"/>
      <c r="G350" s="101"/>
      <c r="H350" s="101"/>
      <c r="I350" s="101"/>
      <c r="J350" s="99"/>
    </row>
    <row r="351" spans="1:10">
      <c r="A351" s="102"/>
      <c r="B351" s="103"/>
      <c r="C351" s="101"/>
      <c r="D351" s="101"/>
      <c r="E351" s="101"/>
      <c r="F351" s="101"/>
      <c r="G351" s="101"/>
      <c r="H351" s="101"/>
      <c r="I351" s="101"/>
      <c r="J351" s="99"/>
    </row>
    <row r="352" spans="1:10">
      <c r="A352" s="102"/>
      <c r="B352" s="107"/>
      <c r="C352" s="101"/>
      <c r="D352" s="101"/>
      <c r="E352" s="101"/>
      <c r="F352" s="101"/>
      <c r="G352" s="101"/>
      <c r="H352" s="101"/>
      <c r="I352" s="101"/>
      <c r="J352" s="99"/>
    </row>
    <row r="353" spans="1:10">
      <c r="A353" s="102"/>
      <c r="B353" s="105"/>
      <c r="C353" s="101"/>
      <c r="D353" s="101"/>
      <c r="E353" s="101"/>
      <c r="F353" s="101"/>
      <c r="G353" s="101"/>
      <c r="H353" s="101"/>
      <c r="I353" s="101"/>
      <c r="J353" s="99"/>
    </row>
    <row r="354" spans="1:10">
      <c r="A354" s="102"/>
      <c r="B354" s="105"/>
      <c r="C354" s="101"/>
      <c r="D354" s="101"/>
      <c r="E354" s="101"/>
      <c r="F354" s="101"/>
      <c r="G354" s="101"/>
      <c r="H354" s="101"/>
      <c r="I354" s="101"/>
      <c r="J354" s="99"/>
    </row>
    <row r="355" spans="1:10">
      <c r="A355" s="102"/>
      <c r="B355" s="105"/>
      <c r="C355" s="101"/>
      <c r="D355" s="101"/>
      <c r="E355" s="101"/>
      <c r="F355" s="101"/>
      <c r="G355" s="101"/>
      <c r="H355" s="101"/>
      <c r="I355" s="101"/>
      <c r="J355" s="99"/>
    </row>
    <row r="356" spans="1:10">
      <c r="A356" s="102"/>
      <c r="B356" s="105"/>
      <c r="C356" s="101"/>
      <c r="D356" s="101"/>
      <c r="E356" s="101"/>
      <c r="F356" s="101"/>
      <c r="G356" s="101"/>
      <c r="H356" s="101"/>
      <c r="I356" s="101"/>
      <c r="J356" s="99"/>
    </row>
    <row r="357" spans="1:10">
      <c r="A357" s="102"/>
      <c r="B357" s="105"/>
      <c r="C357" s="101"/>
      <c r="D357" s="101"/>
      <c r="E357" s="101"/>
      <c r="F357" s="101"/>
      <c r="G357" s="101"/>
      <c r="H357" s="101"/>
      <c r="I357" s="101"/>
      <c r="J357" s="99"/>
    </row>
    <row r="358" spans="1:10">
      <c r="A358" s="102"/>
      <c r="B358" s="105"/>
      <c r="C358" s="101"/>
      <c r="D358" s="101"/>
      <c r="E358" s="101"/>
      <c r="F358" s="101"/>
      <c r="G358" s="101"/>
      <c r="H358" s="101"/>
      <c r="I358" s="101"/>
      <c r="J358" s="99"/>
    </row>
    <row r="359" spans="1:10">
      <c r="A359" s="102"/>
      <c r="B359" s="107"/>
      <c r="C359" s="101"/>
      <c r="D359" s="101"/>
      <c r="E359" s="101"/>
      <c r="F359" s="101"/>
      <c r="G359" s="101"/>
      <c r="H359" s="101"/>
      <c r="I359" s="101"/>
      <c r="J359" s="99"/>
    </row>
    <row r="360" spans="1:10">
      <c r="A360" s="102"/>
      <c r="B360" s="7"/>
      <c r="C360" s="101"/>
      <c r="D360" s="101"/>
      <c r="E360" s="101"/>
      <c r="F360" s="101"/>
      <c r="G360" s="101"/>
      <c r="H360" s="101"/>
      <c r="I360" s="101"/>
      <c r="J360" s="99"/>
    </row>
    <row r="361" spans="1:10">
      <c r="A361" s="102"/>
      <c r="B361" s="110"/>
      <c r="C361" s="101"/>
      <c r="D361" s="101"/>
      <c r="E361" s="101"/>
      <c r="F361" s="101"/>
      <c r="G361" s="101"/>
      <c r="H361" s="101"/>
      <c r="I361" s="101"/>
      <c r="J361" s="99"/>
    </row>
    <row r="362" spans="1:10">
      <c r="A362" s="102"/>
      <c r="B362" s="107"/>
      <c r="C362" s="101"/>
      <c r="D362" s="101"/>
      <c r="E362" s="101"/>
      <c r="F362" s="101"/>
      <c r="G362" s="101"/>
      <c r="H362" s="101"/>
      <c r="I362" s="101"/>
      <c r="J362" s="99"/>
    </row>
    <row r="363" spans="1:10">
      <c r="A363" s="102"/>
      <c r="B363" s="105"/>
      <c r="C363" s="101"/>
      <c r="D363" s="101"/>
      <c r="E363" s="101"/>
      <c r="F363" s="101"/>
      <c r="G363" s="101"/>
      <c r="H363" s="101"/>
      <c r="I363" s="101"/>
      <c r="J363" s="99"/>
    </row>
    <row r="364" spans="1:10">
      <c r="A364" s="102"/>
      <c r="B364" s="105"/>
      <c r="C364" s="101"/>
      <c r="D364" s="101"/>
      <c r="E364" s="101"/>
      <c r="F364" s="101"/>
      <c r="G364" s="101"/>
      <c r="H364" s="101"/>
      <c r="I364" s="101"/>
      <c r="J364" s="99"/>
    </row>
    <row r="365" spans="1:10">
      <c r="A365" s="102"/>
      <c r="B365" s="105"/>
      <c r="C365" s="101"/>
      <c r="D365" s="101"/>
      <c r="E365" s="101"/>
      <c r="F365" s="101"/>
      <c r="G365" s="101"/>
      <c r="H365" s="101"/>
      <c r="I365" s="101"/>
      <c r="J365" s="99"/>
    </row>
    <row r="366" spans="1:10">
      <c r="A366" s="102"/>
      <c r="B366" s="105"/>
      <c r="C366" s="101"/>
      <c r="D366" s="101"/>
      <c r="E366" s="101"/>
      <c r="F366" s="101"/>
      <c r="G366" s="101"/>
      <c r="H366" s="101"/>
      <c r="I366" s="101"/>
      <c r="J366" s="99"/>
    </row>
    <row r="367" spans="1:10">
      <c r="A367" s="102"/>
      <c r="B367" s="105"/>
      <c r="C367" s="101"/>
      <c r="D367" s="101"/>
      <c r="E367" s="101"/>
      <c r="F367" s="101"/>
      <c r="G367" s="101"/>
      <c r="H367" s="101"/>
      <c r="I367" s="101"/>
      <c r="J367" s="99"/>
    </row>
    <row r="368" spans="1:10">
      <c r="A368" s="102"/>
      <c r="B368" s="105"/>
      <c r="C368" s="101"/>
      <c r="D368" s="101"/>
      <c r="E368" s="101"/>
      <c r="F368" s="101"/>
      <c r="G368" s="101"/>
      <c r="H368" s="101"/>
      <c r="I368" s="101"/>
      <c r="J368" s="99"/>
    </row>
    <row r="369" spans="1:10">
      <c r="A369" s="102"/>
      <c r="B369" s="107"/>
      <c r="C369" s="101"/>
      <c r="D369" s="101"/>
      <c r="E369" s="101"/>
      <c r="F369" s="101"/>
      <c r="G369" s="101"/>
      <c r="H369" s="101"/>
      <c r="I369" s="101"/>
      <c r="J369" s="99"/>
    </row>
    <row r="370" spans="1:10">
      <c r="A370" s="7"/>
      <c r="B370" s="7"/>
      <c r="C370" s="101"/>
      <c r="D370" s="101"/>
      <c r="E370" s="101"/>
      <c r="F370" s="101"/>
      <c r="G370" s="101"/>
      <c r="H370" s="101"/>
      <c r="I370" s="101"/>
      <c r="J370" s="99"/>
    </row>
    <row r="371" spans="1:10">
      <c r="C371" s="101"/>
      <c r="D371" s="101"/>
      <c r="E371" s="101"/>
      <c r="F371" s="101"/>
      <c r="G371" s="101"/>
      <c r="H371" s="101"/>
      <c r="I371" s="101"/>
      <c r="J371" s="99"/>
    </row>
    <row r="372" spans="1:10">
      <c r="C372" s="101"/>
      <c r="D372" s="101"/>
      <c r="E372" s="101"/>
      <c r="F372" s="101"/>
      <c r="G372" s="101"/>
      <c r="H372" s="101"/>
      <c r="I372" s="101"/>
      <c r="J372" s="99"/>
    </row>
    <row r="373" spans="1:10">
      <c r="C373" s="101"/>
      <c r="D373" s="101"/>
      <c r="E373" s="101"/>
      <c r="F373" s="101"/>
      <c r="G373" s="101"/>
      <c r="H373" s="101"/>
      <c r="I373" s="101"/>
      <c r="J373" s="99"/>
    </row>
    <row r="374" spans="1:10">
      <c r="C374" s="101"/>
      <c r="D374" s="101"/>
      <c r="E374" s="101"/>
      <c r="F374" s="101"/>
      <c r="G374" s="101"/>
      <c r="H374" s="101"/>
      <c r="I374" s="101"/>
      <c r="J374" s="99"/>
    </row>
    <row r="375" spans="1:10">
      <c r="C375" s="101"/>
      <c r="D375" s="101"/>
      <c r="E375" s="101"/>
      <c r="F375" s="101"/>
      <c r="G375" s="101"/>
      <c r="H375" s="101"/>
      <c r="I375" s="101"/>
      <c r="J375" s="99"/>
    </row>
    <row r="376" spans="1:10">
      <c r="C376" s="101"/>
      <c r="D376" s="101"/>
      <c r="E376" s="101"/>
      <c r="F376" s="101"/>
      <c r="G376" s="101"/>
      <c r="H376" s="101"/>
      <c r="I376" s="101"/>
      <c r="J376" s="99"/>
    </row>
    <row r="377" spans="1:10">
      <c r="C377" s="101"/>
      <c r="D377" s="101"/>
      <c r="E377" s="101"/>
      <c r="F377" s="101"/>
      <c r="G377" s="101"/>
      <c r="H377" s="101"/>
      <c r="I377" s="101"/>
      <c r="J377" s="99"/>
    </row>
    <row r="378" spans="1:10">
      <c r="C378" s="101"/>
      <c r="D378" s="101"/>
      <c r="E378" s="101"/>
      <c r="F378" s="101"/>
      <c r="G378" s="101"/>
      <c r="H378" s="101"/>
      <c r="I378" s="101"/>
      <c r="J378" s="99"/>
    </row>
    <row r="379" spans="1:10">
      <c r="C379" s="101"/>
      <c r="D379" s="101"/>
      <c r="E379" s="101"/>
      <c r="F379" s="101"/>
      <c r="G379" s="101"/>
      <c r="H379" s="101"/>
      <c r="I379" s="101"/>
      <c r="J379" s="99"/>
    </row>
    <row r="380" spans="1:10">
      <c r="C380" s="101"/>
      <c r="D380" s="101"/>
      <c r="E380" s="101"/>
      <c r="F380" s="101"/>
      <c r="G380" s="101"/>
      <c r="H380" s="101"/>
      <c r="I380" s="101"/>
      <c r="J380" s="99"/>
    </row>
    <row r="381" spans="1:10">
      <c r="C381" s="101"/>
      <c r="D381" s="101"/>
      <c r="E381" s="101"/>
      <c r="F381" s="101"/>
      <c r="G381" s="101"/>
      <c r="H381" s="101"/>
      <c r="I381" s="101"/>
      <c r="J381" s="99"/>
    </row>
    <row r="382" spans="1:10">
      <c r="C382" s="101"/>
      <c r="D382" s="101"/>
      <c r="E382" s="101"/>
      <c r="F382" s="101"/>
      <c r="G382" s="101"/>
      <c r="H382" s="101"/>
      <c r="I382" s="101"/>
      <c r="J382" s="99"/>
    </row>
    <row r="383" spans="1:10">
      <c r="C383" s="101"/>
      <c r="D383" s="101"/>
      <c r="E383" s="101"/>
      <c r="F383" s="101"/>
      <c r="G383" s="101"/>
      <c r="H383" s="101"/>
      <c r="I383" s="101"/>
      <c r="J383" s="99"/>
    </row>
    <row r="384" spans="1:10">
      <c r="C384" s="101"/>
      <c r="D384" s="101"/>
      <c r="E384" s="101"/>
      <c r="F384" s="101"/>
      <c r="G384" s="101"/>
      <c r="H384" s="101"/>
      <c r="I384" s="101"/>
      <c r="J384" s="99"/>
    </row>
    <row r="385" spans="3:10">
      <c r="C385" s="101"/>
      <c r="D385" s="101"/>
      <c r="E385" s="101"/>
      <c r="F385" s="101"/>
      <c r="G385" s="101"/>
      <c r="H385" s="101"/>
      <c r="I385" s="101"/>
      <c r="J385" s="99"/>
    </row>
    <row r="386" spans="3:10">
      <c r="C386" s="101"/>
      <c r="D386" s="101"/>
      <c r="E386" s="101"/>
      <c r="F386" s="101"/>
      <c r="G386" s="101"/>
      <c r="H386" s="101"/>
      <c r="I386" s="101"/>
      <c r="J386" s="99"/>
    </row>
    <row r="387" spans="3:10">
      <c r="C387" s="101"/>
      <c r="D387" s="101"/>
      <c r="E387" s="101"/>
      <c r="F387" s="101"/>
      <c r="G387" s="101"/>
      <c r="H387" s="101"/>
      <c r="I387" s="101"/>
      <c r="J387" s="99"/>
    </row>
    <row r="388" spans="3:10">
      <c r="C388" s="101"/>
      <c r="D388" s="101"/>
      <c r="E388" s="101"/>
      <c r="F388" s="101"/>
      <c r="G388" s="101"/>
      <c r="H388" s="101"/>
      <c r="I388" s="101"/>
      <c r="J388" s="99"/>
    </row>
    <row r="389" spans="3:10">
      <c r="C389" s="101"/>
      <c r="D389" s="101"/>
      <c r="E389" s="101"/>
      <c r="F389" s="101"/>
      <c r="G389" s="101"/>
      <c r="H389" s="101"/>
      <c r="I389" s="101"/>
      <c r="J389" s="99"/>
    </row>
    <row r="390" spans="3:10">
      <c r="C390" s="101"/>
      <c r="D390" s="101"/>
      <c r="E390" s="101"/>
      <c r="F390" s="101"/>
      <c r="G390" s="101"/>
      <c r="H390" s="101"/>
      <c r="I390" s="101"/>
      <c r="J390" s="99"/>
    </row>
    <row r="391" spans="3:10">
      <c r="C391" s="101"/>
      <c r="D391" s="101"/>
      <c r="E391" s="101"/>
      <c r="F391" s="101"/>
      <c r="G391" s="101"/>
      <c r="H391" s="101"/>
      <c r="I391" s="101"/>
      <c r="J391" s="99"/>
    </row>
    <row r="392" spans="3:10">
      <c r="C392" s="101"/>
      <c r="D392" s="101"/>
      <c r="E392" s="101"/>
      <c r="F392" s="101"/>
      <c r="G392" s="101"/>
      <c r="H392" s="101"/>
      <c r="I392" s="101"/>
      <c r="J392" s="99"/>
    </row>
    <row r="393" spans="3:10">
      <c r="C393" s="101"/>
      <c r="D393" s="101"/>
      <c r="E393" s="101"/>
      <c r="F393" s="101"/>
      <c r="G393" s="101"/>
      <c r="H393" s="101"/>
      <c r="I393" s="101"/>
      <c r="J393" s="99"/>
    </row>
    <row r="394" spans="3:10">
      <c r="C394" s="101"/>
      <c r="D394" s="101"/>
      <c r="E394" s="101"/>
      <c r="F394" s="101"/>
      <c r="G394" s="101"/>
      <c r="H394" s="101"/>
      <c r="I394" s="101"/>
      <c r="J394" s="99"/>
    </row>
    <row r="395" spans="3:10">
      <c r="C395" s="101"/>
      <c r="D395" s="101"/>
      <c r="E395" s="101"/>
      <c r="F395" s="101"/>
      <c r="G395" s="101"/>
      <c r="H395" s="101"/>
      <c r="I395" s="101"/>
      <c r="J395" s="99"/>
    </row>
    <row r="396" spans="3:10">
      <c r="C396" s="101"/>
      <c r="D396" s="101"/>
      <c r="E396" s="101"/>
      <c r="F396" s="101"/>
      <c r="G396" s="101"/>
      <c r="H396" s="101"/>
      <c r="I396" s="101"/>
      <c r="J396" s="99"/>
    </row>
    <row r="397" spans="3:10">
      <c r="C397" s="99"/>
      <c r="D397" s="99"/>
      <c r="E397" s="99"/>
      <c r="F397" s="99"/>
      <c r="G397" s="99"/>
      <c r="H397" s="99"/>
      <c r="I397" s="99"/>
      <c r="J397" s="99"/>
    </row>
    <row r="398" spans="3:10">
      <c r="C398" s="99"/>
      <c r="D398" s="99"/>
      <c r="E398" s="99"/>
      <c r="F398" s="99"/>
      <c r="G398" s="99"/>
      <c r="H398" s="99"/>
      <c r="I398" s="99"/>
      <c r="J398" s="99"/>
    </row>
    <row r="399" spans="3:10">
      <c r="C399" s="99"/>
      <c r="D399" s="99"/>
      <c r="E399" s="99"/>
      <c r="F399" s="99"/>
      <c r="G399" s="99"/>
      <c r="H399" s="99"/>
      <c r="I399" s="99"/>
      <c r="J399" s="99"/>
    </row>
    <row r="400" spans="3:10">
      <c r="C400" s="99"/>
      <c r="D400" s="99"/>
      <c r="E400" s="99"/>
      <c r="F400" s="99"/>
      <c r="G400" s="99"/>
      <c r="H400" s="99"/>
      <c r="I400" s="99"/>
      <c r="J400" s="99"/>
    </row>
    <row r="401" spans="3:10">
      <c r="C401" s="99"/>
      <c r="D401" s="99"/>
      <c r="E401" s="99"/>
      <c r="F401" s="99"/>
      <c r="G401" s="99"/>
      <c r="H401" s="99"/>
      <c r="I401" s="99"/>
      <c r="J401" s="99"/>
    </row>
    <row r="402" spans="3:10">
      <c r="C402" s="99"/>
      <c r="D402" s="99"/>
      <c r="E402" s="99"/>
      <c r="F402" s="99"/>
      <c r="G402" s="99"/>
      <c r="H402" s="99"/>
      <c r="I402" s="99"/>
      <c r="J402" s="99"/>
    </row>
    <row r="403" spans="3:10">
      <c r="C403" s="99"/>
      <c r="D403" s="99"/>
      <c r="E403" s="99"/>
      <c r="F403" s="99"/>
      <c r="G403" s="99"/>
      <c r="H403" s="99"/>
      <c r="I403" s="99"/>
      <c r="J403" s="99"/>
    </row>
    <row r="404" spans="3:10">
      <c r="C404" s="99"/>
      <c r="D404" s="99"/>
      <c r="E404" s="99"/>
      <c r="F404" s="99"/>
      <c r="G404" s="99"/>
      <c r="H404" s="99"/>
      <c r="I404" s="99"/>
      <c r="J404" s="99"/>
    </row>
    <row r="405" spans="3:10">
      <c r="C405" s="99"/>
      <c r="D405" s="99"/>
      <c r="E405" s="99"/>
      <c r="F405" s="99"/>
      <c r="G405" s="99"/>
      <c r="H405" s="99"/>
      <c r="I405" s="99"/>
      <c r="J405" s="99"/>
    </row>
    <row r="406" spans="3:10">
      <c r="C406" s="99"/>
      <c r="D406" s="99"/>
      <c r="E406" s="99"/>
      <c r="F406" s="99"/>
      <c r="G406" s="99"/>
      <c r="H406" s="99"/>
      <c r="I406" s="99"/>
      <c r="J406" s="99"/>
    </row>
    <row r="407" spans="3:10">
      <c r="C407" s="99"/>
      <c r="D407" s="99"/>
      <c r="E407" s="99"/>
      <c r="F407" s="99"/>
      <c r="G407" s="99"/>
      <c r="H407" s="99"/>
      <c r="I407" s="99"/>
      <c r="J407" s="99"/>
    </row>
    <row r="408" spans="3:10">
      <c r="C408" s="99"/>
      <c r="D408" s="99"/>
      <c r="E408" s="99"/>
      <c r="F408" s="99"/>
      <c r="G408" s="99"/>
      <c r="H408" s="99"/>
      <c r="I408" s="99"/>
      <c r="J408" s="99"/>
    </row>
    <row r="409" spans="3:10">
      <c r="C409" s="99"/>
      <c r="D409" s="99"/>
      <c r="E409" s="99"/>
      <c r="F409" s="99"/>
      <c r="G409" s="99"/>
      <c r="H409" s="99"/>
      <c r="I409" s="99"/>
      <c r="J409" s="99"/>
    </row>
    <row r="410" spans="3:10">
      <c r="C410" s="99"/>
      <c r="D410" s="99"/>
      <c r="E410" s="99"/>
      <c r="F410" s="99"/>
      <c r="G410" s="99"/>
      <c r="H410" s="99"/>
      <c r="I410" s="99"/>
      <c r="J410" s="99"/>
    </row>
  </sheetData>
  <mergeCells count="2">
    <mergeCell ref="B1:I1"/>
    <mergeCell ref="B3:I3"/>
  </mergeCells>
  <pageMargins left="0.7" right="0.7" top="0.75" bottom="0.75" header="0.3" footer="0.3"/>
  <pageSetup paperSize="9" scale="76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L112"/>
  <sheetViews>
    <sheetView view="pageBreakPreview" zoomScaleNormal="100" zoomScaleSheetLayoutView="100" workbookViewId="0">
      <selection sqref="A1:J1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5" width="12.6640625" customWidth="1"/>
    <col min="6" max="10" width="15.33203125" customWidth="1"/>
    <col min="259" max="259" width="8.109375" customWidth="1"/>
    <col min="260" max="260" width="41" customWidth="1"/>
    <col min="261" max="261" width="23" customWidth="1"/>
    <col min="262" max="262" width="21.88671875" customWidth="1"/>
    <col min="263" max="263" width="20.33203125" customWidth="1"/>
    <col min="264" max="264" width="12.6640625" customWidth="1"/>
    <col min="515" max="515" width="8.109375" customWidth="1"/>
    <col min="516" max="516" width="41" customWidth="1"/>
    <col min="517" max="517" width="23" customWidth="1"/>
    <col min="518" max="518" width="21.88671875" customWidth="1"/>
    <col min="519" max="519" width="20.33203125" customWidth="1"/>
    <col min="520" max="520" width="12.6640625" customWidth="1"/>
    <col min="771" max="771" width="8.109375" customWidth="1"/>
    <col min="772" max="772" width="41" customWidth="1"/>
    <col min="773" max="773" width="23" customWidth="1"/>
    <col min="774" max="774" width="21.88671875" customWidth="1"/>
    <col min="775" max="775" width="20.33203125" customWidth="1"/>
    <col min="776" max="776" width="12.6640625" customWidth="1"/>
    <col min="1027" max="1027" width="8.109375" customWidth="1"/>
    <col min="1028" max="1028" width="41" customWidth="1"/>
    <col min="1029" max="1029" width="23" customWidth="1"/>
    <col min="1030" max="1030" width="21.88671875" customWidth="1"/>
    <col min="1031" max="1031" width="20.33203125" customWidth="1"/>
    <col min="1032" max="1032" width="12.6640625" customWidth="1"/>
    <col min="1283" max="1283" width="8.109375" customWidth="1"/>
    <col min="1284" max="1284" width="41" customWidth="1"/>
    <col min="1285" max="1285" width="23" customWidth="1"/>
    <col min="1286" max="1286" width="21.88671875" customWidth="1"/>
    <col min="1287" max="1287" width="20.33203125" customWidth="1"/>
    <col min="1288" max="1288" width="12.6640625" customWidth="1"/>
    <col min="1539" max="1539" width="8.109375" customWidth="1"/>
    <col min="1540" max="1540" width="41" customWidth="1"/>
    <col min="1541" max="1541" width="23" customWidth="1"/>
    <col min="1542" max="1542" width="21.88671875" customWidth="1"/>
    <col min="1543" max="1543" width="20.33203125" customWidth="1"/>
    <col min="1544" max="1544" width="12.6640625" customWidth="1"/>
    <col min="1795" max="1795" width="8.109375" customWidth="1"/>
    <col min="1796" max="1796" width="41" customWidth="1"/>
    <col min="1797" max="1797" width="23" customWidth="1"/>
    <col min="1798" max="1798" width="21.88671875" customWidth="1"/>
    <col min="1799" max="1799" width="20.33203125" customWidth="1"/>
    <col min="1800" max="1800" width="12.6640625" customWidth="1"/>
    <col min="2051" max="2051" width="8.109375" customWidth="1"/>
    <col min="2052" max="2052" width="41" customWidth="1"/>
    <col min="2053" max="2053" width="23" customWidth="1"/>
    <col min="2054" max="2054" width="21.88671875" customWidth="1"/>
    <col min="2055" max="2055" width="20.33203125" customWidth="1"/>
    <col min="2056" max="2056" width="12.6640625" customWidth="1"/>
    <col min="2307" max="2307" width="8.109375" customWidth="1"/>
    <col min="2308" max="2308" width="41" customWidth="1"/>
    <col min="2309" max="2309" width="23" customWidth="1"/>
    <col min="2310" max="2310" width="21.88671875" customWidth="1"/>
    <col min="2311" max="2311" width="20.33203125" customWidth="1"/>
    <col min="2312" max="2312" width="12.6640625" customWidth="1"/>
    <col min="2563" max="2563" width="8.109375" customWidth="1"/>
    <col min="2564" max="2564" width="41" customWidth="1"/>
    <col min="2565" max="2565" width="23" customWidth="1"/>
    <col min="2566" max="2566" width="21.88671875" customWidth="1"/>
    <col min="2567" max="2567" width="20.33203125" customWidth="1"/>
    <col min="2568" max="2568" width="12.6640625" customWidth="1"/>
    <col min="2819" max="2819" width="8.109375" customWidth="1"/>
    <col min="2820" max="2820" width="41" customWidth="1"/>
    <col min="2821" max="2821" width="23" customWidth="1"/>
    <col min="2822" max="2822" width="21.88671875" customWidth="1"/>
    <col min="2823" max="2823" width="20.33203125" customWidth="1"/>
    <col min="2824" max="2824" width="12.6640625" customWidth="1"/>
    <col min="3075" max="3075" width="8.109375" customWidth="1"/>
    <col min="3076" max="3076" width="41" customWidth="1"/>
    <col min="3077" max="3077" width="23" customWidth="1"/>
    <col min="3078" max="3078" width="21.88671875" customWidth="1"/>
    <col min="3079" max="3079" width="20.33203125" customWidth="1"/>
    <col min="3080" max="3080" width="12.6640625" customWidth="1"/>
    <col min="3331" max="3331" width="8.109375" customWidth="1"/>
    <col min="3332" max="3332" width="41" customWidth="1"/>
    <col min="3333" max="3333" width="23" customWidth="1"/>
    <col min="3334" max="3334" width="21.88671875" customWidth="1"/>
    <col min="3335" max="3335" width="20.33203125" customWidth="1"/>
    <col min="3336" max="3336" width="12.6640625" customWidth="1"/>
    <col min="3587" max="3587" width="8.109375" customWidth="1"/>
    <col min="3588" max="3588" width="41" customWidth="1"/>
    <col min="3589" max="3589" width="23" customWidth="1"/>
    <col min="3590" max="3590" width="21.88671875" customWidth="1"/>
    <col min="3591" max="3591" width="20.33203125" customWidth="1"/>
    <col min="3592" max="3592" width="12.6640625" customWidth="1"/>
    <col min="3843" max="3843" width="8.109375" customWidth="1"/>
    <col min="3844" max="3844" width="41" customWidth="1"/>
    <col min="3845" max="3845" width="23" customWidth="1"/>
    <col min="3846" max="3846" width="21.88671875" customWidth="1"/>
    <col min="3847" max="3847" width="20.33203125" customWidth="1"/>
    <col min="3848" max="3848" width="12.6640625" customWidth="1"/>
    <col min="4099" max="4099" width="8.109375" customWidth="1"/>
    <col min="4100" max="4100" width="41" customWidth="1"/>
    <col min="4101" max="4101" width="23" customWidth="1"/>
    <col min="4102" max="4102" width="21.88671875" customWidth="1"/>
    <col min="4103" max="4103" width="20.33203125" customWidth="1"/>
    <col min="4104" max="4104" width="12.6640625" customWidth="1"/>
    <col min="4355" max="4355" width="8.109375" customWidth="1"/>
    <col min="4356" max="4356" width="41" customWidth="1"/>
    <col min="4357" max="4357" width="23" customWidth="1"/>
    <col min="4358" max="4358" width="21.88671875" customWidth="1"/>
    <col min="4359" max="4359" width="20.33203125" customWidth="1"/>
    <col min="4360" max="4360" width="12.6640625" customWidth="1"/>
    <col min="4611" max="4611" width="8.109375" customWidth="1"/>
    <col min="4612" max="4612" width="41" customWidth="1"/>
    <col min="4613" max="4613" width="23" customWidth="1"/>
    <col min="4614" max="4614" width="21.88671875" customWidth="1"/>
    <col min="4615" max="4615" width="20.33203125" customWidth="1"/>
    <col min="4616" max="4616" width="12.6640625" customWidth="1"/>
    <col min="4867" max="4867" width="8.109375" customWidth="1"/>
    <col min="4868" max="4868" width="41" customWidth="1"/>
    <col min="4869" max="4869" width="23" customWidth="1"/>
    <col min="4870" max="4870" width="21.88671875" customWidth="1"/>
    <col min="4871" max="4871" width="20.33203125" customWidth="1"/>
    <col min="4872" max="4872" width="12.6640625" customWidth="1"/>
    <col min="5123" max="5123" width="8.109375" customWidth="1"/>
    <col min="5124" max="5124" width="41" customWidth="1"/>
    <col min="5125" max="5125" width="23" customWidth="1"/>
    <col min="5126" max="5126" width="21.88671875" customWidth="1"/>
    <col min="5127" max="5127" width="20.33203125" customWidth="1"/>
    <col min="5128" max="5128" width="12.6640625" customWidth="1"/>
    <col min="5379" max="5379" width="8.109375" customWidth="1"/>
    <col min="5380" max="5380" width="41" customWidth="1"/>
    <col min="5381" max="5381" width="23" customWidth="1"/>
    <col min="5382" max="5382" width="21.88671875" customWidth="1"/>
    <col min="5383" max="5383" width="20.33203125" customWidth="1"/>
    <col min="5384" max="5384" width="12.6640625" customWidth="1"/>
    <col min="5635" max="5635" width="8.109375" customWidth="1"/>
    <col min="5636" max="5636" width="41" customWidth="1"/>
    <col min="5637" max="5637" width="23" customWidth="1"/>
    <col min="5638" max="5638" width="21.88671875" customWidth="1"/>
    <col min="5639" max="5639" width="20.33203125" customWidth="1"/>
    <col min="5640" max="5640" width="12.6640625" customWidth="1"/>
    <col min="5891" max="5891" width="8.109375" customWidth="1"/>
    <col min="5892" max="5892" width="41" customWidth="1"/>
    <col min="5893" max="5893" width="23" customWidth="1"/>
    <col min="5894" max="5894" width="21.88671875" customWidth="1"/>
    <col min="5895" max="5895" width="20.33203125" customWidth="1"/>
    <col min="5896" max="5896" width="12.6640625" customWidth="1"/>
    <col min="6147" max="6147" width="8.109375" customWidth="1"/>
    <col min="6148" max="6148" width="41" customWidth="1"/>
    <col min="6149" max="6149" width="23" customWidth="1"/>
    <col min="6150" max="6150" width="21.88671875" customWidth="1"/>
    <col min="6151" max="6151" width="20.33203125" customWidth="1"/>
    <col min="6152" max="6152" width="12.6640625" customWidth="1"/>
    <col min="6403" max="6403" width="8.109375" customWidth="1"/>
    <col min="6404" max="6404" width="41" customWidth="1"/>
    <col min="6405" max="6405" width="23" customWidth="1"/>
    <col min="6406" max="6406" width="21.88671875" customWidth="1"/>
    <col min="6407" max="6407" width="20.33203125" customWidth="1"/>
    <col min="6408" max="6408" width="12.6640625" customWidth="1"/>
    <col min="6659" max="6659" width="8.109375" customWidth="1"/>
    <col min="6660" max="6660" width="41" customWidth="1"/>
    <col min="6661" max="6661" width="23" customWidth="1"/>
    <col min="6662" max="6662" width="21.88671875" customWidth="1"/>
    <col min="6663" max="6663" width="20.33203125" customWidth="1"/>
    <col min="6664" max="6664" width="12.6640625" customWidth="1"/>
    <col min="6915" max="6915" width="8.109375" customWidth="1"/>
    <col min="6916" max="6916" width="41" customWidth="1"/>
    <col min="6917" max="6917" width="23" customWidth="1"/>
    <col min="6918" max="6918" width="21.88671875" customWidth="1"/>
    <col min="6919" max="6919" width="20.33203125" customWidth="1"/>
    <col min="6920" max="6920" width="12.6640625" customWidth="1"/>
    <col min="7171" max="7171" width="8.109375" customWidth="1"/>
    <col min="7172" max="7172" width="41" customWidth="1"/>
    <col min="7173" max="7173" width="23" customWidth="1"/>
    <col min="7174" max="7174" width="21.88671875" customWidth="1"/>
    <col min="7175" max="7175" width="20.33203125" customWidth="1"/>
    <col min="7176" max="7176" width="12.6640625" customWidth="1"/>
    <col min="7427" max="7427" width="8.109375" customWidth="1"/>
    <col min="7428" max="7428" width="41" customWidth="1"/>
    <col min="7429" max="7429" width="23" customWidth="1"/>
    <col min="7430" max="7430" width="21.88671875" customWidth="1"/>
    <col min="7431" max="7431" width="20.33203125" customWidth="1"/>
    <col min="7432" max="7432" width="12.6640625" customWidth="1"/>
    <col min="7683" max="7683" width="8.109375" customWidth="1"/>
    <col min="7684" max="7684" width="41" customWidth="1"/>
    <col min="7685" max="7685" width="23" customWidth="1"/>
    <col min="7686" max="7686" width="21.88671875" customWidth="1"/>
    <col min="7687" max="7687" width="20.33203125" customWidth="1"/>
    <col min="7688" max="7688" width="12.6640625" customWidth="1"/>
    <col min="7939" max="7939" width="8.109375" customWidth="1"/>
    <col min="7940" max="7940" width="41" customWidth="1"/>
    <col min="7941" max="7941" width="23" customWidth="1"/>
    <col min="7942" max="7942" width="21.88671875" customWidth="1"/>
    <col min="7943" max="7943" width="20.33203125" customWidth="1"/>
    <col min="7944" max="7944" width="12.6640625" customWidth="1"/>
    <col min="8195" max="8195" width="8.109375" customWidth="1"/>
    <col min="8196" max="8196" width="41" customWidth="1"/>
    <col min="8197" max="8197" width="23" customWidth="1"/>
    <col min="8198" max="8198" width="21.88671875" customWidth="1"/>
    <col min="8199" max="8199" width="20.33203125" customWidth="1"/>
    <col min="8200" max="8200" width="12.6640625" customWidth="1"/>
    <col min="8451" max="8451" width="8.109375" customWidth="1"/>
    <col min="8452" max="8452" width="41" customWidth="1"/>
    <col min="8453" max="8453" width="23" customWidth="1"/>
    <col min="8454" max="8454" width="21.88671875" customWidth="1"/>
    <col min="8455" max="8455" width="20.33203125" customWidth="1"/>
    <col min="8456" max="8456" width="12.6640625" customWidth="1"/>
    <col min="8707" max="8707" width="8.109375" customWidth="1"/>
    <col min="8708" max="8708" width="41" customWidth="1"/>
    <col min="8709" max="8709" width="23" customWidth="1"/>
    <col min="8710" max="8710" width="21.88671875" customWidth="1"/>
    <col min="8711" max="8711" width="20.33203125" customWidth="1"/>
    <col min="8712" max="8712" width="12.6640625" customWidth="1"/>
    <col min="8963" max="8963" width="8.109375" customWidth="1"/>
    <col min="8964" max="8964" width="41" customWidth="1"/>
    <col min="8965" max="8965" width="23" customWidth="1"/>
    <col min="8966" max="8966" width="21.88671875" customWidth="1"/>
    <col min="8967" max="8967" width="20.33203125" customWidth="1"/>
    <col min="8968" max="8968" width="12.6640625" customWidth="1"/>
    <col min="9219" max="9219" width="8.109375" customWidth="1"/>
    <col min="9220" max="9220" width="41" customWidth="1"/>
    <col min="9221" max="9221" width="23" customWidth="1"/>
    <col min="9222" max="9222" width="21.88671875" customWidth="1"/>
    <col min="9223" max="9223" width="20.33203125" customWidth="1"/>
    <col min="9224" max="9224" width="12.6640625" customWidth="1"/>
    <col min="9475" max="9475" width="8.109375" customWidth="1"/>
    <col min="9476" max="9476" width="41" customWidth="1"/>
    <col min="9477" max="9477" width="23" customWidth="1"/>
    <col min="9478" max="9478" width="21.88671875" customWidth="1"/>
    <col min="9479" max="9479" width="20.33203125" customWidth="1"/>
    <col min="9480" max="9480" width="12.6640625" customWidth="1"/>
    <col min="9731" max="9731" width="8.109375" customWidth="1"/>
    <col min="9732" max="9732" width="41" customWidth="1"/>
    <col min="9733" max="9733" width="23" customWidth="1"/>
    <col min="9734" max="9734" width="21.88671875" customWidth="1"/>
    <col min="9735" max="9735" width="20.33203125" customWidth="1"/>
    <col min="9736" max="9736" width="12.6640625" customWidth="1"/>
    <col min="9987" max="9987" width="8.109375" customWidth="1"/>
    <col min="9988" max="9988" width="41" customWidth="1"/>
    <col min="9989" max="9989" width="23" customWidth="1"/>
    <col min="9990" max="9990" width="21.88671875" customWidth="1"/>
    <col min="9991" max="9991" width="20.33203125" customWidth="1"/>
    <col min="9992" max="9992" width="12.6640625" customWidth="1"/>
    <col min="10243" max="10243" width="8.109375" customWidth="1"/>
    <col min="10244" max="10244" width="41" customWidth="1"/>
    <col min="10245" max="10245" width="23" customWidth="1"/>
    <col min="10246" max="10246" width="21.88671875" customWidth="1"/>
    <col min="10247" max="10247" width="20.33203125" customWidth="1"/>
    <col min="10248" max="10248" width="12.6640625" customWidth="1"/>
    <col min="10499" max="10499" width="8.109375" customWidth="1"/>
    <col min="10500" max="10500" width="41" customWidth="1"/>
    <col min="10501" max="10501" width="23" customWidth="1"/>
    <col min="10502" max="10502" width="21.88671875" customWidth="1"/>
    <col min="10503" max="10503" width="20.33203125" customWidth="1"/>
    <col min="10504" max="10504" width="12.6640625" customWidth="1"/>
    <col min="10755" max="10755" width="8.109375" customWidth="1"/>
    <col min="10756" max="10756" width="41" customWidth="1"/>
    <col min="10757" max="10757" width="23" customWidth="1"/>
    <col min="10758" max="10758" width="21.88671875" customWidth="1"/>
    <col min="10759" max="10759" width="20.33203125" customWidth="1"/>
    <col min="10760" max="10760" width="12.6640625" customWidth="1"/>
    <col min="11011" max="11011" width="8.109375" customWidth="1"/>
    <col min="11012" max="11012" width="41" customWidth="1"/>
    <col min="11013" max="11013" width="23" customWidth="1"/>
    <col min="11014" max="11014" width="21.88671875" customWidth="1"/>
    <col min="11015" max="11015" width="20.33203125" customWidth="1"/>
    <col min="11016" max="11016" width="12.6640625" customWidth="1"/>
    <col min="11267" max="11267" width="8.109375" customWidth="1"/>
    <col min="11268" max="11268" width="41" customWidth="1"/>
    <col min="11269" max="11269" width="23" customWidth="1"/>
    <col min="11270" max="11270" width="21.88671875" customWidth="1"/>
    <col min="11271" max="11271" width="20.33203125" customWidth="1"/>
    <col min="11272" max="11272" width="12.6640625" customWidth="1"/>
    <col min="11523" max="11523" width="8.109375" customWidth="1"/>
    <col min="11524" max="11524" width="41" customWidth="1"/>
    <col min="11525" max="11525" width="23" customWidth="1"/>
    <col min="11526" max="11526" width="21.88671875" customWidth="1"/>
    <col min="11527" max="11527" width="20.33203125" customWidth="1"/>
    <col min="11528" max="11528" width="12.6640625" customWidth="1"/>
    <col min="11779" max="11779" width="8.109375" customWidth="1"/>
    <col min="11780" max="11780" width="41" customWidth="1"/>
    <col min="11781" max="11781" width="23" customWidth="1"/>
    <col min="11782" max="11782" width="21.88671875" customWidth="1"/>
    <col min="11783" max="11783" width="20.33203125" customWidth="1"/>
    <col min="11784" max="11784" width="12.6640625" customWidth="1"/>
    <col min="12035" max="12035" width="8.109375" customWidth="1"/>
    <col min="12036" max="12036" width="41" customWidth="1"/>
    <col min="12037" max="12037" width="23" customWidth="1"/>
    <col min="12038" max="12038" width="21.88671875" customWidth="1"/>
    <col min="12039" max="12039" width="20.33203125" customWidth="1"/>
    <col min="12040" max="12040" width="12.6640625" customWidth="1"/>
    <col min="12291" max="12291" width="8.109375" customWidth="1"/>
    <col min="12292" max="12292" width="41" customWidth="1"/>
    <col min="12293" max="12293" width="23" customWidth="1"/>
    <col min="12294" max="12294" width="21.88671875" customWidth="1"/>
    <col min="12295" max="12295" width="20.33203125" customWidth="1"/>
    <col min="12296" max="12296" width="12.6640625" customWidth="1"/>
    <col min="12547" max="12547" width="8.109375" customWidth="1"/>
    <col min="12548" max="12548" width="41" customWidth="1"/>
    <col min="12549" max="12549" width="23" customWidth="1"/>
    <col min="12550" max="12550" width="21.88671875" customWidth="1"/>
    <col min="12551" max="12551" width="20.33203125" customWidth="1"/>
    <col min="12552" max="12552" width="12.6640625" customWidth="1"/>
    <col min="12803" max="12803" width="8.109375" customWidth="1"/>
    <col min="12804" max="12804" width="41" customWidth="1"/>
    <col min="12805" max="12805" width="23" customWidth="1"/>
    <col min="12806" max="12806" width="21.88671875" customWidth="1"/>
    <col min="12807" max="12807" width="20.33203125" customWidth="1"/>
    <col min="12808" max="12808" width="12.6640625" customWidth="1"/>
    <col min="13059" max="13059" width="8.109375" customWidth="1"/>
    <col min="13060" max="13060" width="41" customWidth="1"/>
    <col min="13061" max="13061" width="23" customWidth="1"/>
    <col min="13062" max="13062" width="21.88671875" customWidth="1"/>
    <col min="13063" max="13063" width="20.33203125" customWidth="1"/>
    <col min="13064" max="13064" width="12.6640625" customWidth="1"/>
    <col min="13315" max="13315" width="8.109375" customWidth="1"/>
    <col min="13316" max="13316" width="41" customWidth="1"/>
    <col min="13317" max="13317" width="23" customWidth="1"/>
    <col min="13318" max="13318" width="21.88671875" customWidth="1"/>
    <col min="13319" max="13319" width="20.33203125" customWidth="1"/>
    <col min="13320" max="13320" width="12.6640625" customWidth="1"/>
    <col min="13571" max="13571" width="8.109375" customWidth="1"/>
    <col min="13572" max="13572" width="41" customWidth="1"/>
    <col min="13573" max="13573" width="23" customWidth="1"/>
    <col min="13574" max="13574" width="21.88671875" customWidth="1"/>
    <col min="13575" max="13575" width="20.33203125" customWidth="1"/>
    <col min="13576" max="13576" width="12.6640625" customWidth="1"/>
    <col min="13827" max="13827" width="8.109375" customWidth="1"/>
    <col min="13828" max="13828" width="41" customWidth="1"/>
    <col min="13829" max="13829" width="23" customWidth="1"/>
    <col min="13830" max="13830" width="21.88671875" customWidth="1"/>
    <col min="13831" max="13831" width="20.33203125" customWidth="1"/>
    <col min="13832" max="13832" width="12.6640625" customWidth="1"/>
    <col min="14083" max="14083" width="8.109375" customWidth="1"/>
    <col min="14084" max="14084" width="41" customWidth="1"/>
    <col min="14085" max="14085" width="23" customWidth="1"/>
    <col min="14086" max="14086" width="21.88671875" customWidth="1"/>
    <col min="14087" max="14087" width="20.33203125" customWidth="1"/>
    <col min="14088" max="14088" width="12.6640625" customWidth="1"/>
    <col min="14339" max="14339" width="8.109375" customWidth="1"/>
    <col min="14340" max="14340" width="41" customWidth="1"/>
    <col min="14341" max="14341" width="23" customWidth="1"/>
    <col min="14342" max="14342" width="21.88671875" customWidth="1"/>
    <col min="14343" max="14343" width="20.33203125" customWidth="1"/>
    <col min="14344" max="14344" width="12.6640625" customWidth="1"/>
    <col min="14595" max="14595" width="8.109375" customWidth="1"/>
    <col min="14596" max="14596" width="41" customWidth="1"/>
    <col min="14597" max="14597" width="23" customWidth="1"/>
    <col min="14598" max="14598" width="21.88671875" customWidth="1"/>
    <col min="14599" max="14599" width="20.33203125" customWidth="1"/>
    <col min="14600" max="14600" width="12.6640625" customWidth="1"/>
    <col min="14851" max="14851" width="8.109375" customWidth="1"/>
    <col min="14852" max="14852" width="41" customWidth="1"/>
    <col min="14853" max="14853" width="23" customWidth="1"/>
    <col min="14854" max="14854" width="21.88671875" customWidth="1"/>
    <col min="14855" max="14855" width="20.33203125" customWidth="1"/>
    <col min="14856" max="14856" width="12.6640625" customWidth="1"/>
    <col min="15107" max="15107" width="8.109375" customWidth="1"/>
    <col min="15108" max="15108" width="41" customWidth="1"/>
    <col min="15109" max="15109" width="23" customWidth="1"/>
    <col min="15110" max="15110" width="21.88671875" customWidth="1"/>
    <col min="15111" max="15111" width="20.33203125" customWidth="1"/>
    <col min="15112" max="15112" width="12.6640625" customWidth="1"/>
    <col min="15363" max="15363" width="8.109375" customWidth="1"/>
    <col min="15364" max="15364" width="41" customWidth="1"/>
    <col min="15365" max="15365" width="23" customWidth="1"/>
    <col min="15366" max="15366" width="21.88671875" customWidth="1"/>
    <col min="15367" max="15367" width="20.33203125" customWidth="1"/>
    <col min="15368" max="15368" width="12.6640625" customWidth="1"/>
    <col min="15619" max="15619" width="8.109375" customWidth="1"/>
    <col min="15620" max="15620" width="41" customWidth="1"/>
    <col min="15621" max="15621" width="23" customWidth="1"/>
    <col min="15622" max="15622" width="21.88671875" customWidth="1"/>
    <col min="15623" max="15623" width="20.33203125" customWidth="1"/>
    <col min="15624" max="15624" width="12.6640625" customWidth="1"/>
    <col min="15875" max="15875" width="8.109375" customWidth="1"/>
    <col min="15876" max="15876" width="41" customWidth="1"/>
    <col min="15877" max="15877" width="23" customWidth="1"/>
    <col min="15878" max="15878" width="21.88671875" customWidth="1"/>
    <col min="15879" max="15879" width="20.33203125" customWidth="1"/>
    <col min="15880" max="15880" width="12.6640625" customWidth="1"/>
    <col min="16131" max="16131" width="8.109375" customWidth="1"/>
    <col min="16132" max="16132" width="41" customWidth="1"/>
    <col min="16133" max="16133" width="23" customWidth="1"/>
    <col min="16134" max="16134" width="21.88671875" customWidth="1"/>
    <col min="16135" max="16135" width="20.33203125" customWidth="1"/>
    <col min="16136" max="16136" width="12.6640625" customWidth="1"/>
  </cols>
  <sheetData>
    <row r="1" spans="1:10" ht="21.6" customHeight="1">
      <c r="A1" s="474" t="s">
        <v>522</v>
      </c>
      <c r="B1" s="474"/>
      <c r="C1" s="474"/>
      <c r="D1" s="474"/>
      <c r="E1" s="474"/>
      <c r="F1" s="467"/>
      <c r="G1" s="467"/>
      <c r="H1" s="467"/>
      <c r="I1" s="467"/>
      <c r="J1" s="467"/>
    </row>
    <row r="2" spans="1:10" ht="27" customHeight="1">
      <c r="A2" s="471" t="s">
        <v>462</v>
      </c>
      <c r="B2" s="472"/>
      <c r="C2" s="472"/>
      <c r="D2" s="473"/>
      <c r="E2" s="473"/>
      <c r="F2" s="473"/>
      <c r="G2" s="473"/>
      <c r="H2" s="473"/>
      <c r="I2" s="436"/>
      <c r="J2" s="436"/>
    </row>
    <row r="3" spans="1:10" ht="52.8">
      <c r="A3" s="161"/>
      <c r="B3" s="221" t="s">
        <v>41</v>
      </c>
      <c r="C3" s="358" t="s">
        <v>446</v>
      </c>
      <c r="D3" s="358" t="s">
        <v>429</v>
      </c>
      <c r="E3" s="358" t="s">
        <v>373</v>
      </c>
      <c r="F3" s="369" t="s">
        <v>443</v>
      </c>
      <c r="G3" s="358" t="s">
        <v>442</v>
      </c>
      <c r="H3" s="358" t="s">
        <v>441</v>
      </c>
      <c r="I3" s="358" t="s">
        <v>513</v>
      </c>
      <c r="J3" s="358" t="s">
        <v>514</v>
      </c>
    </row>
    <row r="4" spans="1:10" ht="15.6">
      <c r="A4" s="161"/>
      <c r="B4" s="161"/>
      <c r="C4" s="161" t="s">
        <v>330</v>
      </c>
      <c r="D4" s="161" t="s">
        <v>252</v>
      </c>
      <c r="E4" s="161" t="s">
        <v>275</v>
      </c>
      <c r="F4" s="379" t="s">
        <v>275</v>
      </c>
      <c r="G4" s="161" t="s">
        <v>275</v>
      </c>
      <c r="H4" s="161" t="s">
        <v>276</v>
      </c>
      <c r="I4" s="161" t="s">
        <v>276</v>
      </c>
      <c r="J4" s="161" t="s">
        <v>276</v>
      </c>
    </row>
    <row r="5" spans="1:10" ht="15.6">
      <c r="A5" s="161">
        <v>1</v>
      </c>
      <c r="B5" s="161">
        <v>2</v>
      </c>
      <c r="C5" s="161">
        <v>3</v>
      </c>
      <c r="D5" s="161">
        <v>6</v>
      </c>
      <c r="E5" s="161">
        <v>7</v>
      </c>
      <c r="F5" s="379">
        <v>9</v>
      </c>
      <c r="G5" s="161"/>
      <c r="H5" s="161"/>
      <c r="I5" s="161"/>
      <c r="J5" s="161"/>
    </row>
    <row r="6" spans="1:10" ht="31.2">
      <c r="A6" s="162">
        <v>1</v>
      </c>
      <c r="B6" s="228" t="s">
        <v>284</v>
      </c>
      <c r="C6" s="229">
        <v>1907214</v>
      </c>
      <c r="D6" s="229">
        <v>1900001</v>
      </c>
      <c r="E6" s="229">
        <v>1920000</v>
      </c>
      <c r="F6" s="367">
        <v>1920000</v>
      </c>
      <c r="G6" s="229">
        <v>1920000</v>
      </c>
      <c r="H6" s="229">
        <v>2052000</v>
      </c>
      <c r="I6" s="229">
        <v>504000</v>
      </c>
      <c r="J6" s="229">
        <v>2052000</v>
      </c>
    </row>
    <row r="7" spans="1:10" ht="15.6">
      <c r="A7" s="162">
        <v>2</v>
      </c>
      <c r="B7" s="228" t="s">
        <v>285</v>
      </c>
      <c r="C7" s="229">
        <v>8000</v>
      </c>
      <c r="D7" s="229">
        <v>0</v>
      </c>
      <c r="E7" s="229">
        <v>0</v>
      </c>
      <c r="F7" s="367">
        <v>0</v>
      </c>
      <c r="G7" s="229">
        <v>0</v>
      </c>
      <c r="H7" s="229">
        <v>0</v>
      </c>
      <c r="I7" s="229">
        <v>0</v>
      </c>
      <c r="J7" s="229">
        <v>0</v>
      </c>
    </row>
    <row r="8" spans="1:10" ht="31.2">
      <c r="A8" s="162">
        <v>3</v>
      </c>
      <c r="B8" s="228" t="s">
        <v>286</v>
      </c>
      <c r="C8" s="229">
        <v>41800</v>
      </c>
      <c r="D8" s="229">
        <v>27800</v>
      </c>
      <c r="E8" s="229">
        <v>2200</v>
      </c>
      <c r="F8" s="367">
        <v>26400</v>
      </c>
      <c r="G8" s="229">
        <v>26400</v>
      </c>
      <c r="H8" s="229">
        <v>17600</v>
      </c>
      <c r="I8" s="229">
        <v>5000</v>
      </c>
      <c r="J8" s="229">
        <v>17600</v>
      </c>
    </row>
    <row r="9" spans="1:10" ht="31.2">
      <c r="A9" s="162">
        <v>4</v>
      </c>
      <c r="B9" s="228" t="s">
        <v>287</v>
      </c>
      <c r="C9" s="229">
        <v>1957014</v>
      </c>
      <c r="D9" s="229">
        <f t="shared" ref="D9:J9" si="0">SUM(D6:D8)</f>
        <v>1927801</v>
      </c>
      <c r="E9" s="229">
        <f t="shared" si="0"/>
        <v>1922200</v>
      </c>
      <c r="F9" s="367">
        <f t="shared" si="0"/>
        <v>1946400</v>
      </c>
      <c r="G9" s="229">
        <f t="shared" si="0"/>
        <v>1946400</v>
      </c>
      <c r="H9" s="229">
        <f t="shared" si="0"/>
        <v>2069600</v>
      </c>
      <c r="I9" s="229">
        <f t="shared" si="0"/>
        <v>509000</v>
      </c>
      <c r="J9" s="229">
        <f t="shared" si="0"/>
        <v>2069600</v>
      </c>
    </row>
    <row r="10" spans="1:10" ht="15.6">
      <c r="A10" s="162">
        <v>5</v>
      </c>
      <c r="B10" s="228" t="s">
        <v>288</v>
      </c>
      <c r="C10" s="229">
        <v>2200252</v>
      </c>
      <c r="D10" s="229">
        <v>2306448</v>
      </c>
      <c r="E10" s="229">
        <v>2306448</v>
      </c>
      <c r="F10" s="367">
        <v>2306448</v>
      </c>
      <c r="G10" s="229">
        <v>2299325</v>
      </c>
      <c r="H10" s="229">
        <v>2307424</v>
      </c>
      <c r="I10" s="229">
        <v>577354</v>
      </c>
      <c r="J10" s="229">
        <v>2307424</v>
      </c>
    </row>
    <row r="11" spans="1:10" ht="46.8">
      <c r="A11" s="162">
        <v>6</v>
      </c>
      <c r="B11" s="228" t="s">
        <v>289</v>
      </c>
      <c r="C11" s="229">
        <v>360000</v>
      </c>
      <c r="D11" s="229">
        <v>538265</v>
      </c>
      <c r="E11" s="229">
        <v>360000</v>
      </c>
      <c r="F11" s="367">
        <v>360000</v>
      </c>
      <c r="G11" s="229">
        <v>360000</v>
      </c>
      <c r="H11" s="229">
        <v>360000</v>
      </c>
      <c r="I11" s="229">
        <v>90000</v>
      </c>
      <c r="J11" s="229">
        <v>610000</v>
      </c>
    </row>
    <row r="12" spans="1:10" ht="15.6">
      <c r="A12" s="162">
        <v>7</v>
      </c>
      <c r="B12" s="228" t="s">
        <v>335</v>
      </c>
      <c r="C12" s="229">
        <v>2560252</v>
      </c>
      <c r="D12" s="229">
        <f t="shared" ref="D12:F12" si="1">SUM(D10:D11)</f>
        <v>2844713</v>
      </c>
      <c r="E12" s="229">
        <f t="shared" si="1"/>
        <v>2666448</v>
      </c>
      <c r="F12" s="367">
        <f t="shared" si="1"/>
        <v>2666448</v>
      </c>
      <c r="G12" s="367">
        <f>SUM(G10:G11)</f>
        <v>2659325</v>
      </c>
      <c r="H12" s="229">
        <f>SUM(H10:H11)</f>
        <v>2667424</v>
      </c>
      <c r="I12" s="229">
        <f>SUM(I10:I11)</f>
        <v>667354</v>
      </c>
      <c r="J12" s="229">
        <f>SUM(J10:J11)</f>
        <v>2917424</v>
      </c>
    </row>
    <row r="13" spans="1:10" ht="15.6">
      <c r="A13" s="162">
        <v>8</v>
      </c>
      <c r="B13" s="230" t="s">
        <v>451</v>
      </c>
      <c r="C13" s="231">
        <v>4517266</v>
      </c>
      <c r="D13" s="231">
        <f t="shared" ref="D13:E13" si="2">SUM(D9,D12)</f>
        <v>4772514</v>
      </c>
      <c r="E13" s="231">
        <f t="shared" si="2"/>
        <v>4588648</v>
      </c>
      <c r="F13" s="380">
        <f>SUM(F9,F12)</f>
        <v>4612848</v>
      </c>
      <c r="G13" s="380">
        <f>SUM(G9,G12)</f>
        <v>4605725</v>
      </c>
      <c r="H13" s="231">
        <f>SUM(H9,H12)</f>
        <v>4737024</v>
      </c>
      <c r="I13" s="231">
        <f>SUM(I9,I12)</f>
        <v>1176354</v>
      </c>
      <c r="J13" s="231">
        <f>SUM(J9,J12)</f>
        <v>4987024</v>
      </c>
    </row>
    <row r="14" spans="1:10" ht="31.2">
      <c r="A14" s="162">
        <v>9</v>
      </c>
      <c r="B14" s="230" t="s">
        <v>336</v>
      </c>
      <c r="C14" s="231">
        <v>974326</v>
      </c>
      <c r="D14" s="231">
        <v>937020</v>
      </c>
      <c r="E14" s="231">
        <f>SUM(E15,E16,E17)</f>
        <v>890000</v>
      </c>
      <c r="F14" s="380">
        <f>SUM(F15,F16,F17)</f>
        <v>890000</v>
      </c>
      <c r="G14" s="380">
        <f>SUM(G15,G16,G17)</f>
        <v>853113</v>
      </c>
      <c r="H14" s="231">
        <f>SUM(H15,H16,H17)</f>
        <v>822688</v>
      </c>
      <c r="I14" s="231">
        <v>204289</v>
      </c>
      <c r="J14" s="231">
        <v>822688</v>
      </c>
    </row>
    <row r="15" spans="1:10" ht="15.6">
      <c r="A15" s="162">
        <v>10</v>
      </c>
      <c r="B15" s="228" t="s">
        <v>290</v>
      </c>
      <c r="C15" s="229">
        <v>971565</v>
      </c>
      <c r="D15" s="229">
        <v>937020</v>
      </c>
      <c r="E15" s="229">
        <v>890000</v>
      </c>
      <c r="F15" s="367">
        <v>890000</v>
      </c>
      <c r="G15" s="229">
        <v>853113</v>
      </c>
      <c r="H15" s="229">
        <v>822688</v>
      </c>
      <c r="I15" s="229">
        <v>204289</v>
      </c>
      <c r="J15" s="229">
        <v>822688</v>
      </c>
    </row>
    <row r="16" spans="1:10" ht="15.6">
      <c r="A16" s="162">
        <v>11</v>
      </c>
      <c r="B16" s="228" t="s">
        <v>291</v>
      </c>
      <c r="C16" s="229">
        <v>1333</v>
      </c>
      <c r="D16" s="229">
        <v>0</v>
      </c>
      <c r="E16" s="229">
        <v>0</v>
      </c>
      <c r="F16" s="367">
        <v>0</v>
      </c>
      <c r="G16" s="229">
        <v>0</v>
      </c>
      <c r="H16" s="229">
        <v>0</v>
      </c>
      <c r="I16" s="229">
        <v>0</v>
      </c>
      <c r="J16" s="229"/>
    </row>
    <row r="17" spans="1:12" ht="31.2">
      <c r="A17" s="162">
        <v>12</v>
      </c>
      <c r="B17" s="228" t="s">
        <v>292</v>
      </c>
      <c r="C17" s="229">
        <v>1428</v>
      </c>
      <c r="D17" s="229">
        <v>0</v>
      </c>
      <c r="E17" s="229">
        <v>0</v>
      </c>
      <c r="F17" s="367">
        <v>0</v>
      </c>
      <c r="G17" s="229">
        <v>0</v>
      </c>
      <c r="H17" s="229">
        <v>0</v>
      </c>
      <c r="I17" s="229">
        <v>0</v>
      </c>
      <c r="J17" s="229">
        <v>0</v>
      </c>
    </row>
    <row r="18" spans="1:12" ht="15.6">
      <c r="A18" s="162">
        <v>13</v>
      </c>
      <c r="B18" s="228" t="s">
        <v>293</v>
      </c>
      <c r="C18" s="229">
        <v>24461</v>
      </c>
      <c r="D18" s="229">
        <v>0</v>
      </c>
      <c r="E18" s="229">
        <v>0</v>
      </c>
      <c r="F18" s="367">
        <v>145000</v>
      </c>
      <c r="G18" s="229">
        <v>145000</v>
      </c>
      <c r="H18" s="229">
        <v>0</v>
      </c>
      <c r="I18" s="229">
        <v>0</v>
      </c>
      <c r="J18" s="229">
        <v>0</v>
      </c>
    </row>
    <row r="19" spans="1:12" ht="15.6">
      <c r="A19" s="162">
        <v>14</v>
      </c>
      <c r="B19" s="228" t="s">
        <v>294</v>
      </c>
      <c r="C19" s="229">
        <v>869738</v>
      </c>
      <c r="D19" s="229">
        <v>597429</v>
      </c>
      <c r="E19" s="229">
        <v>1000000</v>
      </c>
      <c r="F19" s="367">
        <v>1100000</v>
      </c>
      <c r="G19" s="229">
        <v>1076451</v>
      </c>
      <c r="H19" s="229">
        <v>1000000</v>
      </c>
      <c r="I19" s="229">
        <v>63921</v>
      </c>
      <c r="J19" s="229">
        <v>1000000</v>
      </c>
    </row>
    <row r="20" spans="1:12" ht="15.6">
      <c r="A20" s="162">
        <v>15</v>
      </c>
      <c r="B20" s="228" t="s">
        <v>337</v>
      </c>
      <c r="C20" s="229">
        <v>894199</v>
      </c>
      <c r="D20" s="229">
        <f t="shared" ref="D20:J20" si="3">SUM(D18:D19)</f>
        <v>597429</v>
      </c>
      <c r="E20" s="229">
        <f t="shared" si="3"/>
        <v>1000000</v>
      </c>
      <c r="F20" s="367">
        <f t="shared" si="3"/>
        <v>1245000</v>
      </c>
      <c r="G20" s="367">
        <f t="shared" si="3"/>
        <v>1221451</v>
      </c>
      <c r="H20" s="229">
        <f t="shared" si="3"/>
        <v>1000000</v>
      </c>
      <c r="I20" s="229">
        <f t="shared" si="3"/>
        <v>63921</v>
      </c>
      <c r="J20" s="229">
        <f t="shared" si="3"/>
        <v>1000000</v>
      </c>
    </row>
    <row r="21" spans="1:12" ht="31.2">
      <c r="A21" s="162">
        <v>16</v>
      </c>
      <c r="B21" s="228" t="s">
        <v>295</v>
      </c>
      <c r="C21" s="229">
        <v>360643</v>
      </c>
      <c r="D21" s="229">
        <v>361715</v>
      </c>
      <c r="E21" s="229">
        <v>380000</v>
      </c>
      <c r="F21" s="367">
        <v>600000</v>
      </c>
      <c r="G21" s="229">
        <v>578222</v>
      </c>
      <c r="H21" s="229">
        <v>300000</v>
      </c>
      <c r="I21" s="229">
        <v>71880</v>
      </c>
      <c r="J21" s="229">
        <v>300000</v>
      </c>
    </row>
    <row r="22" spans="1:12" ht="31.2">
      <c r="A22" s="162">
        <v>17</v>
      </c>
      <c r="B22" s="228" t="s">
        <v>296</v>
      </c>
      <c r="C22" s="229">
        <v>190482</v>
      </c>
      <c r="D22" s="229">
        <v>161939</v>
      </c>
      <c r="E22" s="229">
        <v>170000</v>
      </c>
      <c r="F22" s="367">
        <v>170000</v>
      </c>
      <c r="G22" s="229">
        <v>160574</v>
      </c>
      <c r="H22" s="229">
        <v>170000</v>
      </c>
      <c r="I22" s="229">
        <v>40143</v>
      </c>
      <c r="J22" s="229">
        <v>170000</v>
      </c>
    </row>
    <row r="23" spans="1:12" ht="31.2">
      <c r="A23" s="162">
        <v>18</v>
      </c>
      <c r="B23" s="228" t="s">
        <v>338</v>
      </c>
      <c r="C23" s="229">
        <v>551125</v>
      </c>
      <c r="D23" s="229">
        <f t="shared" ref="D23:E23" si="4">SUM(D21:D22)</f>
        <v>523654</v>
      </c>
      <c r="E23" s="229">
        <f t="shared" si="4"/>
        <v>550000</v>
      </c>
      <c r="F23" s="367">
        <f>SUM(F21:F22)</f>
        <v>770000</v>
      </c>
      <c r="G23" s="367">
        <f>SUM(G21:G22)</f>
        <v>738796</v>
      </c>
      <c r="H23" s="229">
        <f>SUM(H21:H22)</f>
        <v>470000</v>
      </c>
      <c r="I23" s="229">
        <f>SUM(I21:I22)</f>
        <v>112023</v>
      </c>
      <c r="J23" s="229">
        <f>SUM(J21:J22)</f>
        <v>470000</v>
      </c>
    </row>
    <row r="24" spans="1:12" ht="15.6">
      <c r="A24" s="162">
        <v>19</v>
      </c>
      <c r="B24" s="228" t="s">
        <v>297</v>
      </c>
      <c r="C24" s="229">
        <v>1464913</v>
      </c>
      <c r="D24" s="229">
        <v>980849</v>
      </c>
      <c r="E24" s="229">
        <v>1400000</v>
      </c>
      <c r="F24" s="367">
        <v>1140502</v>
      </c>
      <c r="G24" s="229">
        <v>1097466</v>
      </c>
      <c r="H24" s="229">
        <v>1300000</v>
      </c>
      <c r="I24" s="229">
        <v>209752</v>
      </c>
      <c r="J24" s="229">
        <v>1300000</v>
      </c>
      <c r="K24" s="368"/>
      <c r="L24" s="7"/>
    </row>
    <row r="25" spans="1:12" ht="31.2">
      <c r="A25" s="162">
        <v>20</v>
      </c>
      <c r="B25" s="228" t="s">
        <v>298</v>
      </c>
      <c r="C25" s="229">
        <v>236220</v>
      </c>
      <c r="D25" s="229">
        <v>0</v>
      </c>
      <c r="E25" s="229">
        <v>250000</v>
      </c>
      <c r="F25" s="367">
        <v>0</v>
      </c>
      <c r="G25" s="229">
        <v>0</v>
      </c>
      <c r="H25" s="229">
        <v>250000</v>
      </c>
      <c r="I25" s="229">
        <v>12000</v>
      </c>
      <c r="J25" s="229">
        <v>250000</v>
      </c>
      <c r="K25" s="7"/>
      <c r="L25" s="7"/>
    </row>
    <row r="26" spans="1:12" ht="15.6">
      <c r="A26" s="162">
        <v>21</v>
      </c>
      <c r="B26" s="228" t="s">
        <v>419</v>
      </c>
      <c r="C26" s="229">
        <v>0</v>
      </c>
      <c r="D26" s="229">
        <v>0</v>
      </c>
      <c r="E26" s="229">
        <v>0</v>
      </c>
      <c r="F26" s="367">
        <v>83200</v>
      </c>
      <c r="G26" s="229">
        <v>83200</v>
      </c>
      <c r="H26" s="229">
        <v>0</v>
      </c>
      <c r="I26" s="229">
        <v>0</v>
      </c>
      <c r="J26" s="229">
        <v>0</v>
      </c>
      <c r="K26" s="7"/>
      <c r="L26" s="7"/>
    </row>
    <row r="27" spans="1:12" ht="33" customHeight="1">
      <c r="A27" s="162">
        <v>22</v>
      </c>
      <c r="B27" s="228" t="s">
        <v>299</v>
      </c>
      <c r="C27" s="229">
        <v>804200</v>
      </c>
      <c r="D27" s="229">
        <v>286600</v>
      </c>
      <c r="E27" s="229">
        <v>320000</v>
      </c>
      <c r="F27" s="367">
        <v>2022800</v>
      </c>
      <c r="G27" s="229">
        <v>778200</v>
      </c>
      <c r="H27" s="229">
        <v>1500000</v>
      </c>
      <c r="I27" s="229">
        <v>751100</v>
      </c>
      <c r="J27" s="229">
        <v>1500000</v>
      </c>
      <c r="K27" s="368"/>
      <c r="L27" s="7"/>
    </row>
    <row r="28" spans="1:12" ht="15.6">
      <c r="A28" s="162">
        <v>23</v>
      </c>
      <c r="B28" s="228" t="s">
        <v>300</v>
      </c>
      <c r="C28" s="229">
        <v>1237137</v>
      </c>
      <c r="D28" s="229">
        <v>1212119</v>
      </c>
      <c r="E28" s="229">
        <v>1200000</v>
      </c>
      <c r="F28" s="367">
        <v>998171</v>
      </c>
      <c r="G28" s="229">
        <v>927597</v>
      </c>
      <c r="H28" s="229">
        <v>1200000</v>
      </c>
      <c r="I28" s="229">
        <v>396039</v>
      </c>
      <c r="J28" s="229">
        <v>1200000</v>
      </c>
      <c r="K28" s="7"/>
      <c r="L28" s="7"/>
    </row>
    <row r="29" spans="1:12" ht="15.6">
      <c r="A29" s="162">
        <v>24</v>
      </c>
      <c r="B29" s="228" t="s">
        <v>301</v>
      </c>
      <c r="C29" s="229">
        <v>111074</v>
      </c>
      <c r="D29" s="229">
        <v>137487</v>
      </c>
      <c r="E29" s="229"/>
      <c r="F29" s="367"/>
      <c r="G29" s="229">
        <v>132189</v>
      </c>
      <c r="H29" s="229">
        <v>150000</v>
      </c>
      <c r="I29" s="229">
        <v>133515</v>
      </c>
      <c r="J29" s="229">
        <v>150000</v>
      </c>
      <c r="K29" s="7"/>
      <c r="L29" s="7"/>
    </row>
    <row r="30" spans="1:12" ht="15.6">
      <c r="A30" s="162">
        <v>25</v>
      </c>
      <c r="B30" s="228" t="s">
        <v>339</v>
      </c>
      <c r="C30" s="229">
        <v>3742470</v>
      </c>
      <c r="D30" s="229">
        <f>SUM(D24,D25,D27,D28)</f>
        <v>2479568</v>
      </c>
      <c r="E30" s="229">
        <f>SUM(E24,E25,E27,E28)</f>
        <v>3170000</v>
      </c>
      <c r="F30" s="367">
        <f>SUM(F24,F25,F26,F27,F28)</f>
        <v>4244673</v>
      </c>
      <c r="G30" s="367">
        <f>SUM(G24,G25,G26,G27,G28)</f>
        <v>2886463</v>
      </c>
      <c r="H30" s="229">
        <f>SUM(H24,H25,H26,H27,H28)</f>
        <v>4250000</v>
      </c>
      <c r="I30" s="229">
        <f>SUM(I24,I25,I26,I27,I28)</f>
        <v>1368891</v>
      </c>
      <c r="J30" s="229">
        <f>SUM(J24,J25,J26,J27,J28)</f>
        <v>4250000</v>
      </c>
      <c r="K30" s="7"/>
      <c r="L30" s="7"/>
    </row>
    <row r="31" spans="1:12" ht="31.2">
      <c r="A31" s="162">
        <v>26</v>
      </c>
      <c r="B31" s="228" t="s">
        <v>302</v>
      </c>
      <c r="C31" s="229">
        <v>1036125</v>
      </c>
      <c r="D31" s="229">
        <v>642897</v>
      </c>
      <c r="E31" s="229">
        <v>850000</v>
      </c>
      <c r="F31" s="367">
        <v>1048162</v>
      </c>
      <c r="G31" s="229">
        <v>832897</v>
      </c>
      <c r="H31" s="229">
        <v>1000000</v>
      </c>
      <c r="I31" s="229">
        <v>258329</v>
      </c>
      <c r="J31" s="229">
        <v>1000000</v>
      </c>
      <c r="K31" s="368"/>
      <c r="L31" s="7"/>
    </row>
    <row r="32" spans="1:12" ht="15.6">
      <c r="A32" s="162">
        <v>27</v>
      </c>
      <c r="B32" s="228" t="s">
        <v>340</v>
      </c>
      <c r="C32" s="229">
        <v>2667</v>
      </c>
      <c r="D32" s="229">
        <v>0</v>
      </c>
      <c r="E32" s="229">
        <v>0</v>
      </c>
      <c r="F32" s="367">
        <v>0</v>
      </c>
      <c r="G32" s="229">
        <v>0</v>
      </c>
      <c r="H32" s="229">
        <v>1098</v>
      </c>
      <c r="I32" s="229">
        <v>1098</v>
      </c>
      <c r="J32" s="229">
        <v>1098</v>
      </c>
      <c r="K32" s="7"/>
      <c r="L32" s="7"/>
    </row>
    <row r="33" spans="1:10" ht="15.6">
      <c r="A33" s="162">
        <v>28</v>
      </c>
      <c r="B33" s="228" t="s">
        <v>303</v>
      </c>
      <c r="C33" s="229">
        <v>2667</v>
      </c>
      <c r="D33" s="229">
        <v>0</v>
      </c>
      <c r="E33" s="229">
        <v>0</v>
      </c>
      <c r="F33" s="367">
        <v>0</v>
      </c>
      <c r="G33" s="229">
        <v>0</v>
      </c>
      <c r="H33" s="229">
        <v>1098</v>
      </c>
      <c r="I33" s="229">
        <v>1098</v>
      </c>
      <c r="J33" s="229">
        <v>1098</v>
      </c>
    </row>
    <row r="34" spans="1:10" ht="15.6">
      <c r="A34" s="162">
        <v>29</v>
      </c>
      <c r="B34" s="228" t="s">
        <v>304</v>
      </c>
      <c r="C34" s="229">
        <v>131356</v>
      </c>
      <c r="D34" s="229">
        <v>160217</v>
      </c>
      <c r="E34" s="229">
        <v>140000</v>
      </c>
      <c r="F34" s="367">
        <v>150000</v>
      </c>
      <c r="G34" s="229">
        <v>144417</v>
      </c>
      <c r="H34" s="229">
        <v>200000</v>
      </c>
      <c r="I34" s="229">
        <v>129092</v>
      </c>
      <c r="J34" s="229">
        <v>200000</v>
      </c>
    </row>
    <row r="35" spans="1:10" ht="31.2">
      <c r="A35" s="162">
        <v>30</v>
      </c>
      <c r="B35" s="228" t="s">
        <v>341</v>
      </c>
      <c r="C35" s="229">
        <v>1170148</v>
      </c>
      <c r="D35" s="229">
        <f t="shared" ref="D35:E35" si="5">SUM(D31:D34)</f>
        <v>803114</v>
      </c>
      <c r="E35" s="229">
        <f t="shared" si="5"/>
        <v>990000</v>
      </c>
      <c r="F35" s="367">
        <f>SUM(F31:F34)</f>
        <v>1198162</v>
      </c>
      <c r="G35" s="367">
        <f>SUM(G31:G34)</f>
        <v>977314</v>
      </c>
      <c r="H35" s="229">
        <f>H31+H32+H34</f>
        <v>1201098</v>
      </c>
      <c r="I35" s="229">
        <f>I31+I32+I34</f>
        <v>388519</v>
      </c>
      <c r="J35" s="229">
        <f>J31+J32+J34</f>
        <v>1201098</v>
      </c>
    </row>
    <row r="36" spans="1:10" ht="15.6">
      <c r="A36" s="162">
        <v>31</v>
      </c>
      <c r="B36" s="230" t="s">
        <v>342</v>
      </c>
      <c r="C36" s="231">
        <v>6357942</v>
      </c>
      <c r="D36" s="231">
        <f t="shared" ref="D36:E36" si="6">SUM(D20,D23,D30,D35)</f>
        <v>4403765</v>
      </c>
      <c r="E36" s="231">
        <f t="shared" si="6"/>
        <v>5710000</v>
      </c>
      <c r="F36" s="380">
        <f>SUM(F20,F23,F30,F35)</f>
        <v>7457835</v>
      </c>
      <c r="G36" s="380">
        <f>SUM(G20,G23,G30,G35)</f>
        <v>5824024</v>
      </c>
      <c r="H36" s="231">
        <f>SUM(H20,H23,H30,H35)</f>
        <v>6921098</v>
      </c>
      <c r="I36" s="231">
        <f>SUM(I20,I23,I30,I35)</f>
        <v>1933354</v>
      </c>
      <c r="J36" s="231">
        <f>SUM(J20,J23,J30,J35)</f>
        <v>6921098</v>
      </c>
    </row>
    <row r="37" spans="1:10" ht="15.6">
      <c r="A37" s="162">
        <v>32</v>
      </c>
      <c r="B37" s="228" t="s">
        <v>343</v>
      </c>
      <c r="C37" s="229">
        <v>1191000</v>
      </c>
      <c r="D37" s="229">
        <v>855000</v>
      </c>
      <c r="E37" s="229">
        <v>1274500</v>
      </c>
      <c r="F37" s="367">
        <v>1253500</v>
      </c>
      <c r="G37" s="229">
        <v>1220000</v>
      </c>
      <c r="H37" s="229">
        <v>891000</v>
      </c>
      <c r="I37" s="229">
        <v>60000</v>
      </c>
      <c r="J37" s="229">
        <v>891000</v>
      </c>
    </row>
    <row r="38" spans="1:10" ht="31.2">
      <c r="A38" s="162">
        <v>33</v>
      </c>
      <c r="B38" s="228" t="s">
        <v>305</v>
      </c>
      <c r="C38" s="229">
        <v>1191000</v>
      </c>
      <c r="D38" s="229">
        <v>855000</v>
      </c>
      <c r="E38" s="229">
        <v>1274500</v>
      </c>
      <c r="F38" s="367">
        <v>1253500</v>
      </c>
      <c r="G38" s="229">
        <v>1220000</v>
      </c>
      <c r="H38" s="229">
        <v>891000</v>
      </c>
      <c r="I38" s="229">
        <v>60000</v>
      </c>
      <c r="J38" s="229">
        <v>891000</v>
      </c>
    </row>
    <row r="39" spans="1:10" ht="31.2">
      <c r="A39" s="162">
        <v>34</v>
      </c>
      <c r="B39" s="230" t="s">
        <v>344</v>
      </c>
      <c r="C39" s="231">
        <v>1191000</v>
      </c>
      <c r="D39" s="231">
        <v>855000</v>
      </c>
      <c r="E39" s="231">
        <f t="shared" ref="E39:J39" si="7">SUM(E37)</f>
        <v>1274500</v>
      </c>
      <c r="F39" s="380">
        <f t="shared" si="7"/>
        <v>1253500</v>
      </c>
      <c r="G39" s="380">
        <f t="shared" si="7"/>
        <v>1220000</v>
      </c>
      <c r="H39" s="231">
        <f t="shared" si="7"/>
        <v>891000</v>
      </c>
      <c r="I39" s="231">
        <f t="shared" si="7"/>
        <v>60000</v>
      </c>
      <c r="J39" s="231">
        <f t="shared" si="7"/>
        <v>891000</v>
      </c>
    </row>
    <row r="40" spans="1:10" ht="31.2">
      <c r="A40" s="162">
        <v>35</v>
      </c>
      <c r="B40" s="228" t="s">
        <v>306</v>
      </c>
      <c r="C40" s="229">
        <v>397170</v>
      </c>
      <c r="D40" s="229">
        <v>0</v>
      </c>
      <c r="E40" s="229">
        <v>0</v>
      </c>
      <c r="F40" s="367">
        <v>159758</v>
      </c>
      <c r="G40" s="229">
        <v>159758</v>
      </c>
      <c r="H40" s="229">
        <v>0</v>
      </c>
      <c r="I40" s="229">
        <v>0</v>
      </c>
      <c r="J40" s="229">
        <v>0</v>
      </c>
    </row>
    <row r="41" spans="1:10" ht="31.2">
      <c r="A41" s="162">
        <v>36</v>
      </c>
      <c r="B41" s="228" t="s">
        <v>345</v>
      </c>
      <c r="C41" s="229">
        <v>4733628</v>
      </c>
      <c r="D41" s="229">
        <v>4861139</v>
      </c>
      <c r="E41" s="229">
        <f>SUM(E42,E43,E44)</f>
        <v>5075553</v>
      </c>
      <c r="F41" s="367">
        <f>SUM(F42:F45)</f>
        <v>5175412</v>
      </c>
      <c r="G41" s="367">
        <f>SUM(G42:G45)</f>
        <v>5175412</v>
      </c>
      <c r="H41" s="229">
        <f>SUM(H42:H45)</f>
        <v>5322756</v>
      </c>
      <c r="I41" s="229">
        <f>SUM(I42:I45)</f>
        <v>1255740</v>
      </c>
      <c r="J41" s="229">
        <f>SUM(J42:J45)</f>
        <v>5348434</v>
      </c>
    </row>
    <row r="42" spans="1:10" ht="31.2">
      <c r="A42" s="162">
        <v>37</v>
      </c>
      <c r="B42" s="228" t="s">
        <v>307</v>
      </c>
      <c r="C42" s="229">
        <v>4385628</v>
      </c>
      <c r="D42" s="229">
        <v>4402139</v>
      </c>
      <c r="E42" s="229">
        <v>4975553</v>
      </c>
      <c r="F42" s="367">
        <v>5045412</v>
      </c>
      <c r="G42" s="229">
        <v>5045412</v>
      </c>
      <c r="H42" s="229">
        <v>5322756</v>
      </c>
      <c r="I42" s="229">
        <v>1255740</v>
      </c>
      <c r="J42" s="229">
        <v>5348434</v>
      </c>
    </row>
    <row r="43" spans="1:10" ht="15.6">
      <c r="A43" s="162">
        <v>38</v>
      </c>
      <c r="B43" s="228" t="s">
        <v>423</v>
      </c>
      <c r="C43" s="229">
        <v>348000</v>
      </c>
      <c r="D43" s="229">
        <v>359000</v>
      </c>
      <c r="E43" s="229">
        <v>0</v>
      </c>
      <c r="F43" s="367">
        <v>0</v>
      </c>
      <c r="G43" s="229">
        <v>0</v>
      </c>
      <c r="H43" s="229">
        <v>0</v>
      </c>
      <c r="I43" s="229">
        <v>0</v>
      </c>
      <c r="J43" s="229">
        <v>0</v>
      </c>
    </row>
    <row r="44" spans="1:10" ht="15.6">
      <c r="A44" s="162">
        <v>39</v>
      </c>
      <c r="B44" s="228" t="s">
        <v>422</v>
      </c>
      <c r="C44" s="229"/>
      <c r="D44" s="229">
        <v>100000</v>
      </c>
      <c r="E44" s="229">
        <v>100000</v>
      </c>
      <c r="F44" s="367">
        <v>100000</v>
      </c>
      <c r="G44" s="229">
        <v>100000</v>
      </c>
      <c r="H44" s="229">
        <v>0</v>
      </c>
      <c r="I44" s="229">
        <v>0</v>
      </c>
      <c r="J44" s="229">
        <v>0</v>
      </c>
    </row>
    <row r="45" spans="1:10" ht="15.6">
      <c r="A45" s="162">
        <v>40</v>
      </c>
      <c r="B45" s="228" t="s">
        <v>424</v>
      </c>
      <c r="C45" s="229"/>
      <c r="D45" s="229"/>
      <c r="E45" s="229"/>
      <c r="F45" s="367">
        <v>30000</v>
      </c>
      <c r="G45" s="229">
        <v>30000</v>
      </c>
      <c r="H45" s="229">
        <v>0</v>
      </c>
      <c r="I45" s="229">
        <v>0</v>
      </c>
      <c r="J45" s="229">
        <v>0</v>
      </c>
    </row>
    <row r="46" spans="1:10" ht="31.2">
      <c r="A46" s="162">
        <v>41</v>
      </c>
      <c r="B46" s="228" t="s">
        <v>346</v>
      </c>
      <c r="C46" s="229">
        <v>72000</v>
      </c>
      <c r="D46" s="229">
        <v>98000</v>
      </c>
      <c r="E46" s="229">
        <v>130000</v>
      </c>
      <c r="F46" s="367">
        <v>130000</v>
      </c>
      <c r="G46" s="367">
        <v>92000</v>
      </c>
      <c r="H46" s="229">
        <v>130000</v>
      </c>
      <c r="I46" s="229">
        <v>0</v>
      </c>
      <c r="J46" s="229">
        <v>130000</v>
      </c>
    </row>
    <row r="47" spans="1:10" ht="15.6">
      <c r="A47" s="162">
        <v>42</v>
      </c>
      <c r="B47" s="228" t="s">
        <v>308</v>
      </c>
      <c r="C47" s="229">
        <v>48000</v>
      </c>
      <c r="D47" s="229">
        <v>42000</v>
      </c>
      <c r="E47" s="229">
        <v>0</v>
      </c>
      <c r="F47" s="367">
        <v>0</v>
      </c>
      <c r="G47" s="229">
        <v>30000</v>
      </c>
      <c r="H47" s="229">
        <v>0</v>
      </c>
      <c r="I47" s="229">
        <v>0</v>
      </c>
      <c r="J47" s="229">
        <v>0</v>
      </c>
    </row>
    <row r="48" spans="1:10" ht="15.6">
      <c r="A48" s="162">
        <v>43</v>
      </c>
      <c r="B48" s="228" t="s">
        <v>309</v>
      </c>
      <c r="C48" s="229">
        <v>24000</v>
      </c>
      <c r="D48" s="229">
        <v>56000</v>
      </c>
      <c r="E48" s="229">
        <v>0</v>
      </c>
      <c r="F48" s="367">
        <v>0</v>
      </c>
      <c r="G48" s="229">
        <v>62000</v>
      </c>
      <c r="H48" s="229">
        <v>0</v>
      </c>
      <c r="I48" s="229">
        <v>0</v>
      </c>
      <c r="J48" s="229">
        <v>0</v>
      </c>
    </row>
    <row r="49" spans="1:11" ht="15.6">
      <c r="A49" s="162">
        <v>44</v>
      </c>
      <c r="B49" s="228" t="s">
        <v>310</v>
      </c>
      <c r="C49" s="229">
        <v>0</v>
      </c>
      <c r="D49" s="229">
        <v>0</v>
      </c>
      <c r="E49" s="229">
        <v>12960192</v>
      </c>
      <c r="F49" s="367">
        <v>10842789</v>
      </c>
      <c r="G49" s="229">
        <v>0</v>
      </c>
      <c r="H49" s="229">
        <v>13141590</v>
      </c>
      <c r="I49" s="229"/>
      <c r="J49" s="229">
        <v>11388952</v>
      </c>
    </row>
    <row r="50" spans="1:11" ht="31.2">
      <c r="A50" s="162">
        <v>45</v>
      </c>
      <c r="B50" s="230" t="s">
        <v>347</v>
      </c>
      <c r="C50" s="231">
        <v>5202798</v>
      </c>
      <c r="D50" s="231">
        <f t="shared" ref="D50:J50" si="8">SUM(D40,D41,D46,D49)</f>
        <v>4959139</v>
      </c>
      <c r="E50" s="231">
        <f t="shared" si="8"/>
        <v>18165745</v>
      </c>
      <c r="F50" s="380">
        <f t="shared" si="8"/>
        <v>16307959</v>
      </c>
      <c r="G50" s="380">
        <f t="shared" si="8"/>
        <v>5427170</v>
      </c>
      <c r="H50" s="231">
        <f t="shared" si="8"/>
        <v>18594346</v>
      </c>
      <c r="I50" s="231">
        <f t="shared" si="8"/>
        <v>1255740</v>
      </c>
      <c r="J50" s="231">
        <f t="shared" si="8"/>
        <v>16867386</v>
      </c>
    </row>
    <row r="51" spans="1:11" ht="42.6" customHeight="1">
      <c r="A51" s="163"/>
      <c r="B51" s="221" t="s">
        <v>41</v>
      </c>
      <c r="C51" s="358" t="s">
        <v>446</v>
      </c>
      <c r="D51" s="358" t="s">
        <v>429</v>
      </c>
      <c r="E51" s="358" t="s">
        <v>373</v>
      </c>
      <c r="F51" s="369" t="s">
        <v>443</v>
      </c>
      <c r="G51" s="358" t="s">
        <v>442</v>
      </c>
      <c r="H51" s="358" t="s">
        <v>441</v>
      </c>
      <c r="I51" s="358" t="s">
        <v>513</v>
      </c>
      <c r="J51" s="358" t="s">
        <v>514</v>
      </c>
    </row>
    <row r="52" spans="1:11" ht="31.2">
      <c r="A52" s="162">
        <v>46</v>
      </c>
      <c r="B52" s="230" t="s">
        <v>377</v>
      </c>
      <c r="C52" s="231"/>
      <c r="D52" s="231">
        <v>0</v>
      </c>
      <c r="E52" s="231">
        <v>1758</v>
      </c>
      <c r="F52" s="380">
        <v>0</v>
      </c>
      <c r="G52" s="231">
        <v>0</v>
      </c>
      <c r="H52" s="231">
        <v>0</v>
      </c>
      <c r="I52" s="231">
        <v>0</v>
      </c>
      <c r="J52" s="231">
        <v>0</v>
      </c>
    </row>
    <row r="53" spans="1:11" ht="31.2">
      <c r="A53" s="162">
        <v>47</v>
      </c>
      <c r="B53" s="228" t="s">
        <v>311</v>
      </c>
      <c r="C53" s="229">
        <v>750000</v>
      </c>
      <c r="D53" s="229">
        <v>0</v>
      </c>
      <c r="E53" s="229">
        <v>0</v>
      </c>
      <c r="F53" s="367">
        <v>0</v>
      </c>
      <c r="G53" s="229">
        <v>0</v>
      </c>
      <c r="H53" s="229">
        <v>0</v>
      </c>
      <c r="I53" s="229">
        <v>0</v>
      </c>
      <c r="J53" s="229"/>
    </row>
    <row r="54" spans="1:11" ht="15.6">
      <c r="A54" s="162">
        <v>48</v>
      </c>
      <c r="B54" s="228" t="s">
        <v>409</v>
      </c>
      <c r="C54" s="229"/>
      <c r="D54" s="229"/>
      <c r="E54" s="229"/>
      <c r="F54" s="367">
        <v>100000</v>
      </c>
      <c r="G54" s="229">
        <v>98900</v>
      </c>
      <c r="H54" s="229">
        <v>0</v>
      </c>
      <c r="I54" s="229">
        <v>0</v>
      </c>
      <c r="J54" s="229">
        <v>0</v>
      </c>
    </row>
    <row r="55" spans="1:11" ht="31.2">
      <c r="A55" s="162">
        <v>49</v>
      </c>
      <c r="B55" s="228" t="s">
        <v>312</v>
      </c>
      <c r="C55" s="229">
        <v>467504</v>
      </c>
      <c r="D55" s="229">
        <v>7692637</v>
      </c>
      <c r="E55" s="229">
        <v>1300000</v>
      </c>
      <c r="F55" s="367">
        <v>1370000</v>
      </c>
      <c r="G55" s="229">
        <v>1334748</v>
      </c>
      <c r="H55" s="229">
        <v>200000</v>
      </c>
      <c r="I55" s="229">
        <v>79100</v>
      </c>
      <c r="J55" s="229">
        <v>200000</v>
      </c>
    </row>
    <row r="56" spans="1:11" ht="24.75" customHeight="1">
      <c r="A56" s="162">
        <v>50</v>
      </c>
      <c r="B56" s="228" t="s">
        <v>348</v>
      </c>
      <c r="C56" s="229"/>
      <c r="D56" s="229">
        <v>0</v>
      </c>
      <c r="E56" s="229">
        <v>0</v>
      </c>
      <c r="F56" s="367">
        <v>0</v>
      </c>
      <c r="G56" s="229">
        <v>0</v>
      </c>
      <c r="H56" s="229">
        <v>1180000</v>
      </c>
      <c r="I56" s="229">
        <v>0</v>
      </c>
      <c r="J56" s="229">
        <v>1180000</v>
      </c>
    </row>
    <row r="57" spans="1:11" ht="31.2">
      <c r="A57" s="162">
        <v>51</v>
      </c>
      <c r="B57" s="228" t="s">
        <v>313</v>
      </c>
      <c r="C57" s="229">
        <v>328719</v>
      </c>
      <c r="D57" s="229">
        <v>2077011</v>
      </c>
      <c r="E57" s="229">
        <v>351000</v>
      </c>
      <c r="F57" s="367">
        <v>397000</v>
      </c>
      <c r="G57" s="229">
        <v>387085</v>
      </c>
      <c r="H57" s="229">
        <v>374000</v>
      </c>
      <c r="I57" s="229">
        <v>21357</v>
      </c>
      <c r="J57" s="229">
        <v>374000</v>
      </c>
    </row>
    <row r="58" spans="1:11" ht="15.6">
      <c r="A58" s="162">
        <v>52</v>
      </c>
      <c r="B58" s="230" t="s">
        <v>349</v>
      </c>
      <c r="C58" s="231">
        <v>1546223</v>
      </c>
      <c r="D58" s="231">
        <f t="shared" ref="D58:F58" si="9">SUM(D53:D57)</f>
        <v>9769648</v>
      </c>
      <c r="E58" s="231">
        <f t="shared" si="9"/>
        <v>1651000</v>
      </c>
      <c r="F58" s="380">
        <f t="shared" si="9"/>
        <v>1867000</v>
      </c>
      <c r="G58" s="380">
        <f>SUM(G53:G57)</f>
        <v>1820733</v>
      </c>
      <c r="H58" s="231">
        <f>SUM(H53:H57)</f>
        <v>1754000</v>
      </c>
      <c r="I58" s="231">
        <f>SUM(I53:I57)</f>
        <v>100457</v>
      </c>
      <c r="J58" s="231">
        <f>SUM(J53:J57)</f>
        <v>1754000</v>
      </c>
    </row>
    <row r="59" spans="1:11" ht="15.6">
      <c r="A59" s="162">
        <v>53</v>
      </c>
      <c r="B59" s="228" t="s">
        <v>314</v>
      </c>
      <c r="C59" s="229">
        <v>21223259</v>
      </c>
      <c r="D59" s="229">
        <v>0</v>
      </c>
      <c r="E59" s="229">
        <v>2687402</v>
      </c>
      <c r="F59" s="367">
        <v>17231891</v>
      </c>
      <c r="G59" s="229">
        <v>2025000</v>
      </c>
      <c r="H59" s="229">
        <v>14970671</v>
      </c>
      <c r="I59" s="229">
        <v>816000</v>
      </c>
      <c r="J59" s="229">
        <v>15786671</v>
      </c>
      <c r="K59" s="390"/>
    </row>
    <row r="60" spans="1:11" ht="31.2">
      <c r="A60" s="162">
        <v>54</v>
      </c>
      <c r="B60" s="228" t="s">
        <v>315</v>
      </c>
      <c r="C60" s="229">
        <v>5595280</v>
      </c>
      <c r="D60" s="229">
        <v>0</v>
      </c>
      <c r="E60" s="229">
        <v>725598</v>
      </c>
      <c r="F60" s="367">
        <v>4374932</v>
      </c>
      <c r="G60" s="229">
        <v>546750</v>
      </c>
      <c r="H60" s="229">
        <v>3764402</v>
      </c>
      <c r="I60" s="229">
        <v>220320</v>
      </c>
      <c r="J60" s="229">
        <v>3984722</v>
      </c>
      <c r="K60" s="390"/>
    </row>
    <row r="61" spans="1:11" ht="15.6">
      <c r="A61" s="162">
        <v>55</v>
      </c>
      <c r="B61" s="230" t="s">
        <v>350</v>
      </c>
      <c r="C61" s="231">
        <v>26818539</v>
      </c>
      <c r="D61" s="231">
        <f t="shared" ref="D61:F61" si="10">SUM(D59:D60)</f>
        <v>0</v>
      </c>
      <c r="E61" s="231">
        <f t="shared" si="10"/>
        <v>3413000</v>
      </c>
      <c r="F61" s="380">
        <f t="shared" si="10"/>
        <v>21606823</v>
      </c>
      <c r="G61" s="380">
        <f>SUM(G59:G60)</f>
        <v>2571750</v>
      </c>
      <c r="H61" s="231">
        <f>SUM(H59:H60)</f>
        <v>18735073</v>
      </c>
      <c r="I61" s="231">
        <f>SUM(I59:I60)</f>
        <v>1036320</v>
      </c>
      <c r="J61" s="231">
        <f>SUM(J59:J60)</f>
        <v>19771393</v>
      </c>
    </row>
    <row r="62" spans="1:11" ht="31.2">
      <c r="A62" s="162">
        <v>56</v>
      </c>
      <c r="B62" s="228" t="s">
        <v>454</v>
      </c>
      <c r="C62" s="229">
        <v>0</v>
      </c>
      <c r="D62" s="229">
        <v>0</v>
      </c>
      <c r="E62" s="229">
        <v>0</v>
      </c>
      <c r="F62" s="367">
        <v>0</v>
      </c>
      <c r="G62" s="396">
        <v>19412</v>
      </c>
      <c r="H62" s="229">
        <v>0</v>
      </c>
      <c r="I62" s="229">
        <v>0</v>
      </c>
      <c r="J62" s="229">
        <v>0</v>
      </c>
    </row>
    <row r="63" spans="1:11" ht="31.2">
      <c r="A63" s="162">
        <v>57</v>
      </c>
      <c r="B63" s="228" t="s">
        <v>455</v>
      </c>
      <c r="C63" s="229">
        <v>0</v>
      </c>
      <c r="D63" s="229">
        <v>0</v>
      </c>
      <c r="E63" s="229">
        <v>0</v>
      </c>
      <c r="F63" s="367">
        <v>0</v>
      </c>
      <c r="G63" s="396">
        <v>19412</v>
      </c>
      <c r="H63" s="229">
        <v>0</v>
      </c>
      <c r="I63" s="229">
        <v>0</v>
      </c>
      <c r="J63" s="229">
        <v>0</v>
      </c>
    </row>
    <row r="64" spans="1:11" ht="15.6">
      <c r="A64" s="162">
        <v>58</v>
      </c>
      <c r="B64" s="230" t="s">
        <v>456</v>
      </c>
      <c r="C64" s="231">
        <v>0</v>
      </c>
      <c r="D64" s="231">
        <v>0</v>
      </c>
      <c r="E64" s="231">
        <v>0</v>
      </c>
      <c r="F64" s="380">
        <v>0</v>
      </c>
      <c r="G64" s="395">
        <f>G62</f>
        <v>19412</v>
      </c>
      <c r="H64" s="418">
        <f>H62</f>
        <v>0</v>
      </c>
      <c r="I64" s="418">
        <v>0</v>
      </c>
      <c r="J64" s="418">
        <v>0</v>
      </c>
    </row>
    <row r="65" spans="1:11" ht="24.75" customHeight="1">
      <c r="A65" s="162">
        <v>59</v>
      </c>
      <c r="B65" s="232" t="s">
        <v>367</v>
      </c>
      <c r="C65" s="233">
        <v>46608094</v>
      </c>
      <c r="D65" s="233">
        <f>SUM(D13,D14,D36,D39,D50,D52,D58,D61)</f>
        <v>25697086</v>
      </c>
      <c r="E65" s="233">
        <f>SUM(E13,E14,E36,E39,E50,E52,E58,E61)</f>
        <v>35694651</v>
      </c>
      <c r="F65" s="381">
        <f>SUM(F13,F14,F36,F39,F50,F52,F58,F61)</f>
        <v>53995965</v>
      </c>
      <c r="G65" s="381">
        <f>SUM(G13,G14,G36,G39,G50,G52,G58,G61,G64)</f>
        <v>22341927</v>
      </c>
      <c r="H65" s="233">
        <f>SUM(H13,H14,H36,H39,H50,H52,H58,H61)</f>
        <v>52455229</v>
      </c>
      <c r="I65" s="233">
        <f>SUM(I13,I14,I36,I39,I50,I52,I58,I61)</f>
        <v>5766514</v>
      </c>
      <c r="J65" s="233">
        <f>SUM(J13,J14,J36,J39,J50,J52,J58,J61)</f>
        <v>52014589</v>
      </c>
    </row>
    <row r="66" spans="1:11" ht="31.2">
      <c r="A66" s="162">
        <v>60</v>
      </c>
      <c r="B66" s="228" t="s">
        <v>316</v>
      </c>
      <c r="C66" s="229">
        <v>485308</v>
      </c>
      <c r="D66" s="229">
        <v>437372</v>
      </c>
      <c r="E66" s="229">
        <v>452133</v>
      </c>
      <c r="F66" s="367">
        <v>452133</v>
      </c>
      <c r="G66" s="229">
        <v>452133</v>
      </c>
      <c r="H66" s="229">
        <v>483407</v>
      </c>
      <c r="I66" s="229">
        <v>483407</v>
      </c>
      <c r="J66" s="229">
        <v>483407</v>
      </c>
    </row>
    <row r="67" spans="1:11" ht="31.2">
      <c r="A67" s="162">
        <v>61</v>
      </c>
      <c r="B67" s="228" t="s">
        <v>317</v>
      </c>
      <c r="C67" s="229">
        <v>30000000</v>
      </c>
      <c r="D67" s="229">
        <v>0</v>
      </c>
      <c r="E67" s="229">
        <v>0</v>
      </c>
      <c r="F67" s="367">
        <v>0</v>
      </c>
      <c r="G67" s="229">
        <v>0</v>
      </c>
      <c r="H67" s="229">
        <v>0</v>
      </c>
      <c r="I67" s="229">
        <v>0</v>
      </c>
      <c r="J67" s="229">
        <v>0</v>
      </c>
    </row>
    <row r="68" spans="1:11" ht="15.6">
      <c r="A68" s="162">
        <v>62</v>
      </c>
      <c r="B68" s="232" t="s">
        <v>378</v>
      </c>
      <c r="C68" s="233">
        <v>30485308</v>
      </c>
      <c r="D68" s="233">
        <f t="shared" ref="D68:J68" si="11">SUM(D66:D67)</f>
        <v>437372</v>
      </c>
      <c r="E68" s="233">
        <f t="shared" si="11"/>
        <v>452133</v>
      </c>
      <c r="F68" s="381">
        <f t="shared" si="11"/>
        <v>452133</v>
      </c>
      <c r="G68" s="381">
        <f t="shared" si="11"/>
        <v>452133</v>
      </c>
      <c r="H68" s="233">
        <f t="shared" si="11"/>
        <v>483407</v>
      </c>
      <c r="I68" s="233">
        <f t="shared" si="11"/>
        <v>483407</v>
      </c>
      <c r="J68" s="233">
        <f t="shared" si="11"/>
        <v>483407</v>
      </c>
    </row>
    <row r="69" spans="1:11" ht="23.25" customHeight="1">
      <c r="A69" s="162">
        <v>63</v>
      </c>
      <c r="B69" s="165" t="s">
        <v>365</v>
      </c>
      <c r="C69" s="166">
        <f t="shared" ref="C69:E69" si="12">SUM(C65,C68)</f>
        <v>77093402</v>
      </c>
      <c r="D69" s="166">
        <f t="shared" si="12"/>
        <v>26134458</v>
      </c>
      <c r="E69" s="166">
        <f t="shared" si="12"/>
        <v>36146784</v>
      </c>
      <c r="F69" s="382">
        <f>SUM(F65,F68)</f>
        <v>54448098</v>
      </c>
      <c r="G69" s="382">
        <f>SUM(G65,G68)</f>
        <v>22794060</v>
      </c>
      <c r="H69" s="166">
        <f>SUM(H65,H68)</f>
        <v>52938636</v>
      </c>
      <c r="I69" s="166">
        <f>SUM(I65,I68)</f>
        <v>6249921</v>
      </c>
      <c r="J69" s="166">
        <f>SUM(J65,J68)</f>
        <v>52497996</v>
      </c>
    </row>
    <row r="70" spans="1:11" ht="1.2" customHeight="1">
      <c r="A70" s="163"/>
      <c r="B70" s="230"/>
      <c r="C70" s="231"/>
      <c r="D70" s="229"/>
      <c r="E70" s="229"/>
      <c r="F70" s="367"/>
      <c r="G70" s="229"/>
      <c r="H70" s="229"/>
      <c r="I70" s="229"/>
      <c r="J70" s="229"/>
    </row>
    <row r="71" spans="1:11" ht="49.5" customHeight="1">
      <c r="A71" s="163"/>
      <c r="B71" s="167" t="s">
        <v>351</v>
      </c>
      <c r="C71" s="358" t="s">
        <v>446</v>
      </c>
      <c r="D71" s="358" t="s">
        <v>429</v>
      </c>
      <c r="E71" s="358" t="s">
        <v>373</v>
      </c>
      <c r="F71" s="369" t="s">
        <v>443</v>
      </c>
      <c r="G71" s="358" t="s">
        <v>442</v>
      </c>
      <c r="H71" s="358" t="s">
        <v>441</v>
      </c>
      <c r="I71" s="358" t="s">
        <v>513</v>
      </c>
      <c r="J71" s="358" t="s">
        <v>514</v>
      </c>
    </row>
    <row r="72" spans="1:11" ht="33" customHeight="1">
      <c r="A72" s="164">
        <v>1</v>
      </c>
      <c r="B72" s="228" t="s">
        <v>318</v>
      </c>
      <c r="C72" s="229">
        <v>7655130</v>
      </c>
      <c r="D72" s="229">
        <v>7666448</v>
      </c>
      <c r="E72" s="229">
        <v>7758814</v>
      </c>
      <c r="F72" s="367">
        <v>7790142</v>
      </c>
      <c r="G72" s="229">
        <v>7790142</v>
      </c>
      <c r="H72" s="229">
        <v>8999176</v>
      </c>
      <c r="I72" s="229">
        <v>2525644</v>
      </c>
      <c r="J72" s="229">
        <v>8999176</v>
      </c>
      <c r="K72" s="390"/>
    </row>
    <row r="73" spans="1:11" ht="51.75" customHeight="1">
      <c r="A73" s="163">
        <v>2</v>
      </c>
      <c r="B73" s="228" t="s">
        <v>319</v>
      </c>
      <c r="C73" s="229">
        <v>1539000</v>
      </c>
      <c r="D73" s="229">
        <v>1472000</v>
      </c>
      <c r="E73" s="229">
        <v>1744500</v>
      </c>
      <c r="F73" s="367">
        <v>1744500</v>
      </c>
      <c r="G73" s="229">
        <v>1744500</v>
      </c>
      <c r="H73" s="229">
        <v>1286000</v>
      </c>
      <c r="I73" s="229">
        <v>360080</v>
      </c>
      <c r="J73" s="229">
        <v>1286000</v>
      </c>
    </row>
    <row r="74" spans="1:11" ht="31.2">
      <c r="A74" s="164">
        <v>3</v>
      </c>
      <c r="B74" s="228" t="s">
        <v>320</v>
      </c>
      <c r="C74" s="229">
        <v>1200000</v>
      </c>
      <c r="D74" s="229">
        <v>1800000</v>
      </c>
      <c r="E74" s="229">
        <v>1800000</v>
      </c>
      <c r="F74" s="367">
        <v>1800000</v>
      </c>
      <c r="G74" s="229">
        <v>1800000</v>
      </c>
      <c r="H74" s="229">
        <v>1800000</v>
      </c>
      <c r="I74" s="229">
        <v>504000</v>
      </c>
      <c r="J74" s="229">
        <v>1800000</v>
      </c>
    </row>
    <row r="75" spans="1:11" ht="31.2">
      <c r="A75" s="163">
        <v>4</v>
      </c>
      <c r="B75" s="228" t="s">
        <v>321</v>
      </c>
      <c r="C75" s="229">
        <v>928128</v>
      </c>
      <c r="D75" s="229">
        <v>245158</v>
      </c>
      <c r="E75" s="229">
        <v>0</v>
      </c>
      <c r="F75" s="367">
        <v>0</v>
      </c>
      <c r="G75" s="229">
        <v>0</v>
      </c>
      <c r="H75" s="229">
        <v>0</v>
      </c>
      <c r="I75" s="229">
        <v>0</v>
      </c>
      <c r="J75" s="229">
        <v>0</v>
      </c>
    </row>
    <row r="76" spans="1:11" ht="31.2">
      <c r="A76" s="164">
        <v>5</v>
      </c>
      <c r="B76" s="228" t="s">
        <v>352</v>
      </c>
      <c r="C76" s="229">
        <v>11322258</v>
      </c>
      <c r="D76" s="229">
        <f t="shared" ref="D76:J76" si="13">SUM(D72:D75)</f>
        <v>11183606</v>
      </c>
      <c r="E76" s="229">
        <f t="shared" si="13"/>
        <v>11303314</v>
      </c>
      <c r="F76" s="367">
        <f t="shared" si="13"/>
        <v>11334642</v>
      </c>
      <c r="G76" s="367">
        <f t="shared" si="13"/>
        <v>11334642</v>
      </c>
      <c r="H76" s="229">
        <f t="shared" si="13"/>
        <v>12085176</v>
      </c>
      <c r="I76" s="229">
        <f t="shared" si="13"/>
        <v>3389724</v>
      </c>
      <c r="J76" s="229">
        <f t="shared" si="13"/>
        <v>12085176</v>
      </c>
    </row>
    <row r="77" spans="1:11" ht="31.2">
      <c r="A77" s="163">
        <v>6</v>
      </c>
      <c r="B77" s="228" t="s">
        <v>353</v>
      </c>
      <c r="C77" s="229">
        <v>312229</v>
      </c>
      <c r="D77" s="235">
        <v>29040</v>
      </c>
      <c r="E77" s="392">
        <v>0</v>
      </c>
      <c r="F77" s="386">
        <f>SUM(F78:F80)</f>
        <v>526177</v>
      </c>
      <c r="G77" s="391">
        <v>526177</v>
      </c>
      <c r="H77" s="238">
        <v>0</v>
      </c>
      <c r="I77" s="238">
        <v>0</v>
      </c>
      <c r="J77" s="238">
        <v>0</v>
      </c>
    </row>
    <row r="78" spans="1:11" ht="24.75" customHeight="1">
      <c r="A78" s="164">
        <v>7</v>
      </c>
      <c r="B78" s="228" t="s">
        <v>424</v>
      </c>
      <c r="C78" s="229">
        <v>0</v>
      </c>
      <c r="D78" s="235">
        <v>0</v>
      </c>
      <c r="E78" s="234">
        <v>0</v>
      </c>
      <c r="F78" s="386">
        <v>526177</v>
      </c>
      <c r="G78" s="238">
        <v>526177</v>
      </c>
      <c r="H78" s="238">
        <v>0</v>
      </c>
      <c r="I78" s="238">
        <v>0</v>
      </c>
      <c r="J78" s="238">
        <v>0</v>
      </c>
    </row>
    <row r="79" spans="1:11" ht="15.6">
      <c r="A79" s="163">
        <v>8</v>
      </c>
      <c r="B79" s="228" t="s">
        <v>322</v>
      </c>
      <c r="C79" s="229">
        <v>180996</v>
      </c>
      <c r="D79" s="234">
        <v>0</v>
      </c>
      <c r="E79" s="392">
        <v>0</v>
      </c>
      <c r="F79" s="393">
        <v>0</v>
      </c>
      <c r="G79" s="392">
        <v>0</v>
      </c>
      <c r="H79" s="234">
        <v>0</v>
      </c>
      <c r="I79" s="234">
        <v>0</v>
      </c>
      <c r="J79" s="234">
        <v>0</v>
      </c>
    </row>
    <row r="80" spans="1:11" ht="31.2">
      <c r="A80" s="164">
        <v>9</v>
      </c>
      <c r="B80" s="228" t="s">
        <v>323</v>
      </c>
      <c r="C80" s="229">
        <v>131233</v>
      </c>
      <c r="D80" s="235">
        <v>29040</v>
      </c>
      <c r="E80" s="392">
        <v>0</v>
      </c>
      <c r="F80" s="393">
        <v>0</v>
      </c>
      <c r="G80" s="392">
        <v>0</v>
      </c>
      <c r="H80" s="234">
        <v>0</v>
      </c>
      <c r="I80" s="234">
        <v>0</v>
      </c>
      <c r="J80" s="234">
        <v>0</v>
      </c>
    </row>
    <row r="81" spans="1:10" ht="31.2">
      <c r="A81" s="163">
        <v>10</v>
      </c>
      <c r="B81" s="230" t="s">
        <v>354</v>
      </c>
      <c r="C81" s="231">
        <v>11634487</v>
      </c>
      <c r="D81" s="236">
        <f t="shared" ref="D81:J81" si="14">SUM(D76,D77)</f>
        <v>11212646</v>
      </c>
      <c r="E81" s="236">
        <f t="shared" si="14"/>
        <v>11303314</v>
      </c>
      <c r="F81" s="385">
        <f t="shared" si="14"/>
        <v>11860819</v>
      </c>
      <c r="G81" s="385">
        <f t="shared" si="14"/>
        <v>11860819</v>
      </c>
      <c r="H81" s="236">
        <f t="shared" si="14"/>
        <v>12085176</v>
      </c>
      <c r="I81" s="236">
        <f t="shared" si="14"/>
        <v>3389724</v>
      </c>
      <c r="J81" s="236">
        <f t="shared" si="14"/>
        <v>12085176</v>
      </c>
    </row>
    <row r="82" spans="1:10" ht="31.2">
      <c r="A82" s="164">
        <v>11</v>
      </c>
      <c r="B82" s="228" t="s">
        <v>324</v>
      </c>
      <c r="C82" s="229">
        <v>641565</v>
      </c>
      <c r="D82" s="229">
        <v>0</v>
      </c>
      <c r="E82" s="229">
        <v>0</v>
      </c>
      <c r="F82" s="367">
        <v>0</v>
      </c>
      <c r="G82" s="229">
        <v>0</v>
      </c>
      <c r="H82" s="229">
        <v>0</v>
      </c>
      <c r="I82" s="229">
        <v>0</v>
      </c>
      <c r="J82" s="229">
        <v>0</v>
      </c>
    </row>
    <row r="83" spans="1:10" ht="31.2">
      <c r="A83" s="163">
        <v>12</v>
      </c>
      <c r="B83" s="228" t="s">
        <v>355</v>
      </c>
      <c r="C83" s="229">
        <v>250000</v>
      </c>
      <c r="D83" s="229">
        <v>0</v>
      </c>
      <c r="E83" s="229">
        <v>7587776</v>
      </c>
      <c r="F83" s="367">
        <f>F84+F85+F86</f>
        <v>25248385</v>
      </c>
      <c r="G83" s="367">
        <f>G84+G85+G86</f>
        <v>21539026</v>
      </c>
      <c r="H83" s="229">
        <f>H84+H85+H86</f>
        <v>2849999</v>
      </c>
      <c r="I83" s="229">
        <v>859360</v>
      </c>
      <c r="J83" s="229">
        <v>3709359</v>
      </c>
    </row>
    <row r="84" spans="1:10" ht="31.2">
      <c r="A84" s="164">
        <v>13</v>
      </c>
      <c r="B84" s="228" t="s">
        <v>325</v>
      </c>
      <c r="C84" s="229">
        <v>250000</v>
      </c>
      <c r="D84" s="392">
        <v>0</v>
      </c>
      <c r="E84" s="392">
        <v>0</v>
      </c>
      <c r="F84" s="393">
        <v>0</v>
      </c>
      <c r="G84" s="392">
        <v>0</v>
      </c>
      <c r="H84" s="234">
        <v>0</v>
      </c>
      <c r="I84" s="234">
        <v>0</v>
      </c>
      <c r="J84" s="234">
        <v>0</v>
      </c>
    </row>
    <row r="85" spans="1:10" ht="31.2">
      <c r="A85" s="163">
        <v>14</v>
      </c>
      <c r="B85" s="228" t="s">
        <v>435</v>
      </c>
      <c r="C85" s="229">
        <v>0</v>
      </c>
      <c r="D85" s="392">
        <v>0</v>
      </c>
      <c r="E85" s="237">
        <v>7587776</v>
      </c>
      <c r="F85" s="386">
        <v>10154562</v>
      </c>
      <c r="G85" s="237">
        <v>6445203</v>
      </c>
      <c r="H85" s="237">
        <v>2849999</v>
      </c>
      <c r="I85" s="237">
        <v>859360</v>
      </c>
      <c r="J85" s="237">
        <v>3709359</v>
      </c>
    </row>
    <row r="86" spans="1:10" ht="19.5" customHeight="1">
      <c r="A86" s="164">
        <v>15</v>
      </c>
      <c r="B86" s="228" t="s">
        <v>424</v>
      </c>
      <c r="C86" s="229">
        <v>0</v>
      </c>
      <c r="D86" s="234">
        <v>0</v>
      </c>
      <c r="E86" s="237">
        <v>0</v>
      </c>
      <c r="F86" s="386">
        <v>15093823</v>
      </c>
      <c r="G86" s="237">
        <v>15093823</v>
      </c>
      <c r="H86" s="237">
        <v>0</v>
      </c>
      <c r="I86" s="237">
        <v>0</v>
      </c>
      <c r="J86" s="237">
        <v>0</v>
      </c>
    </row>
    <row r="87" spans="1:10" ht="31.2">
      <c r="A87" s="163">
        <v>16</v>
      </c>
      <c r="B87" s="230" t="s">
        <v>356</v>
      </c>
      <c r="C87" s="231">
        <v>891565</v>
      </c>
      <c r="D87" s="231">
        <f t="shared" ref="D87:J87" si="15">SUM(D82,D83)</f>
        <v>0</v>
      </c>
      <c r="E87" s="231">
        <f t="shared" si="15"/>
        <v>7587776</v>
      </c>
      <c r="F87" s="380">
        <f t="shared" si="15"/>
        <v>25248385</v>
      </c>
      <c r="G87" s="380">
        <f t="shared" si="15"/>
        <v>21539026</v>
      </c>
      <c r="H87" s="231">
        <f t="shared" si="15"/>
        <v>2849999</v>
      </c>
      <c r="I87" s="231">
        <f t="shared" si="15"/>
        <v>859360</v>
      </c>
      <c r="J87" s="231">
        <f t="shared" si="15"/>
        <v>3709359</v>
      </c>
    </row>
    <row r="88" spans="1:10" ht="15.6">
      <c r="A88" s="164">
        <v>17</v>
      </c>
      <c r="B88" s="228" t="s">
        <v>357</v>
      </c>
      <c r="C88" s="229">
        <v>1846083</v>
      </c>
      <c r="D88" s="238">
        <f t="shared" ref="D88:J88" si="16">SUM(D89,D90)</f>
        <v>1819431</v>
      </c>
      <c r="E88" s="238">
        <f t="shared" si="16"/>
        <v>1800000</v>
      </c>
      <c r="F88" s="383">
        <f t="shared" si="16"/>
        <v>1800000</v>
      </c>
      <c r="G88" s="383">
        <f t="shared" si="16"/>
        <v>1903333</v>
      </c>
      <c r="H88" s="238">
        <f t="shared" si="16"/>
        <v>1910000</v>
      </c>
      <c r="I88" s="238">
        <f t="shared" si="16"/>
        <v>779864</v>
      </c>
      <c r="J88" s="238">
        <f t="shared" si="16"/>
        <v>1910000</v>
      </c>
    </row>
    <row r="89" spans="1:10" ht="31.2">
      <c r="A89" s="163">
        <v>18</v>
      </c>
      <c r="B89" s="228" t="s">
        <v>326</v>
      </c>
      <c r="C89" s="229">
        <v>823000</v>
      </c>
      <c r="D89" s="229">
        <v>831150</v>
      </c>
      <c r="E89" s="229">
        <v>800000</v>
      </c>
      <c r="F89" s="367">
        <v>800000</v>
      </c>
      <c r="G89" s="229">
        <v>858000</v>
      </c>
      <c r="H89" s="229">
        <v>850000</v>
      </c>
      <c r="I89" s="229">
        <v>350000</v>
      </c>
      <c r="J89" s="229">
        <v>850000</v>
      </c>
    </row>
    <row r="90" spans="1:10" ht="15.6">
      <c r="A90" s="164">
        <v>19</v>
      </c>
      <c r="B90" s="228" t="s">
        <v>327</v>
      </c>
      <c r="C90" s="229">
        <v>1023083</v>
      </c>
      <c r="D90" s="229">
        <v>988281</v>
      </c>
      <c r="E90" s="229">
        <v>1000000</v>
      </c>
      <c r="F90" s="367">
        <v>1000000</v>
      </c>
      <c r="G90" s="229">
        <v>1045333</v>
      </c>
      <c r="H90" s="229">
        <v>1060000</v>
      </c>
      <c r="I90" s="229">
        <v>429864</v>
      </c>
      <c r="J90" s="229">
        <v>1060000</v>
      </c>
    </row>
    <row r="91" spans="1:10" ht="15.6">
      <c r="A91" s="163">
        <v>20</v>
      </c>
      <c r="B91" s="228" t="s">
        <v>358</v>
      </c>
      <c r="C91" s="229">
        <v>4326155</v>
      </c>
      <c r="D91" s="229">
        <v>2257309</v>
      </c>
      <c r="E91" s="229">
        <v>3500000</v>
      </c>
      <c r="F91" s="367">
        <v>3500000</v>
      </c>
      <c r="G91" s="367">
        <f>G92</f>
        <v>5019173</v>
      </c>
      <c r="H91" s="229">
        <f>H92</f>
        <v>3900000</v>
      </c>
      <c r="I91" s="229">
        <f>I92</f>
        <v>1742819</v>
      </c>
      <c r="J91" s="229">
        <f>J92</f>
        <v>3900000</v>
      </c>
    </row>
    <row r="92" spans="1:10" ht="46.8">
      <c r="A92" s="164">
        <v>21</v>
      </c>
      <c r="B92" s="228" t="s">
        <v>328</v>
      </c>
      <c r="C92" s="229">
        <v>4326155</v>
      </c>
      <c r="D92" s="229">
        <v>2257309</v>
      </c>
      <c r="E92" s="229">
        <v>3500000</v>
      </c>
      <c r="F92" s="367">
        <v>3500000</v>
      </c>
      <c r="G92" s="229">
        <v>5019173</v>
      </c>
      <c r="H92" s="229">
        <v>3900000</v>
      </c>
      <c r="I92" s="229">
        <v>1742819</v>
      </c>
      <c r="J92" s="229">
        <v>3900000</v>
      </c>
    </row>
    <row r="93" spans="1:10" ht="15.6">
      <c r="A93" s="163">
        <v>22</v>
      </c>
      <c r="B93" s="228" t="s">
        <v>359</v>
      </c>
      <c r="C93" s="229">
        <v>1067869</v>
      </c>
      <c r="D93" s="229">
        <v>1174848</v>
      </c>
      <c r="E93" s="229">
        <v>1200000</v>
      </c>
      <c r="F93" s="367">
        <v>1200000</v>
      </c>
      <c r="G93" s="229">
        <v>1264774</v>
      </c>
      <c r="H93" s="229">
        <v>1300000</v>
      </c>
      <c r="I93" s="229">
        <v>457269</v>
      </c>
      <c r="J93" s="229">
        <v>0</v>
      </c>
    </row>
    <row r="94" spans="1:10" ht="15.6">
      <c r="A94" s="164">
        <v>23</v>
      </c>
      <c r="B94" s="228" t="s">
        <v>368</v>
      </c>
      <c r="C94" s="229">
        <v>1658</v>
      </c>
      <c r="D94" s="238">
        <v>7089</v>
      </c>
      <c r="E94" s="234">
        <v>0</v>
      </c>
      <c r="F94" s="384">
        <v>0</v>
      </c>
      <c r="G94" s="238">
        <v>22852</v>
      </c>
      <c r="H94" s="238">
        <v>0</v>
      </c>
      <c r="I94" s="238">
        <v>10626</v>
      </c>
      <c r="J94" s="238">
        <v>0</v>
      </c>
    </row>
    <row r="95" spans="1:10" ht="15.6">
      <c r="A95" s="163">
        <v>24</v>
      </c>
      <c r="B95" s="230" t="s">
        <v>360</v>
      </c>
      <c r="C95" s="231">
        <v>7241765</v>
      </c>
      <c r="D95" s="239">
        <f t="shared" ref="D95:J95" si="17">SUM(D88,D91,D93,D94)</f>
        <v>5258677</v>
      </c>
      <c r="E95" s="239">
        <f t="shared" si="17"/>
        <v>6500000</v>
      </c>
      <c r="F95" s="387">
        <f t="shared" si="17"/>
        <v>6500000</v>
      </c>
      <c r="G95" s="387">
        <f t="shared" si="17"/>
        <v>8210132</v>
      </c>
      <c r="H95" s="239">
        <f t="shared" si="17"/>
        <v>7110000</v>
      </c>
      <c r="I95" s="239">
        <f t="shared" si="17"/>
        <v>2990578</v>
      </c>
      <c r="J95" s="239">
        <f t="shared" si="17"/>
        <v>5810000</v>
      </c>
    </row>
    <row r="96" spans="1:10" ht="15.6">
      <c r="A96" s="164">
        <v>25</v>
      </c>
      <c r="B96" s="228" t="s">
        <v>369</v>
      </c>
      <c r="C96" s="229">
        <v>182500</v>
      </c>
      <c r="D96" s="237">
        <v>379430</v>
      </c>
      <c r="E96" s="237">
        <v>100000</v>
      </c>
      <c r="F96" s="386">
        <v>100000</v>
      </c>
      <c r="G96" s="386">
        <v>190200</v>
      </c>
      <c r="H96" s="237">
        <v>200000</v>
      </c>
      <c r="I96" s="237">
        <v>32500</v>
      </c>
      <c r="J96" s="237">
        <v>200000</v>
      </c>
    </row>
    <row r="97" spans="1:10" ht="31.2">
      <c r="A97" s="163">
        <v>26</v>
      </c>
      <c r="B97" s="228" t="s">
        <v>447</v>
      </c>
      <c r="C97" s="229">
        <v>182500</v>
      </c>
      <c r="D97" s="237">
        <v>303155</v>
      </c>
      <c r="E97" s="237">
        <v>100000</v>
      </c>
      <c r="F97" s="386">
        <v>100000</v>
      </c>
      <c r="G97" s="237">
        <v>190200</v>
      </c>
      <c r="H97" s="237">
        <v>200000</v>
      </c>
      <c r="I97" s="237">
        <v>32500</v>
      </c>
      <c r="J97" s="237">
        <v>200000</v>
      </c>
    </row>
    <row r="98" spans="1:10" ht="31.2">
      <c r="A98" s="164">
        <v>27</v>
      </c>
      <c r="B98" s="228" t="s">
        <v>361</v>
      </c>
      <c r="C98" s="229">
        <v>0</v>
      </c>
      <c r="D98" s="237">
        <v>16163</v>
      </c>
      <c r="E98" s="237">
        <v>0</v>
      </c>
      <c r="F98" s="386">
        <v>83200</v>
      </c>
      <c r="G98" s="237">
        <v>83200</v>
      </c>
      <c r="H98" s="237">
        <v>0</v>
      </c>
      <c r="I98" s="237">
        <v>0</v>
      </c>
      <c r="J98" s="237">
        <v>0</v>
      </c>
    </row>
    <row r="99" spans="1:10" ht="15.6">
      <c r="A99" s="163">
        <v>28</v>
      </c>
      <c r="B99" s="228" t="s">
        <v>362</v>
      </c>
      <c r="C99" s="229">
        <v>210000</v>
      </c>
      <c r="D99" s="237">
        <v>210000</v>
      </c>
      <c r="E99" s="237">
        <v>210000</v>
      </c>
      <c r="F99" s="386">
        <v>210000</v>
      </c>
      <c r="G99" s="237">
        <v>310000</v>
      </c>
      <c r="H99" s="237">
        <v>100000</v>
      </c>
      <c r="I99" s="237">
        <v>0</v>
      </c>
      <c r="J99" s="237">
        <v>100000</v>
      </c>
    </row>
    <row r="100" spans="1:10" ht="31.2">
      <c r="A100" s="164">
        <v>29</v>
      </c>
      <c r="B100" s="228" t="s">
        <v>370</v>
      </c>
      <c r="C100" s="229">
        <v>29615</v>
      </c>
      <c r="D100" s="237">
        <v>1548</v>
      </c>
      <c r="E100" s="237">
        <v>0</v>
      </c>
      <c r="F100" s="386">
        <v>0</v>
      </c>
      <c r="G100" s="237">
        <v>1744</v>
      </c>
      <c r="H100" s="237">
        <v>0</v>
      </c>
      <c r="I100" s="237">
        <v>673</v>
      </c>
      <c r="J100" s="237">
        <v>0</v>
      </c>
    </row>
    <row r="101" spans="1:10" ht="15.6">
      <c r="A101" s="163">
        <v>30</v>
      </c>
      <c r="B101" s="228" t="s">
        <v>371</v>
      </c>
      <c r="C101" s="229">
        <v>284497</v>
      </c>
      <c r="D101" s="237">
        <v>428574</v>
      </c>
      <c r="E101" s="237">
        <v>250000</v>
      </c>
      <c r="F101" s="386">
        <v>250000</v>
      </c>
      <c r="G101" s="237">
        <v>243887</v>
      </c>
      <c r="H101" s="237">
        <v>250000</v>
      </c>
      <c r="I101" s="237">
        <v>932</v>
      </c>
      <c r="J101" s="237">
        <v>250000</v>
      </c>
    </row>
    <row r="102" spans="1:10" ht="15.6">
      <c r="A102" s="164">
        <v>31</v>
      </c>
      <c r="B102" s="228" t="s">
        <v>329</v>
      </c>
      <c r="C102" s="229">
        <v>14060</v>
      </c>
      <c r="D102" s="237">
        <v>171581</v>
      </c>
      <c r="E102" s="237">
        <v>0</v>
      </c>
      <c r="F102" s="386">
        <v>0</v>
      </c>
      <c r="G102" s="237">
        <v>0</v>
      </c>
      <c r="H102" s="237">
        <v>0</v>
      </c>
      <c r="I102" s="237">
        <v>0</v>
      </c>
      <c r="J102" s="237">
        <v>0</v>
      </c>
    </row>
    <row r="103" spans="1:10" ht="15.6">
      <c r="A103" s="163">
        <v>32</v>
      </c>
      <c r="B103" s="230" t="s">
        <v>363</v>
      </c>
      <c r="C103" s="231">
        <v>706612</v>
      </c>
      <c r="D103" s="236">
        <f t="shared" ref="D103:J103" si="18">SUM(D96,D98,D99,D100,D101)</f>
        <v>1035715</v>
      </c>
      <c r="E103" s="236">
        <f t="shared" si="18"/>
        <v>560000</v>
      </c>
      <c r="F103" s="385">
        <f t="shared" si="18"/>
        <v>643200</v>
      </c>
      <c r="G103" s="385">
        <f t="shared" si="18"/>
        <v>829031</v>
      </c>
      <c r="H103" s="236">
        <f t="shared" si="18"/>
        <v>550000</v>
      </c>
      <c r="I103" s="236">
        <f t="shared" si="18"/>
        <v>34105</v>
      </c>
      <c r="J103" s="236">
        <f t="shared" si="18"/>
        <v>550000</v>
      </c>
    </row>
    <row r="104" spans="1:10" ht="31.2">
      <c r="A104" s="164">
        <v>33</v>
      </c>
      <c r="B104" s="228" t="s">
        <v>448</v>
      </c>
      <c r="C104" s="229">
        <v>0</v>
      </c>
      <c r="D104" s="237">
        <v>0</v>
      </c>
      <c r="E104" s="237">
        <v>0</v>
      </c>
      <c r="F104" s="386">
        <v>0</v>
      </c>
      <c r="G104" s="386">
        <v>19412</v>
      </c>
      <c r="H104" s="237">
        <v>0</v>
      </c>
      <c r="I104" s="237">
        <v>0</v>
      </c>
      <c r="J104" s="237">
        <v>0</v>
      </c>
    </row>
    <row r="105" spans="1:10" ht="31.2">
      <c r="A105" s="163">
        <v>34</v>
      </c>
      <c r="B105" s="228" t="s">
        <v>449</v>
      </c>
      <c r="C105" s="229">
        <v>0</v>
      </c>
      <c r="D105" s="237">
        <v>0</v>
      </c>
      <c r="E105" s="237">
        <v>0</v>
      </c>
      <c r="F105" s="386">
        <v>0</v>
      </c>
      <c r="G105" s="386">
        <v>19412</v>
      </c>
      <c r="H105" s="237">
        <v>0</v>
      </c>
      <c r="I105" s="237">
        <v>0</v>
      </c>
      <c r="J105" s="237">
        <v>0</v>
      </c>
    </row>
    <row r="106" spans="1:10" ht="31.2">
      <c r="A106" s="164">
        <v>35</v>
      </c>
      <c r="B106" s="230" t="s">
        <v>450</v>
      </c>
      <c r="C106" s="231">
        <f>SUM(C104)</f>
        <v>0</v>
      </c>
      <c r="D106" s="231">
        <f t="shared" ref="D106:J106" si="19">SUM(D104)</f>
        <v>0</v>
      </c>
      <c r="E106" s="231">
        <f t="shared" si="19"/>
        <v>0</v>
      </c>
      <c r="F106" s="231">
        <f t="shared" si="19"/>
        <v>0</v>
      </c>
      <c r="G106" s="231">
        <f t="shared" si="19"/>
        <v>19412</v>
      </c>
      <c r="H106" s="231">
        <f t="shared" si="19"/>
        <v>0</v>
      </c>
      <c r="I106" s="231">
        <f t="shared" si="19"/>
        <v>0</v>
      </c>
      <c r="J106" s="231">
        <f t="shared" si="19"/>
        <v>0</v>
      </c>
    </row>
    <row r="107" spans="1:10" ht="15.6">
      <c r="A107" s="163">
        <v>36</v>
      </c>
      <c r="B107" s="232" t="s">
        <v>364</v>
      </c>
      <c r="C107" s="233">
        <v>20474429</v>
      </c>
      <c r="D107" s="240">
        <f>SUM(D81,D87,D95,D103)</f>
        <v>17507038</v>
      </c>
      <c r="E107" s="240">
        <f>SUM(E81,E87,E95,E103)</f>
        <v>25951090</v>
      </c>
      <c r="F107" s="388">
        <f>SUM(F81,F87,F95,F103)</f>
        <v>44252404</v>
      </c>
      <c r="G107" s="388">
        <f>SUM(G81,G87,G95,G103,G106)</f>
        <v>42458420</v>
      </c>
      <c r="H107" s="240">
        <f>SUM(H81,H87,H95,H103,H106)</f>
        <v>22595175</v>
      </c>
      <c r="I107" s="240">
        <f>SUM(I81,I87,I95,I103,I106)</f>
        <v>7273767</v>
      </c>
      <c r="J107" s="240">
        <f>SUM(J81,J87,J95,J103,J106)</f>
        <v>22154535</v>
      </c>
    </row>
    <row r="108" spans="1:10" ht="31.2">
      <c r="A108" s="164">
        <v>37</v>
      </c>
      <c r="B108" s="228" t="s">
        <v>331</v>
      </c>
      <c r="C108" s="229">
        <v>44442816</v>
      </c>
      <c r="D108" s="237">
        <v>18370981</v>
      </c>
      <c r="E108" s="237">
        <v>10195694</v>
      </c>
      <c r="F108" s="386">
        <v>10195694</v>
      </c>
      <c r="G108" s="237">
        <v>10195694</v>
      </c>
      <c r="H108" s="237">
        <v>30343461</v>
      </c>
      <c r="I108" s="237">
        <v>0</v>
      </c>
      <c r="J108" s="237">
        <v>30343461</v>
      </c>
    </row>
    <row r="109" spans="1:10" ht="31.2">
      <c r="A109" s="163">
        <v>38</v>
      </c>
      <c r="B109" s="228" t="s">
        <v>332</v>
      </c>
      <c r="C109" s="229">
        <v>547138</v>
      </c>
      <c r="D109" s="237">
        <v>452133</v>
      </c>
      <c r="E109" s="237">
        <v>0</v>
      </c>
      <c r="F109" s="386">
        <v>0</v>
      </c>
      <c r="G109" s="237">
        <v>483407</v>
      </c>
      <c r="H109" s="237">
        <v>0</v>
      </c>
      <c r="I109" s="237">
        <v>0</v>
      </c>
      <c r="J109" s="237">
        <v>0</v>
      </c>
    </row>
    <row r="110" spans="1:10" ht="15.6">
      <c r="A110" s="164">
        <v>39</v>
      </c>
      <c r="B110" s="228" t="s">
        <v>333</v>
      </c>
      <c r="C110" s="229">
        <v>30000000</v>
      </c>
      <c r="D110" s="237">
        <v>0</v>
      </c>
      <c r="E110" s="237">
        <v>0</v>
      </c>
      <c r="F110" s="386">
        <v>0</v>
      </c>
      <c r="G110" s="237">
        <v>0</v>
      </c>
      <c r="H110" s="237">
        <v>0</v>
      </c>
      <c r="I110" s="237">
        <v>0</v>
      </c>
      <c r="J110" s="237">
        <v>0</v>
      </c>
    </row>
    <row r="111" spans="1:10" ht="31.2">
      <c r="A111" s="163">
        <v>40</v>
      </c>
      <c r="B111" s="232" t="s">
        <v>334</v>
      </c>
      <c r="C111" s="233">
        <v>74989954</v>
      </c>
      <c r="D111" s="240">
        <f t="shared" ref="D111:J111" si="20">SUM(D108:D110)</f>
        <v>18823114</v>
      </c>
      <c r="E111" s="240">
        <f t="shared" si="20"/>
        <v>10195694</v>
      </c>
      <c r="F111" s="388">
        <f t="shared" si="20"/>
        <v>10195694</v>
      </c>
      <c r="G111" s="388">
        <f t="shared" si="20"/>
        <v>10679101</v>
      </c>
      <c r="H111" s="240">
        <f t="shared" si="20"/>
        <v>30343461</v>
      </c>
      <c r="I111" s="240">
        <f t="shared" si="20"/>
        <v>0</v>
      </c>
      <c r="J111" s="240">
        <f t="shared" si="20"/>
        <v>30343461</v>
      </c>
    </row>
    <row r="112" spans="1:10" ht="27" customHeight="1">
      <c r="A112" s="164">
        <v>41</v>
      </c>
      <c r="B112" s="165" t="s">
        <v>366</v>
      </c>
      <c r="C112" s="217">
        <f t="shared" ref="C112:E112" si="21">SUM(C107,C111)</f>
        <v>95464383</v>
      </c>
      <c r="D112" s="217">
        <f t="shared" si="21"/>
        <v>36330152</v>
      </c>
      <c r="E112" s="217">
        <f t="shared" si="21"/>
        <v>36146784</v>
      </c>
      <c r="F112" s="389">
        <f t="shared" ref="F112:G112" si="22">SUM(F107,F111)</f>
        <v>54448098</v>
      </c>
      <c r="G112" s="389">
        <f t="shared" si="22"/>
        <v>53137521</v>
      </c>
      <c r="H112" s="217">
        <f>SUM(H107,H111)</f>
        <v>52938636</v>
      </c>
      <c r="I112" s="217">
        <f>SUM(I107,I111)</f>
        <v>7273767</v>
      </c>
      <c r="J112" s="217">
        <f>SUM(J107,J111)</f>
        <v>52497996</v>
      </c>
    </row>
  </sheetData>
  <mergeCells count="2">
    <mergeCell ref="A2:H2"/>
    <mergeCell ref="A1:J1"/>
  </mergeCells>
  <pageMargins left="0.51181102362204722" right="0.51181102362204722" top="0.31496062992125984" bottom="0.15748031496062992" header="0.31496062992125984" footer="0.31496062992125984"/>
  <pageSetup paperSize="9" scale="48" orientation="portrait" r:id="rId1"/>
  <rowBreaks count="1" manualBreakCount="1">
    <brk id="70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tabSelected="1" view="pageBreakPreview" zoomScaleNormal="100" zoomScaleSheetLayoutView="100" workbookViewId="0">
      <selection activeCell="F8" sqref="F8"/>
    </sheetView>
  </sheetViews>
  <sheetFormatPr defaultColWidth="8.88671875" defaultRowHeight="15.6"/>
  <cols>
    <col min="1" max="1" width="4.109375" style="13" customWidth="1"/>
    <col min="2" max="2" width="26.6640625" style="12" customWidth="1"/>
    <col min="3" max="3" width="13.6640625" style="12" customWidth="1"/>
    <col min="4" max="4" width="12.88671875" style="12" customWidth="1"/>
    <col min="5" max="5" width="13.44140625" style="12" customWidth="1"/>
    <col min="6" max="6" width="11.5546875" style="12" customWidth="1"/>
    <col min="7" max="7" width="11.44140625" style="12" customWidth="1"/>
    <col min="8" max="8" width="13.88671875" style="12" customWidth="1"/>
    <col min="9" max="9" width="13.33203125" style="12" customWidth="1"/>
    <col min="10" max="10" width="11.33203125" style="12" customWidth="1"/>
    <col min="11" max="11" width="12.88671875" style="12" customWidth="1"/>
    <col min="12" max="12" width="11.109375" style="12" customWidth="1"/>
    <col min="13" max="13" width="12.44140625" style="12" customWidth="1"/>
    <col min="14" max="14" width="13.33203125" style="12" customWidth="1"/>
    <col min="15" max="15" width="13.5546875" style="13" customWidth="1"/>
    <col min="16" max="256" width="8.88671875" style="12"/>
    <col min="257" max="257" width="4.109375" style="12" customWidth="1"/>
    <col min="258" max="258" width="26.6640625" style="12" customWidth="1"/>
    <col min="259" max="259" width="10.5546875" style="12" customWidth="1"/>
    <col min="260" max="260" width="12.88671875" style="12" customWidth="1"/>
    <col min="261" max="261" width="10" style="12" customWidth="1"/>
    <col min="262" max="262" width="9.44140625" style="12" customWidth="1"/>
    <col min="263" max="263" width="11.44140625" style="12" customWidth="1"/>
    <col min="264" max="264" width="10.44140625" style="12" customWidth="1"/>
    <col min="265" max="265" width="9.33203125" style="12" customWidth="1"/>
    <col min="266" max="266" width="9.109375" style="12" customWidth="1"/>
    <col min="267" max="267" width="10.44140625" style="12" customWidth="1"/>
    <col min="268" max="268" width="11.109375" style="12" customWidth="1"/>
    <col min="269" max="269" width="10.6640625" style="12" customWidth="1"/>
    <col min="270" max="270" width="13.33203125" style="12" customWidth="1"/>
    <col min="271" max="271" width="10.88671875" style="12" customWidth="1"/>
    <col min="272" max="512" width="8.88671875" style="12"/>
    <col min="513" max="513" width="4.109375" style="12" customWidth="1"/>
    <col min="514" max="514" width="26.6640625" style="12" customWidth="1"/>
    <col min="515" max="515" width="10.5546875" style="12" customWidth="1"/>
    <col min="516" max="516" width="12.88671875" style="12" customWidth="1"/>
    <col min="517" max="517" width="10" style="12" customWidth="1"/>
    <col min="518" max="518" width="9.44140625" style="12" customWidth="1"/>
    <col min="519" max="519" width="11.44140625" style="12" customWidth="1"/>
    <col min="520" max="520" width="10.44140625" style="12" customWidth="1"/>
    <col min="521" max="521" width="9.33203125" style="12" customWidth="1"/>
    <col min="522" max="522" width="9.109375" style="12" customWidth="1"/>
    <col min="523" max="523" width="10.44140625" style="12" customWidth="1"/>
    <col min="524" max="524" width="11.109375" style="12" customWidth="1"/>
    <col min="525" max="525" width="10.6640625" style="12" customWidth="1"/>
    <col min="526" max="526" width="13.33203125" style="12" customWidth="1"/>
    <col min="527" max="527" width="10.88671875" style="12" customWidth="1"/>
    <col min="528" max="768" width="8.88671875" style="12"/>
    <col min="769" max="769" width="4.109375" style="12" customWidth="1"/>
    <col min="770" max="770" width="26.6640625" style="12" customWidth="1"/>
    <col min="771" max="771" width="10.5546875" style="12" customWidth="1"/>
    <col min="772" max="772" width="12.88671875" style="12" customWidth="1"/>
    <col min="773" max="773" width="10" style="12" customWidth="1"/>
    <col min="774" max="774" width="9.44140625" style="12" customWidth="1"/>
    <col min="775" max="775" width="11.44140625" style="12" customWidth="1"/>
    <col min="776" max="776" width="10.44140625" style="12" customWidth="1"/>
    <col min="777" max="777" width="9.33203125" style="12" customWidth="1"/>
    <col min="778" max="778" width="9.109375" style="12" customWidth="1"/>
    <col min="779" max="779" width="10.44140625" style="12" customWidth="1"/>
    <col min="780" max="780" width="11.109375" style="12" customWidth="1"/>
    <col min="781" max="781" width="10.6640625" style="12" customWidth="1"/>
    <col min="782" max="782" width="13.33203125" style="12" customWidth="1"/>
    <col min="783" max="783" width="10.88671875" style="12" customWidth="1"/>
    <col min="784" max="1024" width="8.88671875" style="12"/>
    <col min="1025" max="1025" width="4.109375" style="12" customWidth="1"/>
    <col min="1026" max="1026" width="26.6640625" style="12" customWidth="1"/>
    <col min="1027" max="1027" width="10.5546875" style="12" customWidth="1"/>
    <col min="1028" max="1028" width="12.88671875" style="12" customWidth="1"/>
    <col min="1029" max="1029" width="10" style="12" customWidth="1"/>
    <col min="1030" max="1030" width="9.44140625" style="12" customWidth="1"/>
    <col min="1031" max="1031" width="11.44140625" style="12" customWidth="1"/>
    <col min="1032" max="1032" width="10.44140625" style="12" customWidth="1"/>
    <col min="1033" max="1033" width="9.33203125" style="12" customWidth="1"/>
    <col min="1034" max="1034" width="9.109375" style="12" customWidth="1"/>
    <col min="1035" max="1035" width="10.44140625" style="12" customWidth="1"/>
    <col min="1036" max="1036" width="11.109375" style="12" customWidth="1"/>
    <col min="1037" max="1037" width="10.6640625" style="12" customWidth="1"/>
    <col min="1038" max="1038" width="13.33203125" style="12" customWidth="1"/>
    <col min="1039" max="1039" width="10.88671875" style="12" customWidth="1"/>
    <col min="1040" max="1280" width="8.88671875" style="12"/>
    <col min="1281" max="1281" width="4.109375" style="12" customWidth="1"/>
    <col min="1282" max="1282" width="26.6640625" style="12" customWidth="1"/>
    <col min="1283" max="1283" width="10.5546875" style="12" customWidth="1"/>
    <col min="1284" max="1284" width="12.88671875" style="12" customWidth="1"/>
    <col min="1285" max="1285" width="10" style="12" customWidth="1"/>
    <col min="1286" max="1286" width="9.44140625" style="12" customWidth="1"/>
    <col min="1287" max="1287" width="11.44140625" style="12" customWidth="1"/>
    <col min="1288" max="1288" width="10.44140625" style="12" customWidth="1"/>
    <col min="1289" max="1289" width="9.33203125" style="12" customWidth="1"/>
    <col min="1290" max="1290" width="9.109375" style="12" customWidth="1"/>
    <col min="1291" max="1291" width="10.44140625" style="12" customWidth="1"/>
    <col min="1292" max="1292" width="11.109375" style="12" customWidth="1"/>
    <col min="1293" max="1293" width="10.6640625" style="12" customWidth="1"/>
    <col min="1294" max="1294" width="13.33203125" style="12" customWidth="1"/>
    <col min="1295" max="1295" width="10.88671875" style="12" customWidth="1"/>
    <col min="1296" max="1536" width="8.88671875" style="12"/>
    <col min="1537" max="1537" width="4.109375" style="12" customWidth="1"/>
    <col min="1538" max="1538" width="26.6640625" style="12" customWidth="1"/>
    <col min="1539" max="1539" width="10.5546875" style="12" customWidth="1"/>
    <col min="1540" max="1540" width="12.88671875" style="12" customWidth="1"/>
    <col min="1541" max="1541" width="10" style="12" customWidth="1"/>
    <col min="1542" max="1542" width="9.44140625" style="12" customWidth="1"/>
    <col min="1543" max="1543" width="11.44140625" style="12" customWidth="1"/>
    <col min="1544" max="1544" width="10.44140625" style="12" customWidth="1"/>
    <col min="1545" max="1545" width="9.33203125" style="12" customWidth="1"/>
    <col min="1546" max="1546" width="9.109375" style="12" customWidth="1"/>
    <col min="1547" max="1547" width="10.44140625" style="12" customWidth="1"/>
    <col min="1548" max="1548" width="11.109375" style="12" customWidth="1"/>
    <col min="1549" max="1549" width="10.6640625" style="12" customWidth="1"/>
    <col min="1550" max="1550" width="13.33203125" style="12" customWidth="1"/>
    <col min="1551" max="1551" width="10.88671875" style="12" customWidth="1"/>
    <col min="1552" max="1792" width="8.88671875" style="12"/>
    <col min="1793" max="1793" width="4.109375" style="12" customWidth="1"/>
    <col min="1794" max="1794" width="26.6640625" style="12" customWidth="1"/>
    <col min="1795" max="1795" width="10.5546875" style="12" customWidth="1"/>
    <col min="1796" max="1796" width="12.88671875" style="12" customWidth="1"/>
    <col min="1797" max="1797" width="10" style="12" customWidth="1"/>
    <col min="1798" max="1798" width="9.44140625" style="12" customWidth="1"/>
    <col min="1799" max="1799" width="11.44140625" style="12" customWidth="1"/>
    <col min="1800" max="1800" width="10.44140625" style="12" customWidth="1"/>
    <col min="1801" max="1801" width="9.33203125" style="12" customWidth="1"/>
    <col min="1802" max="1802" width="9.109375" style="12" customWidth="1"/>
    <col min="1803" max="1803" width="10.44140625" style="12" customWidth="1"/>
    <col min="1804" max="1804" width="11.109375" style="12" customWidth="1"/>
    <col min="1805" max="1805" width="10.6640625" style="12" customWidth="1"/>
    <col min="1806" max="1806" width="13.33203125" style="12" customWidth="1"/>
    <col min="1807" max="1807" width="10.88671875" style="12" customWidth="1"/>
    <col min="1808" max="2048" width="8.88671875" style="12"/>
    <col min="2049" max="2049" width="4.109375" style="12" customWidth="1"/>
    <col min="2050" max="2050" width="26.6640625" style="12" customWidth="1"/>
    <col min="2051" max="2051" width="10.5546875" style="12" customWidth="1"/>
    <col min="2052" max="2052" width="12.88671875" style="12" customWidth="1"/>
    <col min="2053" max="2053" width="10" style="12" customWidth="1"/>
    <col min="2054" max="2054" width="9.44140625" style="12" customWidth="1"/>
    <col min="2055" max="2055" width="11.44140625" style="12" customWidth="1"/>
    <col min="2056" max="2056" width="10.44140625" style="12" customWidth="1"/>
    <col min="2057" max="2057" width="9.33203125" style="12" customWidth="1"/>
    <col min="2058" max="2058" width="9.109375" style="12" customWidth="1"/>
    <col min="2059" max="2059" width="10.44140625" style="12" customWidth="1"/>
    <col min="2060" max="2060" width="11.109375" style="12" customWidth="1"/>
    <col min="2061" max="2061" width="10.6640625" style="12" customWidth="1"/>
    <col min="2062" max="2062" width="13.33203125" style="12" customWidth="1"/>
    <col min="2063" max="2063" width="10.88671875" style="12" customWidth="1"/>
    <col min="2064" max="2304" width="8.88671875" style="12"/>
    <col min="2305" max="2305" width="4.109375" style="12" customWidth="1"/>
    <col min="2306" max="2306" width="26.6640625" style="12" customWidth="1"/>
    <col min="2307" max="2307" width="10.5546875" style="12" customWidth="1"/>
    <col min="2308" max="2308" width="12.88671875" style="12" customWidth="1"/>
    <col min="2309" max="2309" width="10" style="12" customWidth="1"/>
    <col min="2310" max="2310" width="9.44140625" style="12" customWidth="1"/>
    <col min="2311" max="2311" width="11.44140625" style="12" customWidth="1"/>
    <col min="2312" max="2312" width="10.44140625" style="12" customWidth="1"/>
    <col min="2313" max="2313" width="9.33203125" style="12" customWidth="1"/>
    <col min="2314" max="2314" width="9.109375" style="12" customWidth="1"/>
    <col min="2315" max="2315" width="10.44140625" style="12" customWidth="1"/>
    <col min="2316" max="2316" width="11.109375" style="12" customWidth="1"/>
    <col min="2317" max="2317" width="10.6640625" style="12" customWidth="1"/>
    <col min="2318" max="2318" width="13.33203125" style="12" customWidth="1"/>
    <col min="2319" max="2319" width="10.88671875" style="12" customWidth="1"/>
    <col min="2320" max="2560" width="8.88671875" style="12"/>
    <col min="2561" max="2561" width="4.109375" style="12" customWidth="1"/>
    <col min="2562" max="2562" width="26.6640625" style="12" customWidth="1"/>
    <col min="2563" max="2563" width="10.5546875" style="12" customWidth="1"/>
    <col min="2564" max="2564" width="12.88671875" style="12" customWidth="1"/>
    <col min="2565" max="2565" width="10" style="12" customWidth="1"/>
    <col min="2566" max="2566" width="9.44140625" style="12" customWidth="1"/>
    <col min="2567" max="2567" width="11.44140625" style="12" customWidth="1"/>
    <col min="2568" max="2568" width="10.44140625" style="12" customWidth="1"/>
    <col min="2569" max="2569" width="9.33203125" style="12" customWidth="1"/>
    <col min="2570" max="2570" width="9.109375" style="12" customWidth="1"/>
    <col min="2571" max="2571" width="10.44140625" style="12" customWidth="1"/>
    <col min="2572" max="2572" width="11.109375" style="12" customWidth="1"/>
    <col min="2573" max="2573" width="10.6640625" style="12" customWidth="1"/>
    <col min="2574" max="2574" width="13.33203125" style="12" customWidth="1"/>
    <col min="2575" max="2575" width="10.88671875" style="12" customWidth="1"/>
    <col min="2576" max="2816" width="8.88671875" style="12"/>
    <col min="2817" max="2817" width="4.109375" style="12" customWidth="1"/>
    <col min="2818" max="2818" width="26.6640625" style="12" customWidth="1"/>
    <col min="2819" max="2819" width="10.5546875" style="12" customWidth="1"/>
    <col min="2820" max="2820" width="12.88671875" style="12" customWidth="1"/>
    <col min="2821" max="2821" width="10" style="12" customWidth="1"/>
    <col min="2822" max="2822" width="9.44140625" style="12" customWidth="1"/>
    <col min="2823" max="2823" width="11.44140625" style="12" customWidth="1"/>
    <col min="2824" max="2824" width="10.44140625" style="12" customWidth="1"/>
    <col min="2825" max="2825" width="9.33203125" style="12" customWidth="1"/>
    <col min="2826" max="2826" width="9.109375" style="12" customWidth="1"/>
    <col min="2827" max="2827" width="10.44140625" style="12" customWidth="1"/>
    <col min="2828" max="2828" width="11.109375" style="12" customWidth="1"/>
    <col min="2829" max="2829" width="10.6640625" style="12" customWidth="1"/>
    <col min="2830" max="2830" width="13.33203125" style="12" customWidth="1"/>
    <col min="2831" max="2831" width="10.88671875" style="12" customWidth="1"/>
    <col min="2832" max="3072" width="8.88671875" style="12"/>
    <col min="3073" max="3073" width="4.109375" style="12" customWidth="1"/>
    <col min="3074" max="3074" width="26.6640625" style="12" customWidth="1"/>
    <col min="3075" max="3075" width="10.5546875" style="12" customWidth="1"/>
    <col min="3076" max="3076" width="12.88671875" style="12" customWidth="1"/>
    <col min="3077" max="3077" width="10" style="12" customWidth="1"/>
    <col min="3078" max="3078" width="9.44140625" style="12" customWidth="1"/>
    <col min="3079" max="3079" width="11.44140625" style="12" customWidth="1"/>
    <col min="3080" max="3080" width="10.44140625" style="12" customWidth="1"/>
    <col min="3081" max="3081" width="9.33203125" style="12" customWidth="1"/>
    <col min="3082" max="3082" width="9.109375" style="12" customWidth="1"/>
    <col min="3083" max="3083" width="10.44140625" style="12" customWidth="1"/>
    <col min="3084" max="3084" width="11.109375" style="12" customWidth="1"/>
    <col min="3085" max="3085" width="10.6640625" style="12" customWidth="1"/>
    <col min="3086" max="3086" width="13.33203125" style="12" customWidth="1"/>
    <col min="3087" max="3087" width="10.88671875" style="12" customWidth="1"/>
    <col min="3088" max="3328" width="8.88671875" style="12"/>
    <col min="3329" max="3329" width="4.109375" style="12" customWidth="1"/>
    <col min="3330" max="3330" width="26.6640625" style="12" customWidth="1"/>
    <col min="3331" max="3331" width="10.5546875" style="12" customWidth="1"/>
    <col min="3332" max="3332" width="12.88671875" style="12" customWidth="1"/>
    <col min="3333" max="3333" width="10" style="12" customWidth="1"/>
    <col min="3334" max="3334" width="9.44140625" style="12" customWidth="1"/>
    <col min="3335" max="3335" width="11.44140625" style="12" customWidth="1"/>
    <col min="3336" max="3336" width="10.44140625" style="12" customWidth="1"/>
    <col min="3337" max="3337" width="9.33203125" style="12" customWidth="1"/>
    <col min="3338" max="3338" width="9.109375" style="12" customWidth="1"/>
    <col min="3339" max="3339" width="10.44140625" style="12" customWidth="1"/>
    <col min="3340" max="3340" width="11.109375" style="12" customWidth="1"/>
    <col min="3341" max="3341" width="10.6640625" style="12" customWidth="1"/>
    <col min="3342" max="3342" width="13.33203125" style="12" customWidth="1"/>
    <col min="3343" max="3343" width="10.88671875" style="12" customWidth="1"/>
    <col min="3344" max="3584" width="8.88671875" style="12"/>
    <col min="3585" max="3585" width="4.109375" style="12" customWidth="1"/>
    <col min="3586" max="3586" width="26.6640625" style="12" customWidth="1"/>
    <col min="3587" max="3587" width="10.5546875" style="12" customWidth="1"/>
    <col min="3588" max="3588" width="12.88671875" style="12" customWidth="1"/>
    <col min="3589" max="3589" width="10" style="12" customWidth="1"/>
    <col min="3590" max="3590" width="9.44140625" style="12" customWidth="1"/>
    <col min="3591" max="3591" width="11.44140625" style="12" customWidth="1"/>
    <col min="3592" max="3592" width="10.44140625" style="12" customWidth="1"/>
    <col min="3593" max="3593" width="9.33203125" style="12" customWidth="1"/>
    <col min="3594" max="3594" width="9.109375" style="12" customWidth="1"/>
    <col min="3595" max="3595" width="10.44140625" style="12" customWidth="1"/>
    <col min="3596" max="3596" width="11.109375" style="12" customWidth="1"/>
    <col min="3597" max="3597" width="10.6640625" style="12" customWidth="1"/>
    <col min="3598" max="3598" width="13.33203125" style="12" customWidth="1"/>
    <col min="3599" max="3599" width="10.88671875" style="12" customWidth="1"/>
    <col min="3600" max="3840" width="8.88671875" style="12"/>
    <col min="3841" max="3841" width="4.109375" style="12" customWidth="1"/>
    <col min="3842" max="3842" width="26.6640625" style="12" customWidth="1"/>
    <col min="3843" max="3843" width="10.5546875" style="12" customWidth="1"/>
    <col min="3844" max="3844" width="12.88671875" style="12" customWidth="1"/>
    <col min="3845" max="3845" width="10" style="12" customWidth="1"/>
    <col min="3846" max="3846" width="9.44140625" style="12" customWidth="1"/>
    <col min="3847" max="3847" width="11.44140625" style="12" customWidth="1"/>
    <col min="3848" max="3848" width="10.44140625" style="12" customWidth="1"/>
    <col min="3849" max="3849" width="9.33203125" style="12" customWidth="1"/>
    <col min="3850" max="3850" width="9.109375" style="12" customWidth="1"/>
    <col min="3851" max="3851" width="10.44140625" style="12" customWidth="1"/>
    <col min="3852" max="3852" width="11.109375" style="12" customWidth="1"/>
    <col min="3853" max="3853" width="10.6640625" style="12" customWidth="1"/>
    <col min="3854" max="3854" width="13.33203125" style="12" customWidth="1"/>
    <col min="3855" max="3855" width="10.88671875" style="12" customWidth="1"/>
    <col min="3856" max="4096" width="8.88671875" style="12"/>
    <col min="4097" max="4097" width="4.109375" style="12" customWidth="1"/>
    <col min="4098" max="4098" width="26.6640625" style="12" customWidth="1"/>
    <col min="4099" max="4099" width="10.5546875" style="12" customWidth="1"/>
    <col min="4100" max="4100" width="12.88671875" style="12" customWidth="1"/>
    <col min="4101" max="4101" width="10" style="12" customWidth="1"/>
    <col min="4102" max="4102" width="9.44140625" style="12" customWidth="1"/>
    <col min="4103" max="4103" width="11.44140625" style="12" customWidth="1"/>
    <col min="4104" max="4104" width="10.44140625" style="12" customWidth="1"/>
    <col min="4105" max="4105" width="9.33203125" style="12" customWidth="1"/>
    <col min="4106" max="4106" width="9.109375" style="12" customWidth="1"/>
    <col min="4107" max="4107" width="10.44140625" style="12" customWidth="1"/>
    <col min="4108" max="4108" width="11.109375" style="12" customWidth="1"/>
    <col min="4109" max="4109" width="10.6640625" style="12" customWidth="1"/>
    <col min="4110" max="4110" width="13.33203125" style="12" customWidth="1"/>
    <col min="4111" max="4111" width="10.88671875" style="12" customWidth="1"/>
    <col min="4112" max="4352" width="8.88671875" style="12"/>
    <col min="4353" max="4353" width="4.109375" style="12" customWidth="1"/>
    <col min="4354" max="4354" width="26.6640625" style="12" customWidth="1"/>
    <col min="4355" max="4355" width="10.5546875" style="12" customWidth="1"/>
    <col min="4356" max="4356" width="12.88671875" style="12" customWidth="1"/>
    <col min="4357" max="4357" width="10" style="12" customWidth="1"/>
    <col min="4358" max="4358" width="9.44140625" style="12" customWidth="1"/>
    <col min="4359" max="4359" width="11.44140625" style="12" customWidth="1"/>
    <col min="4360" max="4360" width="10.44140625" style="12" customWidth="1"/>
    <col min="4361" max="4361" width="9.33203125" style="12" customWidth="1"/>
    <col min="4362" max="4362" width="9.109375" style="12" customWidth="1"/>
    <col min="4363" max="4363" width="10.44140625" style="12" customWidth="1"/>
    <col min="4364" max="4364" width="11.109375" style="12" customWidth="1"/>
    <col min="4365" max="4365" width="10.6640625" style="12" customWidth="1"/>
    <col min="4366" max="4366" width="13.33203125" style="12" customWidth="1"/>
    <col min="4367" max="4367" width="10.88671875" style="12" customWidth="1"/>
    <col min="4368" max="4608" width="8.88671875" style="12"/>
    <col min="4609" max="4609" width="4.109375" style="12" customWidth="1"/>
    <col min="4610" max="4610" width="26.6640625" style="12" customWidth="1"/>
    <col min="4611" max="4611" width="10.5546875" style="12" customWidth="1"/>
    <col min="4612" max="4612" width="12.88671875" style="12" customWidth="1"/>
    <col min="4613" max="4613" width="10" style="12" customWidth="1"/>
    <col min="4614" max="4614" width="9.44140625" style="12" customWidth="1"/>
    <col min="4615" max="4615" width="11.44140625" style="12" customWidth="1"/>
    <col min="4616" max="4616" width="10.44140625" style="12" customWidth="1"/>
    <col min="4617" max="4617" width="9.33203125" style="12" customWidth="1"/>
    <col min="4618" max="4618" width="9.109375" style="12" customWidth="1"/>
    <col min="4619" max="4619" width="10.44140625" style="12" customWidth="1"/>
    <col min="4620" max="4620" width="11.109375" style="12" customWidth="1"/>
    <col min="4621" max="4621" width="10.6640625" style="12" customWidth="1"/>
    <col min="4622" max="4622" width="13.33203125" style="12" customWidth="1"/>
    <col min="4623" max="4623" width="10.88671875" style="12" customWidth="1"/>
    <col min="4624" max="4864" width="8.88671875" style="12"/>
    <col min="4865" max="4865" width="4.109375" style="12" customWidth="1"/>
    <col min="4866" max="4866" width="26.6640625" style="12" customWidth="1"/>
    <col min="4867" max="4867" width="10.5546875" style="12" customWidth="1"/>
    <col min="4868" max="4868" width="12.88671875" style="12" customWidth="1"/>
    <col min="4869" max="4869" width="10" style="12" customWidth="1"/>
    <col min="4870" max="4870" width="9.44140625" style="12" customWidth="1"/>
    <col min="4871" max="4871" width="11.44140625" style="12" customWidth="1"/>
    <col min="4872" max="4872" width="10.44140625" style="12" customWidth="1"/>
    <col min="4873" max="4873" width="9.33203125" style="12" customWidth="1"/>
    <col min="4874" max="4874" width="9.109375" style="12" customWidth="1"/>
    <col min="4875" max="4875" width="10.44140625" style="12" customWidth="1"/>
    <col min="4876" max="4876" width="11.109375" style="12" customWidth="1"/>
    <col min="4877" max="4877" width="10.6640625" style="12" customWidth="1"/>
    <col min="4878" max="4878" width="13.33203125" style="12" customWidth="1"/>
    <col min="4879" max="4879" width="10.88671875" style="12" customWidth="1"/>
    <col min="4880" max="5120" width="8.88671875" style="12"/>
    <col min="5121" max="5121" width="4.109375" style="12" customWidth="1"/>
    <col min="5122" max="5122" width="26.6640625" style="12" customWidth="1"/>
    <col min="5123" max="5123" width="10.5546875" style="12" customWidth="1"/>
    <col min="5124" max="5124" width="12.88671875" style="12" customWidth="1"/>
    <col min="5125" max="5125" width="10" style="12" customWidth="1"/>
    <col min="5126" max="5126" width="9.44140625" style="12" customWidth="1"/>
    <col min="5127" max="5127" width="11.44140625" style="12" customWidth="1"/>
    <col min="5128" max="5128" width="10.44140625" style="12" customWidth="1"/>
    <col min="5129" max="5129" width="9.33203125" style="12" customWidth="1"/>
    <col min="5130" max="5130" width="9.109375" style="12" customWidth="1"/>
    <col min="5131" max="5131" width="10.44140625" style="12" customWidth="1"/>
    <col min="5132" max="5132" width="11.109375" style="12" customWidth="1"/>
    <col min="5133" max="5133" width="10.6640625" style="12" customWidth="1"/>
    <col min="5134" max="5134" width="13.33203125" style="12" customWidth="1"/>
    <col min="5135" max="5135" width="10.88671875" style="12" customWidth="1"/>
    <col min="5136" max="5376" width="8.88671875" style="12"/>
    <col min="5377" max="5377" width="4.109375" style="12" customWidth="1"/>
    <col min="5378" max="5378" width="26.6640625" style="12" customWidth="1"/>
    <col min="5379" max="5379" width="10.5546875" style="12" customWidth="1"/>
    <col min="5380" max="5380" width="12.88671875" style="12" customWidth="1"/>
    <col min="5381" max="5381" width="10" style="12" customWidth="1"/>
    <col min="5382" max="5382" width="9.44140625" style="12" customWidth="1"/>
    <col min="5383" max="5383" width="11.44140625" style="12" customWidth="1"/>
    <col min="5384" max="5384" width="10.44140625" style="12" customWidth="1"/>
    <col min="5385" max="5385" width="9.33203125" style="12" customWidth="1"/>
    <col min="5386" max="5386" width="9.109375" style="12" customWidth="1"/>
    <col min="5387" max="5387" width="10.44140625" style="12" customWidth="1"/>
    <col min="5388" max="5388" width="11.109375" style="12" customWidth="1"/>
    <col min="5389" max="5389" width="10.6640625" style="12" customWidth="1"/>
    <col min="5390" max="5390" width="13.33203125" style="12" customWidth="1"/>
    <col min="5391" max="5391" width="10.88671875" style="12" customWidth="1"/>
    <col min="5392" max="5632" width="8.88671875" style="12"/>
    <col min="5633" max="5633" width="4.109375" style="12" customWidth="1"/>
    <col min="5634" max="5634" width="26.6640625" style="12" customWidth="1"/>
    <col min="5635" max="5635" width="10.5546875" style="12" customWidth="1"/>
    <col min="5636" max="5636" width="12.88671875" style="12" customWidth="1"/>
    <col min="5637" max="5637" width="10" style="12" customWidth="1"/>
    <col min="5638" max="5638" width="9.44140625" style="12" customWidth="1"/>
    <col min="5639" max="5639" width="11.44140625" style="12" customWidth="1"/>
    <col min="5640" max="5640" width="10.44140625" style="12" customWidth="1"/>
    <col min="5641" max="5641" width="9.33203125" style="12" customWidth="1"/>
    <col min="5642" max="5642" width="9.109375" style="12" customWidth="1"/>
    <col min="5643" max="5643" width="10.44140625" style="12" customWidth="1"/>
    <col min="5644" max="5644" width="11.109375" style="12" customWidth="1"/>
    <col min="5645" max="5645" width="10.6640625" style="12" customWidth="1"/>
    <col min="5646" max="5646" width="13.33203125" style="12" customWidth="1"/>
    <col min="5647" max="5647" width="10.88671875" style="12" customWidth="1"/>
    <col min="5648" max="5888" width="8.88671875" style="12"/>
    <col min="5889" max="5889" width="4.109375" style="12" customWidth="1"/>
    <col min="5890" max="5890" width="26.6640625" style="12" customWidth="1"/>
    <col min="5891" max="5891" width="10.5546875" style="12" customWidth="1"/>
    <col min="5892" max="5892" width="12.88671875" style="12" customWidth="1"/>
    <col min="5893" max="5893" width="10" style="12" customWidth="1"/>
    <col min="5894" max="5894" width="9.44140625" style="12" customWidth="1"/>
    <col min="5895" max="5895" width="11.44140625" style="12" customWidth="1"/>
    <col min="5896" max="5896" width="10.44140625" style="12" customWidth="1"/>
    <col min="5897" max="5897" width="9.33203125" style="12" customWidth="1"/>
    <col min="5898" max="5898" width="9.109375" style="12" customWidth="1"/>
    <col min="5899" max="5899" width="10.44140625" style="12" customWidth="1"/>
    <col min="5900" max="5900" width="11.109375" style="12" customWidth="1"/>
    <col min="5901" max="5901" width="10.6640625" style="12" customWidth="1"/>
    <col min="5902" max="5902" width="13.33203125" style="12" customWidth="1"/>
    <col min="5903" max="5903" width="10.88671875" style="12" customWidth="1"/>
    <col min="5904" max="6144" width="8.88671875" style="12"/>
    <col min="6145" max="6145" width="4.109375" style="12" customWidth="1"/>
    <col min="6146" max="6146" width="26.6640625" style="12" customWidth="1"/>
    <col min="6147" max="6147" width="10.5546875" style="12" customWidth="1"/>
    <col min="6148" max="6148" width="12.88671875" style="12" customWidth="1"/>
    <col min="6149" max="6149" width="10" style="12" customWidth="1"/>
    <col min="6150" max="6150" width="9.44140625" style="12" customWidth="1"/>
    <col min="6151" max="6151" width="11.44140625" style="12" customWidth="1"/>
    <col min="6152" max="6152" width="10.44140625" style="12" customWidth="1"/>
    <col min="6153" max="6153" width="9.33203125" style="12" customWidth="1"/>
    <col min="6154" max="6154" width="9.109375" style="12" customWidth="1"/>
    <col min="6155" max="6155" width="10.44140625" style="12" customWidth="1"/>
    <col min="6156" max="6156" width="11.109375" style="12" customWidth="1"/>
    <col min="6157" max="6157" width="10.6640625" style="12" customWidth="1"/>
    <col min="6158" max="6158" width="13.33203125" style="12" customWidth="1"/>
    <col min="6159" max="6159" width="10.88671875" style="12" customWidth="1"/>
    <col min="6160" max="6400" width="8.88671875" style="12"/>
    <col min="6401" max="6401" width="4.109375" style="12" customWidth="1"/>
    <col min="6402" max="6402" width="26.6640625" style="12" customWidth="1"/>
    <col min="6403" max="6403" width="10.5546875" style="12" customWidth="1"/>
    <col min="6404" max="6404" width="12.88671875" style="12" customWidth="1"/>
    <col min="6405" max="6405" width="10" style="12" customWidth="1"/>
    <col min="6406" max="6406" width="9.44140625" style="12" customWidth="1"/>
    <col min="6407" max="6407" width="11.44140625" style="12" customWidth="1"/>
    <col min="6408" max="6408" width="10.44140625" style="12" customWidth="1"/>
    <col min="6409" max="6409" width="9.33203125" style="12" customWidth="1"/>
    <col min="6410" max="6410" width="9.109375" style="12" customWidth="1"/>
    <col min="6411" max="6411" width="10.44140625" style="12" customWidth="1"/>
    <col min="6412" max="6412" width="11.109375" style="12" customWidth="1"/>
    <col min="6413" max="6413" width="10.6640625" style="12" customWidth="1"/>
    <col min="6414" max="6414" width="13.33203125" style="12" customWidth="1"/>
    <col min="6415" max="6415" width="10.88671875" style="12" customWidth="1"/>
    <col min="6416" max="6656" width="8.88671875" style="12"/>
    <col min="6657" max="6657" width="4.109375" style="12" customWidth="1"/>
    <col min="6658" max="6658" width="26.6640625" style="12" customWidth="1"/>
    <col min="6659" max="6659" width="10.5546875" style="12" customWidth="1"/>
    <col min="6660" max="6660" width="12.88671875" style="12" customWidth="1"/>
    <col min="6661" max="6661" width="10" style="12" customWidth="1"/>
    <col min="6662" max="6662" width="9.44140625" style="12" customWidth="1"/>
    <col min="6663" max="6663" width="11.44140625" style="12" customWidth="1"/>
    <col min="6664" max="6664" width="10.44140625" style="12" customWidth="1"/>
    <col min="6665" max="6665" width="9.33203125" style="12" customWidth="1"/>
    <col min="6666" max="6666" width="9.109375" style="12" customWidth="1"/>
    <col min="6667" max="6667" width="10.44140625" style="12" customWidth="1"/>
    <col min="6668" max="6668" width="11.109375" style="12" customWidth="1"/>
    <col min="6669" max="6669" width="10.6640625" style="12" customWidth="1"/>
    <col min="6670" max="6670" width="13.33203125" style="12" customWidth="1"/>
    <col min="6671" max="6671" width="10.88671875" style="12" customWidth="1"/>
    <col min="6672" max="6912" width="8.88671875" style="12"/>
    <col min="6913" max="6913" width="4.109375" style="12" customWidth="1"/>
    <col min="6914" max="6914" width="26.6640625" style="12" customWidth="1"/>
    <col min="6915" max="6915" width="10.5546875" style="12" customWidth="1"/>
    <col min="6916" max="6916" width="12.88671875" style="12" customWidth="1"/>
    <col min="6917" max="6917" width="10" style="12" customWidth="1"/>
    <col min="6918" max="6918" width="9.44140625" style="12" customWidth="1"/>
    <col min="6919" max="6919" width="11.44140625" style="12" customWidth="1"/>
    <col min="6920" max="6920" width="10.44140625" style="12" customWidth="1"/>
    <col min="6921" max="6921" width="9.33203125" style="12" customWidth="1"/>
    <col min="6922" max="6922" width="9.109375" style="12" customWidth="1"/>
    <col min="6923" max="6923" width="10.44140625" style="12" customWidth="1"/>
    <col min="6924" max="6924" width="11.109375" style="12" customWidth="1"/>
    <col min="6925" max="6925" width="10.6640625" style="12" customWidth="1"/>
    <col min="6926" max="6926" width="13.33203125" style="12" customWidth="1"/>
    <col min="6927" max="6927" width="10.88671875" style="12" customWidth="1"/>
    <col min="6928" max="7168" width="8.88671875" style="12"/>
    <col min="7169" max="7169" width="4.109375" style="12" customWidth="1"/>
    <col min="7170" max="7170" width="26.6640625" style="12" customWidth="1"/>
    <col min="7171" max="7171" width="10.5546875" style="12" customWidth="1"/>
    <col min="7172" max="7172" width="12.88671875" style="12" customWidth="1"/>
    <col min="7173" max="7173" width="10" style="12" customWidth="1"/>
    <col min="7174" max="7174" width="9.44140625" style="12" customWidth="1"/>
    <col min="7175" max="7175" width="11.44140625" style="12" customWidth="1"/>
    <col min="7176" max="7176" width="10.44140625" style="12" customWidth="1"/>
    <col min="7177" max="7177" width="9.33203125" style="12" customWidth="1"/>
    <col min="7178" max="7178" width="9.109375" style="12" customWidth="1"/>
    <col min="7179" max="7179" width="10.44140625" style="12" customWidth="1"/>
    <col min="7180" max="7180" width="11.109375" style="12" customWidth="1"/>
    <col min="7181" max="7181" width="10.6640625" style="12" customWidth="1"/>
    <col min="7182" max="7182" width="13.33203125" style="12" customWidth="1"/>
    <col min="7183" max="7183" width="10.88671875" style="12" customWidth="1"/>
    <col min="7184" max="7424" width="8.88671875" style="12"/>
    <col min="7425" max="7425" width="4.109375" style="12" customWidth="1"/>
    <col min="7426" max="7426" width="26.6640625" style="12" customWidth="1"/>
    <col min="7427" max="7427" width="10.5546875" style="12" customWidth="1"/>
    <col min="7428" max="7428" width="12.88671875" style="12" customWidth="1"/>
    <col min="7429" max="7429" width="10" style="12" customWidth="1"/>
    <col min="7430" max="7430" width="9.44140625" style="12" customWidth="1"/>
    <col min="7431" max="7431" width="11.44140625" style="12" customWidth="1"/>
    <col min="7432" max="7432" width="10.44140625" style="12" customWidth="1"/>
    <col min="7433" max="7433" width="9.33203125" style="12" customWidth="1"/>
    <col min="7434" max="7434" width="9.109375" style="12" customWidth="1"/>
    <col min="7435" max="7435" width="10.44140625" style="12" customWidth="1"/>
    <col min="7436" max="7436" width="11.109375" style="12" customWidth="1"/>
    <col min="7437" max="7437" width="10.6640625" style="12" customWidth="1"/>
    <col min="7438" max="7438" width="13.33203125" style="12" customWidth="1"/>
    <col min="7439" max="7439" width="10.88671875" style="12" customWidth="1"/>
    <col min="7440" max="7680" width="8.88671875" style="12"/>
    <col min="7681" max="7681" width="4.109375" style="12" customWidth="1"/>
    <col min="7682" max="7682" width="26.6640625" style="12" customWidth="1"/>
    <col min="7683" max="7683" width="10.5546875" style="12" customWidth="1"/>
    <col min="7684" max="7684" width="12.88671875" style="12" customWidth="1"/>
    <col min="7685" max="7685" width="10" style="12" customWidth="1"/>
    <col min="7686" max="7686" width="9.44140625" style="12" customWidth="1"/>
    <col min="7687" max="7687" width="11.44140625" style="12" customWidth="1"/>
    <col min="7688" max="7688" width="10.44140625" style="12" customWidth="1"/>
    <col min="7689" max="7689" width="9.33203125" style="12" customWidth="1"/>
    <col min="7690" max="7690" width="9.109375" style="12" customWidth="1"/>
    <col min="7691" max="7691" width="10.44140625" style="12" customWidth="1"/>
    <col min="7692" max="7692" width="11.109375" style="12" customWidth="1"/>
    <col min="7693" max="7693" width="10.6640625" style="12" customWidth="1"/>
    <col min="7694" max="7694" width="13.33203125" style="12" customWidth="1"/>
    <col min="7695" max="7695" width="10.88671875" style="12" customWidth="1"/>
    <col min="7696" max="7936" width="8.88671875" style="12"/>
    <col min="7937" max="7937" width="4.109375" style="12" customWidth="1"/>
    <col min="7938" max="7938" width="26.6640625" style="12" customWidth="1"/>
    <col min="7939" max="7939" width="10.5546875" style="12" customWidth="1"/>
    <col min="7940" max="7940" width="12.88671875" style="12" customWidth="1"/>
    <col min="7941" max="7941" width="10" style="12" customWidth="1"/>
    <col min="7942" max="7942" width="9.44140625" style="12" customWidth="1"/>
    <col min="7943" max="7943" width="11.44140625" style="12" customWidth="1"/>
    <col min="7944" max="7944" width="10.44140625" style="12" customWidth="1"/>
    <col min="7945" max="7945" width="9.33203125" style="12" customWidth="1"/>
    <col min="7946" max="7946" width="9.109375" style="12" customWidth="1"/>
    <col min="7947" max="7947" width="10.44140625" style="12" customWidth="1"/>
    <col min="7948" max="7948" width="11.109375" style="12" customWidth="1"/>
    <col min="7949" max="7949" width="10.6640625" style="12" customWidth="1"/>
    <col min="7950" max="7950" width="13.33203125" style="12" customWidth="1"/>
    <col min="7951" max="7951" width="10.88671875" style="12" customWidth="1"/>
    <col min="7952" max="8192" width="8.88671875" style="12"/>
    <col min="8193" max="8193" width="4.109375" style="12" customWidth="1"/>
    <col min="8194" max="8194" width="26.6640625" style="12" customWidth="1"/>
    <col min="8195" max="8195" width="10.5546875" style="12" customWidth="1"/>
    <col min="8196" max="8196" width="12.88671875" style="12" customWidth="1"/>
    <col min="8197" max="8197" width="10" style="12" customWidth="1"/>
    <col min="8198" max="8198" width="9.44140625" style="12" customWidth="1"/>
    <col min="8199" max="8199" width="11.44140625" style="12" customWidth="1"/>
    <col min="8200" max="8200" width="10.44140625" style="12" customWidth="1"/>
    <col min="8201" max="8201" width="9.33203125" style="12" customWidth="1"/>
    <col min="8202" max="8202" width="9.109375" style="12" customWidth="1"/>
    <col min="8203" max="8203" width="10.44140625" style="12" customWidth="1"/>
    <col min="8204" max="8204" width="11.109375" style="12" customWidth="1"/>
    <col min="8205" max="8205" width="10.6640625" style="12" customWidth="1"/>
    <col min="8206" max="8206" width="13.33203125" style="12" customWidth="1"/>
    <col min="8207" max="8207" width="10.88671875" style="12" customWidth="1"/>
    <col min="8208" max="8448" width="8.88671875" style="12"/>
    <col min="8449" max="8449" width="4.109375" style="12" customWidth="1"/>
    <col min="8450" max="8450" width="26.6640625" style="12" customWidth="1"/>
    <col min="8451" max="8451" width="10.5546875" style="12" customWidth="1"/>
    <col min="8452" max="8452" width="12.88671875" style="12" customWidth="1"/>
    <col min="8453" max="8453" width="10" style="12" customWidth="1"/>
    <col min="8454" max="8454" width="9.44140625" style="12" customWidth="1"/>
    <col min="8455" max="8455" width="11.44140625" style="12" customWidth="1"/>
    <col min="8456" max="8456" width="10.44140625" style="12" customWidth="1"/>
    <col min="8457" max="8457" width="9.33203125" style="12" customWidth="1"/>
    <col min="8458" max="8458" width="9.109375" style="12" customWidth="1"/>
    <col min="8459" max="8459" width="10.44140625" style="12" customWidth="1"/>
    <col min="8460" max="8460" width="11.109375" style="12" customWidth="1"/>
    <col min="8461" max="8461" width="10.6640625" style="12" customWidth="1"/>
    <col min="8462" max="8462" width="13.33203125" style="12" customWidth="1"/>
    <col min="8463" max="8463" width="10.88671875" style="12" customWidth="1"/>
    <col min="8464" max="8704" width="8.88671875" style="12"/>
    <col min="8705" max="8705" width="4.109375" style="12" customWidth="1"/>
    <col min="8706" max="8706" width="26.6640625" style="12" customWidth="1"/>
    <col min="8707" max="8707" width="10.5546875" style="12" customWidth="1"/>
    <col min="8708" max="8708" width="12.88671875" style="12" customWidth="1"/>
    <col min="8709" max="8709" width="10" style="12" customWidth="1"/>
    <col min="8710" max="8710" width="9.44140625" style="12" customWidth="1"/>
    <col min="8711" max="8711" width="11.44140625" style="12" customWidth="1"/>
    <col min="8712" max="8712" width="10.44140625" style="12" customWidth="1"/>
    <col min="8713" max="8713" width="9.33203125" style="12" customWidth="1"/>
    <col min="8714" max="8714" width="9.109375" style="12" customWidth="1"/>
    <col min="8715" max="8715" width="10.44140625" style="12" customWidth="1"/>
    <col min="8716" max="8716" width="11.109375" style="12" customWidth="1"/>
    <col min="8717" max="8717" width="10.6640625" style="12" customWidth="1"/>
    <col min="8718" max="8718" width="13.33203125" style="12" customWidth="1"/>
    <col min="8719" max="8719" width="10.88671875" style="12" customWidth="1"/>
    <col min="8720" max="8960" width="8.88671875" style="12"/>
    <col min="8961" max="8961" width="4.109375" style="12" customWidth="1"/>
    <col min="8962" max="8962" width="26.6640625" style="12" customWidth="1"/>
    <col min="8963" max="8963" width="10.5546875" style="12" customWidth="1"/>
    <col min="8964" max="8964" width="12.88671875" style="12" customWidth="1"/>
    <col min="8965" max="8965" width="10" style="12" customWidth="1"/>
    <col min="8966" max="8966" width="9.44140625" style="12" customWidth="1"/>
    <col min="8967" max="8967" width="11.44140625" style="12" customWidth="1"/>
    <col min="8968" max="8968" width="10.44140625" style="12" customWidth="1"/>
    <col min="8969" max="8969" width="9.33203125" style="12" customWidth="1"/>
    <col min="8970" max="8970" width="9.109375" style="12" customWidth="1"/>
    <col min="8971" max="8971" width="10.44140625" style="12" customWidth="1"/>
    <col min="8972" max="8972" width="11.109375" style="12" customWidth="1"/>
    <col min="8973" max="8973" width="10.6640625" style="12" customWidth="1"/>
    <col min="8974" max="8974" width="13.33203125" style="12" customWidth="1"/>
    <col min="8975" max="8975" width="10.88671875" style="12" customWidth="1"/>
    <col min="8976" max="9216" width="8.88671875" style="12"/>
    <col min="9217" max="9217" width="4.109375" style="12" customWidth="1"/>
    <col min="9218" max="9218" width="26.6640625" style="12" customWidth="1"/>
    <col min="9219" max="9219" width="10.5546875" style="12" customWidth="1"/>
    <col min="9220" max="9220" width="12.88671875" style="12" customWidth="1"/>
    <col min="9221" max="9221" width="10" style="12" customWidth="1"/>
    <col min="9222" max="9222" width="9.44140625" style="12" customWidth="1"/>
    <col min="9223" max="9223" width="11.44140625" style="12" customWidth="1"/>
    <col min="9224" max="9224" width="10.44140625" style="12" customWidth="1"/>
    <col min="9225" max="9225" width="9.33203125" style="12" customWidth="1"/>
    <col min="9226" max="9226" width="9.109375" style="12" customWidth="1"/>
    <col min="9227" max="9227" width="10.44140625" style="12" customWidth="1"/>
    <col min="9228" max="9228" width="11.109375" style="12" customWidth="1"/>
    <col min="9229" max="9229" width="10.6640625" style="12" customWidth="1"/>
    <col min="9230" max="9230" width="13.33203125" style="12" customWidth="1"/>
    <col min="9231" max="9231" width="10.88671875" style="12" customWidth="1"/>
    <col min="9232" max="9472" width="8.88671875" style="12"/>
    <col min="9473" max="9473" width="4.109375" style="12" customWidth="1"/>
    <col min="9474" max="9474" width="26.6640625" style="12" customWidth="1"/>
    <col min="9475" max="9475" width="10.5546875" style="12" customWidth="1"/>
    <col min="9476" max="9476" width="12.88671875" style="12" customWidth="1"/>
    <col min="9477" max="9477" width="10" style="12" customWidth="1"/>
    <col min="9478" max="9478" width="9.44140625" style="12" customWidth="1"/>
    <col min="9479" max="9479" width="11.44140625" style="12" customWidth="1"/>
    <col min="9480" max="9480" width="10.44140625" style="12" customWidth="1"/>
    <col min="9481" max="9481" width="9.33203125" style="12" customWidth="1"/>
    <col min="9482" max="9482" width="9.109375" style="12" customWidth="1"/>
    <col min="9483" max="9483" width="10.44140625" style="12" customWidth="1"/>
    <col min="9484" max="9484" width="11.109375" style="12" customWidth="1"/>
    <col min="9485" max="9485" width="10.6640625" style="12" customWidth="1"/>
    <col min="9486" max="9486" width="13.33203125" style="12" customWidth="1"/>
    <col min="9487" max="9487" width="10.88671875" style="12" customWidth="1"/>
    <col min="9488" max="9728" width="8.88671875" style="12"/>
    <col min="9729" max="9729" width="4.109375" style="12" customWidth="1"/>
    <col min="9730" max="9730" width="26.6640625" style="12" customWidth="1"/>
    <col min="9731" max="9731" width="10.5546875" style="12" customWidth="1"/>
    <col min="9732" max="9732" width="12.88671875" style="12" customWidth="1"/>
    <col min="9733" max="9733" width="10" style="12" customWidth="1"/>
    <col min="9734" max="9734" width="9.44140625" style="12" customWidth="1"/>
    <col min="9735" max="9735" width="11.44140625" style="12" customWidth="1"/>
    <col min="9736" max="9736" width="10.44140625" style="12" customWidth="1"/>
    <col min="9737" max="9737" width="9.33203125" style="12" customWidth="1"/>
    <col min="9738" max="9738" width="9.109375" style="12" customWidth="1"/>
    <col min="9739" max="9739" width="10.44140625" style="12" customWidth="1"/>
    <col min="9740" max="9740" width="11.109375" style="12" customWidth="1"/>
    <col min="9741" max="9741" width="10.6640625" style="12" customWidth="1"/>
    <col min="9742" max="9742" width="13.33203125" style="12" customWidth="1"/>
    <col min="9743" max="9743" width="10.88671875" style="12" customWidth="1"/>
    <col min="9744" max="9984" width="8.88671875" style="12"/>
    <col min="9985" max="9985" width="4.109375" style="12" customWidth="1"/>
    <col min="9986" max="9986" width="26.6640625" style="12" customWidth="1"/>
    <col min="9987" max="9987" width="10.5546875" style="12" customWidth="1"/>
    <col min="9988" max="9988" width="12.88671875" style="12" customWidth="1"/>
    <col min="9989" max="9989" width="10" style="12" customWidth="1"/>
    <col min="9990" max="9990" width="9.44140625" style="12" customWidth="1"/>
    <col min="9991" max="9991" width="11.44140625" style="12" customWidth="1"/>
    <col min="9992" max="9992" width="10.44140625" style="12" customWidth="1"/>
    <col min="9993" max="9993" width="9.33203125" style="12" customWidth="1"/>
    <col min="9994" max="9994" width="9.109375" style="12" customWidth="1"/>
    <col min="9995" max="9995" width="10.44140625" style="12" customWidth="1"/>
    <col min="9996" max="9996" width="11.109375" style="12" customWidth="1"/>
    <col min="9997" max="9997" width="10.6640625" style="12" customWidth="1"/>
    <col min="9998" max="9998" width="13.33203125" style="12" customWidth="1"/>
    <col min="9999" max="9999" width="10.88671875" style="12" customWidth="1"/>
    <col min="10000" max="10240" width="8.88671875" style="12"/>
    <col min="10241" max="10241" width="4.109375" style="12" customWidth="1"/>
    <col min="10242" max="10242" width="26.6640625" style="12" customWidth="1"/>
    <col min="10243" max="10243" width="10.5546875" style="12" customWidth="1"/>
    <col min="10244" max="10244" width="12.88671875" style="12" customWidth="1"/>
    <col min="10245" max="10245" width="10" style="12" customWidth="1"/>
    <col min="10246" max="10246" width="9.44140625" style="12" customWidth="1"/>
    <col min="10247" max="10247" width="11.44140625" style="12" customWidth="1"/>
    <col min="10248" max="10248" width="10.44140625" style="12" customWidth="1"/>
    <col min="10249" max="10249" width="9.33203125" style="12" customWidth="1"/>
    <col min="10250" max="10250" width="9.109375" style="12" customWidth="1"/>
    <col min="10251" max="10251" width="10.44140625" style="12" customWidth="1"/>
    <col min="10252" max="10252" width="11.109375" style="12" customWidth="1"/>
    <col min="10253" max="10253" width="10.6640625" style="12" customWidth="1"/>
    <col min="10254" max="10254" width="13.33203125" style="12" customWidth="1"/>
    <col min="10255" max="10255" width="10.88671875" style="12" customWidth="1"/>
    <col min="10256" max="10496" width="8.88671875" style="12"/>
    <col min="10497" max="10497" width="4.109375" style="12" customWidth="1"/>
    <col min="10498" max="10498" width="26.6640625" style="12" customWidth="1"/>
    <col min="10499" max="10499" width="10.5546875" style="12" customWidth="1"/>
    <col min="10500" max="10500" width="12.88671875" style="12" customWidth="1"/>
    <col min="10501" max="10501" width="10" style="12" customWidth="1"/>
    <col min="10502" max="10502" width="9.44140625" style="12" customWidth="1"/>
    <col min="10503" max="10503" width="11.44140625" style="12" customWidth="1"/>
    <col min="10504" max="10504" width="10.44140625" style="12" customWidth="1"/>
    <col min="10505" max="10505" width="9.33203125" style="12" customWidth="1"/>
    <col min="10506" max="10506" width="9.109375" style="12" customWidth="1"/>
    <col min="10507" max="10507" width="10.44140625" style="12" customWidth="1"/>
    <col min="10508" max="10508" width="11.109375" style="12" customWidth="1"/>
    <col min="10509" max="10509" width="10.6640625" style="12" customWidth="1"/>
    <col min="10510" max="10510" width="13.33203125" style="12" customWidth="1"/>
    <col min="10511" max="10511" width="10.88671875" style="12" customWidth="1"/>
    <col min="10512" max="10752" width="8.88671875" style="12"/>
    <col min="10753" max="10753" width="4.109375" style="12" customWidth="1"/>
    <col min="10754" max="10754" width="26.6640625" style="12" customWidth="1"/>
    <col min="10755" max="10755" width="10.5546875" style="12" customWidth="1"/>
    <col min="10756" max="10756" width="12.88671875" style="12" customWidth="1"/>
    <col min="10757" max="10757" width="10" style="12" customWidth="1"/>
    <col min="10758" max="10758" width="9.44140625" style="12" customWidth="1"/>
    <col min="10759" max="10759" width="11.44140625" style="12" customWidth="1"/>
    <col min="10760" max="10760" width="10.44140625" style="12" customWidth="1"/>
    <col min="10761" max="10761" width="9.33203125" style="12" customWidth="1"/>
    <col min="10762" max="10762" width="9.109375" style="12" customWidth="1"/>
    <col min="10763" max="10763" width="10.44140625" style="12" customWidth="1"/>
    <col min="10764" max="10764" width="11.109375" style="12" customWidth="1"/>
    <col min="10765" max="10765" width="10.6640625" style="12" customWidth="1"/>
    <col min="10766" max="10766" width="13.33203125" style="12" customWidth="1"/>
    <col min="10767" max="10767" width="10.88671875" style="12" customWidth="1"/>
    <col min="10768" max="11008" width="8.88671875" style="12"/>
    <col min="11009" max="11009" width="4.109375" style="12" customWidth="1"/>
    <col min="11010" max="11010" width="26.6640625" style="12" customWidth="1"/>
    <col min="11011" max="11011" width="10.5546875" style="12" customWidth="1"/>
    <col min="11012" max="11012" width="12.88671875" style="12" customWidth="1"/>
    <col min="11013" max="11013" width="10" style="12" customWidth="1"/>
    <col min="11014" max="11014" width="9.44140625" style="12" customWidth="1"/>
    <col min="11015" max="11015" width="11.44140625" style="12" customWidth="1"/>
    <col min="11016" max="11016" width="10.44140625" style="12" customWidth="1"/>
    <col min="11017" max="11017" width="9.33203125" style="12" customWidth="1"/>
    <col min="11018" max="11018" width="9.109375" style="12" customWidth="1"/>
    <col min="11019" max="11019" width="10.44140625" style="12" customWidth="1"/>
    <col min="11020" max="11020" width="11.109375" style="12" customWidth="1"/>
    <col min="11021" max="11021" width="10.6640625" style="12" customWidth="1"/>
    <col min="11022" max="11022" width="13.33203125" style="12" customWidth="1"/>
    <col min="11023" max="11023" width="10.88671875" style="12" customWidth="1"/>
    <col min="11024" max="11264" width="8.88671875" style="12"/>
    <col min="11265" max="11265" width="4.109375" style="12" customWidth="1"/>
    <col min="11266" max="11266" width="26.6640625" style="12" customWidth="1"/>
    <col min="11267" max="11267" width="10.5546875" style="12" customWidth="1"/>
    <col min="11268" max="11268" width="12.88671875" style="12" customWidth="1"/>
    <col min="11269" max="11269" width="10" style="12" customWidth="1"/>
    <col min="11270" max="11270" width="9.44140625" style="12" customWidth="1"/>
    <col min="11271" max="11271" width="11.44140625" style="12" customWidth="1"/>
    <col min="11272" max="11272" width="10.44140625" style="12" customWidth="1"/>
    <col min="11273" max="11273" width="9.33203125" style="12" customWidth="1"/>
    <col min="11274" max="11274" width="9.109375" style="12" customWidth="1"/>
    <col min="11275" max="11275" width="10.44140625" style="12" customWidth="1"/>
    <col min="11276" max="11276" width="11.109375" style="12" customWidth="1"/>
    <col min="11277" max="11277" width="10.6640625" style="12" customWidth="1"/>
    <col min="11278" max="11278" width="13.33203125" style="12" customWidth="1"/>
    <col min="11279" max="11279" width="10.88671875" style="12" customWidth="1"/>
    <col min="11280" max="11520" width="8.88671875" style="12"/>
    <col min="11521" max="11521" width="4.109375" style="12" customWidth="1"/>
    <col min="11522" max="11522" width="26.6640625" style="12" customWidth="1"/>
    <col min="11523" max="11523" width="10.5546875" style="12" customWidth="1"/>
    <col min="11524" max="11524" width="12.88671875" style="12" customWidth="1"/>
    <col min="11525" max="11525" width="10" style="12" customWidth="1"/>
    <col min="11526" max="11526" width="9.44140625" style="12" customWidth="1"/>
    <col min="11527" max="11527" width="11.44140625" style="12" customWidth="1"/>
    <col min="11528" max="11528" width="10.44140625" style="12" customWidth="1"/>
    <col min="11529" max="11529" width="9.33203125" style="12" customWidth="1"/>
    <col min="11530" max="11530" width="9.109375" style="12" customWidth="1"/>
    <col min="11531" max="11531" width="10.44140625" style="12" customWidth="1"/>
    <col min="11532" max="11532" width="11.109375" style="12" customWidth="1"/>
    <col min="11533" max="11533" width="10.6640625" style="12" customWidth="1"/>
    <col min="11534" max="11534" width="13.33203125" style="12" customWidth="1"/>
    <col min="11535" max="11535" width="10.88671875" style="12" customWidth="1"/>
    <col min="11536" max="11776" width="8.88671875" style="12"/>
    <col min="11777" max="11777" width="4.109375" style="12" customWidth="1"/>
    <col min="11778" max="11778" width="26.6640625" style="12" customWidth="1"/>
    <col min="11779" max="11779" width="10.5546875" style="12" customWidth="1"/>
    <col min="11780" max="11780" width="12.88671875" style="12" customWidth="1"/>
    <col min="11781" max="11781" width="10" style="12" customWidth="1"/>
    <col min="11782" max="11782" width="9.44140625" style="12" customWidth="1"/>
    <col min="11783" max="11783" width="11.44140625" style="12" customWidth="1"/>
    <col min="11784" max="11784" width="10.44140625" style="12" customWidth="1"/>
    <col min="11785" max="11785" width="9.33203125" style="12" customWidth="1"/>
    <col min="11786" max="11786" width="9.109375" style="12" customWidth="1"/>
    <col min="11787" max="11787" width="10.44140625" style="12" customWidth="1"/>
    <col min="11788" max="11788" width="11.109375" style="12" customWidth="1"/>
    <col min="11789" max="11789" width="10.6640625" style="12" customWidth="1"/>
    <col min="11790" max="11790" width="13.33203125" style="12" customWidth="1"/>
    <col min="11791" max="11791" width="10.88671875" style="12" customWidth="1"/>
    <col min="11792" max="12032" width="8.88671875" style="12"/>
    <col min="12033" max="12033" width="4.109375" style="12" customWidth="1"/>
    <col min="12034" max="12034" width="26.6640625" style="12" customWidth="1"/>
    <col min="12035" max="12035" width="10.5546875" style="12" customWidth="1"/>
    <col min="12036" max="12036" width="12.88671875" style="12" customWidth="1"/>
    <col min="12037" max="12037" width="10" style="12" customWidth="1"/>
    <col min="12038" max="12038" width="9.44140625" style="12" customWidth="1"/>
    <col min="12039" max="12039" width="11.44140625" style="12" customWidth="1"/>
    <col min="12040" max="12040" width="10.44140625" style="12" customWidth="1"/>
    <col min="12041" max="12041" width="9.33203125" style="12" customWidth="1"/>
    <col min="12042" max="12042" width="9.109375" style="12" customWidth="1"/>
    <col min="12043" max="12043" width="10.44140625" style="12" customWidth="1"/>
    <col min="12044" max="12044" width="11.109375" style="12" customWidth="1"/>
    <col min="12045" max="12045" width="10.6640625" style="12" customWidth="1"/>
    <col min="12046" max="12046" width="13.33203125" style="12" customWidth="1"/>
    <col min="12047" max="12047" width="10.88671875" style="12" customWidth="1"/>
    <col min="12048" max="12288" width="8.88671875" style="12"/>
    <col min="12289" max="12289" width="4.109375" style="12" customWidth="1"/>
    <col min="12290" max="12290" width="26.6640625" style="12" customWidth="1"/>
    <col min="12291" max="12291" width="10.5546875" style="12" customWidth="1"/>
    <col min="12292" max="12292" width="12.88671875" style="12" customWidth="1"/>
    <col min="12293" max="12293" width="10" style="12" customWidth="1"/>
    <col min="12294" max="12294" width="9.44140625" style="12" customWidth="1"/>
    <col min="12295" max="12295" width="11.44140625" style="12" customWidth="1"/>
    <col min="12296" max="12296" width="10.44140625" style="12" customWidth="1"/>
    <col min="12297" max="12297" width="9.33203125" style="12" customWidth="1"/>
    <col min="12298" max="12298" width="9.109375" style="12" customWidth="1"/>
    <col min="12299" max="12299" width="10.44140625" style="12" customWidth="1"/>
    <col min="12300" max="12300" width="11.109375" style="12" customWidth="1"/>
    <col min="12301" max="12301" width="10.6640625" style="12" customWidth="1"/>
    <col min="12302" max="12302" width="13.33203125" style="12" customWidth="1"/>
    <col min="12303" max="12303" width="10.88671875" style="12" customWidth="1"/>
    <col min="12304" max="12544" width="8.88671875" style="12"/>
    <col min="12545" max="12545" width="4.109375" style="12" customWidth="1"/>
    <col min="12546" max="12546" width="26.6640625" style="12" customWidth="1"/>
    <col min="12547" max="12547" width="10.5546875" style="12" customWidth="1"/>
    <col min="12548" max="12548" width="12.88671875" style="12" customWidth="1"/>
    <col min="12549" max="12549" width="10" style="12" customWidth="1"/>
    <col min="12550" max="12550" width="9.44140625" style="12" customWidth="1"/>
    <col min="12551" max="12551" width="11.44140625" style="12" customWidth="1"/>
    <col min="12552" max="12552" width="10.44140625" style="12" customWidth="1"/>
    <col min="12553" max="12553" width="9.33203125" style="12" customWidth="1"/>
    <col min="12554" max="12554" width="9.109375" style="12" customWidth="1"/>
    <col min="12555" max="12555" width="10.44140625" style="12" customWidth="1"/>
    <col min="12556" max="12556" width="11.109375" style="12" customWidth="1"/>
    <col min="12557" max="12557" width="10.6640625" style="12" customWidth="1"/>
    <col min="12558" max="12558" width="13.33203125" style="12" customWidth="1"/>
    <col min="12559" max="12559" width="10.88671875" style="12" customWidth="1"/>
    <col min="12560" max="12800" width="8.88671875" style="12"/>
    <col min="12801" max="12801" width="4.109375" style="12" customWidth="1"/>
    <col min="12802" max="12802" width="26.6640625" style="12" customWidth="1"/>
    <col min="12803" max="12803" width="10.5546875" style="12" customWidth="1"/>
    <col min="12804" max="12804" width="12.88671875" style="12" customWidth="1"/>
    <col min="12805" max="12805" width="10" style="12" customWidth="1"/>
    <col min="12806" max="12806" width="9.44140625" style="12" customWidth="1"/>
    <col min="12807" max="12807" width="11.44140625" style="12" customWidth="1"/>
    <col min="12808" max="12808" width="10.44140625" style="12" customWidth="1"/>
    <col min="12809" max="12809" width="9.33203125" style="12" customWidth="1"/>
    <col min="12810" max="12810" width="9.109375" style="12" customWidth="1"/>
    <col min="12811" max="12811" width="10.44140625" style="12" customWidth="1"/>
    <col min="12812" max="12812" width="11.109375" style="12" customWidth="1"/>
    <col min="12813" max="12813" width="10.6640625" style="12" customWidth="1"/>
    <col min="12814" max="12814" width="13.33203125" style="12" customWidth="1"/>
    <col min="12815" max="12815" width="10.88671875" style="12" customWidth="1"/>
    <col min="12816" max="13056" width="8.88671875" style="12"/>
    <col min="13057" max="13057" width="4.109375" style="12" customWidth="1"/>
    <col min="13058" max="13058" width="26.6640625" style="12" customWidth="1"/>
    <col min="13059" max="13059" width="10.5546875" style="12" customWidth="1"/>
    <col min="13060" max="13060" width="12.88671875" style="12" customWidth="1"/>
    <col min="13061" max="13061" width="10" style="12" customWidth="1"/>
    <col min="13062" max="13062" width="9.44140625" style="12" customWidth="1"/>
    <col min="13063" max="13063" width="11.44140625" style="12" customWidth="1"/>
    <col min="13064" max="13064" width="10.44140625" style="12" customWidth="1"/>
    <col min="13065" max="13065" width="9.33203125" style="12" customWidth="1"/>
    <col min="13066" max="13066" width="9.109375" style="12" customWidth="1"/>
    <col min="13067" max="13067" width="10.44140625" style="12" customWidth="1"/>
    <col min="13068" max="13068" width="11.109375" style="12" customWidth="1"/>
    <col min="13069" max="13069" width="10.6640625" style="12" customWidth="1"/>
    <col min="13070" max="13070" width="13.33203125" style="12" customWidth="1"/>
    <col min="13071" max="13071" width="10.88671875" style="12" customWidth="1"/>
    <col min="13072" max="13312" width="8.88671875" style="12"/>
    <col min="13313" max="13313" width="4.109375" style="12" customWidth="1"/>
    <col min="13314" max="13314" width="26.6640625" style="12" customWidth="1"/>
    <col min="13315" max="13315" width="10.5546875" style="12" customWidth="1"/>
    <col min="13316" max="13316" width="12.88671875" style="12" customWidth="1"/>
    <col min="13317" max="13317" width="10" style="12" customWidth="1"/>
    <col min="13318" max="13318" width="9.44140625" style="12" customWidth="1"/>
    <col min="13319" max="13319" width="11.44140625" style="12" customWidth="1"/>
    <col min="13320" max="13320" width="10.44140625" style="12" customWidth="1"/>
    <col min="13321" max="13321" width="9.33203125" style="12" customWidth="1"/>
    <col min="13322" max="13322" width="9.109375" style="12" customWidth="1"/>
    <col min="13323" max="13323" width="10.44140625" style="12" customWidth="1"/>
    <col min="13324" max="13324" width="11.109375" style="12" customWidth="1"/>
    <col min="13325" max="13325" width="10.6640625" style="12" customWidth="1"/>
    <col min="13326" max="13326" width="13.33203125" style="12" customWidth="1"/>
    <col min="13327" max="13327" width="10.88671875" style="12" customWidth="1"/>
    <col min="13328" max="13568" width="8.88671875" style="12"/>
    <col min="13569" max="13569" width="4.109375" style="12" customWidth="1"/>
    <col min="13570" max="13570" width="26.6640625" style="12" customWidth="1"/>
    <col min="13571" max="13571" width="10.5546875" style="12" customWidth="1"/>
    <col min="13572" max="13572" width="12.88671875" style="12" customWidth="1"/>
    <col min="13573" max="13573" width="10" style="12" customWidth="1"/>
    <col min="13574" max="13574" width="9.44140625" style="12" customWidth="1"/>
    <col min="13575" max="13575" width="11.44140625" style="12" customWidth="1"/>
    <col min="13576" max="13576" width="10.44140625" style="12" customWidth="1"/>
    <col min="13577" max="13577" width="9.33203125" style="12" customWidth="1"/>
    <col min="13578" max="13578" width="9.109375" style="12" customWidth="1"/>
    <col min="13579" max="13579" width="10.44140625" style="12" customWidth="1"/>
    <col min="13580" max="13580" width="11.109375" style="12" customWidth="1"/>
    <col min="13581" max="13581" width="10.6640625" style="12" customWidth="1"/>
    <col min="13582" max="13582" width="13.33203125" style="12" customWidth="1"/>
    <col min="13583" max="13583" width="10.88671875" style="12" customWidth="1"/>
    <col min="13584" max="13824" width="8.88671875" style="12"/>
    <col min="13825" max="13825" width="4.109375" style="12" customWidth="1"/>
    <col min="13826" max="13826" width="26.6640625" style="12" customWidth="1"/>
    <col min="13827" max="13827" width="10.5546875" style="12" customWidth="1"/>
    <col min="13828" max="13828" width="12.88671875" style="12" customWidth="1"/>
    <col min="13829" max="13829" width="10" style="12" customWidth="1"/>
    <col min="13830" max="13830" width="9.44140625" style="12" customWidth="1"/>
    <col min="13831" max="13831" width="11.44140625" style="12" customWidth="1"/>
    <col min="13832" max="13832" width="10.44140625" style="12" customWidth="1"/>
    <col min="13833" max="13833" width="9.33203125" style="12" customWidth="1"/>
    <col min="13834" max="13834" width="9.109375" style="12" customWidth="1"/>
    <col min="13835" max="13835" width="10.44140625" style="12" customWidth="1"/>
    <col min="13836" max="13836" width="11.109375" style="12" customWidth="1"/>
    <col min="13837" max="13837" width="10.6640625" style="12" customWidth="1"/>
    <col min="13838" max="13838" width="13.33203125" style="12" customWidth="1"/>
    <col min="13839" max="13839" width="10.88671875" style="12" customWidth="1"/>
    <col min="13840" max="14080" width="8.88671875" style="12"/>
    <col min="14081" max="14081" width="4.109375" style="12" customWidth="1"/>
    <col min="14082" max="14082" width="26.6640625" style="12" customWidth="1"/>
    <col min="14083" max="14083" width="10.5546875" style="12" customWidth="1"/>
    <col min="14084" max="14084" width="12.88671875" style="12" customWidth="1"/>
    <col min="14085" max="14085" width="10" style="12" customWidth="1"/>
    <col min="14086" max="14086" width="9.44140625" style="12" customWidth="1"/>
    <col min="14087" max="14087" width="11.44140625" style="12" customWidth="1"/>
    <col min="14088" max="14088" width="10.44140625" style="12" customWidth="1"/>
    <col min="14089" max="14089" width="9.33203125" style="12" customWidth="1"/>
    <col min="14090" max="14090" width="9.109375" style="12" customWidth="1"/>
    <col min="14091" max="14091" width="10.44140625" style="12" customWidth="1"/>
    <col min="14092" max="14092" width="11.109375" style="12" customWidth="1"/>
    <col min="14093" max="14093" width="10.6640625" style="12" customWidth="1"/>
    <col min="14094" max="14094" width="13.33203125" style="12" customWidth="1"/>
    <col min="14095" max="14095" width="10.88671875" style="12" customWidth="1"/>
    <col min="14096" max="14336" width="8.88671875" style="12"/>
    <col min="14337" max="14337" width="4.109375" style="12" customWidth="1"/>
    <col min="14338" max="14338" width="26.6640625" style="12" customWidth="1"/>
    <col min="14339" max="14339" width="10.5546875" style="12" customWidth="1"/>
    <col min="14340" max="14340" width="12.88671875" style="12" customWidth="1"/>
    <col min="14341" max="14341" width="10" style="12" customWidth="1"/>
    <col min="14342" max="14342" width="9.44140625" style="12" customWidth="1"/>
    <col min="14343" max="14343" width="11.44140625" style="12" customWidth="1"/>
    <col min="14344" max="14344" width="10.44140625" style="12" customWidth="1"/>
    <col min="14345" max="14345" width="9.33203125" style="12" customWidth="1"/>
    <col min="14346" max="14346" width="9.109375" style="12" customWidth="1"/>
    <col min="14347" max="14347" width="10.44140625" style="12" customWidth="1"/>
    <col min="14348" max="14348" width="11.109375" style="12" customWidth="1"/>
    <col min="14349" max="14349" width="10.6640625" style="12" customWidth="1"/>
    <col min="14350" max="14350" width="13.33203125" style="12" customWidth="1"/>
    <col min="14351" max="14351" width="10.88671875" style="12" customWidth="1"/>
    <col min="14352" max="14592" width="8.88671875" style="12"/>
    <col min="14593" max="14593" width="4.109375" style="12" customWidth="1"/>
    <col min="14594" max="14594" width="26.6640625" style="12" customWidth="1"/>
    <col min="14595" max="14595" width="10.5546875" style="12" customWidth="1"/>
    <col min="14596" max="14596" width="12.88671875" style="12" customWidth="1"/>
    <col min="14597" max="14597" width="10" style="12" customWidth="1"/>
    <col min="14598" max="14598" width="9.44140625" style="12" customWidth="1"/>
    <col min="14599" max="14599" width="11.44140625" style="12" customWidth="1"/>
    <col min="14600" max="14600" width="10.44140625" style="12" customWidth="1"/>
    <col min="14601" max="14601" width="9.33203125" style="12" customWidth="1"/>
    <col min="14602" max="14602" width="9.109375" style="12" customWidth="1"/>
    <col min="14603" max="14603" width="10.44140625" style="12" customWidth="1"/>
    <col min="14604" max="14604" width="11.109375" style="12" customWidth="1"/>
    <col min="14605" max="14605" width="10.6640625" style="12" customWidth="1"/>
    <col min="14606" max="14606" width="13.33203125" style="12" customWidth="1"/>
    <col min="14607" max="14607" width="10.88671875" style="12" customWidth="1"/>
    <col min="14608" max="14848" width="8.88671875" style="12"/>
    <col min="14849" max="14849" width="4.109375" style="12" customWidth="1"/>
    <col min="14850" max="14850" width="26.6640625" style="12" customWidth="1"/>
    <col min="14851" max="14851" width="10.5546875" style="12" customWidth="1"/>
    <col min="14852" max="14852" width="12.88671875" style="12" customWidth="1"/>
    <col min="14853" max="14853" width="10" style="12" customWidth="1"/>
    <col min="14854" max="14854" width="9.44140625" style="12" customWidth="1"/>
    <col min="14855" max="14855" width="11.44140625" style="12" customWidth="1"/>
    <col min="14856" max="14856" width="10.44140625" style="12" customWidth="1"/>
    <col min="14857" max="14857" width="9.33203125" style="12" customWidth="1"/>
    <col min="14858" max="14858" width="9.109375" style="12" customWidth="1"/>
    <col min="14859" max="14859" width="10.44140625" style="12" customWidth="1"/>
    <col min="14860" max="14860" width="11.109375" style="12" customWidth="1"/>
    <col min="14861" max="14861" width="10.6640625" style="12" customWidth="1"/>
    <col min="14862" max="14862" width="13.33203125" style="12" customWidth="1"/>
    <col min="14863" max="14863" width="10.88671875" style="12" customWidth="1"/>
    <col min="14864" max="15104" width="8.88671875" style="12"/>
    <col min="15105" max="15105" width="4.109375" style="12" customWidth="1"/>
    <col min="15106" max="15106" width="26.6640625" style="12" customWidth="1"/>
    <col min="15107" max="15107" width="10.5546875" style="12" customWidth="1"/>
    <col min="15108" max="15108" width="12.88671875" style="12" customWidth="1"/>
    <col min="15109" max="15109" width="10" style="12" customWidth="1"/>
    <col min="15110" max="15110" width="9.44140625" style="12" customWidth="1"/>
    <col min="15111" max="15111" width="11.44140625" style="12" customWidth="1"/>
    <col min="15112" max="15112" width="10.44140625" style="12" customWidth="1"/>
    <col min="15113" max="15113" width="9.33203125" style="12" customWidth="1"/>
    <col min="15114" max="15114" width="9.109375" style="12" customWidth="1"/>
    <col min="15115" max="15115" width="10.44140625" style="12" customWidth="1"/>
    <col min="15116" max="15116" width="11.109375" style="12" customWidth="1"/>
    <col min="15117" max="15117" width="10.6640625" style="12" customWidth="1"/>
    <col min="15118" max="15118" width="13.33203125" style="12" customWidth="1"/>
    <col min="15119" max="15119" width="10.88671875" style="12" customWidth="1"/>
    <col min="15120" max="15360" width="8.88671875" style="12"/>
    <col min="15361" max="15361" width="4.109375" style="12" customWidth="1"/>
    <col min="15362" max="15362" width="26.6640625" style="12" customWidth="1"/>
    <col min="15363" max="15363" width="10.5546875" style="12" customWidth="1"/>
    <col min="15364" max="15364" width="12.88671875" style="12" customWidth="1"/>
    <col min="15365" max="15365" width="10" style="12" customWidth="1"/>
    <col min="15366" max="15366" width="9.44140625" style="12" customWidth="1"/>
    <col min="15367" max="15367" width="11.44140625" style="12" customWidth="1"/>
    <col min="15368" max="15368" width="10.44140625" style="12" customWidth="1"/>
    <col min="15369" max="15369" width="9.33203125" style="12" customWidth="1"/>
    <col min="15370" max="15370" width="9.109375" style="12" customWidth="1"/>
    <col min="15371" max="15371" width="10.44140625" style="12" customWidth="1"/>
    <col min="15372" max="15372" width="11.109375" style="12" customWidth="1"/>
    <col min="15373" max="15373" width="10.6640625" style="12" customWidth="1"/>
    <col min="15374" max="15374" width="13.33203125" style="12" customWidth="1"/>
    <col min="15375" max="15375" width="10.88671875" style="12" customWidth="1"/>
    <col min="15376" max="15616" width="8.88671875" style="12"/>
    <col min="15617" max="15617" width="4.109375" style="12" customWidth="1"/>
    <col min="15618" max="15618" width="26.6640625" style="12" customWidth="1"/>
    <col min="15619" max="15619" width="10.5546875" style="12" customWidth="1"/>
    <col min="15620" max="15620" width="12.88671875" style="12" customWidth="1"/>
    <col min="15621" max="15621" width="10" style="12" customWidth="1"/>
    <col min="15622" max="15622" width="9.44140625" style="12" customWidth="1"/>
    <col min="15623" max="15623" width="11.44140625" style="12" customWidth="1"/>
    <col min="15624" max="15624" width="10.44140625" style="12" customWidth="1"/>
    <col min="15625" max="15625" width="9.33203125" style="12" customWidth="1"/>
    <col min="15626" max="15626" width="9.109375" style="12" customWidth="1"/>
    <col min="15627" max="15627" width="10.44140625" style="12" customWidth="1"/>
    <col min="15628" max="15628" width="11.109375" style="12" customWidth="1"/>
    <col min="15629" max="15629" width="10.6640625" style="12" customWidth="1"/>
    <col min="15630" max="15630" width="13.33203125" style="12" customWidth="1"/>
    <col min="15631" max="15631" width="10.88671875" style="12" customWidth="1"/>
    <col min="15632" max="15872" width="8.88671875" style="12"/>
    <col min="15873" max="15873" width="4.109375" style="12" customWidth="1"/>
    <col min="15874" max="15874" width="26.6640625" style="12" customWidth="1"/>
    <col min="15875" max="15875" width="10.5546875" style="12" customWidth="1"/>
    <col min="15876" max="15876" width="12.88671875" style="12" customWidth="1"/>
    <col min="15877" max="15877" width="10" style="12" customWidth="1"/>
    <col min="15878" max="15878" width="9.44140625" style="12" customWidth="1"/>
    <col min="15879" max="15879" width="11.44140625" style="12" customWidth="1"/>
    <col min="15880" max="15880" width="10.44140625" style="12" customWidth="1"/>
    <col min="15881" max="15881" width="9.33203125" style="12" customWidth="1"/>
    <col min="15882" max="15882" width="9.109375" style="12" customWidth="1"/>
    <col min="15883" max="15883" width="10.44140625" style="12" customWidth="1"/>
    <col min="15884" max="15884" width="11.109375" style="12" customWidth="1"/>
    <col min="15885" max="15885" width="10.6640625" style="12" customWidth="1"/>
    <col min="15886" max="15886" width="13.33203125" style="12" customWidth="1"/>
    <col min="15887" max="15887" width="10.88671875" style="12" customWidth="1"/>
    <col min="15888" max="16128" width="8.88671875" style="12"/>
    <col min="16129" max="16129" width="4.109375" style="12" customWidth="1"/>
    <col min="16130" max="16130" width="26.6640625" style="12" customWidth="1"/>
    <col min="16131" max="16131" width="10.5546875" style="12" customWidth="1"/>
    <col min="16132" max="16132" width="12.88671875" style="12" customWidth="1"/>
    <col min="16133" max="16133" width="10" style="12" customWidth="1"/>
    <col min="16134" max="16134" width="9.44140625" style="12" customWidth="1"/>
    <col min="16135" max="16135" width="11.44140625" style="12" customWidth="1"/>
    <col min="16136" max="16136" width="10.44140625" style="12" customWidth="1"/>
    <col min="16137" max="16137" width="9.33203125" style="12" customWidth="1"/>
    <col min="16138" max="16138" width="9.109375" style="12" customWidth="1"/>
    <col min="16139" max="16139" width="10.44140625" style="12" customWidth="1"/>
    <col min="16140" max="16140" width="11.109375" style="12" customWidth="1"/>
    <col min="16141" max="16141" width="10.6640625" style="12" customWidth="1"/>
    <col min="16142" max="16142" width="13.33203125" style="12" customWidth="1"/>
    <col min="16143" max="16143" width="10.88671875" style="12" customWidth="1"/>
    <col min="16144" max="16384" width="8.88671875" style="12"/>
  </cols>
  <sheetData>
    <row r="1" spans="1:256" s="74" customFormat="1">
      <c r="A1" s="483" t="s">
        <v>523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256" ht="33.75" customHeight="1">
      <c r="A2" s="475" t="s">
        <v>470</v>
      </c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</row>
    <row r="3" spans="1:256" ht="35.25" customHeight="1" thickBot="1">
      <c r="F3" s="27" t="s">
        <v>33</v>
      </c>
      <c r="G3" s="27"/>
      <c r="H3" s="27"/>
      <c r="O3" s="14" t="s">
        <v>212</v>
      </c>
    </row>
    <row r="4" spans="1:256" ht="34.799999999999997" thickBot="1">
      <c r="A4" s="15" t="s">
        <v>67</v>
      </c>
      <c r="B4" s="16" t="s">
        <v>41</v>
      </c>
      <c r="C4" s="16" t="s">
        <v>68</v>
      </c>
      <c r="D4" s="16" t="s">
        <v>69</v>
      </c>
      <c r="E4" s="16" t="s">
        <v>70</v>
      </c>
      <c r="F4" s="16" t="s">
        <v>71</v>
      </c>
      <c r="G4" s="16" t="s">
        <v>72</v>
      </c>
      <c r="H4" s="16" t="s">
        <v>73</v>
      </c>
      <c r="I4" s="16" t="s">
        <v>74</v>
      </c>
      <c r="J4" s="16" t="s">
        <v>75</v>
      </c>
      <c r="K4" s="16" t="s">
        <v>76</v>
      </c>
      <c r="L4" s="16" t="s">
        <v>77</v>
      </c>
      <c r="M4" s="16" t="s">
        <v>78</v>
      </c>
      <c r="N4" s="16" t="s">
        <v>79</v>
      </c>
      <c r="O4" s="17" t="s">
        <v>80</v>
      </c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ht="16.2" thickBot="1">
      <c r="A5" s="18" t="s">
        <v>81</v>
      </c>
      <c r="B5" s="477" t="s">
        <v>82</v>
      </c>
      <c r="C5" s="478"/>
      <c r="D5" s="478"/>
      <c r="E5" s="478"/>
      <c r="F5" s="478"/>
      <c r="G5" s="478"/>
      <c r="H5" s="478"/>
      <c r="I5" s="478"/>
      <c r="J5" s="478"/>
      <c r="K5" s="478"/>
      <c r="L5" s="478"/>
      <c r="M5" s="478"/>
      <c r="N5" s="478"/>
      <c r="O5" s="47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ht="31.2">
      <c r="A6" s="20" t="s">
        <v>83</v>
      </c>
      <c r="B6" s="334" t="s">
        <v>111</v>
      </c>
      <c r="C6" s="335"/>
      <c r="D6" s="335"/>
      <c r="E6" s="335">
        <v>3389724</v>
      </c>
      <c r="F6" s="335">
        <v>966161</v>
      </c>
      <c r="G6" s="335">
        <v>966161</v>
      </c>
      <c r="H6" s="335">
        <v>966161</v>
      </c>
      <c r="I6" s="335">
        <v>966161</v>
      </c>
      <c r="J6" s="335">
        <v>966161</v>
      </c>
      <c r="K6" s="335">
        <v>966161</v>
      </c>
      <c r="L6" s="335">
        <v>966161</v>
      </c>
      <c r="M6" s="335">
        <v>966161</v>
      </c>
      <c r="N6" s="335">
        <v>966164</v>
      </c>
      <c r="O6" s="336">
        <f>SUM(C6:N6)</f>
        <v>12085176</v>
      </c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ht="26.25" customHeight="1">
      <c r="A7" s="21" t="s">
        <v>84</v>
      </c>
      <c r="B7" s="337" t="s">
        <v>87</v>
      </c>
      <c r="C7" s="338"/>
      <c r="D7" s="338"/>
      <c r="E7" s="338">
        <v>2990578</v>
      </c>
      <c r="F7" s="338"/>
      <c r="G7" s="338"/>
      <c r="H7" s="338"/>
      <c r="I7" s="338"/>
      <c r="J7" s="338"/>
      <c r="K7" s="338">
        <v>2819422</v>
      </c>
      <c r="L7" s="338"/>
      <c r="M7" s="338"/>
      <c r="N7" s="338"/>
      <c r="O7" s="339">
        <f>SUM(C7:N7)</f>
        <v>5810000</v>
      </c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  <c r="IJ7" s="22"/>
      <c r="IK7" s="22"/>
      <c r="IL7" s="22"/>
      <c r="IM7" s="22"/>
      <c r="IN7" s="22"/>
      <c r="IO7" s="22"/>
      <c r="IP7" s="22"/>
      <c r="IQ7" s="22"/>
      <c r="IR7" s="22"/>
      <c r="IS7" s="22"/>
      <c r="IT7" s="22"/>
      <c r="IU7" s="22"/>
      <c r="IV7" s="22"/>
    </row>
    <row r="8" spans="1:256" ht="31.2">
      <c r="A8" s="21" t="s">
        <v>85</v>
      </c>
      <c r="B8" s="340" t="s">
        <v>112</v>
      </c>
      <c r="C8" s="338"/>
      <c r="D8" s="341"/>
      <c r="E8" s="341">
        <v>34105</v>
      </c>
      <c r="F8" s="341"/>
      <c r="G8" s="341"/>
      <c r="H8" s="341"/>
      <c r="I8" s="341"/>
      <c r="J8" s="341"/>
      <c r="K8" s="341">
        <v>100000</v>
      </c>
      <c r="L8" s="341">
        <v>32000</v>
      </c>
      <c r="M8" s="341">
        <v>33895</v>
      </c>
      <c r="N8" s="341">
        <v>350000</v>
      </c>
      <c r="O8" s="342">
        <f>SUM(C8:N8)</f>
        <v>550000</v>
      </c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  <c r="IJ8" s="22"/>
      <c r="IK8" s="22"/>
      <c r="IL8" s="22"/>
      <c r="IM8" s="22"/>
      <c r="IN8" s="22"/>
      <c r="IO8" s="22"/>
      <c r="IP8" s="22"/>
      <c r="IQ8" s="22"/>
      <c r="IR8" s="22"/>
      <c r="IS8" s="22"/>
      <c r="IT8" s="22"/>
      <c r="IU8" s="22"/>
      <c r="IV8" s="22"/>
    </row>
    <row r="9" spans="1:256" ht="23.25" customHeight="1">
      <c r="A9" s="21" t="s">
        <v>86</v>
      </c>
      <c r="B9" s="343" t="s">
        <v>91</v>
      </c>
      <c r="C9" s="338"/>
      <c r="D9" s="338"/>
      <c r="E9" s="338"/>
      <c r="F9" s="338"/>
      <c r="G9" s="338">
        <v>0</v>
      </c>
      <c r="H9" s="338">
        <v>0</v>
      </c>
      <c r="I9" s="338">
        <v>0</v>
      </c>
      <c r="J9" s="338">
        <v>0</v>
      </c>
      <c r="K9" s="338">
        <v>0</v>
      </c>
      <c r="L9" s="338">
        <v>0</v>
      </c>
      <c r="M9" s="338">
        <v>0</v>
      </c>
      <c r="N9" s="338">
        <v>0</v>
      </c>
      <c r="O9" s="342">
        <f t="shared" ref="O9:O13" si="0">SUM(C9:N9)</f>
        <v>0</v>
      </c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idden="1">
      <c r="A10" s="21" t="s">
        <v>88</v>
      </c>
      <c r="B10" s="343"/>
      <c r="C10" s="338"/>
      <c r="D10" s="338"/>
      <c r="E10" s="338"/>
      <c r="F10" s="338"/>
      <c r="G10" s="338"/>
      <c r="H10" s="338"/>
      <c r="I10" s="338"/>
      <c r="J10" s="338"/>
      <c r="K10" s="338"/>
      <c r="L10" s="338"/>
      <c r="M10" s="338"/>
      <c r="N10" s="338"/>
      <c r="O10" s="342">
        <f t="shared" si="0"/>
        <v>0</v>
      </c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20.25" customHeight="1">
      <c r="A11" s="21" t="s">
        <v>89</v>
      </c>
      <c r="B11" s="343" t="s">
        <v>40</v>
      </c>
      <c r="C11" s="338"/>
      <c r="D11" s="338"/>
      <c r="E11" s="338">
        <v>859360</v>
      </c>
      <c r="F11" s="338"/>
      <c r="G11" s="338">
        <v>0</v>
      </c>
      <c r="H11" s="338">
        <v>0</v>
      </c>
      <c r="I11" s="338">
        <v>0</v>
      </c>
      <c r="J11" s="338">
        <v>0</v>
      </c>
      <c r="K11" s="338">
        <v>0</v>
      </c>
      <c r="L11" s="338">
        <v>2849999</v>
      </c>
      <c r="M11" s="338">
        <v>0</v>
      </c>
      <c r="N11" s="338">
        <v>0</v>
      </c>
      <c r="O11" s="342">
        <f t="shared" si="0"/>
        <v>3709359</v>
      </c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31.2">
      <c r="A12" s="21" t="s">
        <v>90</v>
      </c>
      <c r="B12" s="337" t="s">
        <v>113</v>
      </c>
      <c r="C12" s="338"/>
      <c r="D12" s="338"/>
      <c r="E12" s="338"/>
      <c r="F12" s="338"/>
      <c r="G12" s="338">
        <v>0</v>
      </c>
      <c r="H12" s="338">
        <v>0</v>
      </c>
      <c r="I12" s="338">
        <v>0</v>
      </c>
      <c r="J12" s="338">
        <v>0</v>
      </c>
      <c r="K12" s="338">
        <v>0</v>
      </c>
      <c r="L12" s="338">
        <v>0</v>
      </c>
      <c r="M12" s="338">
        <v>0</v>
      </c>
      <c r="N12" s="338">
        <v>0</v>
      </c>
      <c r="O12" s="342">
        <f t="shared" si="0"/>
        <v>0</v>
      </c>
      <c r="P12" s="11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  <c r="IJ12" s="22"/>
      <c r="IK12" s="22"/>
      <c r="IL12" s="22"/>
      <c r="IM12" s="22"/>
      <c r="IN12" s="22"/>
      <c r="IO12" s="22"/>
      <c r="IP12" s="22"/>
      <c r="IQ12" s="22"/>
      <c r="IR12" s="22"/>
      <c r="IS12" s="22"/>
      <c r="IT12" s="22"/>
      <c r="IU12" s="22"/>
      <c r="IV12" s="22"/>
    </row>
    <row r="13" spans="1:256">
      <c r="A13" s="21" t="s">
        <v>92</v>
      </c>
      <c r="B13" s="343" t="s">
        <v>94</v>
      </c>
      <c r="C13" s="338">
        <v>0</v>
      </c>
      <c r="D13" s="338">
        <v>0</v>
      </c>
      <c r="E13" s="338">
        <v>0</v>
      </c>
      <c r="F13" s="338">
        <v>0</v>
      </c>
      <c r="G13" s="338">
        <v>0</v>
      </c>
      <c r="H13" s="338">
        <v>0</v>
      </c>
      <c r="I13" s="338">
        <v>0</v>
      </c>
      <c r="J13" s="338">
        <v>0</v>
      </c>
      <c r="K13" s="338">
        <v>0</v>
      </c>
      <c r="L13" s="338">
        <v>0</v>
      </c>
      <c r="M13" s="338">
        <v>0</v>
      </c>
      <c r="N13" s="338">
        <v>0</v>
      </c>
      <c r="O13" s="342">
        <f t="shared" si="0"/>
        <v>0</v>
      </c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  <c r="IJ13" s="22"/>
      <c r="IK13" s="22"/>
      <c r="IL13" s="22"/>
      <c r="IM13" s="22"/>
      <c r="IN13" s="22"/>
      <c r="IO13" s="22"/>
      <c r="IP13" s="22"/>
      <c r="IQ13" s="22"/>
      <c r="IR13" s="22"/>
      <c r="IS13" s="22"/>
      <c r="IT13" s="22"/>
      <c r="IU13" s="22"/>
      <c r="IV13" s="22"/>
    </row>
    <row r="14" spans="1:256" ht="16.2" thickBot="1">
      <c r="A14" s="21" t="s">
        <v>93</v>
      </c>
      <c r="B14" s="343" t="s">
        <v>14</v>
      </c>
      <c r="C14" s="338">
        <v>30343461</v>
      </c>
      <c r="D14" s="338">
        <v>0</v>
      </c>
      <c r="E14" s="338">
        <v>0</v>
      </c>
      <c r="F14" s="338">
        <v>0</v>
      </c>
      <c r="G14" s="338">
        <v>0</v>
      </c>
      <c r="H14" s="338">
        <v>0</v>
      </c>
      <c r="I14" s="338">
        <v>0</v>
      </c>
      <c r="J14" s="338">
        <v>0</v>
      </c>
      <c r="K14" s="338">
        <v>0</v>
      </c>
      <c r="L14" s="338">
        <v>0</v>
      </c>
      <c r="M14" s="338">
        <v>0</v>
      </c>
      <c r="N14" s="338">
        <v>0</v>
      </c>
      <c r="O14" s="342">
        <f>SUM(C14:N14)</f>
        <v>30343461</v>
      </c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20.25" customHeight="1" thickBot="1">
      <c r="A15" s="18" t="s">
        <v>95</v>
      </c>
      <c r="B15" s="344" t="s">
        <v>96</v>
      </c>
      <c r="C15" s="345">
        <f t="shared" ref="C15:O15" si="1">SUM(C6:C14)</f>
        <v>30343461</v>
      </c>
      <c r="D15" s="345">
        <f t="shared" si="1"/>
        <v>0</v>
      </c>
      <c r="E15" s="345">
        <f t="shared" si="1"/>
        <v>7273767</v>
      </c>
      <c r="F15" s="345">
        <f t="shared" si="1"/>
        <v>966161</v>
      </c>
      <c r="G15" s="345">
        <f t="shared" si="1"/>
        <v>966161</v>
      </c>
      <c r="H15" s="345">
        <f t="shared" si="1"/>
        <v>966161</v>
      </c>
      <c r="I15" s="345">
        <f t="shared" si="1"/>
        <v>966161</v>
      </c>
      <c r="J15" s="345">
        <f t="shared" si="1"/>
        <v>966161</v>
      </c>
      <c r="K15" s="345">
        <f t="shared" si="1"/>
        <v>3885583</v>
      </c>
      <c r="L15" s="345">
        <f t="shared" si="1"/>
        <v>3848160</v>
      </c>
      <c r="M15" s="345">
        <f t="shared" si="1"/>
        <v>1000056</v>
      </c>
      <c r="N15" s="345">
        <f t="shared" si="1"/>
        <v>1316164</v>
      </c>
      <c r="O15" s="346">
        <f t="shared" si="1"/>
        <v>52497996</v>
      </c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  <c r="IU15" s="19"/>
      <c r="IV15" s="19"/>
    </row>
    <row r="16" spans="1:256" ht="22.5" customHeight="1" thickBot="1">
      <c r="A16" s="18" t="s">
        <v>97</v>
      </c>
      <c r="B16" s="480" t="s">
        <v>17</v>
      </c>
      <c r="C16" s="481"/>
      <c r="D16" s="481"/>
      <c r="E16" s="481"/>
      <c r="F16" s="481"/>
      <c r="G16" s="481"/>
      <c r="H16" s="481"/>
      <c r="I16" s="481"/>
      <c r="J16" s="481"/>
      <c r="K16" s="481"/>
      <c r="L16" s="481"/>
      <c r="M16" s="481"/>
      <c r="N16" s="481"/>
      <c r="O16" s="482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  <c r="IU16" s="19"/>
      <c r="IV16" s="19"/>
    </row>
    <row r="17" spans="1:256" ht="26.25" customHeight="1">
      <c r="A17" s="23" t="s">
        <v>98</v>
      </c>
      <c r="B17" s="347" t="s">
        <v>18</v>
      </c>
      <c r="C17" s="341"/>
      <c r="D17" s="341"/>
      <c r="E17" s="341">
        <v>1176354</v>
      </c>
      <c r="F17" s="341">
        <v>423407</v>
      </c>
      <c r="G17" s="341">
        <v>423407</v>
      </c>
      <c r="H17" s="341">
        <v>423407</v>
      </c>
      <c r="I17" s="341">
        <v>423407</v>
      </c>
      <c r="J17" s="341">
        <v>423407</v>
      </c>
      <c r="K17" s="341">
        <v>423407</v>
      </c>
      <c r="L17" s="341">
        <v>423407</v>
      </c>
      <c r="M17" s="341">
        <v>423407</v>
      </c>
      <c r="N17" s="341">
        <v>423414</v>
      </c>
      <c r="O17" s="339">
        <f t="shared" ref="O17:O26" si="2">SUM(C17:N17)</f>
        <v>4987024</v>
      </c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  <c r="IJ17" s="22"/>
      <c r="IK17" s="22"/>
      <c r="IL17" s="22"/>
      <c r="IM17" s="22"/>
      <c r="IN17" s="22"/>
      <c r="IO17" s="22"/>
      <c r="IP17" s="22"/>
      <c r="IQ17" s="22"/>
      <c r="IR17" s="22"/>
      <c r="IS17" s="22"/>
      <c r="IT17" s="22"/>
      <c r="IU17" s="22"/>
      <c r="IV17" s="22"/>
    </row>
    <row r="18" spans="1:256" ht="46.8">
      <c r="A18" s="21" t="s">
        <v>99</v>
      </c>
      <c r="B18" s="337" t="s">
        <v>56</v>
      </c>
      <c r="C18" s="338"/>
      <c r="D18" s="338"/>
      <c r="E18" s="338">
        <v>204289</v>
      </c>
      <c r="F18" s="338">
        <v>68711</v>
      </c>
      <c r="G18" s="338">
        <v>68711</v>
      </c>
      <c r="H18" s="338">
        <v>68711</v>
      </c>
      <c r="I18" s="338">
        <v>68711</v>
      </c>
      <c r="J18" s="338">
        <v>68711</v>
      </c>
      <c r="K18" s="338">
        <v>68711</v>
      </c>
      <c r="L18" s="338">
        <v>68711</v>
      </c>
      <c r="M18" s="338">
        <v>68711</v>
      </c>
      <c r="N18" s="338">
        <v>68711</v>
      </c>
      <c r="O18" s="339">
        <f t="shared" si="2"/>
        <v>822688</v>
      </c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  <c r="IJ18" s="22"/>
      <c r="IK18" s="22"/>
      <c r="IL18" s="22"/>
      <c r="IM18" s="22"/>
      <c r="IN18" s="22"/>
      <c r="IO18" s="22"/>
      <c r="IP18" s="22"/>
      <c r="IQ18" s="22"/>
      <c r="IR18" s="22"/>
      <c r="IS18" s="22"/>
      <c r="IT18" s="22"/>
      <c r="IU18" s="22"/>
      <c r="IV18" s="22"/>
    </row>
    <row r="19" spans="1:256" ht="26.25" customHeight="1">
      <c r="A19" s="21" t="s">
        <v>100</v>
      </c>
      <c r="B19" s="337" t="s">
        <v>137</v>
      </c>
      <c r="C19" s="338"/>
      <c r="D19" s="338"/>
      <c r="E19" s="338">
        <v>1933354</v>
      </c>
      <c r="F19" s="338">
        <v>554194</v>
      </c>
      <c r="G19" s="338">
        <v>554194</v>
      </c>
      <c r="H19" s="338">
        <v>554194</v>
      </c>
      <c r="I19" s="338">
        <v>554194</v>
      </c>
      <c r="J19" s="338">
        <v>554194</v>
      </c>
      <c r="K19" s="338">
        <v>554194</v>
      </c>
      <c r="L19" s="338">
        <v>554194</v>
      </c>
      <c r="M19" s="338">
        <v>554194</v>
      </c>
      <c r="N19" s="338">
        <v>554192</v>
      </c>
      <c r="O19" s="339">
        <f t="shared" si="2"/>
        <v>6921098</v>
      </c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  <c r="HI19" s="22"/>
      <c r="HJ19" s="22"/>
      <c r="HK19" s="22"/>
      <c r="HL19" s="22"/>
      <c r="HM19" s="22"/>
      <c r="HN19" s="22"/>
      <c r="HO19" s="22"/>
      <c r="HP19" s="22"/>
      <c r="HQ19" s="22"/>
      <c r="HR19" s="22"/>
      <c r="HS19" s="22"/>
      <c r="HT19" s="22"/>
      <c r="HU19" s="22"/>
      <c r="HV19" s="22"/>
      <c r="HW19" s="22"/>
      <c r="HX19" s="22"/>
      <c r="HY19" s="22"/>
      <c r="HZ19" s="22"/>
      <c r="IA19" s="22"/>
      <c r="IB19" s="22"/>
      <c r="IC19" s="22"/>
      <c r="ID19" s="22"/>
      <c r="IE19" s="22"/>
      <c r="IF19" s="22"/>
      <c r="IG19" s="22"/>
      <c r="IH19" s="22"/>
      <c r="II19" s="22"/>
      <c r="IJ19" s="22"/>
      <c r="IK19" s="22"/>
      <c r="IL19" s="22"/>
      <c r="IM19" s="22"/>
      <c r="IN19" s="22"/>
      <c r="IO19" s="22"/>
      <c r="IP19" s="22"/>
      <c r="IQ19" s="22"/>
      <c r="IR19" s="22"/>
      <c r="IS19" s="22"/>
      <c r="IT19" s="22"/>
      <c r="IU19" s="22"/>
      <c r="IV19" s="22"/>
    </row>
    <row r="20" spans="1:256" ht="22.5" customHeight="1">
      <c r="A20" s="21"/>
      <c r="B20" s="337" t="s">
        <v>138</v>
      </c>
      <c r="C20" s="348"/>
      <c r="D20" s="348"/>
      <c r="E20" s="348"/>
      <c r="F20" s="349"/>
      <c r="G20" s="348"/>
      <c r="H20" s="348"/>
      <c r="I20" s="348"/>
      <c r="J20" s="348"/>
      <c r="K20" s="348"/>
      <c r="L20" s="348"/>
      <c r="M20" s="348"/>
      <c r="N20" s="348"/>
      <c r="O20" s="339">
        <f>SUM(C20:N20)</f>
        <v>0</v>
      </c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  <c r="HI20" s="22"/>
      <c r="HJ20" s="22"/>
      <c r="HK20" s="22"/>
      <c r="HL20" s="22"/>
      <c r="HM20" s="22"/>
      <c r="HN20" s="22"/>
      <c r="HO20" s="22"/>
      <c r="HP20" s="22"/>
      <c r="HQ20" s="22"/>
      <c r="HR20" s="22"/>
      <c r="HS20" s="22"/>
      <c r="HT20" s="22"/>
      <c r="HU20" s="22"/>
      <c r="HV20" s="22"/>
      <c r="HW20" s="22"/>
      <c r="HX20" s="22"/>
      <c r="HY20" s="22"/>
      <c r="HZ20" s="22"/>
      <c r="IA20" s="22"/>
      <c r="IB20" s="22"/>
      <c r="IC20" s="22"/>
      <c r="ID20" s="22"/>
      <c r="IE20" s="22"/>
      <c r="IF20" s="22"/>
      <c r="IG20" s="22"/>
      <c r="IH20" s="22"/>
      <c r="II20" s="22"/>
      <c r="IJ20" s="22"/>
      <c r="IK20" s="22"/>
      <c r="IL20" s="22"/>
      <c r="IM20" s="22"/>
      <c r="IN20" s="22"/>
      <c r="IO20" s="22"/>
      <c r="IP20" s="22"/>
      <c r="IQ20" s="22"/>
      <c r="IR20" s="22"/>
      <c r="IS20" s="22"/>
      <c r="IT20" s="22"/>
      <c r="IU20" s="22"/>
      <c r="IV20" s="22"/>
    </row>
    <row r="21" spans="1:256" ht="23.25" customHeight="1">
      <c r="A21" s="21" t="s">
        <v>101</v>
      </c>
      <c r="B21" s="343" t="s">
        <v>102</v>
      </c>
      <c r="C21" s="338"/>
      <c r="D21" s="338"/>
      <c r="E21" s="338">
        <v>60000</v>
      </c>
      <c r="F21" s="338">
        <v>0</v>
      </c>
      <c r="G21" s="338">
        <v>0</v>
      </c>
      <c r="H21" s="338">
        <v>130000</v>
      </c>
      <c r="I21" s="338">
        <v>0</v>
      </c>
      <c r="J21" s="338">
        <v>0</v>
      </c>
      <c r="K21" s="338">
        <v>350000</v>
      </c>
      <c r="L21" s="338">
        <v>0</v>
      </c>
      <c r="M21" s="338">
        <v>0</v>
      </c>
      <c r="N21" s="338">
        <v>351000</v>
      </c>
      <c r="O21" s="339">
        <f>SUM(C21:N21)</f>
        <v>891000</v>
      </c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  <c r="HI21" s="22"/>
      <c r="HJ21" s="22"/>
      <c r="HK21" s="22"/>
      <c r="HL21" s="22"/>
      <c r="HM21" s="22"/>
      <c r="HN21" s="22"/>
      <c r="HO21" s="22"/>
      <c r="HP21" s="22"/>
      <c r="HQ21" s="22"/>
      <c r="HR21" s="22"/>
      <c r="HS21" s="22"/>
      <c r="HT21" s="22"/>
      <c r="HU21" s="22"/>
      <c r="HV21" s="22"/>
      <c r="HW21" s="22"/>
      <c r="HX21" s="22"/>
      <c r="HY21" s="22"/>
      <c r="HZ21" s="22"/>
      <c r="IA21" s="22"/>
      <c r="IB21" s="22"/>
      <c r="IC21" s="22"/>
      <c r="ID21" s="22"/>
      <c r="IE21" s="22"/>
      <c r="IF21" s="22"/>
      <c r="IG21" s="22"/>
      <c r="IH21" s="22"/>
      <c r="II21" s="22"/>
      <c r="IJ21" s="22"/>
      <c r="IK21" s="22"/>
      <c r="IL21" s="22"/>
      <c r="IM21" s="22"/>
      <c r="IN21" s="22"/>
      <c r="IO21" s="22"/>
      <c r="IP21" s="22"/>
      <c r="IQ21" s="22"/>
      <c r="IR21" s="22"/>
      <c r="IS21" s="22"/>
      <c r="IT21" s="22"/>
      <c r="IU21" s="22"/>
      <c r="IV21" s="22"/>
    </row>
    <row r="22" spans="1:256" ht="33" customHeight="1">
      <c r="A22" s="21" t="s">
        <v>103</v>
      </c>
      <c r="B22" s="337" t="s">
        <v>114</v>
      </c>
      <c r="C22" s="338"/>
      <c r="D22" s="338"/>
      <c r="E22" s="338">
        <v>1255740</v>
      </c>
      <c r="F22" s="338">
        <v>448780</v>
      </c>
      <c r="G22" s="338">
        <v>502454</v>
      </c>
      <c r="H22" s="338">
        <v>448780</v>
      </c>
      <c r="I22" s="338">
        <v>448780</v>
      </c>
      <c r="J22" s="338">
        <v>448780</v>
      </c>
      <c r="K22" s="338">
        <v>448780</v>
      </c>
      <c r="L22" s="338">
        <v>448780</v>
      </c>
      <c r="M22" s="338">
        <v>448780</v>
      </c>
      <c r="N22" s="338">
        <v>448780</v>
      </c>
      <c r="O22" s="339">
        <f>SUM(C22:N22)</f>
        <v>5348434</v>
      </c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  <c r="HI22" s="22"/>
      <c r="HJ22" s="22"/>
      <c r="HK22" s="22"/>
      <c r="HL22" s="22"/>
      <c r="HM22" s="22"/>
      <c r="HN22" s="22"/>
      <c r="HO22" s="22"/>
      <c r="HP22" s="22"/>
      <c r="HQ22" s="22"/>
      <c r="HR22" s="22"/>
      <c r="HS22" s="22"/>
      <c r="HT22" s="22"/>
      <c r="HU22" s="22"/>
      <c r="HV22" s="22"/>
      <c r="HW22" s="22"/>
      <c r="HX22" s="22"/>
      <c r="HY22" s="22"/>
      <c r="HZ22" s="22"/>
      <c r="IA22" s="22"/>
      <c r="IB22" s="22"/>
      <c r="IC22" s="22"/>
      <c r="ID22" s="22"/>
      <c r="IE22" s="22"/>
      <c r="IF22" s="22"/>
      <c r="IG22" s="22"/>
      <c r="IH22" s="22"/>
      <c r="II22" s="22"/>
      <c r="IJ22" s="22"/>
      <c r="IK22" s="22"/>
      <c r="IL22" s="22"/>
      <c r="IM22" s="22"/>
      <c r="IN22" s="22"/>
      <c r="IO22" s="22"/>
      <c r="IP22" s="22"/>
      <c r="IQ22" s="22"/>
      <c r="IR22" s="22"/>
      <c r="IS22" s="22"/>
      <c r="IT22" s="22"/>
      <c r="IU22" s="22"/>
      <c r="IV22" s="22"/>
    </row>
    <row r="23" spans="1:256" ht="31.2">
      <c r="A23" s="21" t="s">
        <v>104</v>
      </c>
      <c r="B23" s="337" t="s">
        <v>115</v>
      </c>
      <c r="C23" s="338"/>
      <c r="D23" s="338"/>
      <c r="E23" s="338">
        <v>0</v>
      </c>
      <c r="F23" s="338">
        <v>0</v>
      </c>
      <c r="G23" s="338">
        <v>0</v>
      </c>
      <c r="H23" s="350">
        <v>0</v>
      </c>
      <c r="I23" s="338">
        <v>130000</v>
      </c>
      <c r="J23" s="338">
        <v>0</v>
      </c>
      <c r="K23" s="338">
        <v>0</v>
      </c>
      <c r="L23" s="338">
        <v>0</v>
      </c>
      <c r="M23" s="338">
        <v>0</v>
      </c>
      <c r="N23" s="338">
        <v>0</v>
      </c>
      <c r="O23" s="339">
        <f t="shared" si="2"/>
        <v>130000</v>
      </c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  <c r="HI23" s="22"/>
      <c r="HJ23" s="22"/>
      <c r="HK23" s="22"/>
      <c r="HL23" s="22"/>
      <c r="HM23" s="22"/>
      <c r="HN23" s="22"/>
      <c r="HO23" s="22"/>
      <c r="HP23" s="22"/>
      <c r="HQ23" s="22"/>
      <c r="HR23" s="22"/>
      <c r="HS23" s="22"/>
      <c r="HT23" s="22"/>
      <c r="HU23" s="22"/>
      <c r="HV23" s="22"/>
      <c r="HW23" s="22"/>
      <c r="HX23" s="22"/>
      <c r="HY23" s="22"/>
      <c r="HZ23" s="22"/>
      <c r="IA23" s="22"/>
      <c r="IB23" s="22"/>
      <c r="IC23" s="22"/>
      <c r="ID23" s="22"/>
      <c r="IE23" s="22"/>
      <c r="IF23" s="22"/>
      <c r="IG23" s="22"/>
      <c r="IH23" s="22"/>
      <c r="II23" s="22"/>
      <c r="IJ23" s="22"/>
      <c r="IK23" s="22"/>
      <c r="IL23" s="22"/>
      <c r="IM23" s="22"/>
      <c r="IN23" s="22"/>
      <c r="IO23" s="22"/>
      <c r="IP23" s="22"/>
      <c r="IQ23" s="22"/>
      <c r="IR23" s="22"/>
      <c r="IS23" s="22"/>
      <c r="IT23" s="22"/>
      <c r="IU23" s="22"/>
      <c r="IV23" s="22"/>
    </row>
    <row r="24" spans="1:256" ht="23.25" customHeight="1">
      <c r="A24" s="21" t="s">
        <v>105</v>
      </c>
      <c r="B24" s="337" t="s">
        <v>116</v>
      </c>
      <c r="C24" s="338">
        <v>0</v>
      </c>
      <c r="D24" s="338"/>
      <c r="E24" s="338">
        <v>1136777</v>
      </c>
      <c r="F24" s="338">
        <v>0</v>
      </c>
      <c r="G24" s="338">
        <v>1653543</v>
      </c>
      <c r="H24" s="338">
        <v>14935073</v>
      </c>
      <c r="I24" s="338">
        <v>0</v>
      </c>
      <c r="J24" s="338">
        <v>0</v>
      </c>
      <c r="K24" s="338">
        <v>0</v>
      </c>
      <c r="L24" s="338">
        <v>0</v>
      </c>
      <c r="M24" s="338">
        <v>3800000</v>
      </c>
      <c r="N24" s="338"/>
      <c r="O24" s="339">
        <f>SUM(C24:N24)</f>
        <v>21525393</v>
      </c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  <c r="HI24" s="22"/>
      <c r="HJ24" s="22"/>
      <c r="HK24" s="22"/>
      <c r="HL24" s="22"/>
      <c r="HM24" s="22"/>
      <c r="HN24" s="22"/>
      <c r="HO24" s="22"/>
      <c r="HP24" s="22"/>
      <c r="HQ24" s="22"/>
      <c r="HR24" s="22"/>
      <c r="HS24" s="22"/>
      <c r="HT24" s="22"/>
      <c r="HU24" s="22"/>
      <c r="HV24" s="22"/>
      <c r="HW24" s="22"/>
      <c r="HX24" s="22"/>
      <c r="HY24" s="22"/>
      <c r="HZ24" s="22"/>
      <c r="IA24" s="22"/>
      <c r="IB24" s="22"/>
      <c r="IC24" s="22"/>
      <c r="ID24" s="22"/>
      <c r="IE24" s="22"/>
      <c r="IF24" s="22"/>
      <c r="IG24" s="22"/>
      <c r="IH24" s="22"/>
      <c r="II24" s="22"/>
      <c r="IJ24" s="22"/>
      <c r="IK24" s="22"/>
      <c r="IL24" s="22"/>
      <c r="IM24" s="22"/>
      <c r="IN24" s="22"/>
      <c r="IO24" s="22"/>
      <c r="IP24" s="22"/>
      <c r="IQ24" s="22"/>
      <c r="IR24" s="22"/>
      <c r="IS24" s="22"/>
      <c r="IT24" s="22"/>
      <c r="IU24" s="22"/>
      <c r="IV24" s="22"/>
    </row>
    <row r="25" spans="1:256" ht="31.2">
      <c r="A25" s="21" t="s">
        <v>106</v>
      </c>
      <c r="B25" s="337" t="s">
        <v>117</v>
      </c>
      <c r="C25" s="338">
        <v>0</v>
      </c>
      <c r="D25" s="338">
        <v>0</v>
      </c>
      <c r="E25" s="338">
        <v>0</v>
      </c>
      <c r="F25" s="338">
        <v>0</v>
      </c>
      <c r="G25" s="338">
        <v>0</v>
      </c>
      <c r="H25" s="338">
        <v>0</v>
      </c>
      <c r="I25" s="338">
        <v>0</v>
      </c>
      <c r="J25" s="338">
        <v>0</v>
      </c>
      <c r="K25" s="338">
        <v>0</v>
      </c>
      <c r="L25" s="338">
        <v>0</v>
      </c>
      <c r="M25" s="338">
        <v>0</v>
      </c>
      <c r="N25" s="338">
        <v>0</v>
      </c>
      <c r="O25" s="339">
        <f t="shared" si="2"/>
        <v>0</v>
      </c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  <c r="HI25" s="22"/>
      <c r="HJ25" s="22"/>
      <c r="HK25" s="22"/>
      <c r="HL25" s="22"/>
      <c r="HM25" s="22"/>
      <c r="HN25" s="22"/>
      <c r="HO25" s="22"/>
      <c r="HP25" s="22"/>
      <c r="HQ25" s="22"/>
      <c r="HR25" s="22"/>
      <c r="HS25" s="22"/>
      <c r="HT25" s="22"/>
      <c r="HU25" s="22"/>
      <c r="HV25" s="22"/>
      <c r="HW25" s="22"/>
      <c r="HX25" s="22"/>
      <c r="HY25" s="22"/>
      <c r="HZ25" s="22"/>
      <c r="IA25" s="22"/>
      <c r="IB25" s="22"/>
      <c r="IC25" s="22"/>
      <c r="ID25" s="22"/>
      <c r="IE25" s="22"/>
      <c r="IF25" s="22"/>
      <c r="IG25" s="22"/>
      <c r="IH25" s="22"/>
      <c r="II25" s="22"/>
      <c r="IJ25" s="22"/>
      <c r="IK25" s="22"/>
      <c r="IL25" s="22"/>
      <c r="IM25" s="22"/>
      <c r="IN25" s="22"/>
      <c r="IO25" s="22"/>
      <c r="IP25" s="22"/>
      <c r="IQ25" s="22"/>
      <c r="IR25" s="22"/>
      <c r="IS25" s="22"/>
      <c r="IT25" s="22"/>
      <c r="IU25" s="22"/>
      <c r="IV25" s="22"/>
    </row>
    <row r="26" spans="1:256">
      <c r="A26" s="21" t="s">
        <v>107</v>
      </c>
      <c r="B26" s="343" t="s">
        <v>118</v>
      </c>
      <c r="C26" s="338">
        <v>483407</v>
      </c>
      <c r="D26" s="338">
        <v>0</v>
      </c>
      <c r="E26" s="338">
        <v>0</v>
      </c>
      <c r="F26" s="338">
        <v>0</v>
      </c>
      <c r="G26" s="338">
        <v>0</v>
      </c>
      <c r="H26" s="338">
        <v>0</v>
      </c>
      <c r="I26" s="338">
        <v>0</v>
      </c>
      <c r="J26" s="338">
        <v>0</v>
      </c>
      <c r="K26" s="338">
        <v>0</v>
      </c>
      <c r="L26" s="338">
        <v>0</v>
      </c>
      <c r="M26" s="338">
        <v>0</v>
      </c>
      <c r="N26" s="338">
        <v>0</v>
      </c>
      <c r="O26" s="339">
        <f t="shared" si="2"/>
        <v>483407</v>
      </c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</row>
    <row r="27" spans="1:256" ht="16.2" thickBot="1">
      <c r="A27" s="220" t="s">
        <v>108</v>
      </c>
      <c r="B27" s="351" t="s">
        <v>425</v>
      </c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6">
        <v>11388952</v>
      </c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</row>
    <row r="28" spans="1:256" ht="16.2" thickBot="1">
      <c r="A28" s="24" t="s">
        <v>108</v>
      </c>
      <c r="B28" s="344" t="s">
        <v>109</v>
      </c>
      <c r="C28" s="345">
        <f t="shared" ref="C28:O28" si="3">SUM(C17:C27)</f>
        <v>483407</v>
      </c>
      <c r="D28" s="345">
        <f t="shared" si="3"/>
        <v>0</v>
      </c>
      <c r="E28" s="345">
        <f t="shared" si="3"/>
        <v>5766514</v>
      </c>
      <c r="F28" s="345">
        <f t="shared" si="3"/>
        <v>1495092</v>
      </c>
      <c r="G28" s="345">
        <f t="shared" si="3"/>
        <v>3202309</v>
      </c>
      <c r="H28" s="345">
        <f t="shared" si="3"/>
        <v>16560165</v>
      </c>
      <c r="I28" s="345">
        <f t="shared" si="3"/>
        <v>1625092</v>
      </c>
      <c r="J28" s="345">
        <f t="shared" si="3"/>
        <v>1495092</v>
      </c>
      <c r="K28" s="345">
        <f t="shared" si="3"/>
        <v>1845092</v>
      </c>
      <c r="L28" s="345">
        <f t="shared" si="3"/>
        <v>1495092</v>
      </c>
      <c r="M28" s="345">
        <f t="shared" si="3"/>
        <v>5295092</v>
      </c>
      <c r="N28" s="345">
        <f t="shared" si="3"/>
        <v>1846097</v>
      </c>
      <c r="O28" s="346">
        <f t="shared" si="3"/>
        <v>52497996</v>
      </c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  <c r="IV28" s="19"/>
    </row>
    <row r="29" spans="1:256" ht="16.2" thickBot="1">
      <c r="A29" s="24" t="s">
        <v>110</v>
      </c>
      <c r="B29" s="352" t="s">
        <v>39</v>
      </c>
      <c r="C29" s="353">
        <f t="shared" ref="C29:O29" si="4">SUM(C15-C28)</f>
        <v>29860054</v>
      </c>
      <c r="D29" s="353">
        <f t="shared" si="4"/>
        <v>0</v>
      </c>
      <c r="E29" s="353">
        <f t="shared" si="4"/>
        <v>1507253</v>
      </c>
      <c r="F29" s="353">
        <f t="shared" si="4"/>
        <v>-528931</v>
      </c>
      <c r="G29" s="353">
        <f t="shared" si="4"/>
        <v>-2236148</v>
      </c>
      <c r="H29" s="353">
        <f t="shared" si="4"/>
        <v>-15594004</v>
      </c>
      <c r="I29" s="353">
        <f t="shared" si="4"/>
        <v>-658931</v>
      </c>
      <c r="J29" s="353">
        <f t="shared" si="4"/>
        <v>-528931</v>
      </c>
      <c r="K29" s="353">
        <f t="shared" si="4"/>
        <v>2040491</v>
      </c>
      <c r="L29" s="353">
        <f t="shared" si="4"/>
        <v>2353068</v>
      </c>
      <c r="M29" s="353">
        <f t="shared" si="4"/>
        <v>-4295036</v>
      </c>
      <c r="N29" s="353">
        <f t="shared" si="4"/>
        <v>-529933</v>
      </c>
      <c r="O29" s="354">
        <f t="shared" si="4"/>
        <v>0</v>
      </c>
    </row>
    <row r="30" spans="1:256">
      <c r="A30" s="25"/>
    </row>
    <row r="31" spans="1:256">
      <c r="B31" s="26"/>
      <c r="C31" s="27"/>
      <c r="D31" s="27"/>
      <c r="O31" s="12"/>
    </row>
    <row r="32" spans="1:256">
      <c r="O32" s="12"/>
    </row>
    <row r="33" spans="15:15">
      <c r="O33" s="12"/>
    </row>
    <row r="34" spans="15:15">
      <c r="O34" s="12"/>
    </row>
    <row r="35" spans="15:15">
      <c r="O35" s="12"/>
    </row>
    <row r="36" spans="15:15">
      <c r="O36" s="12"/>
    </row>
    <row r="37" spans="15:15">
      <c r="O37" s="12"/>
    </row>
    <row r="38" spans="15:15">
      <c r="O38" s="12"/>
    </row>
    <row r="39" spans="15:15">
      <c r="O39" s="12"/>
    </row>
    <row r="40" spans="15:15">
      <c r="O40" s="12"/>
    </row>
    <row r="41" spans="15:15">
      <c r="O41" s="12"/>
    </row>
    <row r="42" spans="15:15">
      <c r="O42" s="12"/>
    </row>
    <row r="43" spans="15:15">
      <c r="O43" s="12"/>
    </row>
    <row r="44" spans="15:15">
      <c r="O44" s="12"/>
    </row>
    <row r="45" spans="15:15">
      <c r="O45" s="12"/>
    </row>
    <row r="46" spans="15:15">
      <c r="O46" s="12"/>
    </row>
    <row r="47" spans="15:15">
      <c r="O47" s="12"/>
    </row>
    <row r="48" spans="15:15">
      <c r="O48" s="12"/>
    </row>
    <row r="49" spans="15:15">
      <c r="O49" s="12"/>
    </row>
    <row r="50" spans="15:15">
      <c r="O50" s="12"/>
    </row>
    <row r="51" spans="15:15">
      <c r="O51" s="12"/>
    </row>
    <row r="52" spans="15:15">
      <c r="O52" s="12"/>
    </row>
    <row r="53" spans="15:15">
      <c r="O53" s="12"/>
    </row>
    <row r="54" spans="15:15">
      <c r="O54" s="12"/>
    </row>
    <row r="55" spans="15:15">
      <c r="O55" s="12"/>
    </row>
    <row r="56" spans="15:15">
      <c r="O56" s="12"/>
    </row>
    <row r="57" spans="15:15">
      <c r="O57" s="12"/>
    </row>
    <row r="58" spans="15:15">
      <c r="O58" s="12"/>
    </row>
    <row r="59" spans="15:15">
      <c r="O59" s="12"/>
    </row>
    <row r="60" spans="15:15">
      <c r="O60" s="12"/>
    </row>
    <row r="61" spans="15:15">
      <c r="O61" s="12"/>
    </row>
    <row r="62" spans="15:15">
      <c r="O62" s="12"/>
    </row>
    <row r="63" spans="15:15">
      <c r="O63" s="12"/>
    </row>
    <row r="64" spans="15:15">
      <c r="O64" s="12"/>
    </row>
    <row r="65" spans="15:15">
      <c r="O65" s="12"/>
    </row>
    <row r="66" spans="15:15">
      <c r="O66" s="12"/>
    </row>
    <row r="67" spans="15:15">
      <c r="O67" s="12"/>
    </row>
    <row r="68" spans="15:15">
      <c r="O68" s="12"/>
    </row>
    <row r="69" spans="15:15">
      <c r="O69" s="12"/>
    </row>
    <row r="70" spans="15:15">
      <c r="O70" s="12"/>
    </row>
    <row r="71" spans="15:15">
      <c r="O71" s="12"/>
    </row>
    <row r="72" spans="15:15">
      <c r="O72" s="12"/>
    </row>
    <row r="73" spans="15:15">
      <c r="O73" s="12"/>
    </row>
    <row r="74" spans="15:15">
      <c r="O74" s="12"/>
    </row>
    <row r="75" spans="15:15">
      <c r="O75" s="12"/>
    </row>
    <row r="76" spans="15:15">
      <c r="O76" s="12"/>
    </row>
    <row r="77" spans="15:15">
      <c r="O77" s="12"/>
    </row>
    <row r="78" spans="15:15">
      <c r="O78" s="12"/>
    </row>
    <row r="79" spans="15:15">
      <c r="O79" s="12"/>
    </row>
    <row r="80" spans="15:15">
      <c r="O80" s="12"/>
    </row>
    <row r="81" spans="15:15">
      <c r="O81" s="12"/>
    </row>
    <row r="82" spans="15:15">
      <c r="O82" s="12"/>
    </row>
    <row r="83" spans="15:15">
      <c r="O83" s="12"/>
    </row>
    <row r="84" spans="15:15">
      <c r="O84" s="12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6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dönt.8</vt:lpstr>
      <vt:lpstr>következő 3 év.9.</vt:lpstr>
      <vt:lpstr>8.több éves</vt:lpstr>
      <vt:lpstr>9.köv 3 év</vt:lpstr>
      <vt:lpstr>10.Uniós</vt:lpstr>
      <vt:lpstr>'1.bev kiad mérleg'!Nyomtatási_terület</vt:lpstr>
      <vt:lpstr>'2 bev kiad részletes'!Nyomtatási_terület</vt:lpstr>
      <vt:lpstr>'5.kötelező,önkéntv'!Nyomtatási_terület</vt:lpstr>
      <vt:lpstr>'6.rovatos'!Nyomtatási_terület</vt:lpstr>
      <vt:lpstr>'következő 3 év.9.'!Nyomtatási_terület</vt:lpstr>
      <vt:lpstr>'több éves kih. dönt.8'!Nyomtatási_terület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2020-05-13T15:36:08Z</cp:lastPrinted>
  <dcterms:created xsi:type="dcterms:W3CDTF">2016-02-06T13:39:12Z</dcterms:created>
  <dcterms:modified xsi:type="dcterms:W3CDTF">2020-05-14T07:51:34Z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-1920342389</vt:i4>
  </property>
  <property fmtid="{D5CDD505-2E9C-101B-9397-08002B2CF9AE}" pid="3" name="_NewReviewCycle">
    <vt:lpwstr/>
  </property>
  <property fmtid="{D5CDD505-2E9C-101B-9397-08002B2CF9AE}" pid="4" name="_EmailSubject">
    <vt:lpwstr>polgármesteri döntési javaslatok és előterjesztések véleményezésre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