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SP\2020\2020. június 29\"/>
    </mc:Choice>
  </mc:AlternateContent>
  <xr:revisionPtr revIDLastSave="0" documentId="13_ncr:1_{53E87F96-192D-4435-86C7-36FEE107E4E8}" xr6:coauthVersionLast="45" xr6:coauthVersionMax="45" xr10:uidLastSave="{00000000-0000-0000-0000-000000000000}"/>
  <bookViews>
    <workbookView xWindow="-120" yWindow="-120" windowWidth="29040" windowHeight="15840" tabRatio="948" activeTab="27" xr2:uid="{00000000-000D-0000-FFFF-FFFF00000000}"/>
  </bookViews>
  <sheets>
    <sheet name="1. melléklet" sheetId="1" r:id="rId1"/>
    <sheet name="2. melléklet" sheetId="45" r:id="rId2"/>
    <sheet name="2A. melléklet" sheetId="43" r:id="rId3"/>
    <sheet name="2B. melléklet" sheetId="44" r:id="rId4"/>
    <sheet name="3. melléklet" sheetId="42" r:id="rId5"/>
    <sheet name="3A. melléklet" sheetId="10" r:id="rId6"/>
    <sheet name="3B. melléklet" sheetId="41" r:id="rId7"/>
    <sheet name="4. melléklet" sheetId="39" r:id="rId8"/>
    <sheet name="4A. melléklet" sheetId="15" r:id="rId9"/>
    <sheet name="4B. melléklet" sheetId="40" r:id="rId10"/>
    <sheet name="5. melléklet" sheetId="38" r:id="rId11"/>
    <sheet name="5A. melléklet" sheetId="2" r:id="rId12"/>
    <sheet name="5B. melléklet" sheetId="37" r:id="rId13"/>
    <sheet name="6. melléklet" sheetId="53" r:id="rId14"/>
    <sheet name="7. melléklet" sheetId="8" r:id="rId15"/>
    <sheet name="8. melléklet" sheetId="54" r:id="rId16"/>
    <sheet name="9. melléklet" sheetId="14" r:id="rId17"/>
    <sheet name="9A. melléklet" sheetId="13" r:id="rId18"/>
    <sheet name="10. melléklet" sheetId="28" r:id="rId19"/>
    <sheet name="11. melléklet" sheetId="30" r:id="rId20"/>
    <sheet name="12. melléklet" sheetId="29" r:id="rId21"/>
    <sheet name="13. melléklet" sheetId="32" r:id="rId22"/>
    <sheet name="14A. melléklet" sheetId="75" r:id="rId23"/>
    <sheet name="14B.melléklet" sheetId="76" r:id="rId24"/>
    <sheet name="15. melléklet" sheetId="48" r:id="rId25"/>
    <sheet name="16A. melléklet" sheetId="49" r:id="rId26"/>
    <sheet name="16B.melléklet" sheetId="52" r:id="rId27"/>
    <sheet name="17. melléklet" sheetId="27" r:id="rId28"/>
    <sheet name="Munka1" sheetId="74" state="hidden" r:id="rId29"/>
  </sheets>
  <definedNames>
    <definedName name="foot_4_place" localSheetId="16">'9. melléklet'!$A$19</definedName>
    <definedName name="foot_5_place" localSheetId="16">'9. melléklet'!#REF!</definedName>
    <definedName name="foot_53_place" localSheetId="16">'9. melléklet'!$A$64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4" i="38" l="1"/>
  <c r="M124" i="38"/>
  <c r="L124" i="38"/>
  <c r="D124" i="38"/>
  <c r="C124" i="38"/>
  <c r="N98" i="42"/>
  <c r="M98" i="42"/>
  <c r="L98" i="42"/>
  <c r="C97" i="45" l="1"/>
  <c r="C98" i="45" s="1"/>
  <c r="D97" i="45"/>
  <c r="N99" i="42"/>
  <c r="N97" i="42"/>
  <c r="M97" i="42"/>
  <c r="L97" i="42"/>
  <c r="N96" i="42"/>
  <c r="M96" i="42"/>
  <c r="M99" i="42" s="1"/>
  <c r="L96" i="42"/>
  <c r="L99" i="42" s="1"/>
  <c r="N95" i="42"/>
  <c r="M95" i="42"/>
  <c r="L95" i="42"/>
  <c r="N94" i="42"/>
  <c r="M94" i="42"/>
  <c r="L94" i="42"/>
  <c r="N93" i="42"/>
  <c r="M93" i="42"/>
  <c r="L93" i="42"/>
  <c r="N92" i="42"/>
  <c r="M92" i="42"/>
  <c r="L92" i="42"/>
  <c r="N90" i="42"/>
  <c r="M90" i="42"/>
  <c r="L90" i="42"/>
  <c r="N89" i="42"/>
  <c r="M89" i="42"/>
  <c r="L89" i="42"/>
  <c r="N88" i="42"/>
  <c r="M88" i="42"/>
  <c r="L88" i="42"/>
  <c r="N87" i="42"/>
  <c r="M87" i="42"/>
  <c r="L87" i="42"/>
  <c r="N86" i="42"/>
  <c r="M86" i="42"/>
  <c r="L86" i="42"/>
  <c r="D11" i="54" l="1"/>
  <c r="C11" i="54"/>
  <c r="E46" i="41"/>
  <c r="D46" i="41"/>
  <c r="C46" i="41"/>
  <c r="N73" i="2" l="1"/>
  <c r="C74" i="2"/>
  <c r="E73" i="39"/>
  <c r="D73" i="39"/>
  <c r="C73" i="39"/>
  <c r="E72" i="39"/>
  <c r="D72" i="39"/>
  <c r="C72" i="39"/>
  <c r="E80" i="45" l="1"/>
  <c r="D80" i="45"/>
  <c r="C80" i="45"/>
  <c r="K16" i="53"/>
  <c r="J16" i="53"/>
  <c r="I16" i="53"/>
  <c r="K23" i="53"/>
  <c r="J23" i="53"/>
  <c r="I23" i="53"/>
  <c r="E37" i="29" l="1"/>
  <c r="D37" i="29"/>
  <c r="C37" i="29"/>
  <c r="B26" i="52" l="1"/>
  <c r="B22" i="52"/>
  <c r="B17" i="52"/>
  <c r="B48" i="49"/>
  <c r="B36" i="49"/>
  <c r="B42" i="49" s="1"/>
  <c r="B27" i="49"/>
  <c r="B23" i="49"/>
  <c r="B18" i="49"/>
  <c r="B10" i="49"/>
  <c r="D56" i="10"/>
  <c r="C7" i="45"/>
  <c r="F71" i="42"/>
  <c r="G71" i="42"/>
  <c r="H71" i="42"/>
  <c r="I71" i="42"/>
  <c r="J71" i="42"/>
  <c r="K71" i="42"/>
  <c r="F70" i="42"/>
  <c r="G70" i="42"/>
  <c r="H70" i="42"/>
  <c r="I70" i="42"/>
  <c r="J70" i="42"/>
  <c r="K70" i="42"/>
  <c r="B30" i="49" l="1"/>
  <c r="B43" i="49" s="1"/>
  <c r="B29" i="52"/>
  <c r="B41" i="52" s="1"/>
  <c r="C42" i="49" l="1"/>
  <c r="C43" i="49" s="1"/>
  <c r="D36" i="49"/>
  <c r="D42" i="49" s="1"/>
  <c r="D27" i="49"/>
  <c r="D23" i="49"/>
  <c r="D18" i="49"/>
  <c r="D10" i="49"/>
  <c r="C41" i="52"/>
  <c r="D26" i="52"/>
  <c r="D22" i="52"/>
  <c r="D17" i="52"/>
  <c r="C8" i="48"/>
  <c r="D29" i="52" l="1"/>
  <c r="D41" i="52" s="1"/>
  <c r="D30" i="49"/>
  <c r="D43" i="49" s="1"/>
  <c r="D14" i="32"/>
  <c r="E14" i="32"/>
  <c r="E22" i="32" s="1"/>
  <c r="C14" i="32"/>
  <c r="D10" i="32"/>
  <c r="E10" i="32"/>
  <c r="C10" i="32"/>
  <c r="C38" i="29"/>
  <c r="E38" i="29"/>
  <c r="E60" i="30"/>
  <c r="D15" i="8"/>
  <c r="D16" i="8"/>
  <c r="D17" i="8"/>
  <c r="D18" i="8"/>
  <c r="D19" i="8"/>
  <c r="D22" i="32" l="1"/>
  <c r="C22" i="32"/>
  <c r="D61" i="28"/>
  <c r="E61" i="28"/>
  <c r="F61" i="28"/>
  <c r="G61" i="28"/>
  <c r="H61" i="28"/>
  <c r="C61" i="28"/>
  <c r="D29" i="28"/>
  <c r="E29" i="28"/>
  <c r="F29" i="28"/>
  <c r="G29" i="28"/>
  <c r="H29" i="28"/>
  <c r="C29" i="28"/>
  <c r="C20" i="8" l="1"/>
  <c r="C29" i="8" s="1"/>
  <c r="I26" i="53"/>
  <c r="J26" i="53"/>
  <c r="K26" i="53"/>
  <c r="I27" i="53"/>
  <c r="J27" i="53"/>
  <c r="K27" i="53"/>
  <c r="I28" i="53"/>
  <c r="J28" i="53"/>
  <c r="K28" i="53"/>
  <c r="I29" i="53"/>
  <c r="J29" i="53"/>
  <c r="K29" i="53"/>
  <c r="I30" i="53"/>
  <c r="J30" i="53"/>
  <c r="K30" i="53"/>
  <c r="I31" i="53"/>
  <c r="J31" i="53"/>
  <c r="K31" i="53"/>
  <c r="I32" i="53"/>
  <c r="J32" i="53"/>
  <c r="K32" i="53"/>
  <c r="J25" i="53"/>
  <c r="K25" i="53"/>
  <c r="I25" i="53"/>
  <c r="I8" i="53"/>
  <c r="J8" i="53"/>
  <c r="K8" i="53"/>
  <c r="I9" i="53"/>
  <c r="J9" i="53"/>
  <c r="K9" i="53"/>
  <c r="I10" i="53"/>
  <c r="J10" i="53"/>
  <c r="K10" i="53"/>
  <c r="I11" i="53"/>
  <c r="J11" i="53"/>
  <c r="K11" i="53"/>
  <c r="I12" i="53"/>
  <c r="J12" i="53"/>
  <c r="K12" i="53"/>
  <c r="I13" i="53"/>
  <c r="J13" i="53"/>
  <c r="K13" i="53"/>
  <c r="I14" i="53"/>
  <c r="J14" i="53"/>
  <c r="K14" i="53"/>
  <c r="I15" i="53"/>
  <c r="J15" i="53"/>
  <c r="K15" i="53"/>
  <c r="I17" i="53"/>
  <c r="J17" i="53"/>
  <c r="K17" i="53"/>
  <c r="I18" i="53"/>
  <c r="J18" i="53"/>
  <c r="K18" i="53"/>
  <c r="I19" i="53"/>
  <c r="J19" i="53"/>
  <c r="K19" i="53"/>
  <c r="I20" i="53"/>
  <c r="J20" i="53"/>
  <c r="K20" i="53"/>
  <c r="I21" i="53"/>
  <c r="J21" i="53"/>
  <c r="K21" i="53"/>
  <c r="I22" i="53"/>
  <c r="J22" i="53"/>
  <c r="K22" i="53"/>
  <c r="J7" i="53"/>
  <c r="K7" i="53"/>
  <c r="I7" i="53"/>
  <c r="D33" i="53"/>
  <c r="J33" i="53" s="1"/>
  <c r="E33" i="53"/>
  <c r="K33" i="53" s="1"/>
  <c r="C33" i="53"/>
  <c r="I33" i="53" s="1"/>
  <c r="D24" i="53"/>
  <c r="E24" i="53"/>
  <c r="K24" i="53" s="1"/>
  <c r="F24" i="53"/>
  <c r="G24" i="53"/>
  <c r="H24" i="53"/>
  <c r="C24" i="53"/>
  <c r="F112" i="38"/>
  <c r="G112" i="38"/>
  <c r="H112" i="38"/>
  <c r="I112" i="38"/>
  <c r="J112" i="38"/>
  <c r="K112" i="38"/>
  <c r="F113" i="38"/>
  <c r="G113" i="38"/>
  <c r="H113" i="38"/>
  <c r="I113" i="38"/>
  <c r="J113" i="38"/>
  <c r="K113" i="38"/>
  <c r="F114" i="38"/>
  <c r="G114" i="38"/>
  <c r="H114" i="38"/>
  <c r="I114" i="38"/>
  <c r="J114" i="38"/>
  <c r="K114" i="38"/>
  <c r="F115" i="38"/>
  <c r="G115" i="38"/>
  <c r="H115" i="38"/>
  <c r="I115" i="38"/>
  <c r="J115" i="38"/>
  <c r="K115" i="38"/>
  <c r="F116" i="38"/>
  <c r="G116" i="38"/>
  <c r="H116" i="38"/>
  <c r="I116" i="38"/>
  <c r="J116" i="38"/>
  <c r="K116" i="38"/>
  <c r="F117" i="38"/>
  <c r="G117" i="38"/>
  <c r="H117" i="38"/>
  <c r="I117" i="38"/>
  <c r="J117" i="38"/>
  <c r="K117" i="38"/>
  <c r="F118" i="38"/>
  <c r="G118" i="38"/>
  <c r="H118" i="38"/>
  <c r="I118" i="38"/>
  <c r="J118" i="38"/>
  <c r="K118" i="38"/>
  <c r="F119" i="38"/>
  <c r="G119" i="38"/>
  <c r="H119" i="38"/>
  <c r="I119" i="38"/>
  <c r="J119" i="38"/>
  <c r="K119" i="38"/>
  <c r="F120" i="38"/>
  <c r="G120" i="38"/>
  <c r="H120" i="38"/>
  <c r="I120" i="38"/>
  <c r="J120" i="38"/>
  <c r="K120" i="38"/>
  <c r="F121" i="38"/>
  <c r="G121" i="38"/>
  <c r="H121" i="38"/>
  <c r="I121" i="38"/>
  <c r="J121" i="38"/>
  <c r="K121" i="38"/>
  <c r="F122" i="38"/>
  <c r="G122" i="38"/>
  <c r="H122" i="38"/>
  <c r="I122" i="38"/>
  <c r="J122" i="38"/>
  <c r="K122" i="38"/>
  <c r="F111" i="38"/>
  <c r="G111" i="38"/>
  <c r="H111" i="38"/>
  <c r="I111" i="38"/>
  <c r="J111" i="38"/>
  <c r="K111" i="38"/>
  <c r="C9" i="37"/>
  <c r="L9" i="37" s="1"/>
  <c r="D9" i="37"/>
  <c r="M9" i="37" s="1"/>
  <c r="E9" i="37"/>
  <c r="N9" i="37" s="1"/>
  <c r="C10" i="37"/>
  <c r="L10" i="37" s="1"/>
  <c r="D10" i="37"/>
  <c r="M10" i="37" s="1"/>
  <c r="E10" i="37"/>
  <c r="N10" i="37" s="1"/>
  <c r="C11" i="37"/>
  <c r="L11" i="37" s="1"/>
  <c r="D11" i="37"/>
  <c r="M11" i="37" s="1"/>
  <c r="E11" i="37"/>
  <c r="N11" i="37" s="1"/>
  <c r="C12" i="37"/>
  <c r="L12" i="37" s="1"/>
  <c r="D12" i="37"/>
  <c r="M12" i="37" s="1"/>
  <c r="E12" i="37"/>
  <c r="N12" i="37" s="1"/>
  <c r="C13" i="37"/>
  <c r="L13" i="37" s="1"/>
  <c r="D13" i="37"/>
  <c r="M13" i="37" s="1"/>
  <c r="E13" i="37"/>
  <c r="N13" i="37" s="1"/>
  <c r="C14" i="37"/>
  <c r="L14" i="37" s="1"/>
  <c r="D14" i="37"/>
  <c r="M14" i="37" s="1"/>
  <c r="E14" i="37"/>
  <c r="N14" i="37" s="1"/>
  <c r="C15" i="37"/>
  <c r="L15" i="37" s="1"/>
  <c r="D15" i="37"/>
  <c r="M15" i="37" s="1"/>
  <c r="E15" i="37"/>
  <c r="N15" i="37" s="1"/>
  <c r="C16" i="37"/>
  <c r="L16" i="37" s="1"/>
  <c r="D16" i="37"/>
  <c r="M16" i="37" s="1"/>
  <c r="E16" i="37"/>
  <c r="N16" i="37" s="1"/>
  <c r="C17" i="37"/>
  <c r="L17" i="37" s="1"/>
  <c r="D17" i="37"/>
  <c r="M17" i="37" s="1"/>
  <c r="E17" i="37"/>
  <c r="N17" i="37" s="1"/>
  <c r="C18" i="37"/>
  <c r="L18" i="37" s="1"/>
  <c r="D18" i="37"/>
  <c r="M18" i="37" s="1"/>
  <c r="E18" i="37"/>
  <c r="N18" i="37" s="1"/>
  <c r="C19" i="37"/>
  <c r="L19" i="37" s="1"/>
  <c r="D19" i="37"/>
  <c r="M19" i="37" s="1"/>
  <c r="E19" i="37"/>
  <c r="N19" i="37" s="1"/>
  <c r="C20" i="37"/>
  <c r="L20" i="37" s="1"/>
  <c r="D20" i="37"/>
  <c r="M20" i="37" s="1"/>
  <c r="E20" i="37"/>
  <c r="N20" i="37" s="1"/>
  <c r="C22" i="37"/>
  <c r="L22" i="37" s="1"/>
  <c r="D22" i="37"/>
  <c r="M22" i="37" s="1"/>
  <c r="E22" i="37"/>
  <c r="N22" i="37" s="1"/>
  <c r="C23" i="37"/>
  <c r="L23" i="37" s="1"/>
  <c r="D23" i="37"/>
  <c r="M23" i="37" s="1"/>
  <c r="E23" i="37"/>
  <c r="N23" i="37" s="1"/>
  <c r="C24" i="37"/>
  <c r="L24" i="37" s="1"/>
  <c r="D24" i="37"/>
  <c r="M24" i="37" s="1"/>
  <c r="E24" i="37"/>
  <c r="N24" i="37" s="1"/>
  <c r="C25" i="37"/>
  <c r="L25" i="37" s="1"/>
  <c r="D25" i="37"/>
  <c r="M25" i="37" s="1"/>
  <c r="E25" i="37"/>
  <c r="N25" i="37" s="1"/>
  <c r="C27" i="37"/>
  <c r="L27" i="37" s="1"/>
  <c r="D27" i="37"/>
  <c r="M27" i="37" s="1"/>
  <c r="E27" i="37"/>
  <c r="N27" i="37" s="1"/>
  <c r="C28" i="37"/>
  <c r="L28" i="37" s="1"/>
  <c r="D28" i="37"/>
  <c r="M28" i="37" s="1"/>
  <c r="E28" i="37"/>
  <c r="N28" i="37" s="1"/>
  <c r="C29" i="37"/>
  <c r="L29" i="37" s="1"/>
  <c r="D29" i="37"/>
  <c r="M29" i="37" s="1"/>
  <c r="E29" i="37"/>
  <c r="N29" i="37" s="1"/>
  <c r="C30" i="37"/>
  <c r="L30" i="37" s="1"/>
  <c r="D30" i="37"/>
  <c r="M30" i="37" s="1"/>
  <c r="E30" i="37"/>
  <c r="N30" i="37" s="1"/>
  <c r="C32" i="37"/>
  <c r="L32" i="37" s="1"/>
  <c r="D32" i="37"/>
  <c r="M32" i="37" s="1"/>
  <c r="E32" i="37"/>
  <c r="N32" i="37" s="1"/>
  <c r="C33" i="37"/>
  <c r="L33" i="37" s="1"/>
  <c r="D33" i="37"/>
  <c r="M33" i="37" s="1"/>
  <c r="E33" i="37"/>
  <c r="N33" i="37" s="1"/>
  <c r="C35" i="37"/>
  <c r="L35" i="37" s="1"/>
  <c r="D35" i="37"/>
  <c r="M35" i="37" s="1"/>
  <c r="E35" i="37"/>
  <c r="N35" i="37" s="1"/>
  <c r="C36" i="37"/>
  <c r="L36" i="37" s="1"/>
  <c r="D36" i="37"/>
  <c r="M36" i="37" s="1"/>
  <c r="E36" i="37"/>
  <c r="N36" i="37" s="1"/>
  <c r="C37" i="37"/>
  <c r="L37" i="37" s="1"/>
  <c r="D37" i="37"/>
  <c r="M37" i="37" s="1"/>
  <c r="E37" i="37"/>
  <c r="N37" i="37" s="1"/>
  <c r="C38" i="37"/>
  <c r="L38" i="37" s="1"/>
  <c r="D38" i="37"/>
  <c r="M38" i="37" s="1"/>
  <c r="E38" i="37"/>
  <c r="N38" i="37" s="1"/>
  <c r="C39" i="37"/>
  <c r="L39" i="37" s="1"/>
  <c r="D39" i="37"/>
  <c r="M39" i="37" s="1"/>
  <c r="E39" i="37"/>
  <c r="N39" i="37" s="1"/>
  <c r="C40" i="37"/>
  <c r="L40" i="37" s="1"/>
  <c r="D40" i="37"/>
  <c r="M40" i="37" s="1"/>
  <c r="E40" i="37"/>
  <c r="N40" i="37" s="1"/>
  <c r="C41" i="37"/>
  <c r="L41" i="37" s="1"/>
  <c r="D41" i="37"/>
  <c r="M41" i="37" s="1"/>
  <c r="E41" i="37"/>
  <c r="N41" i="37" s="1"/>
  <c r="C43" i="37"/>
  <c r="L43" i="37" s="1"/>
  <c r="D43" i="37"/>
  <c r="M43" i="37" s="1"/>
  <c r="E43" i="37"/>
  <c r="N43" i="37" s="1"/>
  <c r="C44" i="37"/>
  <c r="L44" i="37" s="1"/>
  <c r="D44" i="37"/>
  <c r="M44" i="37" s="1"/>
  <c r="E44" i="37"/>
  <c r="N44" i="37" s="1"/>
  <c r="C45" i="37"/>
  <c r="L45" i="37" s="1"/>
  <c r="D45" i="37"/>
  <c r="M45" i="37" s="1"/>
  <c r="E45" i="37"/>
  <c r="N45" i="37" s="1"/>
  <c r="C46" i="37"/>
  <c r="L46" i="37" s="1"/>
  <c r="D46" i="37"/>
  <c r="M46" i="37" s="1"/>
  <c r="E46" i="37"/>
  <c r="N46" i="37" s="1"/>
  <c r="C47" i="37"/>
  <c r="L47" i="37" s="1"/>
  <c r="D47" i="37"/>
  <c r="M47" i="37" s="1"/>
  <c r="E47" i="37"/>
  <c r="N47" i="37" s="1"/>
  <c r="C48" i="37"/>
  <c r="L48" i="37" s="1"/>
  <c r="D48" i="37"/>
  <c r="M48" i="37" s="1"/>
  <c r="E48" i="37"/>
  <c r="N48" i="37" s="1"/>
  <c r="C49" i="37"/>
  <c r="L49" i="37" s="1"/>
  <c r="D49" i="37"/>
  <c r="M49" i="37" s="1"/>
  <c r="E49" i="37"/>
  <c r="N49" i="37" s="1"/>
  <c r="C50" i="37"/>
  <c r="L50" i="37" s="1"/>
  <c r="D50" i="37"/>
  <c r="M50" i="37" s="1"/>
  <c r="E50" i="37"/>
  <c r="N50" i="37" s="1"/>
  <c r="C53" i="37"/>
  <c r="L53" i="37" s="1"/>
  <c r="D53" i="37"/>
  <c r="M53" i="37" s="1"/>
  <c r="E53" i="37"/>
  <c r="N53" i="37" s="1"/>
  <c r="C54" i="37"/>
  <c r="L54" i="37" s="1"/>
  <c r="D54" i="37"/>
  <c r="M54" i="37" s="1"/>
  <c r="E54" i="37"/>
  <c r="N54" i="37" s="1"/>
  <c r="C55" i="37"/>
  <c r="L55" i="37" s="1"/>
  <c r="D55" i="37"/>
  <c r="M55" i="37" s="1"/>
  <c r="E55" i="37"/>
  <c r="N55" i="37" s="1"/>
  <c r="C56" i="37"/>
  <c r="L56" i="37" s="1"/>
  <c r="D56" i="37"/>
  <c r="M56" i="37" s="1"/>
  <c r="E56" i="37"/>
  <c r="N56" i="37" s="1"/>
  <c r="C57" i="37"/>
  <c r="L57" i="37" s="1"/>
  <c r="D57" i="37"/>
  <c r="M57" i="37" s="1"/>
  <c r="E57" i="37"/>
  <c r="N57" i="37" s="1"/>
  <c r="C58" i="37"/>
  <c r="L58" i="37" s="1"/>
  <c r="D58" i="37"/>
  <c r="M58" i="37" s="1"/>
  <c r="E58" i="37"/>
  <c r="N58" i="37" s="1"/>
  <c r="C59" i="37"/>
  <c r="L59" i="37" s="1"/>
  <c r="D59" i="37"/>
  <c r="M59" i="37" s="1"/>
  <c r="E59" i="37"/>
  <c r="N59" i="37" s="1"/>
  <c r="C60" i="37"/>
  <c r="L60" i="37" s="1"/>
  <c r="D60" i="37"/>
  <c r="M60" i="37" s="1"/>
  <c r="E60" i="37"/>
  <c r="N60" i="37" s="1"/>
  <c r="C61" i="37"/>
  <c r="L61" i="37" s="1"/>
  <c r="D61" i="37"/>
  <c r="M61" i="37" s="1"/>
  <c r="E61" i="37"/>
  <c r="N61" i="37" s="1"/>
  <c r="C62" i="37"/>
  <c r="L62" i="37" s="1"/>
  <c r="D62" i="37"/>
  <c r="M62" i="37" s="1"/>
  <c r="E62" i="37"/>
  <c r="N62" i="37" s="1"/>
  <c r="C63" i="37"/>
  <c r="L63" i="37" s="1"/>
  <c r="D63" i="37"/>
  <c r="M63" i="37" s="1"/>
  <c r="E63" i="37"/>
  <c r="N63" i="37" s="1"/>
  <c r="C64" i="37"/>
  <c r="L64" i="37" s="1"/>
  <c r="D64" i="37"/>
  <c r="M64" i="37" s="1"/>
  <c r="E64" i="37"/>
  <c r="N64" i="37" s="1"/>
  <c r="C65" i="37"/>
  <c r="L65" i="37" s="1"/>
  <c r="D65" i="37"/>
  <c r="M65" i="37" s="1"/>
  <c r="E65" i="37"/>
  <c r="N65" i="37" s="1"/>
  <c r="C66" i="37"/>
  <c r="L66" i="37" s="1"/>
  <c r="D66" i="37"/>
  <c r="M66" i="37" s="1"/>
  <c r="E66" i="37"/>
  <c r="N66" i="37" s="1"/>
  <c r="C67" i="37"/>
  <c r="L67" i="37" s="1"/>
  <c r="D67" i="37"/>
  <c r="M67" i="37" s="1"/>
  <c r="E67" i="37"/>
  <c r="N67" i="37" s="1"/>
  <c r="C68" i="37"/>
  <c r="L68" i="37" s="1"/>
  <c r="D68" i="37"/>
  <c r="M68" i="37" s="1"/>
  <c r="E68" i="37"/>
  <c r="N68" i="37" s="1"/>
  <c r="C69" i="37"/>
  <c r="L69" i="37" s="1"/>
  <c r="D69" i="37"/>
  <c r="M69" i="37" s="1"/>
  <c r="E69" i="37"/>
  <c r="N69" i="37" s="1"/>
  <c r="C70" i="37"/>
  <c r="L70" i="37" s="1"/>
  <c r="D70" i="37"/>
  <c r="M70" i="37" s="1"/>
  <c r="E70" i="37"/>
  <c r="N70" i="37" s="1"/>
  <c r="C71" i="37"/>
  <c r="L71" i="37" s="1"/>
  <c r="D71" i="37"/>
  <c r="M71" i="37" s="1"/>
  <c r="E71" i="37"/>
  <c r="N71" i="37" s="1"/>
  <c r="C72" i="37"/>
  <c r="L72" i="37" s="1"/>
  <c r="D72" i="37"/>
  <c r="M72" i="37" s="1"/>
  <c r="E72" i="37"/>
  <c r="N72" i="37" s="1"/>
  <c r="C73" i="37"/>
  <c r="L73" i="37" s="1"/>
  <c r="D73" i="37"/>
  <c r="M73" i="37" s="1"/>
  <c r="E73" i="37"/>
  <c r="N73" i="37" s="1"/>
  <c r="C74" i="37"/>
  <c r="D74" i="37"/>
  <c r="M74" i="37" s="1"/>
  <c r="E74" i="37"/>
  <c r="N74" i="37" s="1"/>
  <c r="C75" i="37"/>
  <c r="L75" i="37" s="1"/>
  <c r="D75" i="37"/>
  <c r="M75" i="37" s="1"/>
  <c r="E75" i="37"/>
  <c r="N75" i="37" s="1"/>
  <c r="C77" i="37"/>
  <c r="L77" i="37" s="1"/>
  <c r="D77" i="37"/>
  <c r="M77" i="37" s="1"/>
  <c r="E77" i="37"/>
  <c r="N77" i="37" s="1"/>
  <c r="C78" i="37"/>
  <c r="L78" i="37" s="1"/>
  <c r="D78" i="37"/>
  <c r="M78" i="37" s="1"/>
  <c r="E78" i="37"/>
  <c r="N78" i="37" s="1"/>
  <c r="C79" i="37"/>
  <c r="L79" i="37" s="1"/>
  <c r="D79" i="37"/>
  <c r="M79" i="37" s="1"/>
  <c r="E79" i="37"/>
  <c r="N79" i="37" s="1"/>
  <c r="C80" i="37"/>
  <c r="L80" i="37" s="1"/>
  <c r="D80" i="37"/>
  <c r="M80" i="37" s="1"/>
  <c r="E80" i="37"/>
  <c r="N80" i="37" s="1"/>
  <c r="C81" i="37"/>
  <c r="L81" i="37" s="1"/>
  <c r="D81" i="37"/>
  <c r="M81" i="37" s="1"/>
  <c r="E81" i="37"/>
  <c r="N81" i="37" s="1"/>
  <c r="C82" i="37"/>
  <c r="L82" i="37" s="1"/>
  <c r="D82" i="37"/>
  <c r="M82" i="37" s="1"/>
  <c r="E82" i="37"/>
  <c r="N82" i="37" s="1"/>
  <c r="C83" i="37"/>
  <c r="L83" i="37" s="1"/>
  <c r="D83" i="37"/>
  <c r="M83" i="37" s="1"/>
  <c r="E83" i="37"/>
  <c r="N83" i="37" s="1"/>
  <c r="C85" i="37"/>
  <c r="L85" i="37" s="1"/>
  <c r="D85" i="37"/>
  <c r="M85" i="37" s="1"/>
  <c r="E85" i="37"/>
  <c r="N85" i="37" s="1"/>
  <c r="C86" i="37"/>
  <c r="L86" i="37" s="1"/>
  <c r="D86" i="37"/>
  <c r="M86" i="37" s="1"/>
  <c r="E86" i="37"/>
  <c r="N86" i="37" s="1"/>
  <c r="C87" i="37"/>
  <c r="L87" i="37" s="1"/>
  <c r="D87" i="37"/>
  <c r="M87" i="37" s="1"/>
  <c r="E87" i="37"/>
  <c r="N87" i="37" s="1"/>
  <c r="C88" i="37"/>
  <c r="L88" i="37" s="1"/>
  <c r="D88" i="37"/>
  <c r="M88" i="37" s="1"/>
  <c r="E88" i="37"/>
  <c r="N88" i="37" s="1"/>
  <c r="C89" i="37"/>
  <c r="L89" i="37" s="1"/>
  <c r="D89" i="37"/>
  <c r="M89" i="37" s="1"/>
  <c r="E89" i="37"/>
  <c r="N89" i="37" s="1"/>
  <c r="C90" i="37"/>
  <c r="L90" i="37" s="1"/>
  <c r="D90" i="37"/>
  <c r="M90" i="37" s="1"/>
  <c r="E90" i="37"/>
  <c r="N90" i="37" s="1"/>
  <c r="C91" i="37"/>
  <c r="L91" i="37" s="1"/>
  <c r="D91" i="37"/>
  <c r="M91" i="37" s="1"/>
  <c r="E91" i="37"/>
  <c r="N91" i="37" s="1"/>
  <c r="C92" i="37"/>
  <c r="L92" i="37" s="1"/>
  <c r="D92" i="37"/>
  <c r="M92" i="37" s="1"/>
  <c r="E92" i="37"/>
  <c r="N92" i="37" s="1"/>
  <c r="C93" i="37"/>
  <c r="L93" i="37" s="1"/>
  <c r="D93" i="37"/>
  <c r="M93" i="37" s="1"/>
  <c r="E93" i="37"/>
  <c r="N93" i="37" s="1"/>
  <c r="C94" i="37"/>
  <c r="L94" i="37" s="1"/>
  <c r="D94" i="37"/>
  <c r="M94" i="37" s="1"/>
  <c r="E94" i="37"/>
  <c r="N94" i="37" s="1"/>
  <c r="C95" i="37"/>
  <c r="L95" i="37" s="1"/>
  <c r="D95" i="37"/>
  <c r="M95" i="37" s="1"/>
  <c r="E95" i="37"/>
  <c r="N95" i="37" s="1"/>
  <c r="C96" i="37"/>
  <c r="L96" i="37" s="1"/>
  <c r="D96" i="37"/>
  <c r="M96" i="37" s="1"/>
  <c r="E96" i="37"/>
  <c r="N96" i="37" s="1"/>
  <c r="C97" i="37"/>
  <c r="L97" i="37" s="1"/>
  <c r="D97" i="37"/>
  <c r="M97" i="37" s="1"/>
  <c r="E97" i="37"/>
  <c r="N97" i="37" s="1"/>
  <c r="C98" i="37"/>
  <c r="L98" i="37" s="1"/>
  <c r="D98" i="37"/>
  <c r="M98" i="37" s="1"/>
  <c r="E98" i="37"/>
  <c r="N98" i="37" s="1"/>
  <c r="C101" i="37"/>
  <c r="L101" i="37" s="1"/>
  <c r="D101" i="37"/>
  <c r="M101" i="37" s="1"/>
  <c r="E101" i="37"/>
  <c r="N101" i="37" s="1"/>
  <c r="C102" i="37"/>
  <c r="L102" i="37" s="1"/>
  <c r="D102" i="37"/>
  <c r="M102" i="37" s="1"/>
  <c r="E102" i="37"/>
  <c r="N102" i="37" s="1"/>
  <c r="C103" i="37"/>
  <c r="L103" i="37" s="1"/>
  <c r="D103" i="37"/>
  <c r="M103" i="37" s="1"/>
  <c r="E103" i="37"/>
  <c r="N103" i="37" s="1"/>
  <c r="C104" i="37"/>
  <c r="L104" i="37" s="1"/>
  <c r="D104" i="37"/>
  <c r="M104" i="37" s="1"/>
  <c r="E104" i="37"/>
  <c r="N104" i="37" s="1"/>
  <c r="C105" i="37"/>
  <c r="L105" i="37" s="1"/>
  <c r="D105" i="37"/>
  <c r="M105" i="37" s="1"/>
  <c r="E105" i="37"/>
  <c r="N105" i="37" s="1"/>
  <c r="C106" i="37"/>
  <c r="L106" i="37" s="1"/>
  <c r="D106" i="37"/>
  <c r="M106" i="37" s="1"/>
  <c r="E106" i="37"/>
  <c r="N106" i="37" s="1"/>
  <c r="C107" i="37"/>
  <c r="L107" i="37" s="1"/>
  <c r="D107" i="37"/>
  <c r="M107" i="37" s="1"/>
  <c r="E107" i="37"/>
  <c r="N107" i="37" s="1"/>
  <c r="C108" i="37"/>
  <c r="L108" i="37" s="1"/>
  <c r="D108" i="37"/>
  <c r="M108" i="37" s="1"/>
  <c r="E108" i="37"/>
  <c r="N108" i="37" s="1"/>
  <c r="C109" i="37"/>
  <c r="L109" i="37" s="1"/>
  <c r="D109" i="37"/>
  <c r="M109" i="37" s="1"/>
  <c r="E109" i="37"/>
  <c r="N109" i="37" s="1"/>
  <c r="C110" i="37"/>
  <c r="L110" i="37" s="1"/>
  <c r="D110" i="37"/>
  <c r="M110" i="37" s="1"/>
  <c r="E110" i="37"/>
  <c r="N110" i="37" s="1"/>
  <c r="C111" i="37"/>
  <c r="L111" i="37" s="1"/>
  <c r="D111" i="37"/>
  <c r="M111" i="37" s="1"/>
  <c r="E111" i="37"/>
  <c r="N111" i="37" s="1"/>
  <c r="C112" i="37"/>
  <c r="L112" i="37" s="1"/>
  <c r="D112" i="37"/>
  <c r="M112" i="37" s="1"/>
  <c r="E112" i="37"/>
  <c r="N112" i="37" s="1"/>
  <c r="C113" i="37"/>
  <c r="L113" i="37" s="1"/>
  <c r="D113" i="37"/>
  <c r="M113" i="37" s="1"/>
  <c r="E113" i="37"/>
  <c r="N113" i="37" s="1"/>
  <c r="C114" i="37"/>
  <c r="L114" i="37" s="1"/>
  <c r="D114" i="37"/>
  <c r="M114" i="37" s="1"/>
  <c r="E114" i="37"/>
  <c r="N114" i="37" s="1"/>
  <c r="C115" i="37"/>
  <c r="L115" i="37" s="1"/>
  <c r="D115" i="37"/>
  <c r="M115" i="37" s="1"/>
  <c r="E115" i="37"/>
  <c r="N115" i="37" s="1"/>
  <c r="C116" i="37"/>
  <c r="L116" i="37" s="1"/>
  <c r="D116" i="37"/>
  <c r="M116" i="37" s="1"/>
  <c r="E116" i="37"/>
  <c r="N116" i="37" s="1"/>
  <c r="C117" i="37"/>
  <c r="L117" i="37" s="1"/>
  <c r="D117" i="37"/>
  <c r="M117" i="37" s="1"/>
  <c r="E117" i="37"/>
  <c r="N117" i="37" s="1"/>
  <c r="C118" i="37"/>
  <c r="L118" i="37" s="1"/>
  <c r="D118" i="37"/>
  <c r="M118" i="37" s="1"/>
  <c r="E118" i="37"/>
  <c r="N118" i="37" s="1"/>
  <c r="C119" i="37"/>
  <c r="L119" i="37" s="1"/>
  <c r="D119" i="37"/>
  <c r="M119" i="37" s="1"/>
  <c r="E119" i="37"/>
  <c r="N119" i="37" s="1"/>
  <c r="C120" i="37"/>
  <c r="L120" i="37" s="1"/>
  <c r="D120" i="37"/>
  <c r="M120" i="37" s="1"/>
  <c r="E120" i="37"/>
  <c r="N120" i="37" s="1"/>
  <c r="C121" i="37"/>
  <c r="L121" i="37" s="1"/>
  <c r="D121" i="37"/>
  <c r="M121" i="37" s="1"/>
  <c r="E121" i="37"/>
  <c r="N121" i="37" s="1"/>
  <c r="C122" i="37"/>
  <c r="L122" i="37" s="1"/>
  <c r="D122" i="37"/>
  <c r="M122" i="37" s="1"/>
  <c r="E122" i="37"/>
  <c r="N122" i="37" s="1"/>
  <c r="C123" i="37"/>
  <c r="L123" i="37" s="1"/>
  <c r="D123" i="37"/>
  <c r="M123" i="37" s="1"/>
  <c r="E123" i="37"/>
  <c r="N123" i="37" s="1"/>
  <c r="D8" i="37"/>
  <c r="M8" i="37" s="1"/>
  <c r="E8" i="37"/>
  <c r="N8" i="37" s="1"/>
  <c r="C8" i="37"/>
  <c r="L8" i="37" s="1"/>
  <c r="L74" i="2"/>
  <c r="C9" i="2"/>
  <c r="L9" i="2" s="1"/>
  <c r="D9" i="2"/>
  <c r="M9" i="2" s="1"/>
  <c r="E9" i="2"/>
  <c r="N9" i="2" s="1"/>
  <c r="C10" i="2"/>
  <c r="L10" i="2" s="1"/>
  <c r="D10" i="2"/>
  <c r="M10" i="2" s="1"/>
  <c r="E10" i="2"/>
  <c r="N10" i="2" s="1"/>
  <c r="C11" i="2"/>
  <c r="L11" i="2" s="1"/>
  <c r="D11" i="2"/>
  <c r="M11" i="2" s="1"/>
  <c r="E11" i="2"/>
  <c r="N11" i="2" s="1"/>
  <c r="C12" i="2"/>
  <c r="L12" i="2" s="1"/>
  <c r="D12" i="2"/>
  <c r="M12" i="2" s="1"/>
  <c r="E12" i="2"/>
  <c r="N12" i="2" s="1"/>
  <c r="C13" i="2"/>
  <c r="L13" i="2" s="1"/>
  <c r="D13" i="2"/>
  <c r="M13" i="2" s="1"/>
  <c r="E13" i="2"/>
  <c r="N13" i="2" s="1"/>
  <c r="C14" i="2"/>
  <c r="L14" i="2" s="1"/>
  <c r="D14" i="2"/>
  <c r="M14" i="2" s="1"/>
  <c r="E14" i="2"/>
  <c r="N14" i="2" s="1"/>
  <c r="C15" i="2"/>
  <c r="L15" i="2" s="1"/>
  <c r="D15" i="2"/>
  <c r="M15" i="2" s="1"/>
  <c r="E15" i="2"/>
  <c r="N15" i="2" s="1"/>
  <c r="C16" i="2"/>
  <c r="L16" i="2" s="1"/>
  <c r="D16" i="2"/>
  <c r="M16" i="2" s="1"/>
  <c r="E16" i="2"/>
  <c r="N16" i="2" s="1"/>
  <c r="C17" i="2"/>
  <c r="L17" i="2" s="1"/>
  <c r="D17" i="2"/>
  <c r="M17" i="2" s="1"/>
  <c r="E17" i="2"/>
  <c r="N17" i="2" s="1"/>
  <c r="C18" i="2"/>
  <c r="L18" i="2" s="1"/>
  <c r="D18" i="2"/>
  <c r="M18" i="2" s="1"/>
  <c r="E18" i="2"/>
  <c r="N18" i="2" s="1"/>
  <c r="C19" i="2"/>
  <c r="L19" i="2" s="1"/>
  <c r="D19" i="2"/>
  <c r="M19" i="2" s="1"/>
  <c r="E19" i="2"/>
  <c r="N19" i="2" s="1"/>
  <c r="C20" i="2"/>
  <c r="L20" i="2" s="1"/>
  <c r="D20" i="2"/>
  <c r="M20" i="2" s="1"/>
  <c r="E20" i="2"/>
  <c r="N20" i="2" s="1"/>
  <c r="C22" i="2"/>
  <c r="L22" i="2" s="1"/>
  <c r="D22" i="2"/>
  <c r="M22" i="2" s="1"/>
  <c r="E22" i="2"/>
  <c r="N22" i="2" s="1"/>
  <c r="C23" i="2"/>
  <c r="L23" i="2" s="1"/>
  <c r="D23" i="2"/>
  <c r="M23" i="2" s="1"/>
  <c r="E23" i="2"/>
  <c r="N23" i="2" s="1"/>
  <c r="C24" i="2"/>
  <c r="L24" i="2" s="1"/>
  <c r="D24" i="2"/>
  <c r="M24" i="2" s="1"/>
  <c r="E24" i="2"/>
  <c r="N24" i="2" s="1"/>
  <c r="C27" i="2"/>
  <c r="L27" i="2" s="1"/>
  <c r="D27" i="2"/>
  <c r="M27" i="2" s="1"/>
  <c r="E27" i="2"/>
  <c r="N27" i="2" s="1"/>
  <c r="C28" i="2"/>
  <c r="L28" i="2" s="1"/>
  <c r="D28" i="2"/>
  <c r="M28" i="2" s="1"/>
  <c r="E28" i="2"/>
  <c r="N28" i="2" s="1"/>
  <c r="C29" i="2"/>
  <c r="L29" i="2" s="1"/>
  <c r="D29" i="2"/>
  <c r="M29" i="2" s="1"/>
  <c r="E29" i="2"/>
  <c r="N29" i="2" s="1"/>
  <c r="C30" i="2"/>
  <c r="L30" i="2" s="1"/>
  <c r="D30" i="2"/>
  <c r="M30" i="2" s="1"/>
  <c r="E30" i="2"/>
  <c r="N30" i="2" s="1"/>
  <c r="C32" i="2"/>
  <c r="L32" i="2" s="1"/>
  <c r="D32" i="2"/>
  <c r="M32" i="2" s="1"/>
  <c r="E32" i="2"/>
  <c r="N32" i="2" s="1"/>
  <c r="C33" i="2"/>
  <c r="L33" i="2" s="1"/>
  <c r="D33" i="2"/>
  <c r="M33" i="2" s="1"/>
  <c r="E33" i="2"/>
  <c r="N33" i="2" s="1"/>
  <c r="C35" i="2"/>
  <c r="L35" i="2" s="1"/>
  <c r="D35" i="2"/>
  <c r="M35" i="2" s="1"/>
  <c r="E35" i="2"/>
  <c r="N35" i="2" s="1"/>
  <c r="C36" i="2"/>
  <c r="L36" i="2" s="1"/>
  <c r="D36" i="2"/>
  <c r="M36" i="2" s="1"/>
  <c r="E36" i="2"/>
  <c r="N36" i="2" s="1"/>
  <c r="C37" i="2"/>
  <c r="L37" i="2" s="1"/>
  <c r="D37" i="2"/>
  <c r="M37" i="2" s="1"/>
  <c r="E37" i="2"/>
  <c r="N37" i="2" s="1"/>
  <c r="C38" i="2"/>
  <c r="L38" i="2" s="1"/>
  <c r="D38" i="2"/>
  <c r="M38" i="2" s="1"/>
  <c r="E38" i="2"/>
  <c r="N38" i="2" s="1"/>
  <c r="C39" i="2"/>
  <c r="L39" i="2" s="1"/>
  <c r="D39" i="2"/>
  <c r="M39" i="2" s="1"/>
  <c r="E39" i="2"/>
  <c r="N39" i="2" s="1"/>
  <c r="C40" i="2"/>
  <c r="L40" i="2" s="1"/>
  <c r="D40" i="2"/>
  <c r="M40" i="2" s="1"/>
  <c r="E40" i="2"/>
  <c r="N40" i="2" s="1"/>
  <c r="C41" i="2"/>
  <c r="L41" i="2" s="1"/>
  <c r="D41" i="2"/>
  <c r="M41" i="2" s="1"/>
  <c r="E41" i="2"/>
  <c r="N41" i="2" s="1"/>
  <c r="C43" i="2"/>
  <c r="L43" i="2" s="1"/>
  <c r="D43" i="2"/>
  <c r="M43" i="2" s="1"/>
  <c r="E43" i="2"/>
  <c r="N43" i="2" s="1"/>
  <c r="C44" i="2"/>
  <c r="L44" i="2" s="1"/>
  <c r="D44" i="2"/>
  <c r="M44" i="2" s="1"/>
  <c r="E44" i="2"/>
  <c r="N44" i="2" s="1"/>
  <c r="C46" i="2"/>
  <c r="L46" i="2" s="1"/>
  <c r="D46" i="2"/>
  <c r="M46" i="2" s="1"/>
  <c r="E46" i="2"/>
  <c r="N46" i="2" s="1"/>
  <c r="C47" i="2"/>
  <c r="L47" i="2" s="1"/>
  <c r="D47" i="2"/>
  <c r="M47" i="2" s="1"/>
  <c r="E47" i="2"/>
  <c r="N47" i="2" s="1"/>
  <c r="C48" i="2"/>
  <c r="L48" i="2" s="1"/>
  <c r="D48" i="2"/>
  <c r="M48" i="2" s="1"/>
  <c r="E48" i="2"/>
  <c r="N48" i="2" s="1"/>
  <c r="C49" i="2"/>
  <c r="L49" i="2" s="1"/>
  <c r="D49" i="2"/>
  <c r="M49" i="2" s="1"/>
  <c r="E49" i="2"/>
  <c r="N49" i="2" s="1"/>
  <c r="C50" i="2"/>
  <c r="L50" i="2" s="1"/>
  <c r="D50" i="2"/>
  <c r="M50" i="2" s="1"/>
  <c r="E50" i="2"/>
  <c r="N50" i="2" s="1"/>
  <c r="C53" i="2"/>
  <c r="L53" i="2" s="1"/>
  <c r="D53" i="2"/>
  <c r="M53" i="2" s="1"/>
  <c r="E53" i="2"/>
  <c r="N53" i="2" s="1"/>
  <c r="C54" i="2"/>
  <c r="L54" i="2" s="1"/>
  <c r="D54" i="2"/>
  <c r="M54" i="2" s="1"/>
  <c r="E54" i="2"/>
  <c r="N54" i="2" s="1"/>
  <c r="C55" i="2"/>
  <c r="L55" i="2" s="1"/>
  <c r="D55" i="2"/>
  <c r="M55" i="2" s="1"/>
  <c r="E55" i="2"/>
  <c r="N55" i="2" s="1"/>
  <c r="C56" i="2"/>
  <c r="L56" i="2" s="1"/>
  <c r="D56" i="2"/>
  <c r="M56" i="2" s="1"/>
  <c r="E56" i="2"/>
  <c r="N56" i="2" s="1"/>
  <c r="C57" i="2"/>
  <c r="L57" i="2" s="1"/>
  <c r="D57" i="2"/>
  <c r="M57" i="2" s="1"/>
  <c r="E57" i="2"/>
  <c r="N57" i="2" s="1"/>
  <c r="C58" i="2"/>
  <c r="L58" i="2" s="1"/>
  <c r="D58" i="2"/>
  <c r="M58" i="2" s="1"/>
  <c r="E58" i="2"/>
  <c r="N58" i="2" s="1"/>
  <c r="C59" i="2"/>
  <c r="L59" i="2" s="1"/>
  <c r="D59" i="2"/>
  <c r="M59" i="2" s="1"/>
  <c r="E59" i="2"/>
  <c r="N59" i="2" s="1"/>
  <c r="C60" i="2"/>
  <c r="L60" i="2" s="1"/>
  <c r="D60" i="2"/>
  <c r="M60" i="2" s="1"/>
  <c r="E60" i="2"/>
  <c r="N60" i="2" s="1"/>
  <c r="C62" i="2"/>
  <c r="L62" i="2" s="1"/>
  <c r="D62" i="2"/>
  <c r="M62" i="2" s="1"/>
  <c r="E62" i="2"/>
  <c r="N62" i="2" s="1"/>
  <c r="C63" i="2"/>
  <c r="L63" i="2" s="1"/>
  <c r="D63" i="2"/>
  <c r="M63" i="2" s="1"/>
  <c r="E63" i="2"/>
  <c r="N63" i="2" s="1"/>
  <c r="C64" i="2"/>
  <c r="L64" i="2" s="1"/>
  <c r="D64" i="2"/>
  <c r="M64" i="2" s="1"/>
  <c r="E64" i="2"/>
  <c r="N64" i="2" s="1"/>
  <c r="C65" i="2"/>
  <c r="L65" i="2" s="1"/>
  <c r="D65" i="2"/>
  <c r="M65" i="2" s="1"/>
  <c r="E65" i="2"/>
  <c r="N65" i="2" s="1"/>
  <c r="C66" i="2"/>
  <c r="L66" i="2" s="1"/>
  <c r="D66" i="2"/>
  <c r="M66" i="2" s="1"/>
  <c r="E66" i="2"/>
  <c r="N66" i="2" s="1"/>
  <c r="C67" i="2"/>
  <c r="L67" i="2" s="1"/>
  <c r="D67" i="2"/>
  <c r="M67" i="2" s="1"/>
  <c r="E67" i="2"/>
  <c r="N67" i="2" s="1"/>
  <c r="C68" i="2"/>
  <c r="L68" i="2" s="1"/>
  <c r="D68" i="2"/>
  <c r="M68" i="2" s="1"/>
  <c r="E68" i="2"/>
  <c r="N68" i="2" s="1"/>
  <c r="C69" i="2"/>
  <c r="L69" i="2" s="1"/>
  <c r="D69" i="2"/>
  <c r="M69" i="2" s="1"/>
  <c r="E69" i="2"/>
  <c r="N69" i="2" s="1"/>
  <c r="C70" i="2"/>
  <c r="L70" i="2" s="1"/>
  <c r="D70" i="2"/>
  <c r="M70" i="2" s="1"/>
  <c r="E70" i="2"/>
  <c r="N70" i="2" s="1"/>
  <c r="C71" i="2"/>
  <c r="L71" i="2" s="1"/>
  <c r="D71" i="2"/>
  <c r="M71" i="2" s="1"/>
  <c r="E71" i="2"/>
  <c r="N71" i="2" s="1"/>
  <c r="C72" i="2"/>
  <c r="L72" i="2" s="1"/>
  <c r="D72" i="2"/>
  <c r="M72" i="2" s="1"/>
  <c r="E72" i="2"/>
  <c r="N72" i="2" s="1"/>
  <c r="M73" i="2"/>
  <c r="D74" i="2"/>
  <c r="M74" i="2" s="1"/>
  <c r="E74" i="2"/>
  <c r="N74" i="2" s="1"/>
  <c r="C77" i="2"/>
  <c r="L77" i="2" s="1"/>
  <c r="D77" i="2"/>
  <c r="M77" i="2" s="1"/>
  <c r="E77" i="2"/>
  <c r="N77" i="2" s="1"/>
  <c r="C78" i="2"/>
  <c r="L78" i="2" s="1"/>
  <c r="D78" i="2"/>
  <c r="M78" i="2" s="1"/>
  <c r="E78" i="2"/>
  <c r="N78" i="2" s="1"/>
  <c r="C79" i="2"/>
  <c r="L79" i="2" s="1"/>
  <c r="D79" i="2"/>
  <c r="M79" i="2" s="1"/>
  <c r="E79" i="2"/>
  <c r="N79" i="2" s="1"/>
  <c r="C80" i="2"/>
  <c r="L80" i="2" s="1"/>
  <c r="D80" i="2"/>
  <c r="M80" i="2" s="1"/>
  <c r="E80" i="2"/>
  <c r="N80" i="2" s="1"/>
  <c r="C81" i="2"/>
  <c r="L81" i="2" s="1"/>
  <c r="D81" i="2"/>
  <c r="M81" i="2" s="1"/>
  <c r="E81" i="2"/>
  <c r="N81" i="2" s="1"/>
  <c r="C82" i="2"/>
  <c r="L82" i="2" s="1"/>
  <c r="D82" i="2"/>
  <c r="M82" i="2" s="1"/>
  <c r="E82" i="2"/>
  <c r="N82" i="2" s="1"/>
  <c r="C83" i="2"/>
  <c r="L83" i="2" s="1"/>
  <c r="D83" i="2"/>
  <c r="M83" i="2" s="1"/>
  <c r="E83" i="2"/>
  <c r="N83" i="2" s="1"/>
  <c r="C85" i="2"/>
  <c r="L85" i="2" s="1"/>
  <c r="D85" i="2"/>
  <c r="M85" i="2" s="1"/>
  <c r="E85" i="2"/>
  <c r="N85" i="2" s="1"/>
  <c r="C86" i="2"/>
  <c r="L86" i="2" s="1"/>
  <c r="D86" i="2"/>
  <c r="M86" i="2" s="1"/>
  <c r="E86" i="2"/>
  <c r="N86" i="2" s="1"/>
  <c r="C87" i="2"/>
  <c r="L87" i="2" s="1"/>
  <c r="D87" i="2"/>
  <c r="M87" i="2" s="1"/>
  <c r="E87" i="2"/>
  <c r="N87" i="2" s="1"/>
  <c r="C88" i="2"/>
  <c r="L88" i="2" s="1"/>
  <c r="D88" i="2"/>
  <c r="M88" i="2" s="1"/>
  <c r="E88" i="2"/>
  <c r="N88" i="2" s="1"/>
  <c r="C90" i="2"/>
  <c r="L90" i="2" s="1"/>
  <c r="D90" i="2"/>
  <c r="M90" i="2" s="1"/>
  <c r="E90" i="2"/>
  <c r="N90" i="2" s="1"/>
  <c r="C91" i="2"/>
  <c r="L91" i="2" s="1"/>
  <c r="D91" i="2"/>
  <c r="M91" i="2" s="1"/>
  <c r="E91" i="2"/>
  <c r="N91" i="2" s="1"/>
  <c r="C92" i="2"/>
  <c r="L92" i="2" s="1"/>
  <c r="D92" i="2"/>
  <c r="M92" i="2" s="1"/>
  <c r="E92" i="2"/>
  <c r="N92" i="2" s="1"/>
  <c r="C93" i="2"/>
  <c r="L93" i="2" s="1"/>
  <c r="D93" i="2"/>
  <c r="M93" i="2" s="1"/>
  <c r="E93" i="2"/>
  <c r="N93" i="2" s="1"/>
  <c r="C94" i="2"/>
  <c r="L94" i="2" s="1"/>
  <c r="D94" i="2"/>
  <c r="M94" i="2" s="1"/>
  <c r="E94" i="2"/>
  <c r="N94" i="2" s="1"/>
  <c r="C95" i="2"/>
  <c r="L95" i="2" s="1"/>
  <c r="D95" i="2"/>
  <c r="M95" i="2" s="1"/>
  <c r="E95" i="2"/>
  <c r="N95" i="2" s="1"/>
  <c r="C96" i="2"/>
  <c r="L96" i="2" s="1"/>
  <c r="D96" i="2"/>
  <c r="M96" i="2" s="1"/>
  <c r="E96" i="2"/>
  <c r="N96" i="2" s="1"/>
  <c r="C97" i="2"/>
  <c r="L97" i="2" s="1"/>
  <c r="D97" i="2"/>
  <c r="M97" i="2" s="1"/>
  <c r="E97" i="2"/>
  <c r="N97" i="2" s="1"/>
  <c r="C98" i="2"/>
  <c r="L98" i="2" s="1"/>
  <c r="D98" i="2"/>
  <c r="M98" i="2" s="1"/>
  <c r="E98" i="2"/>
  <c r="N98" i="2" s="1"/>
  <c r="C101" i="2"/>
  <c r="L101" i="2" s="1"/>
  <c r="D101" i="2"/>
  <c r="M101" i="2" s="1"/>
  <c r="E101" i="2"/>
  <c r="N101" i="2" s="1"/>
  <c r="C102" i="2"/>
  <c r="L102" i="2" s="1"/>
  <c r="D102" i="2"/>
  <c r="M102" i="2" s="1"/>
  <c r="E102" i="2"/>
  <c r="N102" i="2" s="1"/>
  <c r="C103" i="2"/>
  <c r="L103" i="2" s="1"/>
  <c r="D103" i="2"/>
  <c r="M103" i="2" s="1"/>
  <c r="E103" i="2"/>
  <c r="N103" i="2" s="1"/>
  <c r="C104" i="2"/>
  <c r="L104" i="2" s="1"/>
  <c r="D104" i="2"/>
  <c r="M104" i="2" s="1"/>
  <c r="E104" i="2"/>
  <c r="N104" i="2" s="1"/>
  <c r="C105" i="2"/>
  <c r="L105" i="2" s="1"/>
  <c r="D105" i="2"/>
  <c r="M105" i="2" s="1"/>
  <c r="E105" i="2"/>
  <c r="N105" i="2" s="1"/>
  <c r="C106" i="2"/>
  <c r="L106" i="2" s="1"/>
  <c r="D106" i="2"/>
  <c r="M106" i="2" s="1"/>
  <c r="E106" i="2"/>
  <c r="N106" i="2" s="1"/>
  <c r="C107" i="2"/>
  <c r="L107" i="2" s="1"/>
  <c r="D107" i="2"/>
  <c r="M107" i="2" s="1"/>
  <c r="E107" i="2"/>
  <c r="N107" i="2" s="1"/>
  <c r="C108" i="2"/>
  <c r="L108" i="2" s="1"/>
  <c r="D108" i="2"/>
  <c r="M108" i="2" s="1"/>
  <c r="E108" i="2"/>
  <c r="N108" i="2" s="1"/>
  <c r="C109" i="2"/>
  <c r="L109" i="2" s="1"/>
  <c r="D109" i="2"/>
  <c r="M109" i="2" s="1"/>
  <c r="E109" i="2"/>
  <c r="N109" i="2" s="1"/>
  <c r="C110" i="2"/>
  <c r="L110" i="2" s="1"/>
  <c r="D110" i="2"/>
  <c r="M110" i="2" s="1"/>
  <c r="E110" i="2"/>
  <c r="N110" i="2" s="1"/>
  <c r="C111" i="2"/>
  <c r="C111" i="38" s="1"/>
  <c r="D111" i="2"/>
  <c r="M111" i="2" s="1"/>
  <c r="M111" i="38" s="1"/>
  <c r="E111" i="2"/>
  <c r="E111" i="38" s="1"/>
  <c r="C112" i="2"/>
  <c r="D112" i="2"/>
  <c r="E112" i="2"/>
  <c r="C113" i="2"/>
  <c r="C113" i="38" s="1"/>
  <c r="D113" i="2"/>
  <c r="M113" i="2" s="1"/>
  <c r="E113" i="2"/>
  <c r="E113" i="38" s="1"/>
  <c r="C114" i="2"/>
  <c r="C114" i="38" s="1"/>
  <c r="D114" i="2"/>
  <c r="D114" i="38" s="1"/>
  <c r="E114" i="2"/>
  <c r="C115" i="2"/>
  <c r="L115" i="2" s="1"/>
  <c r="D115" i="2"/>
  <c r="D115" i="38" s="1"/>
  <c r="E115" i="2"/>
  <c r="E115" i="38" s="1"/>
  <c r="C117" i="2"/>
  <c r="C117" i="38" s="1"/>
  <c r="D117" i="2"/>
  <c r="E117" i="2"/>
  <c r="E117" i="38" s="1"/>
  <c r="C118" i="2"/>
  <c r="C118" i="38" s="1"/>
  <c r="D118" i="2"/>
  <c r="D118" i="38" s="1"/>
  <c r="E118" i="2"/>
  <c r="C119" i="2"/>
  <c r="C119" i="38" s="1"/>
  <c r="D119" i="2"/>
  <c r="D119" i="38" s="1"/>
  <c r="E119" i="2"/>
  <c r="E119" i="38" s="1"/>
  <c r="C120" i="2"/>
  <c r="D120" i="2"/>
  <c r="D120" i="38" s="1"/>
  <c r="E120" i="2"/>
  <c r="E120" i="38" s="1"/>
  <c r="C121" i="2"/>
  <c r="C121" i="38" s="1"/>
  <c r="D121" i="2"/>
  <c r="E121" i="2"/>
  <c r="E121" i="38" s="1"/>
  <c r="C122" i="2"/>
  <c r="C122" i="38" s="1"/>
  <c r="D122" i="2"/>
  <c r="D122" i="38" s="1"/>
  <c r="E122" i="2"/>
  <c r="D8" i="2"/>
  <c r="M8" i="2" s="1"/>
  <c r="E8" i="2"/>
  <c r="N8" i="2" s="1"/>
  <c r="C8" i="2"/>
  <c r="L8" i="2" s="1"/>
  <c r="C112" i="39"/>
  <c r="D112" i="39"/>
  <c r="E112" i="39"/>
  <c r="C113" i="39"/>
  <c r="D113" i="39"/>
  <c r="E113" i="39"/>
  <c r="C114" i="39"/>
  <c r="D114" i="39"/>
  <c r="E114" i="39"/>
  <c r="C116" i="39"/>
  <c r="D116" i="39"/>
  <c r="E116" i="39"/>
  <c r="C117" i="39"/>
  <c r="D117" i="39"/>
  <c r="E117" i="39"/>
  <c r="C118" i="39"/>
  <c r="D118" i="39"/>
  <c r="E118" i="39"/>
  <c r="C119" i="39"/>
  <c r="D119" i="39"/>
  <c r="E119" i="39"/>
  <c r="C120" i="39"/>
  <c r="D120" i="39"/>
  <c r="E120" i="39"/>
  <c r="C121" i="39"/>
  <c r="D121" i="39"/>
  <c r="E121" i="39"/>
  <c r="D110" i="39"/>
  <c r="E110" i="39"/>
  <c r="C110" i="39"/>
  <c r="D83" i="40"/>
  <c r="D84" i="37" s="1"/>
  <c r="M84" i="37" s="1"/>
  <c r="E83" i="40"/>
  <c r="E84" i="37" s="1"/>
  <c r="N84" i="37" s="1"/>
  <c r="C83" i="40"/>
  <c r="C84" i="37" s="1"/>
  <c r="L84" i="37" s="1"/>
  <c r="D50" i="40"/>
  <c r="D51" i="37" s="1"/>
  <c r="M51" i="37" s="1"/>
  <c r="E50" i="40"/>
  <c r="E51" i="37" s="1"/>
  <c r="N51" i="37" s="1"/>
  <c r="C50" i="40"/>
  <c r="C51" i="37" s="1"/>
  <c r="L51" i="37" s="1"/>
  <c r="D41" i="40"/>
  <c r="D42" i="37" s="1"/>
  <c r="M42" i="37" s="1"/>
  <c r="E41" i="40"/>
  <c r="E42" i="37" s="1"/>
  <c r="N42" i="37" s="1"/>
  <c r="C41" i="40"/>
  <c r="C42" i="37" s="1"/>
  <c r="L42" i="37" s="1"/>
  <c r="D33" i="40"/>
  <c r="D34" i="37" s="1"/>
  <c r="M34" i="37" s="1"/>
  <c r="E33" i="40"/>
  <c r="E34" i="37" s="1"/>
  <c r="N34" i="37" s="1"/>
  <c r="C33" i="40"/>
  <c r="C34" i="37" s="1"/>
  <c r="L34" i="37" s="1"/>
  <c r="D30" i="40"/>
  <c r="D31" i="37" s="1"/>
  <c r="M31" i="37" s="1"/>
  <c r="E30" i="40"/>
  <c r="E31" i="37" s="1"/>
  <c r="N31" i="37" s="1"/>
  <c r="C30" i="40"/>
  <c r="C31" i="37" s="1"/>
  <c r="L31" i="37" s="1"/>
  <c r="D20" i="40"/>
  <c r="D25" i="40" s="1"/>
  <c r="D26" i="37" s="1"/>
  <c r="M26" i="37" s="1"/>
  <c r="E20" i="40"/>
  <c r="E21" i="37" s="1"/>
  <c r="N21" i="37" s="1"/>
  <c r="C20" i="40"/>
  <c r="D115" i="15"/>
  <c r="D116" i="2" s="1"/>
  <c r="E115" i="15"/>
  <c r="E122" i="15" s="1"/>
  <c r="E123" i="2" s="1"/>
  <c r="N123" i="2" s="1"/>
  <c r="C115" i="15"/>
  <c r="C116" i="2" s="1"/>
  <c r="D88" i="15"/>
  <c r="D89" i="2" s="1"/>
  <c r="M89" i="2" s="1"/>
  <c r="E88" i="15"/>
  <c r="C88" i="15"/>
  <c r="C89" i="2" s="1"/>
  <c r="L89" i="2" s="1"/>
  <c r="D83" i="15"/>
  <c r="E83" i="15"/>
  <c r="E84" i="2" s="1"/>
  <c r="N84" i="2" s="1"/>
  <c r="C83" i="15"/>
  <c r="C84" i="2" s="1"/>
  <c r="L84" i="2" s="1"/>
  <c r="D74" i="15"/>
  <c r="E74" i="15"/>
  <c r="E75" i="2" s="1"/>
  <c r="N75" i="2" s="1"/>
  <c r="C74" i="15"/>
  <c r="C75" i="2" s="1"/>
  <c r="L75" i="2" s="1"/>
  <c r="D60" i="15"/>
  <c r="D61" i="2" s="1"/>
  <c r="M61" i="2" s="1"/>
  <c r="E60" i="15"/>
  <c r="E61" i="2" s="1"/>
  <c r="N61" i="2" s="1"/>
  <c r="C60" i="15"/>
  <c r="C61" i="2" s="1"/>
  <c r="L61" i="2" s="1"/>
  <c r="D50" i="15"/>
  <c r="D51" i="2" s="1"/>
  <c r="M51" i="2" s="1"/>
  <c r="E50" i="15"/>
  <c r="E51" i="2" s="1"/>
  <c r="N51" i="2" s="1"/>
  <c r="C50" i="15"/>
  <c r="C51" i="2" s="1"/>
  <c r="L51" i="2" s="1"/>
  <c r="D44" i="15"/>
  <c r="D45" i="2" s="1"/>
  <c r="M45" i="2" s="1"/>
  <c r="E44" i="15"/>
  <c r="E45" i="2" s="1"/>
  <c r="N45" i="2" s="1"/>
  <c r="C44" i="15"/>
  <c r="C45" i="2" s="1"/>
  <c r="L45" i="2" s="1"/>
  <c r="D41" i="15"/>
  <c r="D42" i="2" s="1"/>
  <c r="M42" i="2" s="1"/>
  <c r="E41" i="15"/>
  <c r="E42" i="2" s="1"/>
  <c r="N42" i="2" s="1"/>
  <c r="C41" i="15"/>
  <c r="C42" i="2" s="1"/>
  <c r="L42" i="2" s="1"/>
  <c r="D33" i="15"/>
  <c r="D34" i="2" s="1"/>
  <c r="M34" i="2" s="1"/>
  <c r="E33" i="15"/>
  <c r="E34" i="2" s="1"/>
  <c r="N34" i="2" s="1"/>
  <c r="C33" i="15"/>
  <c r="C34" i="2" s="1"/>
  <c r="L34" i="2" s="1"/>
  <c r="D30" i="15"/>
  <c r="E30" i="15"/>
  <c r="E31" i="2" s="1"/>
  <c r="N31" i="2" s="1"/>
  <c r="C30" i="15"/>
  <c r="C31" i="2" s="1"/>
  <c r="L31" i="2" s="1"/>
  <c r="D24" i="15"/>
  <c r="D25" i="2" s="1"/>
  <c r="M25" i="2" s="1"/>
  <c r="E24" i="15"/>
  <c r="E25" i="2" s="1"/>
  <c r="N25" i="2" s="1"/>
  <c r="C24" i="15"/>
  <c r="D20" i="15"/>
  <c r="D21" i="2" s="1"/>
  <c r="M21" i="2" s="1"/>
  <c r="E20" i="15"/>
  <c r="E21" i="2" s="1"/>
  <c r="N21" i="2" s="1"/>
  <c r="C20" i="15"/>
  <c r="C21" i="2" s="1"/>
  <c r="L21" i="2" s="1"/>
  <c r="D7" i="39"/>
  <c r="E7" i="39"/>
  <c r="C7" i="39"/>
  <c r="C82" i="41"/>
  <c r="L82" i="41" s="1"/>
  <c r="D82" i="41"/>
  <c r="M82" i="41" s="1"/>
  <c r="E82" i="41"/>
  <c r="N82" i="41" s="1"/>
  <c r="C83" i="41"/>
  <c r="L83" i="41" s="1"/>
  <c r="D83" i="41"/>
  <c r="M83" i="41" s="1"/>
  <c r="E83" i="41"/>
  <c r="N83" i="41" s="1"/>
  <c r="C84" i="41"/>
  <c r="L84" i="41" s="1"/>
  <c r="D84" i="41"/>
  <c r="M84" i="41" s="1"/>
  <c r="E84" i="41"/>
  <c r="N84" i="41" s="1"/>
  <c r="C85" i="41"/>
  <c r="L85" i="41" s="1"/>
  <c r="D85" i="41"/>
  <c r="M85" i="41" s="1"/>
  <c r="E85" i="41"/>
  <c r="N85" i="41" s="1"/>
  <c r="C86" i="41"/>
  <c r="L86" i="41" s="1"/>
  <c r="D86" i="41"/>
  <c r="M86" i="41" s="1"/>
  <c r="E86" i="41"/>
  <c r="N86" i="41" s="1"/>
  <c r="C87" i="41"/>
  <c r="L87" i="41" s="1"/>
  <c r="D87" i="41"/>
  <c r="M87" i="41" s="1"/>
  <c r="E87" i="41"/>
  <c r="N87" i="41" s="1"/>
  <c r="C88" i="41"/>
  <c r="L88" i="41" s="1"/>
  <c r="D88" i="41"/>
  <c r="M88" i="41" s="1"/>
  <c r="E88" i="41"/>
  <c r="N88" i="41" s="1"/>
  <c r="C89" i="41"/>
  <c r="L89" i="41" s="1"/>
  <c r="D89" i="41"/>
  <c r="M89" i="41" s="1"/>
  <c r="E89" i="41"/>
  <c r="N89" i="41" s="1"/>
  <c r="C90" i="41"/>
  <c r="L90" i="41" s="1"/>
  <c r="D90" i="41"/>
  <c r="M90" i="41" s="1"/>
  <c r="E90" i="41"/>
  <c r="N90" i="41" s="1"/>
  <c r="C92" i="41"/>
  <c r="L92" i="41" s="1"/>
  <c r="D92" i="41"/>
  <c r="M92" i="41" s="1"/>
  <c r="E92" i="41"/>
  <c r="N92" i="41" s="1"/>
  <c r="C93" i="41"/>
  <c r="L93" i="41" s="1"/>
  <c r="D93" i="41"/>
  <c r="M93" i="41" s="1"/>
  <c r="E93" i="41"/>
  <c r="N93" i="41" s="1"/>
  <c r="C94" i="41"/>
  <c r="L94" i="41" s="1"/>
  <c r="D94" i="41"/>
  <c r="M94" i="41" s="1"/>
  <c r="E94" i="41"/>
  <c r="N94" i="41" s="1"/>
  <c r="C95" i="41"/>
  <c r="L95" i="41" s="1"/>
  <c r="D95" i="41"/>
  <c r="M95" i="41" s="1"/>
  <c r="E95" i="41"/>
  <c r="N95" i="41" s="1"/>
  <c r="C96" i="41"/>
  <c r="L96" i="41" s="1"/>
  <c r="D96" i="41"/>
  <c r="M96" i="41" s="1"/>
  <c r="E96" i="41"/>
  <c r="N96" i="41" s="1"/>
  <c r="C97" i="41"/>
  <c r="L97" i="41" s="1"/>
  <c r="D97" i="41"/>
  <c r="M97" i="41" s="1"/>
  <c r="E97" i="41"/>
  <c r="N97" i="41" s="1"/>
  <c r="D81" i="41"/>
  <c r="M81" i="41" s="1"/>
  <c r="E81" i="41"/>
  <c r="N81" i="41" s="1"/>
  <c r="C81" i="41"/>
  <c r="L81" i="41" s="1"/>
  <c r="F98" i="42"/>
  <c r="G98" i="42"/>
  <c r="H98" i="42"/>
  <c r="I98" i="42"/>
  <c r="J98" i="42"/>
  <c r="K98" i="42"/>
  <c r="D56" i="42"/>
  <c r="C47" i="10"/>
  <c r="C47" i="42" s="1"/>
  <c r="D47" i="10"/>
  <c r="D47" i="42" s="1"/>
  <c r="E47" i="10"/>
  <c r="E47" i="42" s="1"/>
  <c r="C48" i="10"/>
  <c r="C48" i="42" s="1"/>
  <c r="D48" i="10"/>
  <c r="D48" i="42" s="1"/>
  <c r="E48" i="10"/>
  <c r="E48" i="42" s="1"/>
  <c r="C49" i="10"/>
  <c r="C49" i="42" s="1"/>
  <c r="D49" i="10"/>
  <c r="D49" i="42" s="1"/>
  <c r="E49" i="10"/>
  <c r="N49" i="10" s="1"/>
  <c r="C52" i="10"/>
  <c r="D52" i="10"/>
  <c r="M52" i="10" s="1"/>
  <c r="E52" i="10"/>
  <c r="E52" i="42" s="1"/>
  <c r="C53" i="10"/>
  <c r="C53" i="42" s="1"/>
  <c r="D53" i="10"/>
  <c r="E53" i="10"/>
  <c r="N53" i="10" s="1"/>
  <c r="C54" i="10"/>
  <c r="C54" i="42" s="1"/>
  <c r="D54" i="10"/>
  <c r="D54" i="42" s="1"/>
  <c r="E54" i="10"/>
  <c r="C55" i="10"/>
  <c r="L55" i="10" s="1"/>
  <c r="D55" i="10"/>
  <c r="D55" i="42" s="1"/>
  <c r="E55" i="10"/>
  <c r="E55" i="42" s="1"/>
  <c r="C56" i="10"/>
  <c r="M56" i="10"/>
  <c r="E56" i="10"/>
  <c r="E56" i="42" s="1"/>
  <c r="C58" i="10"/>
  <c r="C58" i="42" s="1"/>
  <c r="D58" i="10"/>
  <c r="D58" i="42" s="1"/>
  <c r="E58" i="10"/>
  <c r="C59" i="10"/>
  <c r="L59" i="10" s="1"/>
  <c r="D59" i="10"/>
  <c r="D59" i="42" s="1"/>
  <c r="E59" i="10"/>
  <c r="E59" i="42" s="1"/>
  <c r="C60" i="10"/>
  <c r="D60" i="10"/>
  <c r="M60" i="10" s="1"/>
  <c r="E60" i="10"/>
  <c r="E60" i="42" s="1"/>
  <c r="C61" i="10"/>
  <c r="C61" i="42" s="1"/>
  <c r="D61" i="10"/>
  <c r="E61" i="10"/>
  <c r="N61" i="10" s="1"/>
  <c r="C62" i="10"/>
  <c r="C62" i="42" s="1"/>
  <c r="D62" i="10"/>
  <c r="D62" i="42" s="1"/>
  <c r="E62" i="10"/>
  <c r="C63" i="10"/>
  <c r="L63" i="10" s="1"/>
  <c r="D63" i="10"/>
  <c r="D63" i="42" s="1"/>
  <c r="E63" i="10"/>
  <c r="E63" i="42" s="1"/>
  <c r="C64" i="10"/>
  <c r="D64" i="10"/>
  <c r="M64" i="10" s="1"/>
  <c r="E64" i="10"/>
  <c r="E64" i="42" s="1"/>
  <c r="C65" i="10"/>
  <c r="C65" i="42" s="1"/>
  <c r="D65" i="10"/>
  <c r="E65" i="10"/>
  <c r="N65" i="10" s="1"/>
  <c r="C66" i="10"/>
  <c r="C66" i="42" s="1"/>
  <c r="D66" i="10"/>
  <c r="D66" i="42" s="1"/>
  <c r="E66" i="10"/>
  <c r="C67" i="10"/>
  <c r="L67" i="10" s="1"/>
  <c r="D67" i="10"/>
  <c r="D67" i="42" s="1"/>
  <c r="E67" i="10"/>
  <c r="E67" i="42" s="1"/>
  <c r="C72" i="10"/>
  <c r="D72" i="10"/>
  <c r="E72" i="10"/>
  <c r="E72" i="42" s="1"/>
  <c r="C73" i="10"/>
  <c r="C73" i="42" s="1"/>
  <c r="D73" i="10"/>
  <c r="E73" i="10"/>
  <c r="C74" i="10"/>
  <c r="C74" i="42" s="1"/>
  <c r="D74" i="10"/>
  <c r="D74" i="42" s="1"/>
  <c r="E74" i="10"/>
  <c r="C75" i="10"/>
  <c r="D75" i="10"/>
  <c r="D75" i="42" s="1"/>
  <c r="E75" i="10"/>
  <c r="E75" i="42" s="1"/>
  <c r="C76" i="10"/>
  <c r="D76" i="10"/>
  <c r="E76" i="10"/>
  <c r="E76" i="42" s="1"/>
  <c r="C77" i="10"/>
  <c r="C77" i="42" s="1"/>
  <c r="D77" i="10"/>
  <c r="E77" i="10"/>
  <c r="N77" i="10" s="1"/>
  <c r="C78" i="10"/>
  <c r="C78" i="42" s="1"/>
  <c r="D78" i="10"/>
  <c r="D78" i="42" s="1"/>
  <c r="E78" i="10"/>
  <c r="C79" i="10"/>
  <c r="L79" i="10" s="1"/>
  <c r="D79" i="10"/>
  <c r="D79" i="42" s="1"/>
  <c r="E79" i="10"/>
  <c r="E79" i="42" s="1"/>
  <c r="C80" i="10"/>
  <c r="C80" i="42" s="1"/>
  <c r="D80" i="10"/>
  <c r="M80" i="10" s="1"/>
  <c r="E80" i="10"/>
  <c r="N80" i="10" s="1"/>
  <c r="C81" i="10"/>
  <c r="D81" i="10"/>
  <c r="E81" i="10"/>
  <c r="E81" i="42" s="1"/>
  <c r="C82" i="10"/>
  <c r="C82" i="42" s="1"/>
  <c r="L82" i="42" s="1"/>
  <c r="D82" i="10"/>
  <c r="D82" i="42" s="1"/>
  <c r="M82" i="42" s="1"/>
  <c r="E82" i="10"/>
  <c r="C83" i="10"/>
  <c r="D83" i="10"/>
  <c r="D83" i="42" s="1"/>
  <c r="M83" i="42" s="1"/>
  <c r="E83" i="10"/>
  <c r="E83" i="42" s="1"/>
  <c r="C84" i="10"/>
  <c r="D84" i="10"/>
  <c r="M84" i="10" s="1"/>
  <c r="E84" i="10"/>
  <c r="E84" i="42" s="1"/>
  <c r="C86" i="10"/>
  <c r="C86" i="42" s="1"/>
  <c r="D86" i="10"/>
  <c r="D86" i="42" s="1"/>
  <c r="E86" i="10"/>
  <c r="C87" i="10"/>
  <c r="D87" i="10"/>
  <c r="D87" i="42" s="1"/>
  <c r="E87" i="10"/>
  <c r="E87" i="42" s="1"/>
  <c r="C88" i="10"/>
  <c r="D88" i="10"/>
  <c r="E88" i="10"/>
  <c r="E88" i="42" s="1"/>
  <c r="C89" i="10"/>
  <c r="C89" i="42" s="1"/>
  <c r="D89" i="10"/>
  <c r="E89" i="10"/>
  <c r="N89" i="10" s="1"/>
  <c r="C90" i="10"/>
  <c r="C90" i="42" s="1"/>
  <c r="D90" i="10"/>
  <c r="D90" i="42" s="1"/>
  <c r="E90" i="10"/>
  <c r="C92" i="10"/>
  <c r="D92" i="10"/>
  <c r="E92" i="10"/>
  <c r="E92" i="42" s="1"/>
  <c r="C93" i="10"/>
  <c r="C93" i="42" s="1"/>
  <c r="D93" i="10"/>
  <c r="E93" i="10"/>
  <c r="C94" i="10"/>
  <c r="C94" i="42" s="1"/>
  <c r="D94" i="10"/>
  <c r="D94" i="42" s="1"/>
  <c r="E94" i="10"/>
  <c r="C95" i="10"/>
  <c r="D95" i="10"/>
  <c r="D95" i="42" s="1"/>
  <c r="E95" i="10"/>
  <c r="E95" i="42" s="1"/>
  <c r="C96" i="10"/>
  <c r="D96" i="10"/>
  <c r="E96" i="10"/>
  <c r="E96" i="42" s="1"/>
  <c r="C97" i="10"/>
  <c r="C97" i="42" s="1"/>
  <c r="D97" i="10"/>
  <c r="E97" i="10"/>
  <c r="C44" i="10"/>
  <c r="C44" i="42" s="1"/>
  <c r="D44" i="10"/>
  <c r="D44" i="42" s="1"/>
  <c r="E44" i="10"/>
  <c r="E44" i="42" s="1"/>
  <c r="C45" i="10"/>
  <c r="C45" i="42" s="1"/>
  <c r="D45" i="10"/>
  <c r="D45" i="42" s="1"/>
  <c r="E45" i="10"/>
  <c r="N45" i="10" s="1"/>
  <c r="C9" i="10"/>
  <c r="L9" i="10" s="1"/>
  <c r="D9" i="10"/>
  <c r="M9" i="10" s="1"/>
  <c r="E9" i="10"/>
  <c r="N9" i="10" s="1"/>
  <c r="C10" i="10"/>
  <c r="L10" i="10" s="1"/>
  <c r="D10" i="10"/>
  <c r="M10" i="10" s="1"/>
  <c r="E10" i="10"/>
  <c r="N10" i="10" s="1"/>
  <c r="C11" i="10"/>
  <c r="L11" i="10" s="1"/>
  <c r="D11" i="10"/>
  <c r="M11" i="10" s="1"/>
  <c r="E11" i="10"/>
  <c r="N11" i="10" s="1"/>
  <c r="C12" i="10"/>
  <c r="L12" i="10" s="1"/>
  <c r="D12" i="10"/>
  <c r="M12" i="10" s="1"/>
  <c r="E12" i="10"/>
  <c r="N12" i="10" s="1"/>
  <c r="C13" i="10"/>
  <c r="L13" i="10" s="1"/>
  <c r="D13" i="10"/>
  <c r="M13" i="10" s="1"/>
  <c r="E13" i="10"/>
  <c r="N13" i="10" s="1"/>
  <c r="C15" i="10"/>
  <c r="L15" i="10" s="1"/>
  <c r="D15" i="10"/>
  <c r="M15" i="10" s="1"/>
  <c r="E15" i="10"/>
  <c r="N15" i="10" s="1"/>
  <c r="C16" i="10"/>
  <c r="L16" i="10" s="1"/>
  <c r="D16" i="10"/>
  <c r="M16" i="10" s="1"/>
  <c r="E16" i="10"/>
  <c r="N16" i="10" s="1"/>
  <c r="C17" i="10"/>
  <c r="L17" i="10" s="1"/>
  <c r="D17" i="10"/>
  <c r="M17" i="10" s="1"/>
  <c r="E17" i="10"/>
  <c r="N17" i="10" s="1"/>
  <c r="C18" i="10"/>
  <c r="L18" i="10" s="1"/>
  <c r="D18" i="10"/>
  <c r="M18" i="10" s="1"/>
  <c r="E18" i="10"/>
  <c r="N18" i="10" s="1"/>
  <c r="C19" i="10"/>
  <c r="L19" i="10" s="1"/>
  <c r="D19" i="10"/>
  <c r="M19" i="10" s="1"/>
  <c r="E19" i="10"/>
  <c r="N19" i="10" s="1"/>
  <c r="C21" i="10"/>
  <c r="L21" i="10" s="1"/>
  <c r="D21" i="10"/>
  <c r="M21" i="10" s="1"/>
  <c r="E21" i="10"/>
  <c r="N21" i="10" s="1"/>
  <c r="C22" i="10"/>
  <c r="L22" i="10" s="1"/>
  <c r="D22" i="10"/>
  <c r="M22" i="10" s="1"/>
  <c r="E22" i="10"/>
  <c r="N22" i="10" s="1"/>
  <c r="C23" i="10"/>
  <c r="L23" i="10" s="1"/>
  <c r="D23" i="10"/>
  <c r="M23" i="10" s="1"/>
  <c r="E23" i="10"/>
  <c r="N23" i="10" s="1"/>
  <c r="C24" i="10"/>
  <c r="L24" i="10" s="1"/>
  <c r="D24" i="10"/>
  <c r="M24" i="10" s="1"/>
  <c r="E24" i="10"/>
  <c r="N24" i="10" s="1"/>
  <c r="C25" i="10"/>
  <c r="L25" i="10" s="1"/>
  <c r="D25" i="10"/>
  <c r="M25" i="10" s="1"/>
  <c r="E25" i="10"/>
  <c r="N25" i="10" s="1"/>
  <c r="C26" i="10"/>
  <c r="L26" i="10" s="1"/>
  <c r="D26" i="10"/>
  <c r="M26" i="10" s="1"/>
  <c r="E26" i="10"/>
  <c r="N26" i="10" s="1"/>
  <c r="C27" i="10"/>
  <c r="L27" i="10" s="1"/>
  <c r="D27" i="10"/>
  <c r="M27" i="10" s="1"/>
  <c r="E27" i="10"/>
  <c r="N27" i="10" s="1"/>
  <c r="C28" i="10"/>
  <c r="L28" i="10" s="1"/>
  <c r="D28" i="10"/>
  <c r="M28" i="10" s="1"/>
  <c r="E28" i="10"/>
  <c r="N28" i="10" s="1"/>
  <c r="C29" i="10"/>
  <c r="L29" i="10" s="1"/>
  <c r="D29" i="10"/>
  <c r="M29" i="10" s="1"/>
  <c r="E29" i="10"/>
  <c r="N29" i="10" s="1"/>
  <c r="C30" i="10"/>
  <c r="L30" i="10" s="1"/>
  <c r="D30" i="10"/>
  <c r="M30" i="10" s="1"/>
  <c r="E30" i="10"/>
  <c r="N30" i="10" s="1"/>
  <c r="C31" i="10"/>
  <c r="L31" i="10" s="1"/>
  <c r="D31" i="10"/>
  <c r="M31" i="10" s="1"/>
  <c r="E31" i="10"/>
  <c r="N31" i="10" s="1"/>
  <c r="C33" i="10"/>
  <c r="L33" i="10" s="1"/>
  <c r="D33" i="10"/>
  <c r="M33" i="10" s="1"/>
  <c r="E33" i="10"/>
  <c r="N33" i="10" s="1"/>
  <c r="C35" i="10"/>
  <c r="L35" i="10" s="1"/>
  <c r="D35" i="10"/>
  <c r="M35" i="10" s="1"/>
  <c r="E35" i="10"/>
  <c r="N35" i="10" s="1"/>
  <c r="C36" i="10"/>
  <c r="L36" i="10" s="1"/>
  <c r="D36" i="10"/>
  <c r="M36" i="10" s="1"/>
  <c r="E36" i="10"/>
  <c r="N36" i="10" s="1"/>
  <c r="C37" i="10"/>
  <c r="L37" i="10" s="1"/>
  <c r="D37" i="10"/>
  <c r="M37" i="10" s="1"/>
  <c r="E37" i="10"/>
  <c r="N37" i="10" s="1"/>
  <c r="C38" i="10"/>
  <c r="L38" i="10" s="1"/>
  <c r="D38" i="10"/>
  <c r="M38" i="10" s="1"/>
  <c r="E38" i="10"/>
  <c r="N38" i="10" s="1"/>
  <c r="C39" i="10"/>
  <c r="L39" i="10" s="1"/>
  <c r="D39" i="10"/>
  <c r="M39" i="10" s="1"/>
  <c r="E39" i="10"/>
  <c r="N39" i="10" s="1"/>
  <c r="C40" i="10"/>
  <c r="L40" i="10" s="1"/>
  <c r="D40" i="10"/>
  <c r="M40" i="10" s="1"/>
  <c r="E40" i="10"/>
  <c r="N40" i="10" s="1"/>
  <c r="C41" i="10"/>
  <c r="L41" i="10" s="1"/>
  <c r="D41" i="10"/>
  <c r="M41" i="10" s="1"/>
  <c r="E41" i="10"/>
  <c r="N41" i="10" s="1"/>
  <c r="C42" i="10"/>
  <c r="L42" i="10" s="1"/>
  <c r="D42" i="10"/>
  <c r="M42" i="10" s="1"/>
  <c r="E42" i="10"/>
  <c r="N42" i="10" s="1"/>
  <c r="C43" i="10"/>
  <c r="L43" i="10" s="1"/>
  <c r="D43" i="10"/>
  <c r="M43" i="10" s="1"/>
  <c r="E43" i="10"/>
  <c r="N43" i="10" s="1"/>
  <c r="L45" i="10"/>
  <c r="M47" i="10"/>
  <c r="N47" i="10"/>
  <c r="L48" i="10"/>
  <c r="L49" i="10"/>
  <c r="L53" i="10"/>
  <c r="L54" i="10"/>
  <c r="M55" i="10"/>
  <c r="N55" i="10"/>
  <c r="N56" i="10"/>
  <c r="M58" i="10"/>
  <c r="M59" i="10"/>
  <c r="N59" i="10"/>
  <c r="L61" i="10"/>
  <c r="L62" i="10"/>
  <c r="M62" i="10"/>
  <c r="N63" i="10"/>
  <c r="N64" i="10"/>
  <c r="L65" i="10"/>
  <c r="M66" i="10"/>
  <c r="M67" i="10"/>
  <c r="N67" i="10"/>
  <c r="L73" i="10"/>
  <c r="L74" i="10"/>
  <c r="M74" i="10"/>
  <c r="N75" i="10"/>
  <c r="N76" i="10"/>
  <c r="L77" i="10"/>
  <c r="M78" i="10"/>
  <c r="M79" i="10"/>
  <c r="N79" i="10"/>
  <c r="M82" i="10"/>
  <c r="N83" i="10"/>
  <c r="L86" i="10"/>
  <c r="M87" i="10"/>
  <c r="N87" i="10"/>
  <c r="N88" i="10"/>
  <c r="L89" i="10"/>
  <c r="L90" i="10"/>
  <c r="M90" i="10"/>
  <c r="N92" i="10"/>
  <c r="L93" i="10"/>
  <c r="L94" i="10"/>
  <c r="M94" i="10"/>
  <c r="M95" i="10"/>
  <c r="N95" i="10"/>
  <c r="N96" i="10"/>
  <c r="L97" i="10"/>
  <c r="D8" i="10"/>
  <c r="M8" i="10" s="1"/>
  <c r="E8" i="10"/>
  <c r="N8" i="10" s="1"/>
  <c r="C8" i="10"/>
  <c r="L8" i="10" s="1"/>
  <c r="C81" i="45"/>
  <c r="D81" i="45"/>
  <c r="E81" i="45"/>
  <c r="C82" i="45"/>
  <c r="D82" i="45"/>
  <c r="E82" i="45"/>
  <c r="C83" i="45"/>
  <c r="D83" i="45"/>
  <c r="E83" i="45"/>
  <c r="C85" i="45"/>
  <c r="D85" i="45"/>
  <c r="E85" i="45"/>
  <c r="C86" i="45"/>
  <c r="D86" i="45"/>
  <c r="E86" i="45"/>
  <c r="C87" i="45"/>
  <c r="D87" i="45"/>
  <c r="E87" i="45"/>
  <c r="C88" i="45"/>
  <c r="D88" i="45"/>
  <c r="E88" i="45"/>
  <c r="C89" i="45"/>
  <c r="D89" i="45"/>
  <c r="E89" i="45"/>
  <c r="C91" i="45"/>
  <c r="D91" i="45"/>
  <c r="E91" i="45"/>
  <c r="C92" i="45"/>
  <c r="D92" i="45"/>
  <c r="E92" i="45"/>
  <c r="C93" i="45"/>
  <c r="D93" i="45"/>
  <c r="E93" i="45"/>
  <c r="C94" i="45"/>
  <c r="D94" i="45"/>
  <c r="E94" i="45"/>
  <c r="C95" i="45"/>
  <c r="D95" i="45"/>
  <c r="E95" i="45"/>
  <c r="C96" i="45"/>
  <c r="D96" i="45"/>
  <c r="E96" i="45"/>
  <c r="N84" i="10" l="1"/>
  <c r="L82" i="10"/>
  <c r="I123" i="38"/>
  <c r="L78" i="10"/>
  <c r="M75" i="10"/>
  <c r="N72" i="10"/>
  <c r="L66" i="10"/>
  <c r="M63" i="10"/>
  <c r="N60" i="10"/>
  <c r="L58" i="10"/>
  <c r="M54" i="10"/>
  <c r="M48" i="10"/>
  <c r="L47" i="10"/>
  <c r="M83" i="10"/>
  <c r="C81" i="42"/>
  <c r="L81" i="42" s="1"/>
  <c r="C67" i="42"/>
  <c r="C21" i="37"/>
  <c r="L21" i="37" s="1"/>
  <c r="C25" i="40"/>
  <c r="C122" i="39"/>
  <c r="L122" i="2"/>
  <c r="L122" i="38" s="1"/>
  <c r="L118" i="2"/>
  <c r="L118" i="38" s="1"/>
  <c r="L114" i="2"/>
  <c r="D111" i="38"/>
  <c r="E65" i="42"/>
  <c r="C55" i="42"/>
  <c r="C122" i="15"/>
  <c r="C123" i="2" s="1"/>
  <c r="L123" i="2" s="1"/>
  <c r="N120" i="2"/>
  <c r="N120" i="38" s="1"/>
  <c r="L117" i="2"/>
  <c r="L117" i="38" s="1"/>
  <c r="E61" i="42"/>
  <c r="E89" i="42"/>
  <c r="N119" i="2"/>
  <c r="N119" i="38" s="1"/>
  <c r="M115" i="2"/>
  <c r="K123" i="38"/>
  <c r="G123" i="38"/>
  <c r="M81" i="10"/>
  <c r="D81" i="42"/>
  <c r="M81" i="42" s="1"/>
  <c r="D60" i="42"/>
  <c r="D122" i="15"/>
  <c r="D123" i="2" s="1"/>
  <c r="M123" i="2" s="1"/>
  <c r="M122" i="2"/>
  <c r="M122" i="38" s="1"/>
  <c r="M119" i="2"/>
  <c r="M119" i="38" s="1"/>
  <c r="M114" i="2"/>
  <c r="L74" i="37"/>
  <c r="C74" i="38"/>
  <c r="J123" i="38"/>
  <c r="F123" i="38"/>
  <c r="C115" i="38"/>
  <c r="L73" i="2"/>
  <c r="C73" i="38"/>
  <c r="J24" i="53"/>
  <c r="E98" i="40"/>
  <c r="E99" i="37" s="1"/>
  <c r="N99" i="37" s="1"/>
  <c r="C26" i="37"/>
  <c r="L26" i="37" s="1"/>
  <c r="E25" i="40"/>
  <c r="E26" i="37" s="1"/>
  <c r="N26" i="37" s="1"/>
  <c r="D21" i="37"/>
  <c r="M21" i="37" s="1"/>
  <c r="N112" i="2"/>
  <c r="N111" i="2"/>
  <c r="N111" i="38" s="1"/>
  <c r="D122" i="39"/>
  <c r="C25" i="15"/>
  <c r="E25" i="15"/>
  <c r="E26" i="2" s="1"/>
  <c r="N26" i="2" s="1"/>
  <c r="D25" i="15"/>
  <c r="D26" i="2" s="1"/>
  <c r="M26" i="2" s="1"/>
  <c r="M86" i="10"/>
  <c r="L81" i="10"/>
  <c r="N52" i="10"/>
  <c r="N48" i="10"/>
  <c r="E49" i="42"/>
  <c r="M49" i="10"/>
  <c r="M96" i="10"/>
  <c r="D96" i="42"/>
  <c r="C95" i="42"/>
  <c r="L95" i="10"/>
  <c r="M92" i="10"/>
  <c r="D92" i="42"/>
  <c r="N66" i="10"/>
  <c r="E66" i="42"/>
  <c r="M65" i="10"/>
  <c r="D65" i="42"/>
  <c r="L64" i="10"/>
  <c r="C64" i="42"/>
  <c r="N62" i="10"/>
  <c r="E62" i="42"/>
  <c r="M61" i="10"/>
  <c r="D61" i="42"/>
  <c r="N58" i="10"/>
  <c r="E58" i="42"/>
  <c r="E45" i="42"/>
  <c r="N94" i="10"/>
  <c r="E94" i="42"/>
  <c r="L75" i="10"/>
  <c r="C75" i="42"/>
  <c r="M72" i="10"/>
  <c r="D72" i="42"/>
  <c r="D84" i="42"/>
  <c r="M84" i="42" s="1"/>
  <c r="D88" i="42"/>
  <c r="M88" i="10"/>
  <c r="C87" i="42"/>
  <c r="L87" i="10"/>
  <c r="C84" i="42"/>
  <c r="L84" i="42" s="1"/>
  <c r="L84" i="10"/>
  <c r="E82" i="42"/>
  <c r="N82" i="10"/>
  <c r="L80" i="10"/>
  <c r="N78" i="10"/>
  <c r="E78" i="42"/>
  <c r="M77" i="10"/>
  <c r="D77" i="42"/>
  <c r="L76" i="10"/>
  <c r="C76" i="42"/>
  <c r="N74" i="10"/>
  <c r="E74" i="42"/>
  <c r="M73" i="10"/>
  <c r="D73" i="42"/>
  <c r="L72" i="10"/>
  <c r="C72" i="42"/>
  <c r="D64" i="42"/>
  <c r="C59" i="42"/>
  <c r="E53" i="42"/>
  <c r="D75" i="2"/>
  <c r="M75" i="2" s="1"/>
  <c r="C123" i="38"/>
  <c r="L116" i="2"/>
  <c r="D51" i="40"/>
  <c r="D75" i="40" s="1"/>
  <c r="D76" i="37" s="1"/>
  <c r="M76" i="37" s="1"/>
  <c r="E122" i="38"/>
  <c r="N122" i="2"/>
  <c r="N122" i="38" s="1"/>
  <c r="M121" i="2"/>
  <c r="M121" i="38" s="1"/>
  <c r="D121" i="38"/>
  <c r="C120" i="38"/>
  <c r="L120" i="2"/>
  <c r="L120" i="38" s="1"/>
  <c r="E118" i="38"/>
  <c r="N118" i="2"/>
  <c r="N118" i="38" s="1"/>
  <c r="M117" i="2"/>
  <c r="M117" i="38" s="1"/>
  <c r="D117" i="38"/>
  <c r="E97" i="42"/>
  <c r="N97" i="10"/>
  <c r="E93" i="42"/>
  <c r="N93" i="10"/>
  <c r="L60" i="10"/>
  <c r="C60" i="42"/>
  <c r="D31" i="2"/>
  <c r="M31" i="2" s="1"/>
  <c r="D51" i="15"/>
  <c r="D52" i="2" s="1"/>
  <c r="M52" i="2" s="1"/>
  <c r="M97" i="10"/>
  <c r="D97" i="42"/>
  <c r="L96" i="10"/>
  <c r="C96" i="42"/>
  <c r="M93" i="10"/>
  <c r="D93" i="42"/>
  <c r="L92" i="10"/>
  <c r="C92" i="42"/>
  <c r="C83" i="42"/>
  <c r="L83" i="42" s="1"/>
  <c r="L83" i="10"/>
  <c r="N81" i="10"/>
  <c r="D76" i="42"/>
  <c r="M76" i="10"/>
  <c r="E73" i="42"/>
  <c r="N73" i="10"/>
  <c r="E77" i="42"/>
  <c r="M45" i="10"/>
  <c r="E90" i="42"/>
  <c r="N90" i="10"/>
  <c r="D89" i="42"/>
  <c r="M89" i="10"/>
  <c r="C88" i="42"/>
  <c r="L88" i="10"/>
  <c r="E86" i="42"/>
  <c r="N86" i="10"/>
  <c r="L56" i="10"/>
  <c r="C56" i="42"/>
  <c r="N54" i="10"/>
  <c r="E54" i="42"/>
  <c r="M53" i="10"/>
  <c r="D53" i="42"/>
  <c r="L52" i="10"/>
  <c r="C52" i="42"/>
  <c r="C79" i="42"/>
  <c r="C63" i="42"/>
  <c r="D52" i="42"/>
  <c r="C25" i="2"/>
  <c r="L25" i="2" s="1"/>
  <c r="E89" i="2"/>
  <c r="N89" i="2" s="1"/>
  <c r="E98" i="15"/>
  <c r="E99" i="2" s="1"/>
  <c r="N99" i="2" s="1"/>
  <c r="E122" i="39"/>
  <c r="E116" i="2"/>
  <c r="C51" i="40"/>
  <c r="C52" i="37" s="1"/>
  <c r="L52" i="37" s="1"/>
  <c r="C98" i="40"/>
  <c r="C99" i="37" s="1"/>
  <c r="L99" i="37" s="1"/>
  <c r="E114" i="38"/>
  <c r="N114" i="2"/>
  <c r="L112" i="2"/>
  <c r="L121" i="2"/>
  <c r="L121" i="38" s="1"/>
  <c r="M118" i="2"/>
  <c r="M118" i="38" s="1"/>
  <c r="N115" i="2"/>
  <c r="L113" i="2"/>
  <c r="C51" i="15"/>
  <c r="C52" i="2" s="1"/>
  <c r="L52" i="2" s="1"/>
  <c r="E51" i="15"/>
  <c r="E52" i="2" s="1"/>
  <c r="N52" i="2" s="1"/>
  <c r="D98" i="15"/>
  <c r="D99" i="2" s="1"/>
  <c r="M99" i="2" s="1"/>
  <c r="D84" i="2"/>
  <c r="M84" i="2" s="1"/>
  <c r="C98" i="15"/>
  <c r="C99" i="2" s="1"/>
  <c r="L99" i="2" s="1"/>
  <c r="D123" i="38"/>
  <c r="M116" i="2"/>
  <c r="E51" i="40"/>
  <c r="E75" i="40" s="1"/>
  <c r="E76" i="37" s="1"/>
  <c r="N76" i="37" s="1"/>
  <c r="D113" i="38"/>
  <c r="D98" i="40"/>
  <c r="D99" i="37" s="1"/>
  <c r="M99" i="37" s="1"/>
  <c r="N121" i="2"/>
  <c r="N121" i="38" s="1"/>
  <c r="M120" i="2"/>
  <c r="M120" i="38" s="1"/>
  <c r="L119" i="2"/>
  <c r="L119" i="38" s="1"/>
  <c r="N117" i="2"/>
  <c r="N117" i="38" s="1"/>
  <c r="N113" i="2"/>
  <c r="M112" i="2"/>
  <c r="L111" i="2"/>
  <c r="L111" i="38" s="1"/>
  <c r="H123" i="38"/>
  <c r="I24" i="53"/>
  <c r="L123" i="38" l="1"/>
  <c r="C99" i="15"/>
  <c r="C100" i="2" s="1"/>
  <c r="L100" i="2" s="1"/>
  <c r="C26" i="2"/>
  <c r="L26" i="2" s="1"/>
  <c r="E99" i="15"/>
  <c r="E100" i="2" s="1"/>
  <c r="N100" i="2" s="1"/>
  <c r="D99" i="15"/>
  <c r="D100" i="2" s="1"/>
  <c r="M100" i="2" s="1"/>
  <c r="E75" i="15"/>
  <c r="E76" i="2" s="1"/>
  <c r="N76" i="2" s="1"/>
  <c r="N76" i="38" s="1"/>
  <c r="M123" i="38"/>
  <c r="D52" i="37"/>
  <c r="M52" i="37" s="1"/>
  <c r="M52" i="38" s="1"/>
  <c r="D99" i="40"/>
  <c r="D75" i="15"/>
  <c r="D76" i="2" s="1"/>
  <c r="M76" i="2" s="1"/>
  <c r="M76" i="38" s="1"/>
  <c r="C75" i="40"/>
  <c r="C76" i="37" s="1"/>
  <c r="L76" i="37" s="1"/>
  <c r="E52" i="37"/>
  <c r="N52" i="37" s="1"/>
  <c r="N52" i="38" s="1"/>
  <c r="E99" i="40"/>
  <c r="E123" i="38"/>
  <c r="N116" i="2"/>
  <c r="N123" i="38" s="1"/>
  <c r="C75" i="15"/>
  <c r="C76" i="2" s="1"/>
  <c r="L76" i="2" s="1"/>
  <c r="C99" i="40"/>
  <c r="D90" i="44"/>
  <c r="E90" i="44"/>
  <c r="E91" i="41" s="1"/>
  <c r="N91" i="41" s="1"/>
  <c r="N98" i="41" s="1"/>
  <c r="N99" i="41" s="1"/>
  <c r="C90" i="44"/>
  <c r="C91" i="41" s="1"/>
  <c r="L91" i="41" s="1"/>
  <c r="L98" i="41" s="1"/>
  <c r="L99" i="41" s="1"/>
  <c r="D84" i="43"/>
  <c r="D84" i="45" s="1"/>
  <c r="E84" i="43"/>
  <c r="C84" i="43"/>
  <c r="C44" i="45"/>
  <c r="D44" i="45"/>
  <c r="E44" i="45"/>
  <c r="C46" i="45"/>
  <c r="D46" i="45"/>
  <c r="E46" i="45"/>
  <c r="C47" i="45"/>
  <c r="D47" i="45"/>
  <c r="E47" i="45"/>
  <c r="C48" i="45"/>
  <c r="D48" i="45"/>
  <c r="E48" i="45"/>
  <c r="C43" i="45"/>
  <c r="D43" i="45"/>
  <c r="E43" i="45"/>
  <c r="D42" i="45"/>
  <c r="E42" i="45"/>
  <c r="D7" i="45"/>
  <c r="E7" i="45"/>
  <c r="D49" i="43"/>
  <c r="D50" i="10" s="1"/>
  <c r="E49" i="43"/>
  <c r="E50" i="10" s="1"/>
  <c r="C49" i="43"/>
  <c r="C50" i="10" s="1"/>
  <c r="D45" i="43"/>
  <c r="D46" i="10" s="1"/>
  <c r="E45" i="43"/>
  <c r="E46" i="10" s="1"/>
  <c r="E46" i="42" s="1"/>
  <c r="C45" i="43"/>
  <c r="C46" i="10" s="1"/>
  <c r="D31" i="43"/>
  <c r="E31" i="43"/>
  <c r="E32" i="10" s="1"/>
  <c r="N32" i="10" s="1"/>
  <c r="C31" i="43"/>
  <c r="D56" i="43"/>
  <c r="D57" i="10" s="1"/>
  <c r="E56" i="43"/>
  <c r="E57" i="10" s="1"/>
  <c r="E57" i="42" s="1"/>
  <c r="C56" i="43"/>
  <c r="C57" i="10" s="1"/>
  <c r="D13" i="43"/>
  <c r="E13" i="43"/>
  <c r="E14" i="10" s="1"/>
  <c r="N14" i="10" s="1"/>
  <c r="N14" i="42" s="1"/>
  <c r="C13" i="43"/>
  <c r="C9" i="38"/>
  <c r="D9" i="38"/>
  <c r="E9" i="38"/>
  <c r="F9" i="38"/>
  <c r="G9" i="38"/>
  <c r="H9" i="38"/>
  <c r="I9" i="38"/>
  <c r="J9" i="38"/>
  <c r="K9" i="38"/>
  <c r="L9" i="38"/>
  <c r="M9" i="38"/>
  <c r="N9" i="38"/>
  <c r="C10" i="38"/>
  <c r="D10" i="38"/>
  <c r="E10" i="38"/>
  <c r="F10" i="38"/>
  <c r="G10" i="38"/>
  <c r="H10" i="38"/>
  <c r="I10" i="38"/>
  <c r="J10" i="38"/>
  <c r="K10" i="38"/>
  <c r="L10" i="38"/>
  <c r="M10" i="38"/>
  <c r="N10" i="38"/>
  <c r="C11" i="38"/>
  <c r="D11" i="38"/>
  <c r="E11" i="38"/>
  <c r="F11" i="38"/>
  <c r="G11" i="38"/>
  <c r="H11" i="38"/>
  <c r="I11" i="38"/>
  <c r="J11" i="38"/>
  <c r="K11" i="38"/>
  <c r="L11" i="38"/>
  <c r="M11" i="38"/>
  <c r="N11" i="38"/>
  <c r="C12" i="38"/>
  <c r="D12" i="38"/>
  <c r="E12" i="38"/>
  <c r="F12" i="38"/>
  <c r="G12" i="38"/>
  <c r="H12" i="38"/>
  <c r="I12" i="38"/>
  <c r="J12" i="38"/>
  <c r="K12" i="38"/>
  <c r="L12" i="38"/>
  <c r="M12" i="38"/>
  <c r="N12" i="38"/>
  <c r="C13" i="38"/>
  <c r="D13" i="38"/>
  <c r="E13" i="38"/>
  <c r="F13" i="38"/>
  <c r="G13" i="38"/>
  <c r="H13" i="38"/>
  <c r="I13" i="38"/>
  <c r="J13" i="38"/>
  <c r="K13" i="38"/>
  <c r="L13" i="38"/>
  <c r="M13" i="38"/>
  <c r="N13" i="38"/>
  <c r="C14" i="38"/>
  <c r="D14" i="38"/>
  <c r="E14" i="38"/>
  <c r="F14" i="38"/>
  <c r="G14" i="38"/>
  <c r="H14" i="38"/>
  <c r="I14" i="38"/>
  <c r="J14" i="38"/>
  <c r="K14" i="38"/>
  <c r="L14" i="38"/>
  <c r="M14" i="38"/>
  <c r="N14" i="38"/>
  <c r="C15" i="38"/>
  <c r="D15" i="38"/>
  <c r="E15" i="38"/>
  <c r="F15" i="38"/>
  <c r="G15" i="38"/>
  <c r="H15" i="38"/>
  <c r="I15" i="38"/>
  <c r="J15" i="38"/>
  <c r="K15" i="38"/>
  <c r="L15" i="38"/>
  <c r="M15" i="38"/>
  <c r="N15" i="38"/>
  <c r="C16" i="38"/>
  <c r="D16" i="38"/>
  <c r="E16" i="38"/>
  <c r="F16" i="38"/>
  <c r="G16" i="38"/>
  <c r="H16" i="38"/>
  <c r="I16" i="38"/>
  <c r="J16" i="38"/>
  <c r="K16" i="38"/>
  <c r="L16" i="38"/>
  <c r="M16" i="38"/>
  <c r="N16" i="38"/>
  <c r="C17" i="38"/>
  <c r="D17" i="38"/>
  <c r="E17" i="38"/>
  <c r="F17" i="38"/>
  <c r="G17" i="38"/>
  <c r="H17" i="38"/>
  <c r="I17" i="38"/>
  <c r="J17" i="38"/>
  <c r="K17" i="38"/>
  <c r="L17" i="38"/>
  <c r="M17" i="38"/>
  <c r="N17" i="38"/>
  <c r="C18" i="38"/>
  <c r="D18" i="38"/>
  <c r="E18" i="38"/>
  <c r="F18" i="38"/>
  <c r="G18" i="38"/>
  <c r="H18" i="38"/>
  <c r="I18" i="38"/>
  <c r="J18" i="38"/>
  <c r="K18" i="38"/>
  <c r="L18" i="38"/>
  <c r="M18" i="38"/>
  <c r="N18" i="38"/>
  <c r="C19" i="38"/>
  <c r="D19" i="38"/>
  <c r="E19" i="38"/>
  <c r="F19" i="38"/>
  <c r="G19" i="38"/>
  <c r="H19" i="38"/>
  <c r="I19" i="38"/>
  <c r="J19" i="38"/>
  <c r="K19" i="38"/>
  <c r="L19" i="38"/>
  <c r="M19" i="38"/>
  <c r="N19" i="38"/>
  <c r="C20" i="38"/>
  <c r="D20" i="38"/>
  <c r="E20" i="38"/>
  <c r="F20" i="38"/>
  <c r="G20" i="38"/>
  <c r="H20" i="38"/>
  <c r="I20" i="38"/>
  <c r="J20" i="38"/>
  <c r="K20" i="38"/>
  <c r="L20" i="38"/>
  <c r="M20" i="38"/>
  <c r="N20" i="38"/>
  <c r="C21" i="38"/>
  <c r="D21" i="38"/>
  <c r="E21" i="38"/>
  <c r="F21" i="38"/>
  <c r="G21" i="38"/>
  <c r="H21" i="38"/>
  <c r="I21" i="38"/>
  <c r="J21" i="38"/>
  <c r="K21" i="38"/>
  <c r="L21" i="38"/>
  <c r="M21" i="38"/>
  <c r="N21" i="38"/>
  <c r="C22" i="38"/>
  <c r="D22" i="38"/>
  <c r="E22" i="38"/>
  <c r="F22" i="38"/>
  <c r="G22" i="38"/>
  <c r="H22" i="38"/>
  <c r="I22" i="38"/>
  <c r="J22" i="38"/>
  <c r="K22" i="38"/>
  <c r="L22" i="38"/>
  <c r="M22" i="38"/>
  <c r="N22" i="38"/>
  <c r="C23" i="38"/>
  <c r="D23" i="38"/>
  <c r="E23" i="38"/>
  <c r="F23" i="38"/>
  <c r="G23" i="38"/>
  <c r="H23" i="38"/>
  <c r="I23" i="38"/>
  <c r="J23" i="38"/>
  <c r="K23" i="38"/>
  <c r="L23" i="38"/>
  <c r="M23" i="38"/>
  <c r="N23" i="38"/>
  <c r="C24" i="38"/>
  <c r="D24" i="38"/>
  <c r="E24" i="38"/>
  <c r="F24" i="38"/>
  <c r="G24" i="38"/>
  <c r="H24" i="38"/>
  <c r="I24" i="38"/>
  <c r="J24" i="38"/>
  <c r="K24" i="38"/>
  <c r="L24" i="38"/>
  <c r="M24" i="38"/>
  <c r="N24" i="38"/>
  <c r="C25" i="38"/>
  <c r="D25" i="38"/>
  <c r="E25" i="38"/>
  <c r="F25" i="38"/>
  <c r="G25" i="38"/>
  <c r="H25" i="38"/>
  <c r="I25" i="38"/>
  <c r="J25" i="38"/>
  <c r="K25" i="38"/>
  <c r="L25" i="38"/>
  <c r="M25" i="38"/>
  <c r="N25" i="38"/>
  <c r="C26" i="38"/>
  <c r="D26" i="38"/>
  <c r="E26" i="38"/>
  <c r="F26" i="38"/>
  <c r="G26" i="38"/>
  <c r="H26" i="38"/>
  <c r="I26" i="38"/>
  <c r="J26" i="38"/>
  <c r="K26" i="38"/>
  <c r="L26" i="38"/>
  <c r="M26" i="38"/>
  <c r="N26" i="38"/>
  <c r="C27" i="38"/>
  <c r="D27" i="38"/>
  <c r="E27" i="38"/>
  <c r="F27" i="38"/>
  <c r="G27" i="38"/>
  <c r="H27" i="38"/>
  <c r="I27" i="38"/>
  <c r="J27" i="38"/>
  <c r="K27" i="38"/>
  <c r="L27" i="38"/>
  <c r="M27" i="38"/>
  <c r="N27" i="38"/>
  <c r="C28" i="38"/>
  <c r="D28" i="38"/>
  <c r="E28" i="38"/>
  <c r="F28" i="38"/>
  <c r="G28" i="38"/>
  <c r="H28" i="38"/>
  <c r="I28" i="38"/>
  <c r="J28" i="38"/>
  <c r="K28" i="38"/>
  <c r="L28" i="38"/>
  <c r="M28" i="38"/>
  <c r="N28" i="38"/>
  <c r="C29" i="38"/>
  <c r="D29" i="38"/>
  <c r="E29" i="38"/>
  <c r="F29" i="38"/>
  <c r="G29" i="38"/>
  <c r="H29" i="38"/>
  <c r="I29" i="38"/>
  <c r="J29" i="38"/>
  <c r="K29" i="38"/>
  <c r="L29" i="38"/>
  <c r="M29" i="38"/>
  <c r="N29" i="38"/>
  <c r="C30" i="38"/>
  <c r="D30" i="38"/>
  <c r="E30" i="38"/>
  <c r="F30" i="38"/>
  <c r="G30" i="38"/>
  <c r="H30" i="38"/>
  <c r="I30" i="38"/>
  <c r="J30" i="38"/>
  <c r="K30" i="38"/>
  <c r="L30" i="38"/>
  <c r="M30" i="38"/>
  <c r="N30" i="38"/>
  <c r="C31" i="38"/>
  <c r="D31" i="38"/>
  <c r="E31" i="38"/>
  <c r="F31" i="38"/>
  <c r="G31" i="38"/>
  <c r="H31" i="38"/>
  <c r="I31" i="38"/>
  <c r="J31" i="38"/>
  <c r="K31" i="38"/>
  <c r="L31" i="38"/>
  <c r="M31" i="38"/>
  <c r="N31" i="38"/>
  <c r="C32" i="38"/>
  <c r="D32" i="38"/>
  <c r="E32" i="38"/>
  <c r="F32" i="38"/>
  <c r="G32" i="38"/>
  <c r="H32" i="38"/>
  <c r="I32" i="38"/>
  <c r="J32" i="38"/>
  <c r="K32" i="38"/>
  <c r="L32" i="38"/>
  <c r="M32" i="38"/>
  <c r="N32" i="38"/>
  <c r="C33" i="38"/>
  <c r="D33" i="38"/>
  <c r="E33" i="38"/>
  <c r="F33" i="38"/>
  <c r="G33" i="38"/>
  <c r="H33" i="38"/>
  <c r="I33" i="38"/>
  <c r="J33" i="38"/>
  <c r="K33" i="38"/>
  <c r="L33" i="38"/>
  <c r="M33" i="38"/>
  <c r="N33" i="38"/>
  <c r="C34" i="38"/>
  <c r="D34" i="38"/>
  <c r="E34" i="38"/>
  <c r="F34" i="38"/>
  <c r="G34" i="38"/>
  <c r="H34" i="38"/>
  <c r="I34" i="38"/>
  <c r="J34" i="38"/>
  <c r="K34" i="38"/>
  <c r="L34" i="38"/>
  <c r="M34" i="38"/>
  <c r="N34" i="38"/>
  <c r="C35" i="38"/>
  <c r="D35" i="38"/>
  <c r="E35" i="38"/>
  <c r="F35" i="38"/>
  <c r="G35" i="38"/>
  <c r="H35" i="38"/>
  <c r="I35" i="38"/>
  <c r="J35" i="38"/>
  <c r="K35" i="38"/>
  <c r="L35" i="38"/>
  <c r="M35" i="38"/>
  <c r="N35" i="38"/>
  <c r="C36" i="38"/>
  <c r="D36" i="38"/>
  <c r="E36" i="38"/>
  <c r="F36" i="38"/>
  <c r="G36" i="38"/>
  <c r="H36" i="38"/>
  <c r="I36" i="38"/>
  <c r="J36" i="38"/>
  <c r="K36" i="38"/>
  <c r="L36" i="38"/>
  <c r="M36" i="38"/>
  <c r="N36" i="38"/>
  <c r="C37" i="38"/>
  <c r="D37" i="38"/>
  <c r="E37" i="38"/>
  <c r="F37" i="38"/>
  <c r="G37" i="38"/>
  <c r="H37" i="38"/>
  <c r="I37" i="38"/>
  <c r="J37" i="38"/>
  <c r="K37" i="38"/>
  <c r="L37" i="38"/>
  <c r="M37" i="38"/>
  <c r="N37" i="38"/>
  <c r="C38" i="38"/>
  <c r="D38" i="38"/>
  <c r="E38" i="38"/>
  <c r="F38" i="38"/>
  <c r="G38" i="38"/>
  <c r="H38" i="38"/>
  <c r="I38" i="38"/>
  <c r="J38" i="38"/>
  <c r="K38" i="38"/>
  <c r="L38" i="38"/>
  <c r="M38" i="38"/>
  <c r="N38" i="38"/>
  <c r="C39" i="38"/>
  <c r="D39" i="38"/>
  <c r="E39" i="38"/>
  <c r="F39" i="38"/>
  <c r="G39" i="38"/>
  <c r="H39" i="38"/>
  <c r="I39" i="38"/>
  <c r="J39" i="38"/>
  <c r="K39" i="38"/>
  <c r="L39" i="38"/>
  <c r="M39" i="38"/>
  <c r="N39" i="38"/>
  <c r="C40" i="38"/>
  <c r="D40" i="38"/>
  <c r="E40" i="38"/>
  <c r="F40" i="38"/>
  <c r="G40" i="38"/>
  <c r="H40" i="38"/>
  <c r="I40" i="38"/>
  <c r="J40" i="38"/>
  <c r="K40" i="38"/>
  <c r="L40" i="38"/>
  <c r="M40" i="38"/>
  <c r="N40" i="38"/>
  <c r="C41" i="38"/>
  <c r="D41" i="38"/>
  <c r="E41" i="38"/>
  <c r="F41" i="38"/>
  <c r="G41" i="38"/>
  <c r="H41" i="38"/>
  <c r="I41" i="38"/>
  <c r="J41" i="38"/>
  <c r="K41" i="38"/>
  <c r="L41" i="38"/>
  <c r="M41" i="38"/>
  <c r="N41" i="38"/>
  <c r="C42" i="38"/>
  <c r="D42" i="38"/>
  <c r="E42" i="38"/>
  <c r="F42" i="38"/>
  <c r="G42" i="38"/>
  <c r="H42" i="38"/>
  <c r="I42" i="38"/>
  <c r="J42" i="38"/>
  <c r="K42" i="38"/>
  <c r="L42" i="38"/>
  <c r="M42" i="38"/>
  <c r="N42" i="38"/>
  <c r="C43" i="38"/>
  <c r="D43" i="38"/>
  <c r="E43" i="38"/>
  <c r="F43" i="38"/>
  <c r="G43" i="38"/>
  <c r="H43" i="38"/>
  <c r="I43" i="38"/>
  <c r="J43" i="38"/>
  <c r="K43" i="38"/>
  <c r="L43" i="38"/>
  <c r="M43" i="38"/>
  <c r="N43" i="38"/>
  <c r="C44" i="38"/>
  <c r="D44" i="38"/>
  <c r="E44" i="38"/>
  <c r="F44" i="38"/>
  <c r="G44" i="38"/>
  <c r="H44" i="38"/>
  <c r="I44" i="38"/>
  <c r="J44" i="38"/>
  <c r="K44" i="38"/>
  <c r="L44" i="38"/>
  <c r="M44" i="38"/>
  <c r="N44" i="38"/>
  <c r="C45" i="38"/>
  <c r="D45" i="38"/>
  <c r="E45" i="38"/>
  <c r="F45" i="38"/>
  <c r="G45" i="38"/>
  <c r="H45" i="38"/>
  <c r="I45" i="38"/>
  <c r="J45" i="38"/>
  <c r="K45" i="38"/>
  <c r="L45" i="38"/>
  <c r="M45" i="38"/>
  <c r="N45" i="38"/>
  <c r="C46" i="38"/>
  <c r="D46" i="38"/>
  <c r="E46" i="38"/>
  <c r="F46" i="38"/>
  <c r="G46" i="38"/>
  <c r="H46" i="38"/>
  <c r="I46" i="38"/>
  <c r="J46" i="38"/>
  <c r="K46" i="38"/>
  <c r="L46" i="38"/>
  <c r="M46" i="38"/>
  <c r="N46" i="38"/>
  <c r="C47" i="38"/>
  <c r="D47" i="38"/>
  <c r="E47" i="38"/>
  <c r="F47" i="38"/>
  <c r="G47" i="38"/>
  <c r="H47" i="38"/>
  <c r="I47" i="38"/>
  <c r="J47" i="38"/>
  <c r="K47" i="38"/>
  <c r="L47" i="38"/>
  <c r="M47" i="38"/>
  <c r="N47" i="38"/>
  <c r="C48" i="38"/>
  <c r="D48" i="38"/>
  <c r="E48" i="38"/>
  <c r="F48" i="38"/>
  <c r="G48" i="38"/>
  <c r="H48" i="38"/>
  <c r="I48" i="38"/>
  <c r="J48" i="38"/>
  <c r="K48" i="38"/>
  <c r="L48" i="38"/>
  <c r="M48" i="38"/>
  <c r="N48" i="38"/>
  <c r="C49" i="38"/>
  <c r="D49" i="38"/>
  <c r="E49" i="38"/>
  <c r="F49" i="38"/>
  <c r="G49" i="38"/>
  <c r="H49" i="38"/>
  <c r="I49" i="38"/>
  <c r="J49" i="38"/>
  <c r="K49" i="38"/>
  <c r="L49" i="38"/>
  <c r="M49" i="38"/>
  <c r="N49" i="38"/>
  <c r="C50" i="38"/>
  <c r="D50" i="38"/>
  <c r="E50" i="38"/>
  <c r="F50" i="38"/>
  <c r="G50" i="38"/>
  <c r="H50" i="38"/>
  <c r="I50" i="38"/>
  <c r="J50" i="38"/>
  <c r="K50" i="38"/>
  <c r="L50" i="38"/>
  <c r="M50" i="38"/>
  <c r="N50" i="38"/>
  <c r="C51" i="38"/>
  <c r="D51" i="38"/>
  <c r="E51" i="38"/>
  <c r="F51" i="38"/>
  <c r="G51" i="38"/>
  <c r="H51" i="38"/>
  <c r="I51" i="38"/>
  <c r="J51" i="38"/>
  <c r="K51" i="38"/>
  <c r="L51" i="38"/>
  <c r="M51" i="38"/>
  <c r="N51" i="38"/>
  <c r="C52" i="38"/>
  <c r="F52" i="38"/>
  <c r="G52" i="38"/>
  <c r="H52" i="38"/>
  <c r="I52" i="38"/>
  <c r="J52" i="38"/>
  <c r="K52" i="38"/>
  <c r="L52" i="38"/>
  <c r="C53" i="38"/>
  <c r="D53" i="38"/>
  <c r="E53" i="38"/>
  <c r="F53" i="38"/>
  <c r="G53" i="38"/>
  <c r="H53" i="38"/>
  <c r="I53" i="38"/>
  <c r="J53" i="38"/>
  <c r="K53" i="38"/>
  <c r="L53" i="38"/>
  <c r="M53" i="38"/>
  <c r="N53" i="38"/>
  <c r="C54" i="38"/>
  <c r="D54" i="38"/>
  <c r="E54" i="38"/>
  <c r="F54" i="38"/>
  <c r="G54" i="38"/>
  <c r="H54" i="38"/>
  <c r="I54" i="38"/>
  <c r="J54" i="38"/>
  <c r="K54" i="38"/>
  <c r="L54" i="38"/>
  <c r="M54" i="38"/>
  <c r="N54" i="38"/>
  <c r="C55" i="38"/>
  <c r="D55" i="38"/>
  <c r="E55" i="38"/>
  <c r="F55" i="38"/>
  <c r="G55" i="38"/>
  <c r="H55" i="38"/>
  <c r="I55" i="38"/>
  <c r="J55" i="38"/>
  <c r="K55" i="38"/>
  <c r="L55" i="38"/>
  <c r="M55" i="38"/>
  <c r="N55" i="38"/>
  <c r="C56" i="38"/>
  <c r="D56" i="38"/>
  <c r="E56" i="38"/>
  <c r="F56" i="38"/>
  <c r="G56" i="38"/>
  <c r="H56" i="38"/>
  <c r="I56" i="38"/>
  <c r="J56" i="38"/>
  <c r="K56" i="38"/>
  <c r="L56" i="38"/>
  <c r="M56" i="38"/>
  <c r="N56" i="38"/>
  <c r="C57" i="38"/>
  <c r="D57" i="38"/>
  <c r="E57" i="38"/>
  <c r="F57" i="38"/>
  <c r="G57" i="38"/>
  <c r="H57" i="38"/>
  <c r="I57" i="38"/>
  <c r="J57" i="38"/>
  <c r="K57" i="38"/>
  <c r="L57" i="38"/>
  <c r="M57" i="38"/>
  <c r="N57" i="38"/>
  <c r="C58" i="38"/>
  <c r="D58" i="38"/>
  <c r="E58" i="38"/>
  <c r="F58" i="38"/>
  <c r="G58" i="38"/>
  <c r="H58" i="38"/>
  <c r="I58" i="38"/>
  <c r="J58" i="38"/>
  <c r="K58" i="38"/>
  <c r="L58" i="38"/>
  <c r="M58" i="38"/>
  <c r="N58" i="38"/>
  <c r="C59" i="38"/>
  <c r="D59" i="38"/>
  <c r="E59" i="38"/>
  <c r="F59" i="38"/>
  <c r="G59" i="38"/>
  <c r="H59" i="38"/>
  <c r="I59" i="38"/>
  <c r="J59" i="38"/>
  <c r="K59" i="38"/>
  <c r="L59" i="38"/>
  <c r="M59" i="38"/>
  <c r="N59" i="38"/>
  <c r="C60" i="38"/>
  <c r="D60" i="38"/>
  <c r="E60" i="38"/>
  <c r="F60" i="38"/>
  <c r="G60" i="38"/>
  <c r="H60" i="38"/>
  <c r="I60" i="38"/>
  <c r="J60" i="38"/>
  <c r="K60" i="38"/>
  <c r="L60" i="38"/>
  <c r="M60" i="38"/>
  <c r="N60" i="38"/>
  <c r="C61" i="38"/>
  <c r="D61" i="38"/>
  <c r="E61" i="38"/>
  <c r="F61" i="38"/>
  <c r="G61" i="38"/>
  <c r="H61" i="38"/>
  <c r="I61" i="38"/>
  <c r="J61" i="38"/>
  <c r="K61" i="38"/>
  <c r="L61" i="38"/>
  <c r="M61" i="38"/>
  <c r="N61" i="38"/>
  <c r="C62" i="38"/>
  <c r="D62" i="38"/>
  <c r="E62" i="38"/>
  <c r="F62" i="38"/>
  <c r="G62" i="38"/>
  <c r="H62" i="38"/>
  <c r="I62" i="38"/>
  <c r="J62" i="38"/>
  <c r="K62" i="38"/>
  <c r="L62" i="38"/>
  <c r="M62" i="38"/>
  <c r="N62" i="38"/>
  <c r="C63" i="38"/>
  <c r="D63" i="38"/>
  <c r="E63" i="38"/>
  <c r="F63" i="38"/>
  <c r="G63" i="38"/>
  <c r="H63" i="38"/>
  <c r="I63" i="38"/>
  <c r="J63" i="38"/>
  <c r="K63" i="38"/>
  <c r="L63" i="38"/>
  <c r="M63" i="38"/>
  <c r="N63" i="38"/>
  <c r="C64" i="38"/>
  <c r="D64" i="38"/>
  <c r="E64" i="38"/>
  <c r="F64" i="38"/>
  <c r="G64" i="38"/>
  <c r="H64" i="38"/>
  <c r="I64" i="38"/>
  <c r="J64" i="38"/>
  <c r="K64" i="38"/>
  <c r="L64" i="38"/>
  <c r="M64" i="38"/>
  <c r="N64" i="38"/>
  <c r="C65" i="38"/>
  <c r="D65" i="38"/>
  <c r="E65" i="38"/>
  <c r="F65" i="38"/>
  <c r="G65" i="38"/>
  <c r="H65" i="38"/>
  <c r="I65" i="38"/>
  <c r="J65" i="38"/>
  <c r="K65" i="38"/>
  <c r="L65" i="38"/>
  <c r="M65" i="38"/>
  <c r="N65" i="38"/>
  <c r="C66" i="38"/>
  <c r="D66" i="38"/>
  <c r="E66" i="38"/>
  <c r="F66" i="38"/>
  <c r="G66" i="38"/>
  <c r="H66" i="38"/>
  <c r="I66" i="38"/>
  <c r="J66" i="38"/>
  <c r="K66" i="38"/>
  <c r="L66" i="38"/>
  <c r="M66" i="38"/>
  <c r="N66" i="38"/>
  <c r="C67" i="38"/>
  <c r="D67" i="38"/>
  <c r="E67" i="38"/>
  <c r="F67" i="38"/>
  <c r="G67" i="38"/>
  <c r="H67" i="38"/>
  <c r="I67" i="38"/>
  <c r="J67" i="38"/>
  <c r="K67" i="38"/>
  <c r="L67" i="38"/>
  <c r="M67" i="38"/>
  <c r="N67" i="38"/>
  <c r="C68" i="38"/>
  <c r="D68" i="38"/>
  <c r="E68" i="38"/>
  <c r="F68" i="38"/>
  <c r="G68" i="38"/>
  <c r="H68" i="38"/>
  <c r="I68" i="38"/>
  <c r="J68" i="38"/>
  <c r="K68" i="38"/>
  <c r="L68" i="38"/>
  <c r="M68" i="38"/>
  <c r="N68" i="38"/>
  <c r="C69" i="38"/>
  <c r="D69" i="38"/>
  <c r="E69" i="38"/>
  <c r="F69" i="38"/>
  <c r="G69" i="38"/>
  <c r="H69" i="38"/>
  <c r="I69" i="38"/>
  <c r="J69" i="38"/>
  <c r="K69" i="38"/>
  <c r="L69" i="38"/>
  <c r="M69" i="38"/>
  <c r="N69" i="38"/>
  <c r="C70" i="38"/>
  <c r="D70" i="38"/>
  <c r="E70" i="38"/>
  <c r="F70" i="38"/>
  <c r="G70" i="38"/>
  <c r="H70" i="38"/>
  <c r="I70" i="38"/>
  <c r="J70" i="38"/>
  <c r="K70" i="38"/>
  <c r="L70" i="38"/>
  <c r="M70" i="38"/>
  <c r="N70" i="38"/>
  <c r="C71" i="38"/>
  <c r="D71" i="38"/>
  <c r="E71" i="38"/>
  <c r="F71" i="38"/>
  <c r="G71" i="38"/>
  <c r="H71" i="38"/>
  <c r="I71" i="38"/>
  <c r="J71" i="38"/>
  <c r="K71" i="38"/>
  <c r="L71" i="38"/>
  <c r="M71" i="38"/>
  <c r="N71" i="38"/>
  <c r="C72" i="38"/>
  <c r="D72" i="38"/>
  <c r="E72" i="38"/>
  <c r="F72" i="38"/>
  <c r="G72" i="38"/>
  <c r="H72" i="38"/>
  <c r="I72" i="38"/>
  <c r="J72" i="38"/>
  <c r="K72" i="38"/>
  <c r="L72" i="38"/>
  <c r="M72" i="38"/>
  <c r="N72" i="38"/>
  <c r="D73" i="38"/>
  <c r="E73" i="38"/>
  <c r="I73" i="38"/>
  <c r="J73" i="38"/>
  <c r="K73" i="38"/>
  <c r="L73" i="38"/>
  <c r="M73" i="38"/>
  <c r="N73" i="38"/>
  <c r="D74" i="38"/>
  <c r="E74" i="38"/>
  <c r="F74" i="38"/>
  <c r="G74" i="38"/>
  <c r="H74" i="38"/>
  <c r="I74" i="38"/>
  <c r="J74" i="38"/>
  <c r="K74" i="38"/>
  <c r="L74" i="38"/>
  <c r="M74" i="38"/>
  <c r="N74" i="38"/>
  <c r="C75" i="38"/>
  <c r="D75" i="38"/>
  <c r="E75" i="38"/>
  <c r="F75" i="38"/>
  <c r="G75" i="38"/>
  <c r="H75" i="38"/>
  <c r="I75" i="38"/>
  <c r="J75" i="38"/>
  <c r="K75" i="38"/>
  <c r="L75" i="38"/>
  <c r="M75" i="38"/>
  <c r="N75" i="38"/>
  <c r="D76" i="38"/>
  <c r="F76" i="38"/>
  <c r="G76" i="38"/>
  <c r="H76" i="38"/>
  <c r="I76" i="38"/>
  <c r="J76" i="38"/>
  <c r="K76" i="38"/>
  <c r="C77" i="38"/>
  <c r="D77" i="38"/>
  <c r="E77" i="38"/>
  <c r="F77" i="38"/>
  <c r="G77" i="38"/>
  <c r="H77" i="38"/>
  <c r="I77" i="38"/>
  <c r="J77" i="38"/>
  <c r="K77" i="38"/>
  <c r="L77" i="38"/>
  <c r="M77" i="38"/>
  <c r="N77" i="38"/>
  <c r="C78" i="38"/>
  <c r="D78" i="38"/>
  <c r="E78" i="38"/>
  <c r="F78" i="38"/>
  <c r="G78" i="38"/>
  <c r="H78" i="38"/>
  <c r="I78" i="38"/>
  <c r="J78" i="38"/>
  <c r="K78" i="38"/>
  <c r="L78" i="38"/>
  <c r="M78" i="38"/>
  <c r="N78" i="38"/>
  <c r="C79" i="38"/>
  <c r="D79" i="38"/>
  <c r="E79" i="38"/>
  <c r="F79" i="38"/>
  <c r="G79" i="38"/>
  <c r="H79" i="38"/>
  <c r="I79" i="38"/>
  <c r="J79" i="38"/>
  <c r="K79" i="38"/>
  <c r="L79" i="38"/>
  <c r="M79" i="38"/>
  <c r="N79" i="38"/>
  <c r="C80" i="38"/>
  <c r="D80" i="38"/>
  <c r="E80" i="38"/>
  <c r="F80" i="38"/>
  <c r="G80" i="38"/>
  <c r="H80" i="38"/>
  <c r="I80" i="38"/>
  <c r="J80" i="38"/>
  <c r="K80" i="38"/>
  <c r="L80" i="38"/>
  <c r="M80" i="38"/>
  <c r="N80" i="38"/>
  <c r="C81" i="38"/>
  <c r="D81" i="38"/>
  <c r="E81" i="38"/>
  <c r="F81" i="38"/>
  <c r="G81" i="38"/>
  <c r="H81" i="38"/>
  <c r="I81" i="38"/>
  <c r="J81" i="38"/>
  <c r="K81" i="38"/>
  <c r="L81" i="38"/>
  <c r="M81" i="38"/>
  <c r="N81" i="38"/>
  <c r="C82" i="38"/>
  <c r="D82" i="38"/>
  <c r="E82" i="38"/>
  <c r="F82" i="38"/>
  <c r="G82" i="38"/>
  <c r="H82" i="38"/>
  <c r="I82" i="38"/>
  <c r="J82" i="38"/>
  <c r="K82" i="38"/>
  <c r="L82" i="38"/>
  <c r="M82" i="38"/>
  <c r="N82" i="38"/>
  <c r="C83" i="38"/>
  <c r="D83" i="38"/>
  <c r="E83" i="38"/>
  <c r="F83" i="38"/>
  <c r="G83" i="38"/>
  <c r="H83" i="38"/>
  <c r="I83" i="38"/>
  <c r="J83" i="38"/>
  <c r="K83" i="38"/>
  <c r="L83" i="38"/>
  <c r="M83" i="38"/>
  <c r="N83" i="38"/>
  <c r="C84" i="38"/>
  <c r="D84" i="38"/>
  <c r="E84" i="38"/>
  <c r="F84" i="38"/>
  <c r="G84" i="38"/>
  <c r="H84" i="38"/>
  <c r="I84" i="38"/>
  <c r="J84" i="38"/>
  <c r="K84" i="38"/>
  <c r="L84" i="38"/>
  <c r="M84" i="38"/>
  <c r="N84" i="38"/>
  <c r="C85" i="38"/>
  <c r="D85" i="38"/>
  <c r="E85" i="38"/>
  <c r="F85" i="38"/>
  <c r="G85" i="38"/>
  <c r="H85" i="38"/>
  <c r="I85" i="38"/>
  <c r="J85" i="38"/>
  <c r="K85" i="38"/>
  <c r="L85" i="38"/>
  <c r="M85" i="38"/>
  <c r="N85" i="38"/>
  <c r="C86" i="38"/>
  <c r="D86" i="38"/>
  <c r="E86" i="38"/>
  <c r="F86" i="38"/>
  <c r="G86" i="38"/>
  <c r="H86" i="38"/>
  <c r="I86" i="38"/>
  <c r="J86" i="38"/>
  <c r="K86" i="38"/>
  <c r="L86" i="38"/>
  <c r="M86" i="38"/>
  <c r="N86" i="38"/>
  <c r="C87" i="38"/>
  <c r="D87" i="38"/>
  <c r="E87" i="38"/>
  <c r="F87" i="38"/>
  <c r="G87" i="38"/>
  <c r="H87" i="38"/>
  <c r="I87" i="38"/>
  <c r="J87" i="38"/>
  <c r="K87" i="38"/>
  <c r="L87" i="38"/>
  <c r="M87" i="38"/>
  <c r="N87" i="38"/>
  <c r="C88" i="38"/>
  <c r="D88" i="38"/>
  <c r="E88" i="38"/>
  <c r="F88" i="38"/>
  <c r="G88" i="38"/>
  <c r="H88" i="38"/>
  <c r="I88" i="38"/>
  <c r="J88" i="38"/>
  <c r="K88" i="38"/>
  <c r="L88" i="38"/>
  <c r="M88" i="38"/>
  <c r="N88" i="38"/>
  <c r="C89" i="38"/>
  <c r="D89" i="38"/>
  <c r="E89" i="38"/>
  <c r="F89" i="38"/>
  <c r="G89" i="38"/>
  <c r="H89" i="38"/>
  <c r="I89" i="38"/>
  <c r="J89" i="38"/>
  <c r="K89" i="38"/>
  <c r="L89" i="38"/>
  <c r="M89" i="38"/>
  <c r="N89" i="38"/>
  <c r="C90" i="38"/>
  <c r="D90" i="38"/>
  <c r="E90" i="38"/>
  <c r="F90" i="38"/>
  <c r="G90" i="38"/>
  <c r="H90" i="38"/>
  <c r="I90" i="38"/>
  <c r="J90" i="38"/>
  <c r="K90" i="38"/>
  <c r="L90" i="38"/>
  <c r="M90" i="38"/>
  <c r="N90" i="38"/>
  <c r="C91" i="38"/>
  <c r="D91" i="38"/>
  <c r="E91" i="38"/>
  <c r="F91" i="38"/>
  <c r="G91" i="38"/>
  <c r="H91" i="38"/>
  <c r="I91" i="38"/>
  <c r="J91" i="38"/>
  <c r="K91" i="38"/>
  <c r="L91" i="38"/>
  <c r="M91" i="38"/>
  <c r="N91" i="38"/>
  <c r="C92" i="38"/>
  <c r="D92" i="38"/>
  <c r="E92" i="38"/>
  <c r="F92" i="38"/>
  <c r="G92" i="38"/>
  <c r="H92" i="38"/>
  <c r="I92" i="38"/>
  <c r="J92" i="38"/>
  <c r="K92" i="38"/>
  <c r="L92" i="38"/>
  <c r="M92" i="38"/>
  <c r="N92" i="38"/>
  <c r="C93" i="38"/>
  <c r="D93" i="38"/>
  <c r="E93" i="38"/>
  <c r="F93" i="38"/>
  <c r="G93" i="38"/>
  <c r="H93" i="38"/>
  <c r="I93" i="38"/>
  <c r="J93" i="38"/>
  <c r="K93" i="38"/>
  <c r="L93" i="38"/>
  <c r="M93" i="38"/>
  <c r="N93" i="38"/>
  <c r="C94" i="38"/>
  <c r="D94" i="38"/>
  <c r="E94" i="38"/>
  <c r="F94" i="38"/>
  <c r="G94" i="38"/>
  <c r="H94" i="38"/>
  <c r="I94" i="38"/>
  <c r="J94" i="38"/>
  <c r="K94" i="38"/>
  <c r="L94" i="38"/>
  <c r="M94" i="38"/>
  <c r="N94" i="38"/>
  <c r="C95" i="38"/>
  <c r="D95" i="38"/>
  <c r="E95" i="38"/>
  <c r="F95" i="38"/>
  <c r="G95" i="38"/>
  <c r="H95" i="38"/>
  <c r="I95" i="38"/>
  <c r="J95" i="38"/>
  <c r="K95" i="38"/>
  <c r="L95" i="38"/>
  <c r="M95" i="38"/>
  <c r="N95" i="38"/>
  <c r="C96" i="38"/>
  <c r="D96" i="38"/>
  <c r="E96" i="38"/>
  <c r="F96" i="38"/>
  <c r="G96" i="38"/>
  <c r="H96" i="38"/>
  <c r="I96" i="38"/>
  <c r="J96" i="38"/>
  <c r="K96" i="38"/>
  <c r="L96" i="38"/>
  <c r="M96" i="38"/>
  <c r="N96" i="38"/>
  <c r="C97" i="38"/>
  <c r="D97" i="38"/>
  <c r="E97" i="38"/>
  <c r="F97" i="38"/>
  <c r="G97" i="38"/>
  <c r="H97" i="38"/>
  <c r="I97" i="38"/>
  <c r="J97" i="38"/>
  <c r="K97" i="38"/>
  <c r="L97" i="38"/>
  <c r="M97" i="38"/>
  <c r="N97" i="38"/>
  <c r="C98" i="38"/>
  <c r="D98" i="38"/>
  <c r="E98" i="38"/>
  <c r="F98" i="38"/>
  <c r="G98" i="38"/>
  <c r="H98" i="38"/>
  <c r="I98" i="38"/>
  <c r="J98" i="38"/>
  <c r="K98" i="38"/>
  <c r="L98" i="38"/>
  <c r="M98" i="38"/>
  <c r="N98" i="38"/>
  <c r="C99" i="38"/>
  <c r="D99" i="38"/>
  <c r="E99" i="38"/>
  <c r="F99" i="38"/>
  <c r="G99" i="38"/>
  <c r="H99" i="38"/>
  <c r="I99" i="38"/>
  <c r="J99" i="38"/>
  <c r="K99" i="38"/>
  <c r="L99" i="38"/>
  <c r="M99" i="38"/>
  <c r="N99" i="38"/>
  <c r="F100" i="38"/>
  <c r="F124" i="38" s="1"/>
  <c r="G100" i="38"/>
  <c r="G124" i="38" s="1"/>
  <c r="H100" i="38"/>
  <c r="H124" i="38" s="1"/>
  <c r="I100" i="38"/>
  <c r="I124" i="38" s="1"/>
  <c r="J100" i="38"/>
  <c r="J124" i="38" s="1"/>
  <c r="K100" i="38"/>
  <c r="K124" i="38" s="1"/>
  <c r="D8" i="38"/>
  <c r="E8" i="38"/>
  <c r="F8" i="38"/>
  <c r="G8" i="38"/>
  <c r="H8" i="38"/>
  <c r="I8" i="38"/>
  <c r="J8" i="38"/>
  <c r="K8" i="38"/>
  <c r="L8" i="38"/>
  <c r="M8" i="38"/>
  <c r="N8" i="38"/>
  <c r="C8" i="38"/>
  <c r="C8" i="39"/>
  <c r="D8" i="39"/>
  <c r="E8" i="39"/>
  <c r="C9" i="39"/>
  <c r="D9" i="39"/>
  <c r="E9" i="39"/>
  <c r="C10" i="39"/>
  <c r="D10" i="39"/>
  <c r="E10" i="39"/>
  <c r="C11" i="39"/>
  <c r="D11" i="39"/>
  <c r="E11" i="39"/>
  <c r="C12" i="39"/>
  <c r="D12" i="39"/>
  <c r="E12" i="39"/>
  <c r="C13" i="39"/>
  <c r="D13" i="39"/>
  <c r="E13" i="39"/>
  <c r="C14" i="39"/>
  <c r="D14" i="39"/>
  <c r="E14" i="39"/>
  <c r="C15" i="39"/>
  <c r="D15" i="39"/>
  <c r="E15" i="39"/>
  <c r="C16" i="39"/>
  <c r="D16" i="39"/>
  <c r="E16" i="39"/>
  <c r="C17" i="39"/>
  <c r="D17" i="39"/>
  <c r="E17" i="39"/>
  <c r="C18" i="39"/>
  <c r="D18" i="39"/>
  <c r="E18" i="39"/>
  <c r="C19" i="39"/>
  <c r="D19" i="39"/>
  <c r="E19" i="39"/>
  <c r="C20" i="39"/>
  <c r="D20" i="39"/>
  <c r="E20" i="39"/>
  <c r="C21" i="39"/>
  <c r="D21" i="39"/>
  <c r="E21" i="39"/>
  <c r="C22" i="39"/>
  <c r="D22" i="39"/>
  <c r="E22" i="39"/>
  <c r="C23" i="39"/>
  <c r="D23" i="39"/>
  <c r="E23" i="39"/>
  <c r="C24" i="39"/>
  <c r="D24" i="39"/>
  <c r="E24" i="39"/>
  <c r="C25" i="39"/>
  <c r="D25" i="39"/>
  <c r="E25" i="39"/>
  <c r="C26" i="39"/>
  <c r="D26" i="39"/>
  <c r="E26" i="39"/>
  <c r="C27" i="39"/>
  <c r="D27" i="39"/>
  <c r="E27" i="39"/>
  <c r="C28" i="39"/>
  <c r="D28" i="39"/>
  <c r="E28" i="39"/>
  <c r="C29" i="39"/>
  <c r="D29" i="39"/>
  <c r="E29" i="39"/>
  <c r="C30" i="39"/>
  <c r="D30" i="39"/>
  <c r="E30" i="39"/>
  <c r="C31" i="39"/>
  <c r="D31" i="39"/>
  <c r="E31" i="39"/>
  <c r="C32" i="39"/>
  <c r="D32" i="39"/>
  <c r="E32" i="39"/>
  <c r="C33" i="39"/>
  <c r="D33" i="39"/>
  <c r="E33" i="39"/>
  <c r="C34" i="39"/>
  <c r="D34" i="39"/>
  <c r="E34" i="39"/>
  <c r="C35" i="39"/>
  <c r="D35" i="39"/>
  <c r="E35" i="39"/>
  <c r="C36" i="39"/>
  <c r="D36" i="39"/>
  <c r="E36" i="39"/>
  <c r="C37" i="39"/>
  <c r="D37" i="39"/>
  <c r="E37" i="39"/>
  <c r="C38" i="39"/>
  <c r="D38" i="39"/>
  <c r="E38" i="39"/>
  <c r="C39" i="39"/>
  <c r="D39" i="39"/>
  <c r="E39" i="39"/>
  <c r="C40" i="39"/>
  <c r="D40" i="39"/>
  <c r="E40" i="39"/>
  <c r="C41" i="39"/>
  <c r="D41" i="39"/>
  <c r="E41" i="39"/>
  <c r="C42" i="39"/>
  <c r="D42" i="39"/>
  <c r="E42" i="39"/>
  <c r="C43" i="39"/>
  <c r="D43" i="39"/>
  <c r="E43" i="39"/>
  <c r="C44" i="39"/>
  <c r="D44" i="39"/>
  <c r="E44" i="39"/>
  <c r="C45" i="39"/>
  <c r="D45" i="39"/>
  <c r="E45" i="39"/>
  <c r="C46" i="39"/>
  <c r="D46" i="39"/>
  <c r="E46" i="39"/>
  <c r="C47" i="39"/>
  <c r="D47" i="39"/>
  <c r="E47" i="39"/>
  <c r="C48" i="39"/>
  <c r="D48" i="39"/>
  <c r="E48" i="39"/>
  <c r="C49" i="39"/>
  <c r="D49" i="39"/>
  <c r="E49" i="39"/>
  <c r="C50" i="39"/>
  <c r="D50" i="39"/>
  <c r="E50" i="39"/>
  <c r="C51" i="39"/>
  <c r="D51" i="39"/>
  <c r="E51" i="39"/>
  <c r="C52" i="39"/>
  <c r="D52" i="39"/>
  <c r="E52" i="39"/>
  <c r="C53" i="39"/>
  <c r="D53" i="39"/>
  <c r="E53" i="39"/>
  <c r="C54" i="39"/>
  <c r="D54" i="39"/>
  <c r="E54" i="39"/>
  <c r="C55" i="39"/>
  <c r="D55" i="39"/>
  <c r="E55" i="39"/>
  <c r="C56" i="39"/>
  <c r="D56" i="39"/>
  <c r="E56" i="39"/>
  <c r="C57" i="39"/>
  <c r="D57" i="39"/>
  <c r="E57" i="39"/>
  <c r="C58" i="39"/>
  <c r="D58" i="39"/>
  <c r="E58" i="39"/>
  <c r="C59" i="39"/>
  <c r="D59" i="39"/>
  <c r="E59" i="39"/>
  <c r="C60" i="39"/>
  <c r="D60" i="39"/>
  <c r="E60" i="39"/>
  <c r="C61" i="39"/>
  <c r="D61" i="39"/>
  <c r="E61" i="39"/>
  <c r="C62" i="39"/>
  <c r="D62" i="39"/>
  <c r="E62" i="39"/>
  <c r="C63" i="39"/>
  <c r="D63" i="39"/>
  <c r="E63" i="39"/>
  <c r="C64" i="39"/>
  <c r="D64" i="39"/>
  <c r="E64" i="39"/>
  <c r="C65" i="39"/>
  <c r="D65" i="39"/>
  <c r="E65" i="39"/>
  <c r="C66" i="39"/>
  <c r="D66" i="39"/>
  <c r="E66" i="39"/>
  <c r="C67" i="39"/>
  <c r="D67" i="39"/>
  <c r="E67" i="39"/>
  <c r="C68" i="39"/>
  <c r="D68" i="39"/>
  <c r="E68" i="39"/>
  <c r="C69" i="39"/>
  <c r="D69" i="39"/>
  <c r="E69" i="39"/>
  <c r="C70" i="39"/>
  <c r="D70" i="39"/>
  <c r="E70" i="39"/>
  <c r="C74" i="39"/>
  <c r="D74" i="39"/>
  <c r="E74" i="39"/>
  <c r="D75" i="39"/>
  <c r="E75" i="39"/>
  <c r="C76" i="39"/>
  <c r="D76" i="39"/>
  <c r="E76" i="39"/>
  <c r="C77" i="39"/>
  <c r="D77" i="39"/>
  <c r="E77" i="39"/>
  <c r="C78" i="39"/>
  <c r="D78" i="39"/>
  <c r="E78" i="39"/>
  <c r="C79" i="39"/>
  <c r="D79" i="39"/>
  <c r="E79" i="39"/>
  <c r="C80" i="39"/>
  <c r="D80" i="39"/>
  <c r="E80" i="39"/>
  <c r="C81" i="39"/>
  <c r="D81" i="39"/>
  <c r="E81" i="39"/>
  <c r="C82" i="39"/>
  <c r="D82" i="39"/>
  <c r="E82" i="39"/>
  <c r="C83" i="39"/>
  <c r="D83" i="39"/>
  <c r="E83" i="39"/>
  <c r="C84" i="39"/>
  <c r="D84" i="39"/>
  <c r="E84" i="39"/>
  <c r="C85" i="39"/>
  <c r="D85" i="39"/>
  <c r="E85" i="39"/>
  <c r="C86" i="39"/>
  <c r="D86" i="39"/>
  <c r="E86" i="39"/>
  <c r="C87" i="39"/>
  <c r="D87" i="39"/>
  <c r="E87" i="39"/>
  <c r="C88" i="39"/>
  <c r="D88" i="39"/>
  <c r="E88" i="39"/>
  <c r="C89" i="39"/>
  <c r="D89" i="39"/>
  <c r="E89" i="39"/>
  <c r="C90" i="39"/>
  <c r="D90" i="39"/>
  <c r="E90" i="39"/>
  <c r="C91" i="39"/>
  <c r="D91" i="39"/>
  <c r="E91" i="39"/>
  <c r="C92" i="39"/>
  <c r="D92" i="39"/>
  <c r="E92" i="39"/>
  <c r="C93" i="39"/>
  <c r="D93" i="39"/>
  <c r="E93" i="39"/>
  <c r="C94" i="39"/>
  <c r="D94" i="39"/>
  <c r="E94" i="39"/>
  <c r="C95" i="39"/>
  <c r="D95" i="39"/>
  <c r="E95" i="39"/>
  <c r="C96" i="39"/>
  <c r="D96" i="39"/>
  <c r="E96" i="39"/>
  <c r="C97" i="39"/>
  <c r="D97" i="39"/>
  <c r="E97" i="39"/>
  <c r="C98" i="39"/>
  <c r="D98" i="39"/>
  <c r="E98" i="39"/>
  <c r="C99" i="39"/>
  <c r="C9" i="42"/>
  <c r="D9" i="42"/>
  <c r="E9" i="42"/>
  <c r="F9" i="42"/>
  <c r="G9" i="42"/>
  <c r="H9" i="42"/>
  <c r="I9" i="42"/>
  <c r="J9" i="42"/>
  <c r="K9" i="42"/>
  <c r="L9" i="42"/>
  <c r="M9" i="42"/>
  <c r="N9" i="42"/>
  <c r="C10" i="42"/>
  <c r="D10" i="42"/>
  <c r="E10" i="42"/>
  <c r="F10" i="42"/>
  <c r="G10" i="42"/>
  <c r="H10" i="42"/>
  <c r="I10" i="42"/>
  <c r="J10" i="42"/>
  <c r="K10" i="42"/>
  <c r="L10" i="42"/>
  <c r="M10" i="42"/>
  <c r="N10" i="42"/>
  <c r="C11" i="42"/>
  <c r="D11" i="42"/>
  <c r="E11" i="42"/>
  <c r="F11" i="42"/>
  <c r="G11" i="42"/>
  <c r="H11" i="42"/>
  <c r="I11" i="42"/>
  <c r="J11" i="42"/>
  <c r="K11" i="42"/>
  <c r="L11" i="42"/>
  <c r="M11" i="42"/>
  <c r="N11" i="42"/>
  <c r="C12" i="42"/>
  <c r="D12" i="42"/>
  <c r="E12" i="42"/>
  <c r="F12" i="42"/>
  <c r="G12" i="42"/>
  <c r="H12" i="42"/>
  <c r="I12" i="42"/>
  <c r="J12" i="42"/>
  <c r="K12" i="42"/>
  <c r="L12" i="42"/>
  <c r="M12" i="42"/>
  <c r="N12" i="42"/>
  <c r="C13" i="42"/>
  <c r="D13" i="42"/>
  <c r="E13" i="42"/>
  <c r="F13" i="42"/>
  <c r="G13" i="42"/>
  <c r="H13" i="42"/>
  <c r="I13" i="42"/>
  <c r="J13" i="42"/>
  <c r="K13" i="42"/>
  <c r="L13" i="42"/>
  <c r="M13" i="42"/>
  <c r="N13" i="42"/>
  <c r="F14" i="42"/>
  <c r="G14" i="42"/>
  <c r="H14" i="42"/>
  <c r="I14" i="42"/>
  <c r="J14" i="42"/>
  <c r="K14" i="42"/>
  <c r="C15" i="42"/>
  <c r="D15" i="42"/>
  <c r="E15" i="42"/>
  <c r="F15" i="42"/>
  <c r="G15" i="42"/>
  <c r="H15" i="42"/>
  <c r="I15" i="42"/>
  <c r="J15" i="42"/>
  <c r="K15" i="42"/>
  <c r="L15" i="42"/>
  <c r="M15" i="42"/>
  <c r="N15" i="42"/>
  <c r="C16" i="42"/>
  <c r="D16" i="42"/>
  <c r="E16" i="42"/>
  <c r="F16" i="42"/>
  <c r="G16" i="42"/>
  <c r="H16" i="42"/>
  <c r="I16" i="42"/>
  <c r="J16" i="42"/>
  <c r="K16" i="42"/>
  <c r="L16" i="42"/>
  <c r="M16" i="42"/>
  <c r="N16" i="42"/>
  <c r="C17" i="42"/>
  <c r="D17" i="42"/>
  <c r="E17" i="42"/>
  <c r="F17" i="42"/>
  <c r="G17" i="42"/>
  <c r="H17" i="42"/>
  <c r="I17" i="42"/>
  <c r="J17" i="42"/>
  <c r="K17" i="42"/>
  <c r="L17" i="42"/>
  <c r="M17" i="42"/>
  <c r="N17" i="42"/>
  <c r="C18" i="42"/>
  <c r="D18" i="42"/>
  <c r="E18" i="42"/>
  <c r="F18" i="42"/>
  <c r="G18" i="42"/>
  <c r="H18" i="42"/>
  <c r="I18" i="42"/>
  <c r="J18" i="42"/>
  <c r="K18" i="42"/>
  <c r="L18" i="42"/>
  <c r="M18" i="42"/>
  <c r="N18" i="42"/>
  <c r="C19" i="42"/>
  <c r="D19" i="42"/>
  <c r="E19" i="42"/>
  <c r="F19" i="42"/>
  <c r="G19" i="42"/>
  <c r="H19" i="42"/>
  <c r="I19" i="42"/>
  <c r="J19" i="42"/>
  <c r="K19" i="42"/>
  <c r="L19" i="42"/>
  <c r="M19" i="42"/>
  <c r="N19" i="42"/>
  <c r="F20" i="42"/>
  <c r="G20" i="42"/>
  <c r="H20" i="42"/>
  <c r="I20" i="42"/>
  <c r="J20" i="42"/>
  <c r="K20" i="42"/>
  <c r="C21" i="42"/>
  <c r="D21" i="42"/>
  <c r="E21" i="42"/>
  <c r="F21" i="42"/>
  <c r="G21" i="42"/>
  <c r="H21" i="42"/>
  <c r="I21" i="42"/>
  <c r="J21" i="42"/>
  <c r="K21" i="42"/>
  <c r="L21" i="42"/>
  <c r="M21" i="42"/>
  <c r="N21" i="42"/>
  <c r="C22" i="42"/>
  <c r="D22" i="42"/>
  <c r="E22" i="42"/>
  <c r="F22" i="42"/>
  <c r="G22" i="42"/>
  <c r="H22" i="42"/>
  <c r="I22" i="42"/>
  <c r="J22" i="42"/>
  <c r="K22" i="42"/>
  <c r="L22" i="42"/>
  <c r="M22" i="42"/>
  <c r="N22" i="42"/>
  <c r="C23" i="42"/>
  <c r="D23" i="42"/>
  <c r="E23" i="42"/>
  <c r="F23" i="42"/>
  <c r="G23" i="42"/>
  <c r="H23" i="42"/>
  <c r="I23" i="42"/>
  <c r="J23" i="42"/>
  <c r="K23" i="42"/>
  <c r="L23" i="42"/>
  <c r="M23" i="42"/>
  <c r="N23" i="42"/>
  <c r="C24" i="42"/>
  <c r="D24" i="42"/>
  <c r="E24" i="42"/>
  <c r="F24" i="42"/>
  <c r="G24" i="42"/>
  <c r="H24" i="42"/>
  <c r="I24" i="42"/>
  <c r="J24" i="42"/>
  <c r="K24" i="42"/>
  <c r="L24" i="42"/>
  <c r="M24" i="42"/>
  <c r="N24" i="42"/>
  <c r="C25" i="42"/>
  <c r="D25" i="42"/>
  <c r="E25" i="42"/>
  <c r="F25" i="42"/>
  <c r="G25" i="42"/>
  <c r="H25" i="42"/>
  <c r="I25" i="42"/>
  <c r="J25" i="42"/>
  <c r="K25" i="42"/>
  <c r="L25" i="42"/>
  <c r="M25" i="42"/>
  <c r="N25" i="42"/>
  <c r="C26" i="42"/>
  <c r="D26" i="42"/>
  <c r="E26" i="42"/>
  <c r="F26" i="42"/>
  <c r="G26" i="42"/>
  <c r="H26" i="42"/>
  <c r="I26" i="42"/>
  <c r="J26" i="42"/>
  <c r="K26" i="42"/>
  <c r="L26" i="42"/>
  <c r="M26" i="42"/>
  <c r="N26" i="42"/>
  <c r="C27" i="42"/>
  <c r="D27" i="42"/>
  <c r="E27" i="42"/>
  <c r="F27" i="42"/>
  <c r="G27" i="42"/>
  <c r="H27" i="42"/>
  <c r="I27" i="42"/>
  <c r="J27" i="42"/>
  <c r="K27" i="42"/>
  <c r="L27" i="42"/>
  <c r="M27" i="42"/>
  <c r="N27" i="42"/>
  <c r="C28" i="42"/>
  <c r="D28" i="42"/>
  <c r="E28" i="42"/>
  <c r="F28" i="42"/>
  <c r="G28" i="42"/>
  <c r="H28" i="42"/>
  <c r="I28" i="42"/>
  <c r="J28" i="42"/>
  <c r="K28" i="42"/>
  <c r="L28" i="42"/>
  <c r="M28" i="42"/>
  <c r="N28" i="42"/>
  <c r="C29" i="42"/>
  <c r="D29" i="42"/>
  <c r="E29" i="42"/>
  <c r="F29" i="42"/>
  <c r="G29" i="42"/>
  <c r="H29" i="42"/>
  <c r="I29" i="42"/>
  <c r="J29" i="42"/>
  <c r="K29" i="42"/>
  <c r="L29" i="42"/>
  <c r="M29" i="42"/>
  <c r="N29" i="42"/>
  <c r="C30" i="42"/>
  <c r="D30" i="42"/>
  <c r="E30" i="42"/>
  <c r="F30" i="42"/>
  <c r="G30" i="42"/>
  <c r="H30" i="42"/>
  <c r="I30" i="42"/>
  <c r="J30" i="42"/>
  <c r="K30" i="42"/>
  <c r="L30" i="42"/>
  <c r="M30" i="42"/>
  <c r="N30" i="42"/>
  <c r="C31" i="42"/>
  <c r="D31" i="42"/>
  <c r="E31" i="42"/>
  <c r="F31" i="42"/>
  <c r="G31" i="42"/>
  <c r="H31" i="42"/>
  <c r="I31" i="42"/>
  <c r="J31" i="42"/>
  <c r="K31" i="42"/>
  <c r="L31" i="42"/>
  <c r="M31" i="42"/>
  <c r="N31" i="42"/>
  <c r="E32" i="42"/>
  <c r="F32" i="42"/>
  <c r="G32" i="42"/>
  <c r="H32" i="42"/>
  <c r="I32" i="42"/>
  <c r="J32" i="42"/>
  <c r="K32" i="42"/>
  <c r="N32" i="42"/>
  <c r="C33" i="42"/>
  <c r="D33" i="42"/>
  <c r="E33" i="42"/>
  <c r="F33" i="42"/>
  <c r="G33" i="42"/>
  <c r="H33" i="42"/>
  <c r="I33" i="42"/>
  <c r="J33" i="42"/>
  <c r="K33" i="42"/>
  <c r="L33" i="42"/>
  <c r="M33" i="42"/>
  <c r="N33" i="42"/>
  <c r="F34" i="42"/>
  <c r="G34" i="42"/>
  <c r="H34" i="42"/>
  <c r="I34" i="42"/>
  <c r="J34" i="42"/>
  <c r="K34" i="42"/>
  <c r="C35" i="42"/>
  <c r="D35" i="42"/>
  <c r="E35" i="42"/>
  <c r="F35" i="42"/>
  <c r="G35" i="42"/>
  <c r="H35" i="42"/>
  <c r="I35" i="42"/>
  <c r="J35" i="42"/>
  <c r="K35" i="42"/>
  <c r="L35" i="42"/>
  <c r="M35" i="42"/>
  <c r="C36" i="42"/>
  <c r="D36" i="42"/>
  <c r="E36" i="42"/>
  <c r="F36" i="42"/>
  <c r="G36" i="42"/>
  <c r="H36" i="42"/>
  <c r="I36" i="42"/>
  <c r="J36" i="42"/>
  <c r="K36" i="42"/>
  <c r="L36" i="42"/>
  <c r="M36" i="42"/>
  <c r="C37" i="42"/>
  <c r="D37" i="42"/>
  <c r="E37" i="42"/>
  <c r="F37" i="42"/>
  <c r="G37" i="42"/>
  <c r="H37" i="42"/>
  <c r="I37" i="42"/>
  <c r="J37" i="42"/>
  <c r="K37" i="42"/>
  <c r="L37" i="42"/>
  <c r="M37" i="42"/>
  <c r="C38" i="42"/>
  <c r="D38" i="42"/>
  <c r="E38" i="42"/>
  <c r="F38" i="42"/>
  <c r="G38" i="42"/>
  <c r="H38" i="42"/>
  <c r="I38" i="42"/>
  <c r="J38" i="42"/>
  <c r="K38" i="42"/>
  <c r="L38" i="42"/>
  <c r="M38" i="42"/>
  <c r="C39" i="42"/>
  <c r="D39" i="42"/>
  <c r="E39" i="42"/>
  <c r="F39" i="42"/>
  <c r="G39" i="42"/>
  <c r="H39" i="42"/>
  <c r="I39" i="42"/>
  <c r="J39" i="42"/>
  <c r="K39" i="42"/>
  <c r="L39" i="42"/>
  <c r="M39" i="42"/>
  <c r="C40" i="42"/>
  <c r="D40" i="42"/>
  <c r="E40" i="42"/>
  <c r="F40" i="42"/>
  <c r="G40" i="42"/>
  <c r="H40" i="42"/>
  <c r="I40" i="42"/>
  <c r="J40" i="42"/>
  <c r="K40" i="42"/>
  <c r="L40" i="42"/>
  <c r="M40" i="42"/>
  <c r="C41" i="42"/>
  <c r="D41" i="42"/>
  <c r="E41" i="42"/>
  <c r="F41" i="42"/>
  <c r="G41" i="42"/>
  <c r="H41" i="42"/>
  <c r="I41" i="42"/>
  <c r="J41" i="42"/>
  <c r="K41" i="42"/>
  <c r="L41" i="42"/>
  <c r="M41" i="42"/>
  <c r="C42" i="42"/>
  <c r="D42" i="42"/>
  <c r="E42" i="42"/>
  <c r="F42" i="42"/>
  <c r="G42" i="42"/>
  <c r="H42" i="42"/>
  <c r="I42" i="42"/>
  <c r="J42" i="42"/>
  <c r="K42" i="42"/>
  <c r="L42" i="42"/>
  <c r="M42" i="42"/>
  <c r="C43" i="42"/>
  <c r="D43" i="42"/>
  <c r="E43" i="42"/>
  <c r="F43" i="42"/>
  <c r="G43" i="42"/>
  <c r="H43" i="42"/>
  <c r="I43" i="42"/>
  <c r="J43" i="42"/>
  <c r="K43" i="42"/>
  <c r="L43" i="42"/>
  <c r="M43" i="42"/>
  <c r="F45" i="42"/>
  <c r="G45" i="42"/>
  <c r="H45" i="42"/>
  <c r="I45" i="42"/>
  <c r="J45" i="42"/>
  <c r="K45" i="42"/>
  <c r="L45" i="42"/>
  <c r="M45" i="42"/>
  <c r="F46" i="42"/>
  <c r="G46" i="42"/>
  <c r="H46" i="42"/>
  <c r="I46" i="42"/>
  <c r="J46" i="42"/>
  <c r="K46" i="42"/>
  <c r="F47" i="42"/>
  <c r="G47" i="42"/>
  <c r="H47" i="42"/>
  <c r="I47" i="42"/>
  <c r="J47" i="42"/>
  <c r="K47" i="42"/>
  <c r="L47" i="42"/>
  <c r="M47" i="42"/>
  <c r="F48" i="42"/>
  <c r="G48" i="42"/>
  <c r="H48" i="42"/>
  <c r="I48" i="42"/>
  <c r="J48" i="42"/>
  <c r="K48" i="42"/>
  <c r="L48" i="42"/>
  <c r="M48" i="42"/>
  <c r="F49" i="42"/>
  <c r="G49" i="42"/>
  <c r="H49" i="42"/>
  <c r="I49" i="42"/>
  <c r="J49" i="42"/>
  <c r="K49" i="42"/>
  <c r="L49" i="42"/>
  <c r="M49" i="42"/>
  <c r="F50" i="42"/>
  <c r="G50" i="42"/>
  <c r="H50" i="42"/>
  <c r="I50" i="42"/>
  <c r="J50" i="42"/>
  <c r="K50" i="42"/>
  <c r="F51" i="42"/>
  <c r="G51" i="42"/>
  <c r="H51" i="42"/>
  <c r="I51" i="42"/>
  <c r="J51" i="42"/>
  <c r="K51" i="42"/>
  <c r="F52" i="42"/>
  <c r="G52" i="42"/>
  <c r="H52" i="42"/>
  <c r="I52" i="42"/>
  <c r="J52" i="42"/>
  <c r="K52" i="42"/>
  <c r="L52" i="42"/>
  <c r="M52" i="42"/>
  <c r="F53" i="42"/>
  <c r="G53" i="42"/>
  <c r="H53" i="42"/>
  <c r="I53" i="42"/>
  <c r="J53" i="42"/>
  <c r="K53" i="42"/>
  <c r="L53" i="42"/>
  <c r="M53" i="42"/>
  <c r="F54" i="42"/>
  <c r="G54" i="42"/>
  <c r="H54" i="42"/>
  <c r="I54" i="42"/>
  <c r="J54" i="42"/>
  <c r="K54" i="42"/>
  <c r="L54" i="42"/>
  <c r="M54" i="42"/>
  <c r="F55" i="42"/>
  <c r="G55" i="42"/>
  <c r="H55" i="42"/>
  <c r="I55" i="42"/>
  <c r="J55" i="42"/>
  <c r="K55" i="42"/>
  <c r="L55" i="42"/>
  <c r="M55" i="42"/>
  <c r="F56" i="42"/>
  <c r="G56" i="42"/>
  <c r="H56" i="42"/>
  <c r="I56" i="42"/>
  <c r="J56" i="42"/>
  <c r="K56" i="42"/>
  <c r="L56" i="42"/>
  <c r="M56" i="42"/>
  <c r="F57" i="42"/>
  <c r="G57" i="42"/>
  <c r="H57" i="42"/>
  <c r="I57" i="42"/>
  <c r="J57" i="42"/>
  <c r="K57" i="42"/>
  <c r="F58" i="42"/>
  <c r="G58" i="42"/>
  <c r="H58" i="42"/>
  <c r="I58" i="42"/>
  <c r="J58" i="42"/>
  <c r="K58" i="42"/>
  <c r="L58" i="42"/>
  <c r="M58" i="42"/>
  <c r="F59" i="42"/>
  <c r="G59" i="42"/>
  <c r="H59" i="42"/>
  <c r="I59" i="42"/>
  <c r="J59" i="42"/>
  <c r="K59" i="42"/>
  <c r="L59" i="42"/>
  <c r="M59" i="42"/>
  <c r="F60" i="42"/>
  <c r="G60" i="42"/>
  <c r="H60" i="42"/>
  <c r="I60" i="42"/>
  <c r="J60" i="42"/>
  <c r="K60" i="42"/>
  <c r="L60" i="42"/>
  <c r="M60" i="42"/>
  <c r="F61" i="42"/>
  <c r="G61" i="42"/>
  <c r="H61" i="42"/>
  <c r="I61" i="42"/>
  <c r="J61" i="42"/>
  <c r="K61" i="42"/>
  <c r="L61" i="42"/>
  <c r="M61" i="42"/>
  <c r="F62" i="42"/>
  <c r="G62" i="42"/>
  <c r="H62" i="42"/>
  <c r="I62" i="42"/>
  <c r="J62" i="42"/>
  <c r="K62" i="42"/>
  <c r="L62" i="42"/>
  <c r="M62" i="42"/>
  <c r="F63" i="42"/>
  <c r="G63" i="42"/>
  <c r="H63" i="42"/>
  <c r="I63" i="42"/>
  <c r="J63" i="42"/>
  <c r="K63" i="42"/>
  <c r="L63" i="42"/>
  <c r="M63" i="42"/>
  <c r="F64" i="42"/>
  <c r="G64" i="42"/>
  <c r="H64" i="42"/>
  <c r="I64" i="42"/>
  <c r="J64" i="42"/>
  <c r="K64" i="42"/>
  <c r="L64" i="42"/>
  <c r="M64" i="42"/>
  <c r="F65" i="42"/>
  <c r="G65" i="42"/>
  <c r="H65" i="42"/>
  <c r="I65" i="42"/>
  <c r="J65" i="42"/>
  <c r="K65" i="42"/>
  <c r="L65" i="42"/>
  <c r="M65" i="42"/>
  <c r="F66" i="42"/>
  <c r="G66" i="42"/>
  <c r="H66" i="42"/>
  <c r="I66" i="42"/>
  <c r="J66" i="42"/>
  <c r="K66" i="42"/>
  <c r="L66" i="42"/>
  <c r="M66" i="42"/>
  <c r="F67" i="42"/>
  <c r="G67" i="42"/>
  <c r="H67" i="42"/>
  <c r="I67" i="42"/>
  <c r="J67" i="42"/>
  <c r="K67" i="42"/>
  <c r="L67" i="42"/>
  <c r="M67" i="42"/>
  <c r="F68" i="42"/>
  <c r="G68" i="42"/>
  <c r="H68" i="42"/>
  <c r="I68" i="42"/>
  <c r="J68" i="42"/>
  <c r="K68" i="42"/>
  <c r="F69" i="42"/>
  <c r="F99" i="42" s="1"/>
  <c r="G69" i="42"/>
  <c r="G99" i="42" s="1"/>
  <c r="H69" i="42"/>
  <c r="H99" i="42" s="1"/>
  <c r="I69" i="42"/>
  <c r="I99" i="42" s="1"/>
  <c r="J69" i="42"/>
  <c r="J99" i="42" s="1"/>
  <c r="K69" i="42"/>
  <c r="K99" i="42" s="1"/>
  <c r="D8" i="42"/>
  <c r="E8" i="42"/>
  <c r="F8" i="42"/>
  <c r="G8" i="42"/>
  <c r="H8" i="42"/>
  <c r="I8" i="42"/>
  <c r="J8" i="42"/>
  <c r="K8" i="42"/>
  <c r="L8" i="42"/>
  <c r="M8" i="42"/>
  <c r="N8" i="42"/>
  <c r="C8" i="42"/>
  <c r="C8" i="45"/>
  <c r="D8" i="45"/>
  <c r="E8" i="45"/>
  <c r="C9" i="45"/>
  <c r="D9" i="45"/>
  <c r="E9" i="45"/>
  <c r="C10" i="45"/>
  <c r="D10" i="45"/>
  <c r="E10" i="45"/>
  <c r="C11" i="45"/>
  <c r="D11" i="45"/>
  <c r="E11" i="45"/>
  <c r="C12" i="45"/>
  <c r="D12" i="45"/>
  <c r="E12" i="45"/>
  <c r="C13" i="45"/>
  <c r="D13" i="45"/>
  <c r="C14" i="45"/>
  <c r="D14" i="45"/>
  <c r="E14" i="45"/>
  <c r="C15" i="45"/>
  <c r="D15" i="45"/>
  <c r="E15" i="45"/>
  <c r="C16" i="45"/>
  <c r="D16" i="45"/>
  <c r="E16" i="45"/>
  <c r="C17" i="45"/>
  <c r="D17" i="45"/>
  <c r="E17" i="45"/>
  <c r="C18" i="45"/>
  <c r="D18" i="45"/>
  <c r="E18" i="45"/>
  <c r="C20" i="45"/>
  <c r="D20" i="45"/>
  <c r="E20" i="45"/>
  <c r="C21" i="45"/>
  <c r="D21" i="45"/>
  <c r="E21" i="45"/>
  <c r="C22" i="45"/>
  <c r="D22" i="45"/>
  <c r="E22" i="45"/>
  <c r="C23" i="45"/>
  <c r="D23" i="45"/>
  <c r="E23" i="45"/>
  <c r="C24" i="45"/>
  <c r="D24" i="45"/>
  <c r="E24" i="45"/>
  <c r="C25" i="45"/>
  <c r="D25" i="45"/>
  <c r="E25" i="45"/>
  <c r="C26" i="45"/>
  <c r="D26" i="45"/>
  <c r="E26" i="45"/>
  <c r="C27" i="45"/>
  <c r="D27" i="45"/>
  <c r="E27" i="45"/>
  <c r="C28" i="45"/>
  <c r="D28" i="45"/>
  <c r="E28" i="45"/>
  <c r="C29" i="45"/>
  <c r="D29" i="45"/>
  <c r="E29" i="45"/>
  <c r="C30" i="45"/>
  <c r="D30" i="45"/>
  <c r="E30" i="45"/>
  <c r="C31" i="45"/>
  <c r="E31" i="45"/>
  <c r="C32" i="45"/>
  <c r="D32" i="45"/>
  <c r="E32" i="45"/>
  <c r="C34" i="45"/>
  <c r="D34" i="45"/>
  <c r="E34" i="45"/>
  <c r="C35" i="45"/>
  <c r="D35" i="45"/>
  <c r="E35" i="45"/>
  <c r="C36" i="45"/>
  <c r="D36" i="45"/>
  <c r="E36" i="45"/>
  <c r="C37" i="45"/>
  <c r="D37" i="45"/>
  <c r="E37" i="45"/>
  <c r="C38" i="45"/>
  <c r="D38" i="45"/>
  <c r="E38" i="45"/>
  <c r="C39" i="45"/>
  <c r="D39" i="45"/>
  <c r="E39" i="45"/>
  <c r="C40" i="45"/>
  <c r="D40" i="45"/>
  <c r="E40" i="45"/>
  <c r="C41" i="45"/>
  <c r="D41" i="45"/>
  <c r="E41" i="45"/>
  <c r="C42" i="45"/>
  <c r="C51" i="45"/>
  <c r="D51" i="45"/>
  <c r="E51" i="45"/>
  <c r="C52" i="45"/>
  <c r="D52" i="45"/>
  <c r="E52" i="45"/>
  <c r="C53" i="45"/>
  <c r="D53" i="45"/>
  <c r="E53" i="45"/>
  <c r="C54" i="45"/>
  <c r="D54" i="45"/>
  <c r="E54" i="45"/>
  <c r="C55" i="45"/>
  <c r="D55" i="45"/>
  <c r="E55" i="45"/>
  <c r="C56" i="45"/>
  <c r="C57" i="45"/>
  <c r="D57" i="45"/>
  <c r="E57" i="45"/>
  <c r="C58" i="45"/>
  <c r="D58" i="45"/>
  <c r="E58" i="45"/>
  <c r="C59" i="45"/>
  <c r="D59" i="45"/>
  <c r="E59" i="45"/>
  <c r="C60" i="45"/>
  <c r="D60" i="45"/>
  <c r="E60" i="45"/>
  <c r="C61" i="45"/>
  <c r="D61" i="45"/>
  <c r="E61" i="45"/>
  <c r="C62" i="45"/>
  <c r="D62" i="45"/>
  <c r="E62" i="45"/>
  <c r="C63" i="45"/>
  <c r="D63" i="45"/>
  <c r="E63" i="45"/>
  <c r="C64" i="45"/>
  <c r="D64" i="45"/>
  <c r="E64" i="45"/>
  <c r="C65" i="45"/>
  <c r="D65" i="45"/>
  <c r="E65" i="45"/>
  <c r="C66" i="45"/>
  <c r="D66" i="45"/>
  <c r="E66" i="45"/>
  <c r="D56" i="45" l="1"/>
  <c r="C90" i="43"/>
  <c r="C84" i="45"/>
  <c r="E90" i="43"/>
  <c r="E84" i="45"/>
  <c r="C123" i="15"/>
  <c r="C124" i="2" s="1"/>
  <c r="L124" i="2" s="1"/>
  <c r="E52" i="38"/>
  <c r="D52" i="38"/>
  <c r="E99" i="39"/>
  <c r="E76" i="38"/>
  <c r="D99" i="39"/>
  <c r="C76" i="38"/>
  <c r="E123" i="15"/>
  <c r="E124" i="2" s="1"/>
  <c r="N124" i="2" s="1"/>
  <c r="D123" i="15"/>
  <c r="D124" i="2" s="1"/>
  <c r="M124" i="2" s="1"/>
  <c r="L76" i="38"/>
  <c r="C67" i="43"/>
  <c r="C67" i="45" s="1"/>
  <c r="C70" i="45" s="1"/>
  <c r="E49" i="45"/>
  <c r="D49" i="45"/>
  <c r="E45" i="45"/>
  <c r="E33" i="43"/>
  <c r="E34" i="10" s="1"/>
  <c r="N34" i="10" s="1"/>
  <c r="E13" i="45"/>
  <c r="E14" i="42"/>
  <c r="E97" i="43"/>
  <c r="N57" i="10"/>
  <c r="D33" i="43"/>
  <c r="D32" i="10"/>
  <c r="D46" i="42"/>
  <c r="M46" i="10"/>
  <c r="M46" i="42" s="1"/>
  <c r="D85" i="10"/>
  <c r="D85" i="42" s="1"/>
  <c r="D100" i="37"/>
  <c r="D123" i="40"/>
  <c r="D124" i="37" s="1"/>
  <c r="M124" i="37" s="1"/>
  <c r="E56" i="45"/>
  <c r="D31" i="45"/>
  <c r="C75" i="39"/>
  <c r="D19" i="43"/>
  <c r="D14" i="10"/>
  <c r="M57" i="10"/>
  <c r="M57" i="42" s="1"/>
  <c r="D57" i="42"/>
  <c r="C50" i="42"/>
  <c r="L50" i="10"/>
  <c r="L50" i="42" s="1"/>
  <c r="E67" i="43"/>
  <c r="D45" i="45"/>
  <c r="C91" i="10"/>
  <c r="E19" i="43"/>
  <c r="C33" i="43"/>
  <c r="C32" i="10"/>
  <c r="C46" i="42"/>
  <c r="L46" i="10"/>
  <c r="L46" i="42" s="1"/>
  <c r="E50" i="42"/>
  <c r="N50" i="10"/>
  <c r="D67" i="43"/>
  <c r="C49" i="45"/>
  <c r="C45" i="45"/>
  <c r="C85" i="10"/>
  <c r="C85" i="42" s="1"/>
  <c r="C97" i="44"/>
  <c r="D97" i="44"/>
  <c r="D91" i="41"/>
  <c r="M91" i="41" s="1"/>
  <c r="M98" i="41" s="1"/>
  <c r="M99" i="41" s="1"/>
  <c r="C123" i="40"/>
  <c r="C124" i="37" s="1"/>
  <c r="L124" i="37" s="1"/>
  <c r="C100" i="37"/>
  <c r="E100" i="37"/>
  <c r="E123" i="40"/>
  <c r="E124" i="37" s="1"/>
  <c r="N124" i="37" s="1"/>
  <c r="C19" i="43"/>
  <c r="C19" i="45" s="1"/>
  <c r="C14" i="10"/>
  <c r="C57" i="42"/>
  <c r="L57" i="10"/>
  <c r="L57" i="42" s="1"/>
  <c r="N46" i="10"/>
  <c r="D50" i="42"/>
  <c r="M50" i="10"/>
  <c r="M50" i="42" s="1"/>
  <c r="E85" i="10"/>
  <c r="E85" i="42" s="1"/>
  <c r="D90" i="43"/>
  <c r="E97" i="44"/>
  <c r="E48" i="76"/>
  <c r="F63" i="76"/>
  <c r="F62" i="76"/>
  <c r="E61" i="76"/>
  <c r="D61" i="76"/>
  <c r="C61" i="76"/>
  <c r="B61" i="76"/>
  <c r="F60" i="76"/>
  <c r="F59" i="76"/>
  <c r="F58" i="76"/>
  <c r="F57" i="76"/>
  <c r="F56" i="76"/>
  <c r="E54" i="76"/>
  <c r="D54" i="76"/>
  <c r="C54" i="76"/>
  <c r="B54" i="76"/>
  <c r="F53" i="76"/>
  <c r="F52" i="76"/>
  <c r="E51" i="76"/>
  <c r="D51" i="76"/>
  <c r="C51" i="76"/>
  <c r="B51" i="76"/>
  <c r="F50" i="76"/>
  <c r="F49" i="76"/>
  <c r="D48" i="76"/>
  <c r="C48" i="76"/>
  <c r="B48" i="76"/>
  <c r="F47" i="76"/>
  <c r="F46" i="76"/>
  <c r="F45" i="76"/>
  <c r="E44" i="76"/>
  <c r="D44" i="76"/>
  <c r="C44" i="76"/>
  <c r="B44" i="76"/>
  <c r="F43" i="76"/>
  <c r="F42" i="76"/>
  <c r="E40" i="76"/>
  <c r="E41" i="76" s="1"/>
  <c r="D40" i="76"/>
  <c r="C40" i="76"/>
  <c r="B40" i="76"/>
  <c r="F39" i="76"/>
  <c r="F38" i="76"/>
  <c r="F37" i="76"/>
  <c r="F36" i="76"/>
  <c r="F35" i="76"/>
  <c r="F34" i="76"/>
  <c r="F33" i="76"/>
  <c r="E32" i="76"/>
  <c r="D32" i="76"/>
  <c r="C32" i="76"/>
  <c r="B32" i="76"/>
  <c r="F31" i="76"/>
  <c r="F30" i="76"/>
  <c r="F29" i="76"/>
  <c r="F28" i="76"/>
  <c r="F27" i="76"/>
  <c r="E25" i="76"/>
  <c r="D25" i="76"/>
  <c r="C25" i="76"/>
  <c r="B25" i="76"/>
  <c r="F24" i="76"/>
  <c r="F23" i="76"/>
  <c r="E22" i="76"/>
  <c r="D22" i="76"/>
  <c r="C22" i="76"/>
  <c r="B22" i="76"/>
  <c r="F21" i="76"/>
  <c r="F20" i="76"/>
  <c r="F19" i="76"/>
  <c r="E18" i="76"/>
  <c r="D18" i="76"/>
  <c r="C18" i="76"/>
  <c r="B18" i="76"/>
  <c r="F17" i="76"/>
  <c r="F16" i="76"/>
  <c r="F15" i="76"/>
  <c r="F13" i="76"/>
  <c r="E12" i="76"/>
  <c r="D12" i="76"/>
  <c r="C12" i="76"/>
  <c r="B12" i="76"/>
  <c r="F11" i="76"/>
  <c r="F10" i="76"/>
  <c r="F9" i="76"/>
  <c r="F63" i="75"/>
  <c r="F62" i="75"/>
  <c r="E61" i="75"/>
  <c r="D61" i="75"/>
  <c r="C61" i="75"/>
  <c r="B61" i="75"/>
  <c r="F60" i="75"/>
  <c r="F59" i="75"/>
  <c r="F58" i="75"/>
  <c r="F57" i="75"/>
  <c r="F56" i="75"/>
  <c r="E54" i="75"/>
  <c r="D54" i="75"/>
  <c r="C54" i="75"/>
  <c r="B54" i="75"/>
  <c r="F53" i="75"/>
  <c r="F52" i="75"/>
  <c r="E51" i="75"/>
  <c r="D51" i="75"/>
  <c r="C51" i="75"/>
  <c r="B51" i="75"/>
  <c r="F50" i="75"/>
  <c r="F49" i="75"/>
  <c r="E48" i="75"/>
  <c r="D48" i="75"/>
  <c r="C48" i="75"/>
  <c r="B48" i="75"/>
  <c r="F47" i="75"/>
  <c r="F46" i="75"/>
  <c r="F45" i="75"/>
  <c r="E44" i="75"/>
  <c r="D44" i="75"/>
  <c r="C44" i="75"/>
  <c r="B44" i="75"/>
  <c r="F43" i="75"/>
  <c r="F42" i="75"/>
  <c r="E40" i="75"/>
  <c r="D40" i="75"/>
  <c r="C40" i="75"/>
  <c r="B40" i="75"/>
  <c r="F39" i="75"/>
  <c r="F38" i="75"/>
  <c r="F37" i="75"/>
  <c r="F36" i="75"/>
  <c r="F35" i="75"/>
  <c r="F34" i="75"/>
  <c r="F33" i="75"/>
  <c r="E32" i="75"/>
  <c r="D32" i="75"/>
  <c r="C32" i="75"/>
  <c r="B32" i="75"/>
  <c r="F31" i="75"/>
  <c r="F30" i="75"/>
  <c r="F29" i="75"/>
  <c r="F28" i="75"/>
  <c r="F27" i="75"/>
  <c r="E25" i="75"/>
  <c r="D25" i="75"/>
  <c r="C25" i="75"/>
  <c r="B25" i="75"/>
  <c r="F24" i="75"/>
  <c r="F23" i="75"/>
  <c r="E22" i="75"/>
  <c r="D22" i="75"/>
  <c r="C22" i="75"/>
  <c r="B22" i="75"/>
  <c r="F21" i="75"/>
  <c r="F20" i="75"/>
  <c r="F19" i="75"/>
  <c r="E18" i="75"/>
  <c r="D18" i="75"/>
  <c r="C18" i="75"/>
  <c r="B18" i="75"/>
  <c r="F17" i="75"/>
  <c r="F16" i="75"/>
  <c r="F15" i="75"/>
  <c r="F14" i="75"/>
  <c r="F13" i="75"/>
  <c r="E12" i="75"/>
  <c r="D12" i="75"/>
  <c r="C12" i="75"/>
  <c r="B12" i="75"/>
  <c r="F11" i="75"/>
  <c r="F10" i="75"/>
  <c r="F9" i="75"/>
  <c r="C68" i="10" l="1"/>
  <c r="E91" i="10"/>
  <c r="C26" i="76"/>
  <c r="F32" i="76"/>
  <c r="C41" i="76"/>
  <c r="C70" i="43"/>
  <c r="C71" i="10" s="1"/>
  <c r="D41" i="75"/>
  <c r="F44" i="75"/>
  <c r="F61" i="75"/>
  <c r="C55" i="76"/>
  <c r="C55" i="75"/>
  <c r="B55" i="76"/>
  <c r="F40" i="75"/>
  <c r="D41" i="76"/>
  <c r="D19" i="45"/>
  <c r="D50" i="43"/>
  <c r="D69" i="43" s="1"/>
  <c r="D70" i="10" s="1"/>
  <c r="C41" i="75"/>
  <c r="C97" i="43"/>
  <c r="E34" i="42"/>
  <c r="E33" i="45"/>
  <c r="E70" i="43"/>
  <c r="E71" i="10" s="1"/>
  <c r="E68" i="10"/>
  <c r="E68" i="42" s="1"/>
  <c r="E67" i="45"/>
  <c r="E70" i="45" s="1"/>
  <c r="M32" i="10"/>
  <c r="M32" i="42" s="1"/>
  <c r="D32" i="42"/>
  <c r="C8" i="76"/>
  <c r="L100" i="37"/>
  <c r="L100" i="38" s="1"/>
  <c r="C100" i="38"/>
  <c r="E20" i="10"/>
  <c r="E68" i="43"/>
  <c r="E19" i="45"/>
  <c r="B55" i="75"/>
  <c r="F12" i="76"/>
  <c r="L85" i="42"/>
  <c r="L85" i="10"/>
  <c r="L91" i="10"/>
  <c r="E98" i="10"/>
  <c r="N98" i="10" s="1"/>
  <c r="F48" i="76"/>
  <c r="F61" i="76"/>
  <c r="E98" i="41"/>
  <c r="E98" i="44"/>
  <c r="E99" i="41" s="1"/>
  <c r="L32" i="10"/>
  <c r="L32" i="42" s="1"/>
  <c r="C32" i="42"/>
  <c r="D20" i="10"/>
  <c r="D68" i="43"/>
  <c r="M85" i="42"/>
  <c r="M85" i="10"/>
  <c r="N91" i="10"/>
  <c r="B41" i="75"/>
  <c r="N85" i="10"/>
  <c r="L14" i="10"/>
  <c r="L14" i="42" s="1"/>
  <c r="C14" i="42"/>
  <c r="C98" i="41"/>
  <c r="C98" i="44"/>
  <c r="C99" i="41" s="1"/>
  <c r="L68" i="10"/>
  <c r="L68" i="42" s="1"/>
  <c r="C68" i="42"/>
  <c r="F32" i="75"/>
  <c r="E50" i="43"/>
  <c r="C20" i="10"/>
  <c r="C68" i="43"/>
  <c r="D70" i="43"/>
  <c r="D71" i="10" s="1"/>
  <c r="D68" i="10"/>
  <c r="D67" i="45"/>
  <c r="D70" i="45" s="1"/>
  <c r="M14" i="10"/>
  <c r="M14" i="42" s="1"/>
  <c r="D14" i="42"/>
  <c r="C71" i="42"/>
  <c r="L71" i="10"/>
  <c r="L71" i="42" s="1"/>
  <c r="D33" i="45"/>
  <c r="D34" i="10"/>
  <c r="F12" i="75"/>
  <c r="C26" i="75"/>
  <c r="C8" i="75" s="1"/>
  <c r="E41" i="75"/>
  <c r="D55" i="75"/>
  <c r="F54" i="75"/>
  <c r="F25" i="76"/>
  <c r="B41" i="76"/>
  <c r="F41" i="76" s="1"/>
  <c r="F44" i="76"/>
  <c r="D55" i="76"/>
  <c r="C50" i="43"/>
  <c r="D91" i="10"/>
  <c r="D97" i="43"/>
  <c r="N100" i="37"/>
  <c r="N100" i="38" s="1"/>
  <c r="D98" i="41"/>
  <c r="D98" i="44"/>
  <c r="D99" i="41" s="1"/>
  <c r="C33" i="45"/>
  <c r="C34" i="10"/>
  <c r="M100" i="37"/>
  <c r="M100" i="38" s="1"/>
  <c r="D100" i="38"/>
  <c r="F51" i="76"/>
  <c r="F18" i="76"/>
  <c r="F48" i="75"/>
  <c r="E26" i="75"/>
  <c r="E55" i="76"/>
  <c r="E26" i="76"/>
  <c r="D26" i="76"/>
  <c r="B26" i="76"/>
  <c r="F22" i="76"/>
  <c r="F40" i="76"/>
  <c r="F54" i="76"/>
  <c r="F18" i="75"/>
  <c r="E55" i="75"/>
  <c r="F22" i="75"/>
  <c r="D26" i="75"/>
  <c r="B26" i="75"/>
  <c r="F41" i="75"/>
  <c r="F25" i="75"/>
  <c r="F51" i="75"/>
  <c r="F55" i="76" l="1"/>
  <c r="D8" i="76"/>
  <c r="C98" i="10"/>
  <c r="L98" i="10" s="1"/>
  <c r="D50" i="45"/>
  <c r="D69" i="45" s="1"/>
  <c r="D51" i="10"/>
  <c r="M51" i="10" s="1"/>
  <c r="M51" i="42" s="1"/>
  <c r="M34" i="10"/>
  <c r="M34" i="42" s="1"/>
  <c r="D34" i="42"/>
  <c r="D71" i="42"/>
  <c r="M71" i="10"/>
  <c r="M71" i="42" s="1"/>
  <c r="N20" i="10"/>
  <c r="N20" i="42" s="1"/>
  <c r="E20" i="42"/>
  <c r="E71" i="42"/>
  <c r="N71" i="10"/>
  <c r="F55" i="75"/>
  <c r="L34" i="10"/>
  <c r="L34" i="42" s="1"/>
  <c r="C34" i="42"/>
  <c r="M91" i="10"/>
  <c r="C69" i="10"/>
  <c r="C98" i="43"/>
  <c r="C99" i="10" s="1"/>
  <c r="L99" i="10" s="1"/>
  <c r="C68" i="45"/>
  <c r="C98" i="42"/>
  <c r="B8" i="75"/>
  <c r="C69" i="43"/>
  <c r="C70" i="10" s="1"/>
  <c r="C51" i="10"/>
  <c r="C51" i="42" s="1"/>
  <c r="C50" i="45"/>
  <c r="C69" i="45" s="1"/>
  <c r="L20" i="10"/>
  <c r="L20" i="42" s="1"/>
  <c r="C20" i="42"/>
  <c r="D69" i="10"/>
  <c r="D68" i="45"/>
  <c r="D98" i="43"/>
  <c r="D99" i="10" s="1"/>
  <c r="M99" i="10" s="1"/>
  <c r="D8" i="75"/>
  <c r="E8" i="75"/>
  <c r="D98" i="10"/>
  <c r="M98" i="10" s="1"/>
  <c r="M68" i="10"/>
  <c r="M68" i="42" s="1"/>
  <c r="D68" i="42"/>
  <c r="E69" i="43"/>
  <c r="E70" i="10" s="1"/>
  <c r="E51" i="10"/>
  <c r="E51" i="42" s="1"/>
  <c r="E50" i="45"/>
  <c r="E69" i="45" s="1"/>
  <c r="E98" i="42"/>
  <c r="M20" i="10"/>
  <c r="M20" i="42" s="1"/>
  <c r="D20" i="42"/>
  <c r="E69" i="10"/>
  <c r="E69" i="42" s="1"/>
  <c r="E68" i="45"/>
  <c r="E98" i="45" s="1"/>
  <c r="E98" i="43"/>
  <c r="E99" i="10" s="1"/>
  <c r="N99" i="10" s="1"/>
  <c r="N68" i="10"/>
  <c r="D70" i="42"/>
  <c r="M70" i="10"/>
  <c r="M70" i="42" s="1"/>
  <c r="E8" i="76"/>
  <c r="F26" i="76"/>
  <c r="B8" i="76"/>
  <c r="F26" i="75"/>
  <c r="F8" i="75" s="1"/>
  <c r="D51" i="42" l="1"/>
  <c r="C70" i="42"/>
  <c r="L70" i="10"/>
  <c r="L70" i="42" s="1"/>
  <c r="D98" i="42"/>
  <c r="D98" i="45"/>
  <c r="C69" i="42"/>
  <c r="C99" i="42" s="1"/>
  <c r="L69" i="10"/>
  <c r="L69" i="42" s="1"/>
  <c r="E70" i="42"/>
  <c r="N70" i="10"/>
  <c r="N69" i="10"/>
  <c r="E99" i="42"/>
  <c r="N51" i="10"/>
  <c r="M69" i="10"/>
  <c r="M69" i="42" s="1"/>
  <c r="D69" i="42"/>
  <c r="L51" i="10"/>
  <c r="L51" i="42" s="1"/>
  <c r="F8" i="76"/>
  <c r="C37" i="14"/>
  <c r="D37" i="14"/>
  <c r="E37" i="14"/>
  <c r="D99" i="42" l="1"/>
  <c r="D48" i="49"/>
  <c r="D7" i="48"/>
  <c r="D9" i="48"/>
  <c r="D10" i="48"/>
  <c r="D13" i="48"/>
  <c r="D14" i="48"/>
  <c r="D15" i="48"/>
  <c r="D16" i="48"/>
  <c r="D17" i="48"/>
  <c r="D18" i="48"/>
  <c r="D19" i="48"/>
  <c r="D21" i="48"/>
  <c r="D23" i="48"/>
  <c r="D24" i="48"/>
  <c r="D25" i="48"/>
  <c r="D6" i="48"/>
  <c r="B8" i="48"/>
  <c r="D8" i="48" s="1"/>
  <c r="B11" i="48"/>
  <c r="H11" i="54"/>
  <c r="G11" i="54"/>
  <c r="B28" i="8"/>
  <c r="D28" i="8" s="1"/>
  <c r="D20" i="8"/>
  <c r="D21" i="8"/>
  <c r="D23" i="8"/>
  <c r="D25" i="8"/>
  <c r="D26" i="8"/>
  <c r="D27" i="8"/>
  <c r="D14" i="8"/>
  <c r="B24" i="8"/>
  <c r="E9" i="27"/>
  <c r="D9" i="27"/>
  <c r="C9" i="27"/>
  <c r="C11" i="48"/>
  <c r="D34" i="8"/>
  <c r="D11" i="48" l="1"/>
  <c r="D24" i="8"/>
  <c r="B29" i="8"/>
  <c r="D29" i="8" s="1"/>
  <c r="B12" i="48"/>
  <c r="B20" i="48" s="1"/>
  <c r="B22" i="48" s="1"/>
  <c r="C12" i="48"/>
  <c r="C20" i="48" l="1"/>
  <c r="D12" i="48"/>
  <c r="C22" i="48" l="1"/>
  <c r="D22" i="48" s="1"/>
  <c r="D20" i="48"/>
  <c r="D38" i="29"/>
</calcChain>
</file>

<file path=xl/sharedStrings.xml><?xml version="1.0" encoding="utf-8"?>
<sst xmlns="http://schemas.openxmlformats.org/spreadsheetml/2006/main" count="3680" uniqueCount="831">
  <si>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</si>
  <si>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</si>
  <si>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</si>
  <si>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</si>
  <si>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</si>
  <si>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</si>
  <si>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</si>
  <si>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</si>
  <si>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</si>
  <si>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</si>
  <si>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</si>
  <si>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</si>
  <si>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</si>
  <si>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</si>
  <si>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</si>
  <si>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</si>
  <si>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</si>
  <si>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</si>
  <si>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</si>
  <si>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</si>
  <si>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</si>
  <si>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</si>
  <si>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</si>
  <si>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</si>
  <si>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</si>
  <si>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</si>
  <si>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</si>
  <si>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</si>
  <si>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</si>
  <si>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</si>
  <si>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</si>
  <si>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</si>
  <si>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</si>
  <si>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</si>
  <si>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</si>
  <si>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</si>
  <si>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</si>
  <si>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</si>
  <si>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</si>
  <si>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</si>
  <si>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</si>
  <si>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</si>
  <si>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</si>
  <si>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</si>
  <si>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</si>
  <si>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</si>
  <si>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</si>
  <si>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</si>
  <si>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</si>
  <si>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</si>
  <si>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</si>
  <si>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</si>
  <si>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</si>
  <si>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</si>
  <si>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</si>
  <si>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</si>
  <si>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</si>
  <si>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</si>
  <si>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</si>
  <si>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</si>
  <si>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</si>
  <si>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</si>
  <si>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</si>
  <si>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</si>
  <si>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</si>
  <si>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</si>
  <si>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</si>
  <si>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</si>
  <si>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</si>
  <si>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</si>
  <si>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</si>
  <si>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</si>
  <si>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</si>
  <si>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Központi, irányító szervi támogatások folyósítása működési célra</t>
  </si>
  <si>
    <t>Központi, irányító szervi támogatások folyósítása felhalmozási célra</t>
  </si>
  <si>
    <t>ÖSSZESEN</t>
  </si>
  <si>
    <t>ÖSSZESEN:</t>
  </si>
  <si>
    <t>eredeti ei.</t>
  </si>
  <si>
    <t>Sorokpolányi Bóbita Óvoda</t>
  </si>
  <si>
    <t xml:space="preserve">  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</si>
  <si>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</si>
  <si>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</si>
  <si>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</si>
  <si>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</si>
  <si>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</si>
  <si>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</si>
  <si>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</si>
  <si>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</si>
  <si>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</si>
  <si>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</si>
  <si>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</si>
  <si>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</si>
  <si>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</si>
  <si>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</si>
  <si>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</si>
  <si>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</si>
  <si>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</si>
  <si>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</si>
  <si>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</si>
  <si>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</si>
  <si>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</si>
  <si>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</si>
  <si>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</si>
  <si>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</si>
  <si>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</si>
  <si>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</si>
  <si>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</si>
  <si>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</si>
  <si>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</si>
  <si>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</si>
  <si>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</si>
  <si>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</si>
  <si>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</si>
  <si>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</si>
  <si>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</si>
  <si>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</si>
  <si>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</si>
  <si>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</si>
  <si>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</si>
  <si>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</si>
  <si>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</si>
  <si>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</si>
  <si>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</si>
  <si>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</si>
  <si>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</si>
  <si>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</si>
  <si>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</si>
  <si>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</si>
  <si>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</si>
  <si>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</si>
  <si>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</si>
  <si>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</si>
  <si>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</si>
  <si>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</si>
  <si>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</si>
  <si>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</si>
  <si>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</si>
  <si>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</si>
  <si>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</si>
  <si>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</si>
  <si>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</si>
  <si>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</si>
  <si>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</si>
  <si>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</si>
  <si>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</si>
  <si>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</si>
  <si>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A/IV        Koncesszióba, vagyonkezelésbe adott eszközök</t>
  </si>
  <si>
    <t>B/I        Készletek</t>
  </si>
  <si>
    <t>B)        NEMZETI VAGYONBA TARTOZÓ FORGÓESZKÖZÖK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</si>
  <si>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</si>
  <si>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</si>
  <si>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</si>
  <si>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</si>
  <si>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</si>
  <si>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</si>
  <si>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</si>
  <si>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</si>
  <si>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</si>
  <si>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</si>
  <si>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</si>
  <si>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</si>
  <si>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</si>
  <si>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</si>
  <si>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</si>
  <si>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</si>
  <si>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</si>
  <si>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</si>
  <si>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</si>
  <si>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</si>
  <si>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</si>
  <si>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</si>
  <si>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</si>
  <si>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</si>
  <si>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</si>
  <si>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</si>
  <si>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</si>
  <si>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</si>
  <si>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</si>
  <si>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</si>
  <si>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</si>
  <si>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</si>
  <si>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</si>
  <si>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</si>
  <si>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</si>
  <si>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</si>
  <si>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</si>
  <si>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</si>
  <si>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</si>
  <si>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</si>
  <si>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</si>
  <si>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</si>
  <si>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</si>
  <si>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</si>
  <si>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</si>
  <si>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</si>
  <si>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</si>
  <si>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</si>
  <si>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</si>
  <si>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</si>
  <si>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</si>
  <si>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</si>
  <si>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</si>
  <si>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</si>
  <si>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</si>
  <si>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</si>
  <si>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</si>
  <si>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</si>
  <si>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</si>
  <si>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</si>
  <si>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</si>
  <si>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</si>
  <si>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</si>
  <si>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</si>
  <si>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</si>
  <si>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</si>
  <si>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</si>
  <si>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</si>
  <si>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</si>
  <si>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</si>
  <si>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</si>
  <si>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</si>
  <si>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</si>
  <si>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</si>
  <si>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</si>
  <si>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</si>
  <si>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</si>
  <si>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</si>
  <si>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</si>
  <si>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</si>
  <si>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</si>
  <si>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</si>
  <si>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</si>
  <si>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</si>
  <si>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</si>
  <si>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</si>
  <si>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</si>
  <si>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</si>
  <si>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</si>
  <si>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</si>
  <si>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</si>
  <si>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</si>
  <si>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</si>
  <si>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</si>
  <si>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</si>
  <si>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</si>
  <si>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</si>
  <si>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</si>
  <si>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</si>
  <si>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</si>
  <si>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</si>
  <si>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</si>
  <si>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</si>
  <si>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</si>
  <si>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</si>
  <si>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</si>
  <si>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</si>
  <si>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</si>
  <si>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</si>
  <si>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</si>
  <si>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</si>
  <si>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</si>
  <si>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</si>
  <si>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</si>
  <si>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</si>
  <si>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</si>
  <si>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</si>
  <si>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</si>
  <si>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</si>
  <si>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</si>
  <si>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</si>
  <si>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</si>
  <si>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</si>
  <si>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</si>
  <si>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</si>
  <si>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</si>
  <si>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</si>
  <si>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</si>
  <si>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</si>
  <si>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</si>
  <si>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</si>
  <si>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</si>
  <si>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</si>
  <si>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</si>
  <si>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</si>
  <si>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</si>
  <si>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</si>
  <si>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</si>
  <si>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</si>
  <si>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</si>
  <si>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</si>
  <si>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</si>
  <si>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</si>
  <si>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</si>
  <si>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</si>
  <si>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</si>
  <si>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</si>
  <si>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</si>
  <si>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</si>
  <si>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</si>
  <si>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</si>
  <si>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</si>
  <si>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</si>
  <si>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</si>
  <si>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</si>
  <si>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</si>
  <si>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</si>
  <si>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</si>
  <si>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</si>
  <si>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</si>
  <si>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</si>
  <si>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</si>
  <si>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</si>
  <si>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</si>
  <si>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</si>
  <si>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</si>
  <si>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</si>
  <si>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</si>
  <si>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</si>
  <si>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</si>
  <si>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</si>
  <si>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</si>
  <si>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</si>
  <si>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</si>
  <si>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</si>
  <si>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</si>
  <si>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</si>
  <si>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</si>
  <si>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</si>
  <si>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</si>
  <si>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</si>
  <si>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</si>
  <si>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</si>
  <si>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</si>
  <si>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</si>
  <si>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</si>
  <si>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</si>
  <si>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</si>
  <si>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</si>
  <si>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</si>
  <si>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</si>
  <si>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</si>
  <si>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</si>
  <si>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</si>
  <si>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</si>
  <si>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</si>
  <si>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</si>
  <si>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</si>
  <si>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</si>
  <si>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</si>
  <si>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</si>
  <si>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</si>
  <si>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</si>
  <si>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</si>
  <si>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</si>
  <si>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</si>
  <si>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</si>
  <si>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</si>
  <si>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</si>
  <si>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</si>
  <si>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</si>
  <si>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</si>
  <si>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</si>
  <si>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</si>
  <si>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</si>
  <si>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</si>
  <si>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</si>
  <si>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</si>
  <si>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</si>
  <si>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</si>
  <si>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</si>
  <si>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</si>
  <si>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</si>
  <si>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</si>
  <si>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</si>
  <si>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</si>
  <si>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</si>
  <si>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</si>
  <si>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</si>
  <si>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</si>
  <si>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</si>
  <si>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</si>
  <si>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</si>
  <si>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</si>
  <si>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</si>
  <si>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</si>
  <si>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</si>
  <si>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</si>
  <si>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</si>
  <si>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</si>
  <si>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</si>
  <si>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</si>
  <si>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</si>
  <si>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</si>
  <si>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</si>
  <si>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</si>
  <si>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</si>
  <si>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</si>
  <si>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</si>
  <si>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</si>
  <si>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</si>
  <si>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</si>
  <si>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</si>
  <si>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</si>
  <si>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</si>
  <si>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</si>
  <si>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</si>
  <si>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</si>
  <si>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</si>
  <si>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</si>
  <si>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</si>
  <si>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</si>
  <si>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</si>
  <si>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</si>
  <si>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</si>
  <si>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</si>
  <si>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</si>
  <si>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</si>
  <si>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</si>
  <si>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</si>
  <si>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</si>
  <si>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</si>
  <si>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</si>
  <si>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</si>
  <si>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</si>
  <si>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</si>
  <si>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</si>
  <si>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</si>
  <si>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</si>
  <si>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</si>
  <si>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</si>
  <si>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</si>
  <si>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</si>
  <si>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</si>
  <si>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</si>
  <si>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</si>
  <si>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</si>
  <si>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</si>
  <si>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</si>
  <si>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</si>
  <si>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</si>
  <si>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</si>
  <si>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</si>
  <si>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</si>
  <si>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</si>
  <si>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</si>
  <si>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</si>
  <si>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</si>
  <si>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</si>
  <si>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</si>
  <si>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</si>
  <si>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</si>
  <si>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</si>
  <si>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</si>
  <si>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</si>
  <si>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</si>
  <si>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</si>
  <si>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</si>
  <si>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</si>
  <si>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</si>
  <si>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</si>
  <si>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</si>
  <si>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</si>
  <si>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</si>
  <si>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</si>
  <si>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</si>
  <si>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</si>
  <si>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</si>
  <si>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</si>
  <si>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</si>
  <si>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</si>
  <si>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</si>
  <si>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</si>
  <si>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</si>
  <si>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</si>
  <si>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</si>
  <si>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</si>
  <si>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</si>
  <si>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</si>
  <si>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</si>
  <si>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</si>
  <si>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</si>
  <si>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</si>
  <si>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</si>
  <si>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</si>
  <si>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</si>
  <si>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</si>
  <si>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</si>
  <si>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</si>
  <si>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</si>
  <si>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</si>
  <si>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</si>
  <si>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</si>
  <si>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</si>
  <si>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</si>
  <si>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</si>
  <si>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</si>
  <si>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</si>
  <si>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</si>
  <si>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</si>
  <si>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</si>
  <si>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</si>
  <si>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</si>
  <si>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</si>
  <si>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</si>
  <si>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</si>
  <si>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</si>
  <si>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</si>
  <si>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</si>
  <si>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</si>
  <si>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</si>
  <si>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</si>
  <si>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</si>
  <si>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</si>
  <si>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</si>
  <si>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</si>
  <si>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</si>
  <si>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</si>
  <si>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</si>
  <si>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</si>
  <si>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</si>
  <si>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</si>
  <si>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</si>
  <si>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</si>
  <si>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</si>
  <si>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</si>
  <si>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</si>
  <si>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</si>
  <si>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</si>
  <si>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</si>
  <si>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</si>
  <si>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</si>
  <si>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</si>
  <si>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</si>
  <si>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</si>
  <si>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</si>
  <si>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</si>
  <si>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</si>
  <si>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</si>
  <si>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</si>
  <si>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</si>
  <si>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</si>
  <si>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</si>
  <si>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</si>
  <si>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</si>
  <si>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</si>
  <si>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</si>
  <si>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</si>
  <si>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</si>
  <si>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</si>
  <si>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</si>
  <si>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</si>
  <si>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</si>
  <si>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</si>
  <si>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</si>
  <si>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</si>
  <si>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</si>
  <si>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</si>
  <si>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</si>
  <si>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</si>
  <si>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</si>
  <si>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</si>
  <si>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</si>
  <si>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</si>
  <si>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</si>
  <si>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</si>
  <si>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</si>
  <si>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</si>
  <si>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</si>
  <si>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</si>
  <si>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</si>
  <si>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>Költségvetési engedélyezett létszámkeret (álláshely) (fő) BÓBITA ÓVODA</t>
  </si>
  <si>
    <t>Bóbita Óvoda</t>
  </si>
  <si>
    <t>Sorokpolány Község Önkormányzata</t>
  </si>
  <si>
    <t>Sorokpolány Község Önkormányzat</t>
  </si>
  <si>
    <t>BÓBITA ÓVODA</t>
  </si>
  <si>
    <t>K513</t>
  </si>
  <si>
    <t>saját bevételek 2018.</t>
  </si>
  <si>
    <t>NEMLEGES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</si>
  <si>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</si>
  <si>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</si>
  <si>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</si>
  <si>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</si>
  <si>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</si>
  <si>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</si>
  <si>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</si>
  <si>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</si>
  <si>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</si>
  <si>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</si>
  <si>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</si>
  <si>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</si>
  <si>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</si>
  <si>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</si>
  <si>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</si>
  <si>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</si>
  <si>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</si>
  <si>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</si>
  <si>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</si>
  <si>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</si>
  <si>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</si>
  <si>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</si>
  <si>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</si>
  <si>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</si>
  <si>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</si>
  <si>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</si>
  <si>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</si>
  <si>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</si>
  <si>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</si>
  <si>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</si>
  <si>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</si>
  <si>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</si>
  <si>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</si>
  <si>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</si>
  <si>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</si>
  <si>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</si>
  <si>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</si>
  <si>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</si>
  <si>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</si>
  <si>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</si>
  <si>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</si>
  <si>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</si>
  <si>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</si>
  <si>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</si>
  <si>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</si>
  <si>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</si>
  <si>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</si>
  <si>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</si>
  <si>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</si>
  <si>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</si>
  <si>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</si>
  <si>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</si>
  <si>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</si>
  <si>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</si>
  <si>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</si>
  <si>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</si>
  <si>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</si>
  <si>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</si>
  <si>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</si>
  <si>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</si>
  <si>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</si>
  <si>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</si>
  <si>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</si>
  <si>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</si>
  <si>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</si>
  <si>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</si>
  <si>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</si>
  <si>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</si>
  <si>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</si>
  <si>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</si>
  <si>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</si>
  <si>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</si>
  <si>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</si>
  <si>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</si>
  <si>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</si>
  <si>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</si>
  <si>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</si>
  <si>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</si>
  <si>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</si>
  <si>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</si>
  <si>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</si>
  <si>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</si>
  <si>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</si>
  <si>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</si>
  <si>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</si>
  <si>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</si>
  <si>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</si>
  <si>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</si>
  <si>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</si>
  <si>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</si>
  <si>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</si>
  <si>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</si>
  <si>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</si>
  <si>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</si>
  <si>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</si>
  <si>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</si>
  <si>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</si>
  <si>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</si>
  <si>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</si>
  <si>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</si>
  <si>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</si>
  <si>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</si>
  <si>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</si>
  <si>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</si>
  <si>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</si>
  <si>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</si>
  <si>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</si>
  <si>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</si>
  <si>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</si>
  <si>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</si>
  <si>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</si>
  <si>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</si>
  <si>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</si>
  <si>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</si>
  <si>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</si>
  <si>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</si>
  <si>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</si>
  <si>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</si>
  <si>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</si>
  <si>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</si>
  <si>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</si>
  <si>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</si>
  <si>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</si>
  <si>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</si>
  <si>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</si>
  <si>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</si>
  <si>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</si>
  <si>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</si>
  <si>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</si>
  <si>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</si>
  <si>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</si>
  <si>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</si>
  <si>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</si>
  <si>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</si>
  <si>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</si>
  <si>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</si>
  <si>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</si>
  <si>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</si>
  <si>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</si>
  <si>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</si>
  <si>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</si>
  <si>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</si>
  <si>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</si>
  <si>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</si>
  <si>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</si>
  <si>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</si>
  <si>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</si>
  <si>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</si>
  <si>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</si>
  <si>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</si>
  <si>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ÖNKORMÁNYZAT</t>
  </si>
  <si>
    <t>talajterhelési díj</t>
  </si>
  <si>
    <t>A helyi önkormányzat vagyonkimutatása (Ft)</t>
  </si>
  <si>
    <t>Forgalom-képtelen törzsvagyon</t>
  </si>
  <si>
    <t>Nemzetgazdasági szempontból kiemelt jelentőségű törzsvagyon</t>
  </si>
  <si>
    <t>Korlátozottan forgalomképes vagyon</t>
  </si>
  <si>
    <t>Üzleti vagyon</t>
  </si>
  <si>
    <t>Mindösszesen</t>
  </si>
  <si>
    <t xml:space="preserve">C/I/1. Éven túli lejáratú forint lekötött bankbetétek </t>
  </si>
  <si>
    <t xml:space="preserve">C/I/2. Éven túli lejáratú deviza lekötött bankbetétek </t>
  </si>
  <si>
    <t>C/II/1. Forintpénztár</t>
  </si>
  <si>
    <t>C/II/2. Valutapénztár</t>
  </si>
  <si>
    <t>C/II/3. Betétkönyvek, csekkek, elektronikus pénzeszközök</t>
  </si>
  <si>
    <t>C/III/1. Kincstáron kívüli forintszámlák</t>
  </si>
  <si>
    <t>C/III/2. Kincstárban vezetett forintszámlák</t>
  </si>
  <si>
    <t>C/ IV/1. Kincstáron kívüli devizaszámlák</t>
  </si>
  <si>
    <t>C/IV/2. Kincstárban vezetett devizaszámlák</t>
  </si>
  <si>
    <t>D) " 0"-ra leírt eszközök</t>
  </si>
  <si>
    <t xml:space="preserve">E/I. Használatban lévő kisértékű immateriális javak </t>
  </si>
  <si>
    <t>E/II. Használatban lévő tárgyi eszközök</t>
  </si>
  <si>
    <t>E/III. Használatban lévő tárgyi eszközök</t>
  </si>
  <si>
    <t>E/IV. Használatban lévő készletek</t>
  </si>
  <si>
    <t>E) Használatban lévő eszközök</t>
  </si>
  <si>
    <t>F) 01.-02. számlacsoportban nyilvántartott eszközök</t>
  </si>
  <si>
    <t>G) Kulturális javak és régészeti leletek</t>
  </si>
  <si>
    <t>Bevételek (Ft)</t>
  </si>
  <si>
    <t>Biztosító által fizetett kártérítés</t>
  </si>
  <si>
    <t>B411</t>
  </si>
  <si>
    <t>B64</t>
  </si>
  <si>
    <t>B65</t>
  </si>
  <si>
    <t>Kiadások (Ft)</t>
  </si>
  <si>
    <t>Beruházások és felújítások (Ft)</t>
  </si>
  <si>
    <t>Általános- és céltartalékok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</si>
  <si>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</si>
  <si>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A költségvetési év azon fejlesztései, amelyek megvalósításához a Gst. 3. § (1) bekezdése szerinti adósságot keletkeztető ügylet megkötése vált szükségessé (Ft)</t>
  </si>
  <si>
    <t>A költségvetési hiány külső finanszírozására vagy a költségvetési többlet felhasználására szolgáló finanszírozási bevételek és kiadások működési és felhalmozási cél szerinti tagolásban (Ft)</t>
  </si>
  <si>
    <t>Pedagógus I.</t>
  </si>
  <si>
    <t>Pedagógus II.</t>
  </si>
  <si>
    <t>települési támogatás</t>
  </si>
  <si>
    <t>Lakosságnak juttatott támogatások, szociális, rászorultsági jellegű ellátások (Ft)</t>
  </si>
  <si>
    <t>Helyi adó és egyéb közhatalmi bevételek (Ft)</t>
  </si>
  <si>
    <t>A helyi önkormányzat pénzmaradvány kimutatása (Ft)</t>
  </si>
  <si>
    <t>A helyi önkormányzat eredménykimutatása (Ft)</t>
  </si>
  <si>
    <t>08 Felhalmozási célú támogatások eredményszemléletű bevételei</t>
  </si>
  <si>
    <t>09        Különféle egyéb eredményszemléletű bevételek</t>
  </si>
  <si>
    <t>III        Egyéb eredményszemléletű bevételek (=06+07+08+09) (11=08+09+10)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</si>
  <si>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</si>
  <si>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</si>
  <si>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</si>
  <si>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</si>
  <si>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IV        Anyagjellegű ráfordítások (=10+11+12+13) (16=12+...+15)</t>
  </si>
  <si>
    <t>14        Bérköltség</t>
  </si>
  <si>
    <t>15        Személyi jellegű egyéb kifizetések</t>
  </si>
  <si>
    <t>16        Bérjárulékok</t>
  </si>
  <si>
    <t>V        Személyi jellegű ráfordítások (=14+15+16) (20=17+...+19)</t>
  </si>
  <si>
    <t>17        Kapott (járó) osztalék és részesedés</t>
  </si>
  <si>
    <t>18        Kapott (járó) kamatok és kamatjellegű eredményszemléletű bevételek</t>
  </si>
  <si>
    <t>19        Pénzügyi műveletek egyéb eredményszemléletű bevételei (&gt;=18a) (26&gt;=27)</t>
  </si>
  <si>
    <t>19a        - ebből: árfolyamnyereség</t>
  </si>
  <si>
    <t>20 Egyéb kapott (járó) kamatok és kamatjellegű eredményszemléletű bevételek</t>
  </si>
  <si>
    <t>VIII        Pénzügyi műveletek eredményszemléletű bevételei (=17+18+19+20) (28=24+...+26)</t>
  </si>
  <si>
    <t>20        Fizetendő kamatok és kamatjellegű ráfordítások</t>
  </si>
  <si>
    <t>21        Részesedések, értékpapírok, pénzeszközök értékvesztése</t>
  </si>
  <si>
    <t>22        Pénzügyi műveletek egyéb ráfordításai (&gt;=21a) (31&gt;=32)</t>
  </si>
  <si>
    <t>22a        - ebből: árfolyamveszteség</t>
  </si>
  <si>
    <t>IX        Pénzügyi műveletek ráfordításai (=20+21+22) (33=29+...+31)</t>
  </si>
  <si>
    <t>23        Felhalmozási célú támogatások eredményszemléletű bevételei</t>
  </si>
  <si>
    <t>24        Különféle rendkívüli eredményszemléletű bevételek</t>
  </si>
  <si>
    <t>Irányító szervi támogatások folyósítása (Ft)</t>
  </si>
  <si>
    <t>Támogatások, kölcsönök nyújtása és törlesztése (Ft)</t>
  </si>
  <si>
    <t>Előző időszak (2018. év)</t>
  </si>
  <si>
    <t>Tárgyi időszak (2019. év)</t>
  </si>
  <si>
    <t xml:space="preserve">Működési célú támogatások az Európai Uniónak </t>
  </si>
  <si>
    <t>Tartalékok</t>
  </si>
  <si>
    <t>Sorokpolány Község Önkormányzat 2019. évi zárszámadása</t>
  </si>
  <si>
    <t>1. melléklet a 9/2020.(VI. 30.) önkormányzati rendelethez</t>
  </si>
  <si>
    <t>2. melléklet a  9/2020.(VI. 30.) önkormányzati rendelethez</t>
  </si>
  <si>
    <t>2A. melléklet a 9/2020.(VI. 30.) önkormányzati rendelethez</t>
  </si>
  <si>
    <t>2B. melléklet a 9/2020.(VI. 30.) önkormányzati rendelethez</t>
  </si>
  <si>
    <t>3. melléklet a 9/2020.(VI. 30.) önkormányzati rendelethez</t>
  </si>
  <si>
    <t>3A. melléklet a 9/2020.(VI. 30.) önkormányzati rendelethez</t>
  </si>
  <si>
    <t>3B. melléklet a 9/2020.(VI. 30.) önkormányzati rendelethez</t>
  </si>
  <si>
    <t>4. melléklet a 9/2020.(VI. 30.) önkormányzati rendelethez</t>
  </si>
  <si>
    <t>4A. melléklet a 9/2020.(VI. 30.) önkormányzati rendelethez</t>
  </si>
  <si>
    <t>4B. melléklet a  9/2020.(VI. 30.) önkormányzati rendelethez</t>
  </si>
  <si>
    <t>5. melléklet a 9/2020.(VI. 30.) önkormányzati rendelethez</t>
  </si>
  <si>
    <t>5A. melléklet a  9/2020.(VI. 30.) önkormányzati rendelethez</t>
  </si>
  <si>
    <t>5B. melléklet a 9/2020.(VI. 30.) önkormányzati rendelethez</t>
  </si>
  <si>
    <t>6. melléklet a  9/2020.(VI. 30.) önkormányzati rendelethez</t>
  </si>
  <si>
    <t>7. melléklet a 9/2020.(VI. 30.) önkormányzati rendelethez</t>
  </si>
  <si>
    <t>8. melléklet a 9/2020.(VI. 30.) önkormányzati rendelethez</t>
  </si>
  <si>
    <t>9. melléklet a 9/2020.(VI. 30.) önkormányzati rendelethez</t>
  </si>
  <si>
    <t>9A. melléklet a  9/2020.(VI. 30.) önkormányzati rendelethez</t>
  </si>
  <si>
    <t>10. melléklet a 9/2020.(VI. 30.) önkormányzati rendelethez</t>
  </si>
  <si>
    <t>11. melléklet a  9/2020.(VI. 30.) önkormányzati rendelethez</t>
  </si>
  <si>
    <t>12. melléklet a 9/2020.(VI. 30.) önkormányzati rendelethez</t>
  </si>
  <si>
    <t>13. melléklet a 9/2020.(VI. 30.) önkormányzati rendelethez</t>
  </si>
  <si>
    <t>14/A. melléklet a 9/2020.(VI. 30.) önkormányzati rendelethez</t>
  </si>
  <si>
    <t>14/B. melléklet a  9/2020.(VI. 30.) önkormányzati rendelethez</t>
  </si>
  <si>
    <t>15. melléklet a 9/2020.(VI. 30.) önkormányzati rendelethez</t>
  </si>
  <si>
    <t>16/A. melléklet a  9/2020.(VI. 30.) önkormányzati rendelethez</t>
  </si>
  <si>
    <t>16/B. melléklet a 9/2020.(VI. 30.) önkormányzati rendelethez</t>
  </si>
  <si>
    <t>17. melléklet a  9/2020.(VI.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</si>
</sst>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0__"/>
    <numFmt numFmtId="166" formatCode="\ ##########"/>
    <numFmt numFmtId="167" formatCode="_-* #,##0\ _F_t_-;\-* #,##0\ _F_t_-;_-* &quot;-&quot;??\ _F_t_-;_-@_-"/>
  </numFmts>
  <fonts count="5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b/>
      <i/>
      <u/>
      <sz val="12"/>
      <color indexed="8"/>
      <name val="Bookman Old Style"/>
      <family val="1"/>
      <charset val="238"/>
    </font>
    <font>
      <sz val="10"/>
      <name val="MS Sans Serif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sz val="10"/>
      <color rgb="FFFF0000"/>
      <name val="Bookman Old Style"/>
      <family val="1"/>
      <charset val="238"/>
    </font>
    <font>
      <b/>
      <sz val="10"/>
      <color rgb="FFFF0000"/>
      <name val="Bookman Old Styl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13" fillId="0" borderId="0"/>
    <xf numFmtId="0" fontId="13" fillId="0" borderId="0"/>
    <xf numFmtId="164" fontId="44" fillId="0" borderId="0" applyFont="0" applyFill="0" applyBorder="0" applyAlignment="0" applyProtection="0"/>
  </cellStyleXfs>
  <cellXfs count="544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Border="1"/>
    <xf numFmtId="0" fontId="25" fillId="0" borderId="0" xfId="0" applyFont="1"/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3" fillId="0" borderId="0" xfId="0" applyFont="1"/>
    <xf numFmtId="0" fontId="6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28" fillId="0" borderId="1" xfId="0" applyFont="1" applyBorder="1" applyAlignment="1">
      <alignment wrapText="1"/>
    </xf>
    <xf numFmtId="0" fontId="29" fillId="0" borderId="1" xfId="0" applyFont="1" applyBorder="1"/>
    <xf numFmtId="0" fontId="30" fillId="0" borderId="0" xfId="1" applyFont="1" applyAlignment="1" applyProtection="1"/>
    <xf numFmtId="0" fontId="31" fillId="0" borderId="0" xfId="0" applyFont="1"/>
    <xf numFmtId="0" fontId="3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3" fillId="0" borderId="1" xfId="0" applyFont="1" applyBorder="1" applyAlignment="1">
      <alignment wrapText="1"/>
    </xf>
    <xf numFmtId="0" fontId="21" fillId="2" borderId="1" xfId="0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3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34" fillId="0" borderId="0" xfId="0" applyFont="1"/>
    <xf numFmtId="0" fontId="22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3" fillId="0" borderId="1" xfId="0" applyFont="1" applyBorder="1" applyAlignment="1">
      <alignment horizontal="center" wrapText="1"/>
    </xf>
    <xf numFmtId="0" fontId="21" fillId="0" borderId="0" xfId="0" applyFont="1"/>
    <xf numFmtId="0" fontId="3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6" fillId="5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0" fontId="0" fillId="0" borderId="0" xfId="0" applyAlignment="1">
      <alignment horizontal="right"/>
    </xf>
    <xf numFmtId="0" fontId="33" fillId="0" borderId="2" xfId="0" applyFont="1" applyBorder="1" applyAlignment="1">
      <alignment horizontal="center" wrapText="1"/>
    </xf>
    <xf numFmtId="0" fontId="15" fillId="0" borderId="1" xfId="0" applyFont="1" applyBorder="1"/>
    <xf numFmtId="0" fontId="15" fillId="4" borderId="1" xfId="0" applyFont="1" applyFill="1" applyBorder="1"/>
    <xf numFmtId="0" fontId="15" fillId="5" borderId="1" xfId="0" applyFont="1" applyFill="1" applyBorder="1"/>
    <xf numFmtId="0" fontId="15" fillId="6" borderId="1" xfId="0" applyFont="1" applyFill="1" applyBorder="1"/>
    <xf numFmtId="0" fontId="10" fillId="0" borderId="1" xfId="0" applyFont="1" applyBorder="1"/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wrapText="1"/>
    </xf>
    <xf numFmtId="0" fontId="15" fillId="0" borderId="4" xfId="0" applyFont="1" applyBorder="1"/>
    <xf numFmtId="0" fontId="19" fillId="0" borderId="5" xfId="0" applyFont="1" applyBorder="1"/>
    <xf numFmtId="0" fontId="10" fillId="0" borderId="4" xfId="0" applyFont="1" applyBorder="1"/>
    <xf numFmtId="0" fontId="10" fillId="0" borderId="5" xfId="0" applyFont="1" applyBorder="1"/>
    <xf numFmtId="0" fontId="15" fillId="4" borderId="4" xfId="0" applyFont="1" applyFill="1" applyBorder="1"/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10" fillId="3" borderId="4" xfId="0" applyFont="1" applyFill="1" applyBorder="1"/>
    <xf numFmtId="0" fontId="10" fillId="3" borderId="5" xfId="0" applyFont="1" applyFill="1" applyBorder="1"/>
    <xf numFmtId="0" fontId="19" fillId="0" borderId="2" xfId="0" applyFont="1" applyBorder="1"/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9" fillId="0" borderId="4" xfId="0" applyFont="1" applyBorder="1"/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39" fillId="4" borderId="2" xfId="0" applyFont="1" applyFill="1" applyBorder="1"/>
    <xf numFmtId="165" fontId="4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23" fillId="7" borderId="2" xfId="0" applyFont="1" applyFill="1" applyBorder="1"/>
    <xf numFmtId="0" fontId="4" fillId="0" borderId="6" xfId="0" applyNumberFormat="1" applyFont="1" applyFill="1" applyBorder="1" applyAlignment="1">
      <alignment vertical="center"/>
    </xf>
    <xf numFmtId="166" fontId="4" fillId="0" borderId="6" xfId="0" applyNumberFormat="1" applyFont="1" applyFill="1" applyBorder="1" applyAlignment="1">
      <alignment vertical="center"/>
    </xf>
    <xf numFmtId="166" fontId="3" fillId="0" borderId="6" xfId="0" applyNumberFormat="1" applyFont="1" applyFill="1" applyBorder="1" applyAlignment="1">
      <alignment vertical="center"/>
    </xf>
    <xf numFmtId="166" fontId="10" fillId="0" borderId="6" xfId="0" applyNumberFormat="1" applyFont="1" applyFill="1" applyBorder="1" applyAlignment="1">
      <alignment vertical="center"/>
    </xf>
    <xf numFmtId="166" fontId="10" fillId="4" borderId="6" xfId="0" applyNumberFormat="1" applyFont="1" applyFill="1" applyBorder="1" applyAlignment="1">
      <alignment vertical="center"/>
    </xf>
    <xf numFmtId="166" fontId="5" fillId="5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24" fillId="7" borderId="6" xfId="0" applyFont="1" applyFill="1" applyBorder="1"/>
    <xf numFmtId="0" fontId="0" fillId="0" borderId="0" xfId="0" applyAlignment="1">
      <alignment horizontal="center"/>
    </xf>
    <xf numFmtId="0" fontId="39" fillId="8" borderId="2" xfId="0" applyFont="1" applyFill="1" applyBorder="1"/>
    <xf numFmtId="0" fontId="8" fillId="5" borderId="2" xfId="0" applyFont="1" applyFill="1" applyBorder="1" applyAlignment="1">
      <alignment horizontal="left" vertical="center" wrapText="1"/>
    </xf>
    <xf numFmtId="0" fontId="23" fillId="6" borderId="2" xfId="0" applyFont="1" applyFill="1" applyBorder="1"/>
    <xf numFmtId="0" fontId="15" fillId="0" borderId="3" xfId="0" applyFont="1" applyBorder="1"/>
    <xf numFmtId="0" fontId="15" fillId="5" borderId="3" xfId="0" applyFont="1" applyFill="1" applyBorder="1"/>
    <xf numFmtId="0" fontId="15" fillId="6" borderId="3" xfId="0" applyFont="1" applyFill="1" applyBorder="1"/>
    <xf numFmtId="0" fontId="4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15" fillId="0" borderId="2" xfId="0" applyFont="1" applyBorder="1"/>
    <xf numFmtId="0" fontId="15" fillId="5" borderId="2" xfId="0" applyFont="1" applyFill="1" applyBorder="1"/>
    <xf numFmtId="0" fontId="15" fillId="6" borderId="2" xfId="0" applyFont="1" applyFill="1" applyBorder="1"/>
    <xf numFmtId="0" fontId="0" fillId="0" borderId="3" xfId="0" applyBorder="1"/>
    <xf numFmtId="0" fontId="0" fillId="8" borderId="3" xfId="0" applyFill="1" applyBorder="1"/>
    <xf numFmtId="0" fontId="0" fillId="5" borderId="3" xfId="0" applyFill="1" applyBorder="1"/>
    <xf numFmtId="0" fontId="0" fillId="6" borderId="3" xfId="0" applyFill="1" applyBorder="1"/>
    <xf numFmtId="0" fontId="0" fillId="7" borderId="3" xfId="0" applyFill="1" applyBorder="1"/>
    <xf numFmtId="0" fontId="0" fillId="0" borderId="4" xfId="0" applyBorder="1"/>
    <xf numFmtId="0" fontId="0" fillId="0" borderId="5" xfId="0" applyBorder="1"/>
    <xf numFmtId="0" fontId="0" fillId="8" borderId="4" xfId="0" applyFill="1" applyBorder="1"/>
    <xf numFmtId="0" fontId="0" fillId="8" borderId="5" xfId="0" applyFill="1" applyBorder="1"/>
    <xf numFmtId="0" fontId="0" fillId="5" borderId="4" xfId="0" applyFill="1" applyBorder="1"/>
    <xf numFmtId="0" fontId="0" fillId="5" borderId="5" xfId="0" applyFill="1" applyBorder="1"/>
    <xf numFmtId="0" fontId="0" fillId="6" borderId="4" xfId="0" applyFill="1" applyBorder="1"/>
    <xf numFmtId="0" fontId="0" fillId="6" borderId="5" xfId="0" applyFill="1" applyBorder="1"/>
    <xf numFmtId="0" fontId="0" fillId="7" borderId="4" xfId="0" applyFill="1" applyBorder="1"/>
    <xf numFmtId="0" fontId="0" fillId="7" borderId="5" xfId="0" applyFill="1" applyBorder="1"/>
    <xf numFmtId="0" fontId="0" fillId="0" borderId="2" xfId="0" applyBorder="1"/>
    <xf numFmtId="0" fontId="0" fillId="8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15" fillId="0" borderId="5" xfId="0" applyFont="1" applyBorder="1"/>
    <xf numFmtId="0" fontId="15" fillId="4" borderId="5" xfId="0" applyFont="1" applyFill="1" applyBorder="1"/>
    <xf numFmtId="0" fontId="15" fillId="5" borderId="4" xfId="0" applyFont="1" applyFill="1" applyBorder="1"/>
    <xf numFmtId="0" fontId="15" fillId="5" borderId="5" xfId="0" applyFont="1" applyFill="1" applyBorder="1"/>
    <xf numFmtId="0" fontId="15" fillId="6" borderId="4" xfId="0" applyFont="1" applyFill="1" applyBorder="1"/>
    <xf numFmtId="0" fontId="15" fillId="6" borderId="5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/>
    </xf>
    <xf numFmtId="0" fontId="23" fillId="3" borderId="2" xfId="0" applyFont="1" applyFill="1" applyBorder="1"/>
    <xf numFmtId="0" fontId="24" fillId="3" borderId="6" xfId="0" applyFont="1" applyFill="1" applyBorder="1"/>
    <xf numFmtId="0" fontId="41" fillId="0" borderId="0" xfId="0" applyFont="1"/>
    <xf numFmtId="3" fontId="14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41" fillId="0" borderId="1" xfId="0" applyFont="1" applyBorder="1"/>
    <xf numFmtId="0" fontId="0" fillId="0" borderId="0" xfId="0" applyFont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10" fillId="0" borderId="2" xfId="0" applyFont="1" applyBorder="1"/>
    <xf numFmtId="0" fontId="10" fillId="0" borderId="3" xfId="0" applyFont="1" applyBorder="1"/>
    <xf numFmtId="0" fontId="15" fillId="8" borderId="3" xfId="0" applyFont="1" applyFill="1" applyBorder="1"/>
    <xf numFmtId="0" fontId="15" fillId="8" borderId="1" xfId="0" applyFont="1" applyFill="1" applyBorder="1"/>
    <xf numFmtId="0" fontId="15" fillId="8" borderId="2" xfId="0" applyFont="1" applyFill="1" applyBorder="1"/>
    <xf numFmtId="0" fontId="15" fillId="8" borderId="4" xfId="0" applyFont="1" applyFill="1" applyBorder="1"/>
    <xf numFmtId="0" fontId="15" fillId="8" borderId="5" xfId="0" applyFont="1" applyFill="1" applyBorder="1"/>
    <xf numFmtId="0" fontId="10" fillId="0" borderId="7" xfId="0" applyFont="1" applyFill="1" applyBorder="1"/>
    <xf numFmtId="0" fontId="3" fillId="0" borderId="2" xfId="0" applyFont="1" applyBorder="1" applyAlignment="1">
      <alignment horizontal="center" wrapText="1"/>
    </xf>
    <xf numFmtId="0" fontId="21" fillId="0" borderId="2" xfId="0" applyFont="1" applyBorder="1"/>
    <xf numFmtId="0" fontId="21" fillId="0" borderId="4" xfId="0" applyFont="1" applyBorder="1"/>
    <xf numFmtId="0" fontId="21" fillId="0" borderId="5" xfId="0" applyFont="1" applyBorder="1"/>
    <xf numFmtId="0" fontId="41" fillId="0" borderId="3" xfId="0" applyFont="1" applyBorder="1"/>
    <xf numFmtId="0" fontId="41" fillId="0" borderId="2" xfId="0" applyFont="1" applyBorder="1"/>
    <xf numFmtId="0" fontId="14" fillId="0" borderId="2" xfId="0" applyFont="1" applyFill="1" applyBorder="1" applyAlignment="1">
      <alignment horizontal="left" vertical="center" wrapText="1"/>
    </xf>
    <xf numFmtId="0" fontId="41" fillId="0" borderId="4" xfId="0" applyFont="1" applyBorder="1"/>
    <xf numFmtId="0" fontId="41" fillId="0" borderId="5" xfId="0" applyFont="1" applyBorder="1"/>
    <xf numFmtId="0" fontId="3" fillId="0" borderId="5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10" fillId="10" borderId="6" xfId="0" applyFont="1" applyFill="1" applyBorder="1" applyAlignment="1">
      <alignment horizontal="left" vertical="center"/>
    </xf>
    <xf numFmtId="0" fontId="15" fillId="0" borderId="0" xfId="0" applyFont="1"/>
    <xf numFmtId="0" fontId="6" fillId="0" borderId="1" xfId="3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0" xfId="0" applyFill="1" applyBorder="1"/>
    <xf numFmtId="0" fontId="10" fillId="0" borderId="0" xfId="0" applyFont="1"/>
    <xf numFmtId="0" fontId="32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wrapText="1"/>
    </xf>
    <xf numFmtId="0" fontId="20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41" fillId="3" borderId="3" xfId="0" applyFont="1" applyFill="1" applyBorder="1"/>
    <xf numFmtId="0" fontId="3" fillId="0" borderId="3" xfId="0" applyFont="1" applyBorder="1" applyAlignment="1">
      <alignment horizontal="center" wrapText="1"/>
    </xf>
    <xf numFmtId="0" fontId="41" fillId="7" borderId="3" xfId="0" applyFont="1" applyFill="1" applyBorder="1"/>
    <xf numFmtId="0" fontId="41" fillId="3" borderId="4" xfId="0" applyFont="1" applyFill="1" applyBorder="1"/>
    <xf numFmtId="0" fontId="41" fillId="3" borderId="5" xfId="0" applyFont="1" applyFill="1" applyBorder="1"/>
    <xf numFmtId="0" fontId="41" fillId="0" borderId="8" xfId="0" applyFont="1" applyBorder="1"/>
    <xf numFmtId="0" fontId="41" fillId="0" borderId="9" xfId="0" applyFont="1" applyBorder="1"/>
    <xf numFmtId="0" fontId="3" fillId="0" borderId="4" xfId="0" applyFont="1" applyBorder="1" applyAlignment="1">
      <alignment horizontal="center" wrapText="1"/>
    </xf>
    <xf numFmtId="0" fontId="41" fillId="7" borderId="4" xfId="0" applyFont="1" applyFill="1" applyBorder="1"/>
    <xf numFmtId="0" fontId="41" fillId="7" borderId="5" xfId="0" applyFont="1" applyFill="1" applyBorder="1"/>
    <xf numFmtId="0" fontId="41" fillId="3" borderId="2" xfId="0" applyFont="1" applyFill="1" applyBorder="1"/>
    <xf numFmtId="0" fontId="41" fillId="7" borderId="2" xfId="0" applyFont="1" applyFill="1" applyBorder="1"/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7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0" fillId="0" borderId="10" xfId="0" applyBorder="1"/>
    <xf numFmtId="0" fontId="26" fillId="0" borderId="6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33" fillId="0" borderId="4" xfId="0" applyFont="1" applyBorder="1"/>
    <xf numFmtId="0" fontId="33" fillId="0" borderId="5" xfId="0" applyFont="1" applyBorder="1"/>
    <xf numFmtId="0" fontId="42" fillId="0" borderId="4" xfId="0" applyFont="1" applyBorder="1"/>
    <xf numFmtId="0" fontId="6" fillId="9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vertical="center" wrapText="1"/>
    </xf>
    <xf numFmtId="0" fontId="33" fillId="0" borderId="3" xfId="0" applyFont="1" applyBorder="1"/>
    <xf numFmtId="0" fontId="6" fillId="0" borderId="6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3" fontId="14" fillId="0" borderId="5" xfId="0" applyNumberFormat="1" applyFont="1" applyBorder="1" applyAlignment="1">
      <alignment horizontal="right" vertical="top" wrapText="1"/>
    </xf>
    <xf numFmtId="3" fontId="9" fillId="0" borderId="4" xfId="0" applyNumberFormat="1" applyFont="1" applyBorder="1" applyAlignment="1">
      <alignment horizontal="right" vertical="top" wrapText="1"/>
    </xf>
    <xf numFmtId="3" fontId="9" fillId="0" borderId="5" xfId="0" applyNumberFormat="1" applyFont="1" applyBorder="1" applyAlignment="1">
      <alignment horizontal="right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3" borderId="3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9" fillId="3" borderId="2" xfId="0" applyFont="1" applyFill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/>
    <xf numFmtId="0" fontId="10" fillId="3" borderId="6" xfId="0" applyFont="1" applyFill="1" applyBorder="1" applyAlignment="1">
      <alignment horizontal="left" vertical="center"/>
    </xf>
    <xf numFmtId="0" fontId="32" fillId="0" borderId="0" xfId="0" applyFont="1" applyAlignment="1">
      <alignment horizontal="left" wrapText="1"/>
    </xf>
    <xf numFmtId="0" fontId="18" fillId="0" borderId="1" xfId="0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7" borderId="2" xfId="0" applyFont="1" applyFill="1" applyBorder="1"/>
    <xf numFmtId="3" fontId="15" fillId="0" borderId="1" xfId="0" applyNumberFormat="1" applyFont="1" applyBorder="1"/>
    <xf numFmtId="0" fontId="10" fillId="0" borderId="21" xfId="0" applyFont="1" applyBorder="1"/>
    <xf numFmtId="0" fontId="6" fillId="0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15" fillId="0" borderId="1" xfId="0" applyNumberFormat="1" applyFont="1" applyBorder="1" applyAlignment="1">
      <alignment horizontal="right" vertical="top"/>
    </xf>
    <xf numFmtId="0" fontId="3" fillId="0" borderId="4" xfId="0" applyFont="1" applyBorder="1"/>
    <xf numFmtId="0" fontId="4" fillId="0" borderId="4" xfId="0" applyFont="1" applyBorder="1"/>
    <xf numFmtId="0" fontId="3" fillId="0" borderId="24" xfId="0" applyFont="1" applyBorder="1"/>
    <xf numFmtId="0" fontId="15" fillId="0" borderId="20" xfId="0" applyFont="1" applyBorder="1"/>
    <xf numFmtId="167" fontId="15" fillId="0" borderId="4" xfId="5" applyNumberFormat="1" applyFont="1" applyBorder="1"/>
    <xf numFmtId="167" fontId="15" fillId="0" borderId="1" xfId="5" applyNumberFormat="1" applyFont="1" applyBorder="1"/>
    <xf numFmtId="167" fontId="15" fillId="0" borderId="5" xfId="5" applyNumberFormat="1" applyFont="1" applyBorder="1"/>
    <xf numFmtId="167" fontId="10" fillId="0" borderId="4" xfId="5" applyNumberFormat="1" applyFont="1" applyBorder="1"/>
    <xf numFmtId="167" fontId="10" fillId="0" borderId="1" xfId="5" applyNumberFormat="1" applyFont="1" applyBorder="1"/>
    <xf numFmtId="167" fontId="10" fillId="0" borderId="5" xfId="5" applyNumberFormat="1" applyFont="1" applyBorder="1"/>
    <xf numFmtId="167" fontId="15" fillId="4" borderId="4" xfId="5" applyNumberFormat="1" applyFont="1" applyFill="1" applyBorder="1"/>
    <xf numFmtId="167" fontId="10" fillId="5" borderId="4" xfId="5" applyNumberFormat="1" applyFont="1" applyFill="1" applyBorder="1"/>
    <xf numFmtId="167" fontId="15" fillId="6" borderId="4" xfId="5" applyNumberFormat="1" applyFont="1" applyFill="1" applyBorder="1"/>
    <xf numFmtId="167" fontId="15" fillId="6" borderId="1" xfId="5" applyNumberFormat="1" applyFont="1" applyFill="1" applyBorder="1"/>
    <xf numFmtId="167" fontId="10" fillId="7" borderId="4" xfId="5" applyNumberFormat="1" applyFont="1" applyFill="1" applyBorder="1"/>
    <xf numFmtId="167" fontId="3" fillId="0" borderId="4" xfId="5" applyNumberFormat="1" applyFont="1" applyBorder="1"/>
    <xf numFmtId="167" fontId="10" fillId="4" borderId="6" xfId="5" applyNumberFormat="1" applyFont="1" applyFill="1" applyBorder="1" applyAlignment="1">
      <alignment horizontal="left" vertical="center"/>
    </xf>
    <xf numFmtId="167" fontId="10" fillId="4" borderId="6" xfId="5" applyNumberFormat="1" applyFont="1" applyFill="1" applyBorder="1" applyAlignment="1">
      <alignment horizontal="right" vertical="center"/>
    </xf>
    <xf numFmtId="167" fontId="5" fillId="5" borderId="6" xfId="5" applyNumberFormat="1" applyFont="1" applyFill="1" applyBorder="1" applyAlignment="1">
      <alignment horizontal="right" vertical="center"/>
    </xf>
    <xf numFmtId="167" fontId="5" fillId="5" borderId="6" xfId="5" applyNumberFormat="1" applyFont="1" applyFill="1" applyBorder="1" applyAlignment="1">
      <alignment horizontal="center" vertical="center" wrapText="1"/>
    </xf>
    <xf numFmtId="167" fontId="0" fillId="6" borderId="1" xfId="5" applyNumberFormat="1" applyFont="1" applyFill="1" applyBorder="1"/>
    <xf numFmtId="167" fontId="0" fillId="6" borderId="2" xfId="5" applyNumberFormat="1" applyFont="1" applyFill="1" applyBorder="1"/>
    <xf numFmtId="167" fontId="0" fillId="6" borderId="4" xfId="5" applyNumberFormat="1" applyFont="1" applyFill="1" applyBorder="1"/>
    <xf numFmtId="167" fontId="0" fillId="6" borderId="5" xfId="5" applyNumberFormat="1" applyFont="1" applyFill="1" applyBorder="1"/>
    <xf numFmtId="167" fontId="15" fillId="6" borderId="3" xfId="5" applyNumberFormat="1" applyFont="1" applyFill="1" applyBorder="1"/>
    <xf numFmtId="167" fontId="0" fillId="0" borderId="1" xfId="5" applyNumberFormat="1" applyFont="1" applyBorder="1"/>
    <xf numFmtId="167" fontId="0" fillId="0" borderId="2" xfId="5" applyNumberFormat="1" applyFont="1" applyBorder="1"/>
    <xf numFmtId="167" fontId="0" fillId="0" borderId="4" xfId="5" applyNumberFormat="1" applyFont="1" applyBorder="1"/>
    <xf numFmtId="167" fontId="0" fillId="0" borderId="5" xfId="5" applyNumberFormat="1" applyFont="1" applyBorder="1"/>
    <xf numFmtId="167" fontId="15" fillId="0" borderId="3" xfId="5" applyNumberFormat="1" applyFont="1" applyBorder="1"/>
    <xf numFmtId="167" fontId="0" fillId="5" borderId="1" xfId="5" applyNumberFormat="1" applyFont="1" applyFill="1" applyBorder="1"/>
    <xf numFmtId="167" fontId="0" fillId="5" borderId="2" xfId="5" applyNumberFormat="1" applyFont="1" applyFill="1" applyBorder="1"/>
    <xf numFmtId="167" fontId="0" fillId="5" borderId="4" xfId="5" applyNumberFormat="1" applyFont="1" applyFill="1" applyBorder="1"/>
    <xf numFmtId="167" fontId="0" fillId="5" borderId="5" xfId="5" applyNumberFormat="1" applyFont="1" applyFill="1" applyBorder="1"/>
    <xf numFmtId="167" fontId="10" fillId="5" borderId="3" xfId="5" applyNumberFormat="1" applyFont="1" applyFill="1" applyBorder="1"/>
    <xf numFmtId="167" fontId="0" fillId="0" borderId="3" xfId="5" applyNumberFormat="1" applyFont="1" applyBorder="1"/>
    <xf numFmtId="167" fontId="0" fillId="8" borderId="4" xfId="5" applyNumberFormat="1" applyFont="1" applyFill="1" applyBorder="1"/>
    <xf numFmtId="167" fontId="0" fillId="8" borderId="1" xfId="5" applyNumberFormat="1" applyFont="1" applyFill="1" applyBorder="1"/>
    <xf numFmtId="167" fontId="0" fillId="8" borderId="5" xfId="5" applyNumberFormat="1" applyFont="1" applyFill="1" applyBorder="1"/>
    <xf numFmtId="167" fontId="0" fillId="8" borderId="3" xfId="5" applyNumberFormat="1" applyFont="1" applyFill="1" applyBorder="1"/>
    <xf numFmtId="167" fontId="0" fillId="8" borderId="2" xfId="5" applyNumberFormat="1" applyFont="1" applyFill="1" applyBorder="1"/>
    <xf numFmtId="167" fontId="0" fillId="5" borderId="3" xfId="5" applyNumberFormat="1" applyFont="1" applyFill="1" applyBorder="1"/>
    <xf numFmtId="167" fontId="0" fillId="6" borderId="3" xfId="5" applyNumberFormat="1" applyFont="1" applyFill="1" applyBorder="1"/>
    <xf numFmtId="167" fontId="0" fillId="7" borderId="4" xfId="5" applyNumberFormat="1" applyFont="1" applyFill="1" applyBorder="1"/>
    <xf numFmtId="167" fontId="0" fillId="7" borderId="1" xfId="5" applyNumberFormat="1" applyFont="1" applyFill="1" applyBorder="1"/>
    <xf numFmtId="167" fontId="0" fillId="7" borderId="5" xfId="5" applyNumberFormat="1" applyFont="1" applyFill="1" applyBorder="1"/>
    <xf numFmtId="167" fontId="0" fillId="7" borderId="3" xfId="5" applyNumberFormat="1" applyFont="1" applyFill="1" applyBorder="1"/>
    <xf numFmtId="167" fontId="0" fillId="7" borderId="2" xfId="5" applyNumberFormat="1" applyFont="1" applyFill="1" applyBorder="1"/>
    <xf numFmtId="0" fontId="15" fillId="8" borderId="6" xfId="0" applyFont="1" applyFill="1" applyBorder="1" applyAlignment="1">
      <alignment horizontal="left" vertical="center"/>
    </xf>
    <xf numFmtId="167" fontId="5" fillId="7" borderId="6" xfId="5" applyNumberFormat="1" applyFont="1" applyFill="1" applyBorder="1"/>
    <xf numFmtId="167" fontId="15" fillId="8" borderId="6" xfId="5" applyNumberFormat="1" applyFont="1" applyFill="1" applyBorder="1" applyAlignment="1">
      <alignment horizontal="left" vertical="center"/>
    </xf>
    <xf numFmtId="167" fontId="5" fillId="5" borderId="6" xfId="5" applyNumberFormat="1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center" vertical="center"/>
    </xf>
    <xf numFmtId="167" fontId="5" fillId="5" borderId="6" xfId="5" applyNumberFormat="1" applyFont="1" applyFill="1" applyBorder="1" applyAlignment="1">
      <alignment horizontal="left" vertical="center" wrapText="1"/>
    </xf>
    <xf numFmtId="167" fontId="46" fillId="8" borderId="2" xfId="5" applyNumberFormat="1" applyFont="1" applyFill="1" applyBorder="1"/>
    <xf numFmtId="167" fontId="15" fillId="0" borderId="4" xfId="0" applyNumberFormat="1" applyFont="1" applyBorder="1"/>
    <xf numFmtId="167" fontId="10" fillId="5" borderId="4" xfId="0" applyNumberFormat="1" applyFont="1" applyFill="1" applyBorder="1"/>
    <xf numFmtId="167" fontId="10" fillId="7" borderId="4" xfId="0" applyNumberFormat="1" applyFont="1" applyFill="1" applyBorder="1"/>
    <xf numFmtId="167" fontId="45" fillId="0" borderId="1" xfId="5" applyNumberFormat="1" applyFont="1" applyBorder="1"/>
    <xf numFmtId="167" fontId="45" fillId="0" borderId="2" xfId="5" applyNumberFormat="1" applyFont="1" applyBorder="1"/>
    <xf numFmtId="167" fontId="45" fillId="0" borderId="4" xfId="5" applyNumberFormat="1" applyFont="1" applyBorder="1"/>
    <xf numFmtId="167" fontId="45" fillId="0" borderId="5" xfId="5" applyNumberFormat="1" applyFont="1" applyBorder="1"/>
    <xf numFmtId="167" fontId="10" fillId="0" borderId="3" xfId="5" applyNumberFormat="1" applyFont="1" applyBorder="1"/>
    <xf numFmtId="167" fontId="15" fillId="8" borderId="6" xfId="5" applyNumberFormat="1" applyFont="1" applyFill="1" applyBorder="1" applyAlignment="1">
      <alignment horizontal="right" vertical="center"/>
    </xf>
    <xf numFmtId="0" fontId="45" fillId="0" borderId="4" xfId="0" applyFont="1" applyBorder="1"/>
    <xf numFmtId="0" fontId="45" fillId="0" borderId="1" xfId="0" applyFont="1" applyBorder="1"/>
    <xf numFmtId="0" fontId="45" fillId="0" borderId="5" xfId="0" applyFont="1" applyBorder="1"/>
    <xf numFmtId="0" fontId="45" fillId="0" borderId="3" xfId="0" applyFont="1" applyBorder="1"/>
    <xf numFmtId="0" fontId="45" fillId="0" borderId="2" xfId="0" applyFont="1" applyBorder="1"/>
    <xf numFmtId="167" fontId="10" fillId="0" borderId="4" xfId="0" applyNumberFormat="1" applyFont="1" applyBorder="1"/>
    <xf numFmtId="167" fontId="19" fillId="0" borderId="4" xfId="5" applyNumberFormat="1" applyFont="1" applyBorder="1"/>
    <xf numFmtId="167" fontId="10" fillId="4" borderId="6" xfId="5" applyNumberFormat="1" applyFont="1" applyFill="1" applyBorder="1" applyAlignment="1">
      <alignment vertical="center"/>
    </xf>
    <xf numFmtId="167" fontId="5" fillId="5" borderId="6" xfId="5" applyNumberFormat="1" applyFont="1" applyFill="1" applyBorder="1" applyAlignment="1">
      <alignment vertical="center"/>
    </xf>
    <xf numFmtId="167" fontId="19" fillId="0" borderId="1" xfId="5" applyNumberFormat="1" applyFont="1" applyBorder="1"/>
    <xf numFmtId="167" fontId="19" fillId="0" borderId="5" xfId="5" applyNumberFormat="1" applyFont="1" applyBorder="1"/>
    <xf numFmtId="167" fontId="10" fillId="3" borderId="4" xfId="5" applyNumberFormat="1" applyFont="1" applyFill="1" applyBorder="1"/>
    <xf numFmtId="167" fontId="19" fillId="4" borderId="4" xfId="5" applyNumberFormat="1" applyFont="1" applyFill="1" applyBorder="1"/>
    <xf numFmtId="167" fontId="14" fillId="0" borderId="4" xfId="5" applyNumberFormat="1" applyFont="1" applyFill="1" applyBorder="1" applyAlignment="1">
      <alignment horizontal="right" vertical="center" wrapText="1"/>
    </xf>
    <xf numFmtId="167" fontId="14" fillId="0" borderId="1" xfId="5" applyNumberFormat="1" applyFont="1" applyFill="1" applyBorder="1" applyAlignment="1">
      <alignment horizontal="right" vertical="center" wrapText="1"/>
    </xf>
    <xf numFmtId="167" fontId="14" fillId="0" borderId="5" xfId="5" applyNumberFormat="1" applyFont="1" applyFill="1" applyBorder="1" applyAlignment="1">
      <alignment horizontal="right" vertical="center" wrapText="1"/>
    </xf>
    <xf numFmtId="167" fontId="9" fillId="0" borderId="4" xfId="5" applyNumberFormat="1" applyFont="1" applyFill="1" applyBorder="1" applyAlignment="1">
      <alignment horizontal="right" vertical="center" wrapText="1"/>
    </xf>
    <xf numFmtId="167" fontId="9" fillId="0" borderId="1" xfId="5" applyNumberFormat="1" applyFont="1" applyFill="1" applyBorder="1" applyAlignment="1">
      <alignment horizontal="right" vertical="center" wrapText="1"/>
    </xf>
    <xf numFmtId="167" fontId="9" fillId="0" borderId="5" xfId="5" applyNumberFormat="1" applyFont="1" applyFill="1" applyBorder="1" applyAlignment="1">
      <alignment horizontal="right" vertical="center" wrapText="1"/>
    </xf>
    <xf numFmtId="167" fontId="14" fillId="0" borderId="4" xfId="5" applyNumberFormat="1" applyFont="1" applyFill="1" applyBorder="1" applyAlignment="1">
      <alignment horizontal="right" vertical="center"/>
    </xf>
    <xf numFmtId="167" fontId="14" fillId="0" borderId="1" xfId="5" applyNumberFormat="1" applyFont="1" applyFill="1" applyBorder="1" applyAlignment="1">
      <alignment horizontal="right" vertical="center"/>
    </xf>
    <xf numFmtId="167" fontId="14" fillId="0" borderId="5" xfId="5" applyNumberFormat="1" applyFont="1" applyFill="1" applyBorder="1" applyAlignment="1">
      <alignment horizontal="right" vertical="center"/>
    </xf>
    <xf numFmtId="167" fontId="9" fillId="0" borderId="4" xfId="5" applyNumberFormat="1" applyFont="1" applyFill="1" applyBorder="1" applyAlignment="1">
      <alignment horizontal="right" vertical="center"/>
    </xf>
    <xf numFmtId="167" fontId="9" fillId="0" borderId="1" xfId="5" applyNumberFormat="1" applyFont="1" applyFill="1" applyBorder="1" applyAlignment="1">
      <alignment horizontal="right" vertical="center"/>
    </xf>
    <xf numFmtId="167" fontId="9" fillId="0" borderId="5" xfId="5" applyNumberFormat="1" applyFont="1" applyFill="1" applyBorder="1" applyAlignment="1">
      <alignment horizontal="right" vertical="center"/>
    </xf>
    <xf numFmtId="167" fontId="9" fillId="5" borderId="4" xfId="5" applyNumberFormat="1" applyFont="1" applyFill="1" applyBorder="1" applyAlignment="1">
      <alignment horizontal="right" vertical="center"/>
    </xf>
    <xf numFmtId="167" fontId="10" fillId="3" borderId="4" xfId="5" applyNumberFormat="1" applyFont="1" applyFill="1" applyBorder="1" applyAlignment="1">
      <alignment horizontal="right"/>
    </xf>
    <xf numFmtId="167" fontId="7" fillId="0" borderId="4" xfId="5" applyNumberFormat="1" applyFont="1" applyFill="1" applyBorder="1" applyAlignment="1">
      <alignment horizontal="left" vertical="center" wrapText="1"/>
    </xf>
    <xf numFmtId="167" fontId="7" fillId="0" borderId="1" xfId="5" applyNumberFormat="1" applyFont="1" applyFill="1" applyBorder="1" applyAlignment="1">
      <alignment horizontal="left" vertical="center" wrapText="1"/>
    </xf>
    <xf numFmtId="167" fontId="7" fillId="0" borderId="5" xfId="5" applyNumberFormat="1" applyFont="1" applyFill="1" applyBorder="1" applyAlignment="1">
      <alignment horizontal="left" vertical="center" wrapText="1"/>
    </xf>
    <xf numFmtId="167" fontId="6" fillId="0" borderId="4" xfId="5" applyNumberFormat="1" applyFont="1" applyFill="1" applyBorder="1" applyAlignment="1">
      <alignment horizontal="left" vertical="center" wrapText="1"/>
    </xf>
    <xf numFmtId="167" fontId="6" fillId="0" borderId="1" xfId="5" applyNumberFormat="1" applyFont="1" applyFill="1" applyBorder="1" applyAlignment="1">
      <alignment horizontal="left" vertical="center" wrapText="1"/>
    </xf>
    <xf numFmtId="167" fontId="6" fillId="0" borderId="5" xfId="5" applyNumberFormat="1" applyFont="1" applyFill="1" applyBorder="1" applyAlignment="1">
      <alignment horizontal="left" vertical="center" wrapText="1"/>
    </xf>
    <xf numFmtId="167" fontId="7" fillId="0" borderId="4" xfId="5" applyNumberFormat="1" applyFont="1" applyFill="1" applyBorder="1" applyAlignment="1">
      <alignment horizontal="left" vertical="center"/>
    </xf>
    <xf numFmtId="167" fontId="7" fillId="0" borderId="1" xfId="5" applyNumberFormat="1" applyFont="1" applyFill="1" applyBorder="1" applyAlignment="1">
      <alignment horizontal="left" vertical="center"/>
    </xf>
    <xf numFmtId="167" fontId="7" fillId="0" borderId="5" xfId="5" applyNumberFormat="1" applyFont="1" applyFill="1" applyBorder="1" applyAlignment="1">
      <alignment horizontal="left" vertical="center"/>
    </xf>
    <xf numFmtId="167" fontId="6" fillId="0" borderId="4" xfId="5" applyNumberFormat="1" applyFont="1" applyFill="1" applyBorder="1" applyAlignment="1">
      <alignment horizontal="left" vertical="center"/>
    </xf>
    <xf numFmtId="167" fontId="6" fillId="0" borderId="1" xfId="5" applyNumberFormat="1" applyFont="1" applyFill="1" applyBorder="1" applyAlignment="1">
      <alignment horizontal="left" vertical="center"/>
    </xf>
    <xf numFmtId="167" fontId="6" fillId="0" borderId="5" xfId="5" applyNumberFormat="1" applyFont="1" applyFill="1" applyBorder="1" applyAlignment="1">
      <alignment horizontal="left" vertical="center"/>
    </xf>
    <xf numFmtId="167" fontId="6" fillId="5" borderId="4" xfId="5" applyNumberFormat="1" applyFont="1" applyFill="1" applyBorder="1" applyAlignment="1">
      <alignment horizontal="left" vertical="center"/>
    </xf>
    <xf numFmtId="167" fontId="6" fillId="5" borderId="1" xfId="5" applyNumberFormat="1" applyFont="1" applyFill="1" applyBorder="1" applyAlignment="1">
      <alignment horizontal="left" vertical="center"/>
    </xf>
    <xf numFmtId="167" fontId="6" fillId="5" borderId="5" xfId="5" applyNumberFormat="1" applyFont="1" applyFill="1" applyBorder="1" applyAlignment="1">
      <alignment horizontal="left" vertical="center"/>
    </xf>
    <xf numFmtId="167" fontId="15" fillId="0" borderId="3" xfId="5" applyNumberFormat="1" applyFont="1" applyFill="1" applyBorder="1" applyAlignment="1">
      <alignment vertical="center"/>
    </xf>
    <xf numFmtId="167" fontId="15" fillId="0" borderId="1" xfId="5" applyNumberFormat="1" applyFont="1" applyFill="1" applyBorder="1" applyAlignment="1">
      <alignment vertical="center"/>
    </xf>
    <xf numFmtId="167" fontId="15" fillId="0" borderId="2" xfId="5" applyNumberFormat="1" applyFont="1" applyBorder="1"/>
    <xf numFmtId="167" fontId="14" fillId="0" borderId="4" xfId="5" applyNumberFormat="1" applyFont="1" applyFill="1" applyBorder="1" applyAlignment="1">
      <alignment horizontal="left" vertical="center" wrapText="1"/>
    </xf>
    <xf numFmtId="167" fontId="14" fillId="0" borderId="1" xfId="5" applyNumberFormat="1" applyFont="1" applyFill="1" applyBorder="1" applyAlignment="1">
      <alignment horizontal="left" vertical="center" wrapText="1"/>
    </xf>
    <xf numFmtId="167" fontId="14" fillId="0" borderId="5" xfId="5" applyNumberFormat="1" applyFont="1" applyFill="1" applyBorder="1" applyAlignment="1">
      <alignment horizontal="left" vertical="center" wrapText="1"/>
    </xf>
    <xf numFmtId="167" fontId="14" fillId="0" borderId="3" xfId="5" applyNumberFormat="1" applyFont="1" applyFill="1" applyBorder="1" applyAlignment="1">
      <alignment horizontal="left" vertical="center" wrapText="1"/>
    </xf>
    <xf numFmtId="167" fontId="14" fillId="0" borderId="2" xfId="5" applyNumberFormat="1" applyFont="1" applyFill="1" applyBorder="1" applyAlignment="1">
      <alignment horizontal="left" vertical="center" wrapText="1"/>
    </xf>
    <xf numFmtId="167" fontId="15" fillId="0" borderId="4" xfId="5" applyNumberFormat="1" applyFont="1" applyFill="1" applyBorder="1" applyAlignment="1">
      <alignment vertical="center"/>
    </xf>
    <xf numFmtId="167" fontId="9" fillId="0" borderId="4" xfId="5" applyNumberFormat="1" applyFont="1" applyFill="1" applyBorder="1" applyAlignment="1">
      <alignment horizontal="left" vertical="center" wrapText="1"/>
    </xf>
    <xf numFmtId="167" fontId="9" fillId="0" borderId="1" xfId="5" applyNumberFormat="1" applyFont="1" applyFill="1" applyBorder="1" applyAlignment="1">
      <alignment horizontal="left" vertical="center" wrapText="1"/>
    </xf>
    <xf numFmtId="167" fontId="9" fillId="0" borderId="5" xfId="5" applyNumberFormat="1" applyFont="1" applyFill="1" applyBorder="1" applyAlignment="1">
      <alignment horizontal="left" vertical="center" wrapText="1"/>
    </xf>
    <xf numFmtId="167" fontId="9" fillId="0" borderId="3" xfId="5" applyNumberFormat="1" applyFont="1" applyFill="1" applyBorder="1" applyAlignment="1">
      <alignment horizontal="left" vertical="center" wrapText="1"/>
    </xf>
    <xf numFmtId="167" fontId="9" fillId="0" borderId="2" xfId="5" applyNumberFormat="1" applyFont="1" applyFill="1" applyBorder="1" applyAlignment="1">
      <alignment horizontal="left" vertical="center" wrapText="1"/>
    </xf>
    <xf numFmtId="167" fontId="14" fillId="0" borderId="4" xfId="5" applyNumberFormat="1" applyFont="1" applyFill="1" applyBorder="1" applyAlignment="1">
      <alignment horizontal="left" vertical="center"/>
    </xf>
    <xf numFmtId="167" fontId="14" fillId="0" borderId="1" xfId="5" applyNumberFormat="1" applyFont="1" applyFill="1" applyBorder="1" applyAlignment="1">
      <alignment horizontal="left" vertical="center"/>
    </xf>
    <xf numFmtId="167" fontId="14" fillId="0" borderId="5" xfId="5" applyNumberFormat="1" applyFont="1" applyFill="1" applyBorder="1" applyAlignment="1">
      <alignment horizontal="left" vertical="center"/>
    </xf>
    <xf numFmtId="167" fontId="14" fillId="0" borderId="3" xfId="5" applyNumberFormat="1" applyFont="1" applyFill="1" applyBorder="1" applyAlignment="1">
      <alignment horizontal="left" vertical="center"/>
    </xf>
    <xf numFmtId="167" fontId="14" fillId="0" borderId="2" xfId="5" applyNumberFormat="1" applyFont="1" applyFill="1" applyBorder="1" applyAlignment="1">
      <alignment horizontal="left" vertical="center"/>
    </xf>
    <xf numFmtId="167" fontId="9" fillId="0" borderId="4" xfId="5" applyNumberFormat="1" applyFont="1" applyFill="1" applyBorder="1" applyAlignment="1">
      <alignment horizontal="left" vertical="center"/>
    </xf>
    <xf numFmtId="167" fontId="9" fillId="0" borderId="1" xfId="5" applyNumberFormat="1" applyFont="1" applyFill="1" applyBorder="1" applyAlignment="1">
      <alignment horizontal="left" vertical="center"/>
    </xf>
    <xf numFmtId="167" fontId="9" fillId="0" borderId="5" xfId="5" applyNumberFormat="1" applyFont="1" applyFill="1" applyBorder="1" applyAlignment="1">
      <alignment horizontal="left" vertical="center"/>
    </xf>
    <xf numFmtId="167" fontId="9" fillId="0" borderId="3" xfId="5" applyNumberFormat="1" applyFont="1" applyFill="1" applyBorder="1" applyAlignment="1">
      <alignment horizontal="left" vertical="center"/>
    </xf>
    <xf numFmtId="167" fontId="9" fillId="0" borderId="2" xfId="5" applyNumberFormat="1" applyFont="1" applyFill="1" applyBorder="1" applyAlignment="1">
      <alignment horizontal="left" vertical="center"/>
    </xf>
    <xf numFmtId="167" fontId="10" fillId="5" borderId="3" xfId="5" applyNumberFormat="1" applyFont="1" applyFill="1" applyBorder="1" applyAlignment="1">
      <alignment vertical="center"/>
    </xf>
    <xf numFmtId="167" fontId="10" fillId="7" borderId="3" xfId="5" applyNumberFormat="1" applyFont="1" applyFill="1" applyBorder="1" applyAlignment="1">
      <alignment vertical="center"/>
    </xf>
    <xf numFmtId="167" fontId="19" fillId="0" borderId="3" xfId="5" applyNumberFormat="1" applyFont="1" applyBorder="1"/>
    <xf numFmtId="167" fontId="19" fillId="0" borderId="4" xfId="0" applyNumberFormat="1" applyFont="1" applyBorder="1"/>
    <xf numFmtId="167" fontId="15" fillId="4" borderId="6" xfId="5" applyNumberFormat="1" applyFont="1" applyFill="1" applyBorder="1" applyAlignment="1">
      <alignment vertical="center"/>
    </xf>
    <xf numFmtId="167" fontId="23" fillId="7" borderId="2" xfId="5" applyNumberFormat="1" applyFont="1" applyFill="1" applyBorder="1"/>
    <xf numFmtId="167" fontId="5" fillId="7" borderId="2" xfId="5" applyNumberFormat="1" applyFont="1" applyFill="1" applyBorder="1"/>
    <xf numFmtId="167" fontId="10" fillId="0" borderId="3" xfId="5" applyNumberFormat="1" applyFont="1" applyFill="1" applyBorder="1" applyAlignment="1">
      <alignment vertical="center"/>
    </xf>
    <xf numFmtId="167" fontId="4" fillId="0" borderId="5" xfId="5" applyNumberFormat="1" applyFont="1" applyBorder="1"/>
    <xf numFmtId="167" fontId="10" fillId="10" borderId="4" xfId="5" applyNumberFormat="1" applyFont="1" applyFill="1" applyBorder="1"/>
    <xf numFmtId="167" fontId="10" fillId="10" borderId="1" xfId="5" applyNumberFormat="1" applyFont="1" applyFill="1" applyBorder="1"/>
    <xf numFmtId="167" fontId="10" fillId="10" borderId="5" xfId="5" applyNumberFormat="1" applyFont="1" applyFill="1" applyBorder="1"/>
    <xf numFmtId="167" fontId="10" fillId="3" borderId="3" xfId="5" applyNumberFormat="1" applyFont="1" applyFill="1" applyBorder="1"/>
    <xf numFmtId="167" fontId="10" fillId="3" borderId="2" xfId="5" applyNumberFormat="1" applyFont="1" applyFill="1" applyBorder="1"/>
    <xf numFmtId="167" fontId="10" fillId="3" borderId="5" xfId="5" applyNumberFormat="1" applyFont="1" applyFill="1" applyBorder="1"/>
    <xf numFmtId="167" fontId="10" fillId="3" borderId="4" xfId="0" applyNumberFormat="1" applyFont="1" applyFill="1" applyBorder="1"/>
    <xf numFmtId="167" fontId="21" fillId="7" borderId="4" xfId="0" applyNumberFormat="1" applyFont="1" applyFill="1" applyBorder="1"/>
    <xf numFmtId="167" fontId="21" fillId="0" borderId="4" xfId="5" applyNumberFormat="1" applyFont="1" applyBorder="1"/>
    <xf numFmtId="167" fontId="21" fillId="0" borderId="1" xfId="5" applyNumberFormat="1" applyFont="1" applyBorder="1"/>
    <xf numFmtId="167" fontId="21" fillId="0" borderId="5" xfId="5" applyNumberFormat="1" applyFont="1" applyBorder="1"/>
    <xf numFmtId="167" fontId="41" fillId="0" borderId="1" xfId="5" applyNumberFormat="1" applyFont="1" applyBorder="1"/>
    <xf numFmtId="167" fontId="41" fillId="0" borderId="5" xfId="5" applyNumberFormat="1" applyFont="1" applyBorder="1"/>
    <xf numFmtId="167" fontId="42" fillId="0" borderId="1" xfId="5" applyNumberFormat="1" applyFont="1" applyBorder="1"/>
    <xf numFmtId="167" fontId="42" fillId="0" borderId="5" xfId="5" applyNumberFormat="1" applyFont="1" applyBorder="1"/>
    <xf numFmtId="167" fontId="10" fillId="7" borderId="3" xfId="5" applyNumberFormat="1" applyFont="1" applyFill="1" applyBorder="1"/>
    <xf numFmtId="167" fontId="41" fillId="0" borderId="4" xfId="5" applyNumberFormat="1" applyFont="1" applyBorder="1"/>
    <xf numFmtId="167" fontId="42" fillId="0" borderId="4" xfId="5" applyNumberFormat="1" applyFont="1" applyBorder="1"/>
    <xf numFmtId="0" fontId="0" fillId="0" borderId="0" xfId="0" applyAlignment="1">
      <alignment horizontal="right"/>
    </xf>
    <xf numFmtId="167" fontId="10" fillId="5" borderId="1" xfId="5" applyNumberFormat="1" applyFont="1" applyFill="1" applyBorder="1"/>
    <xf numFmtId="167" fontId="15" fillId="4" borderId="1" xfId="5" applyNumberFormat="1" applyFont="1" applyFill="1" applyBorder="1"/>
    <xf numFmtId="0" fontId="33" fillId="0" borderId="5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167" fontId="3" fillId="0" borderId="1" xfId="5" applyNumberFormat="1" applyFont="1" applyBorder="1"/>
    <xf numFmtId="167" fontId="10" fillId="7" borderId="1" xfId="5" applyNumberFormat="1" applyFont="1" applyFill="1" applyBorder="1"/>
    <xf numFmtId="167" fontId="3" fillId="0" borderId="5" xfId="5" applyNumberFormat="1" applyFont="1" applyBorder="1"/>
    <xf numFmtId="167" fontId="15" fillId="4" borderId="5" xfId="5" applyNumberFormat="1" applyFont="1" applyFill="1" applyBorder="1"/>
    <xf numFmtId="167" fontId="10" fillId="5" borderId="5" xfId="5" applyNumberFormat="1" applyFont="1" applyFill="1" applyBorder="1"/>
    <xf numFmtId="167" fontId="15" fillId="6" borderId="5" xfId="5" applyNumberFormat="1" applyFont="1" applyFill="1" applyBorder="1"/>
    <xf numFmtId="167" fontId="10" fillId="7" borderId="5" xfId="5" applyNumberFormat="1" applyFont="1" applyFill="1" applyBorder="1"/>
    <xf numFmtId="167" fontId="10" fillId="0" borderId="4" xfId="5" applyNumberFormat="1" applyFont="1" applyFill="1" applyBorder="1"/>
    <xf numFmtId="167" fontId="15" fillId="0" borderId="4" xfId="5" applyNumberFormat="1" applyFont="1" applyFill="1" applyBorder="1"/>
    <xf numFmtId="167" fontId="10" fillId="11" borderId="4" xfId="5" applyNumberFormat="1" applyFont="1" applyFill="1" applyBorder="1"/>
    <xf numFmtId="167" fontId="19" fillId="11" borderId="4" xfId="5" applyNumberFormat="1" applyFont="1" applyFill="1" applyBorder="1"/>
    <xf numFmtId="0" fontId="19" fillId="11" borderId="5" xfId="0" applyFont="1" applyFill="1" applyBorder="1"/>
    <xf numFmtId="167" fontId="19" fillId="11" borderId="4" xfId="0" applyNumberFormat="1" applyFont="1" applyFill="1" applyBorder="1"/>
    <xf numFmtId="0" fontId="19" fillId="11" borderId="4" xfId="0" applyFont="1" applyFill="1" applyBorder="1"/>
    <xf numFmtId="0" fontId="19" fillId="11" borderId="1" xfId="0" applyFont="1" applyFill="1" applyBorder="1"/>
    <xf numFmtId="3" fontId="47" fillId="0" borderId="1" xfId="0" applyNumberFormat="1" applyFont="1" applyBorder="1"/>
    <xf numFmtId="3" fontId="48" fillId="0" borderId="1" xfId="0" applyNumberFormat="1" applyFont="1" applyBorder="1" applyAlignment="1">
      <alignment horizontal="right" vertical="top" wrapText="1"/>
    </xf>
    <xf numFmtId="0" fontId="15" fillId="11" borderId="1" xfId="0" applyFont="1" applyFill="1" applyBorder="1"/>
    <xf numFmtId="3" fontId="15" fillId="11" borderId="1" xfId="0" applyNumberFormat="1" applyFont="1" applyFill="1" applyBorder="1"/>
    <xf numFmtId="3" fontId="15" fillId="0" borderId="20" xfId="0" applyNumberFormat="1" applyFont="1" applyBorder="1"/>
    <xf numFmtId="3" fontId="47" fillId="11" borderId="1" xfId="0" applyNumberFormat="1" applyFont="1" applyFill="1" applyBorder="1"/>
    <xf numFmtId="3" fontId="3" fillId="0" borderId="1" xfId="0" applyNumberFormat="1" applyFont="1" applyBorder="1"/>
    <xf numFmtId="3" fontId="49" fillId="11" borderId="1" xfId="0" applyNumberFormat="1" applyFont="1" applyFill="1" applyBorder="1" applyAlignment="1">
      <alignment horizontal="right" vertical="top"/>
    </xf>
    <xf numFmtId="0" fontId="2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4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33" fillId="0" borderId="12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33" fillId="0" borderId="11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1" xfId="0" applyFont="1" applyBorder="1" applyAlignment="1"/>
    <xf numFmtId="0" fontId="18" fillId="0" borderId="5" xfId="0" applyFont="1" applyBorder="1" applyAlignment="1"/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/>
    <xf numFmtId="0" fontId="0" fillId="0" borderId="14" xfId="0" applyBorder="1" applyAlignment="1"/>
    <xf numFmtId="0" fontId="3" fillId="0" borderId="11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horizontal="center"/>
    </xf>
    <xf numFmtId="0" fontId="22" fillId="0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21" fillId="0" borderId="18" xfId="0" applyFont="1" applyBorder="1" applyAlignment="1"/>
    <xf numFmtId="0" fontId="0" fillId="0" borderId="19" xfId="0" applyBorder="1" applyAlignment="1"/>
    <xf numFmtId="0" fontId="3" fillId="0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6">
    <cellStyle name="Ezres" xfId="5" builtinId="3"/>
    <cellStyle name="Hivatkozás" xfId="1" builtinId="8"/>
    <cellStyle name="Normál" xfId="0" builtinId="0"/>
    <cellStyle name="Normál 2" xfId="2" xr:uid="{00000000-0005-0000-0000-000003000000}"/>
    <cellStyle name="Normál 3" xfId="4" xr:uid="{00000000-0005-0000-0000-000004000000}"/>
    <cellStyle name="Normal_KTRSZJ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http://njt.hu/cgi_bin/njt_doc.cgi?docid=139876.243471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463" t="s">
        <v>803</v>
      </c>
    </row>
    <row r="3" spans="1:9" ht="18" x14ac:dyDescent="0.25">
      <c r="A3" s="47" t="s">
        <v>802</v>
      </c>
    </row>
    <row r="4" spans="1:9" ht="50.25" customHeight="1" x14ac:dyDescent="0.25">
      <c r="A4" s="38" t="s">
        <v>673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23" t="s">
        <v>212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23" t="s">
        <v>213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23" t="s">
        <v>214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23" t="s">
        <v>215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23" t="s">
        <v>216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23" t="s">
        <v>217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23" t="s">
        <v>218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23" t="s">
        <v>219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24" t="s">
        <v>211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24" t="s">
        <v>220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1" t="s">
        <v>671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23" t="s">
        <v>222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23" t="s">
        <v>223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23" t="s">
        <v>224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23" t="s">
        <v>225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23" t="s">
        <v>226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23" t="s">
        <v>227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23" t="s">
        <v>228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24" t="s">
        <v>221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24" t="s">
        <v>229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1" t="s">
        <v>672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X172"/>
  <sheetViews>
    <sheetView workbookViewId="0">
      <selection sqref="A1:E1"/>
    </sheetView>
  </sheetViews>
  <sheetFormatPr defaultRowHeight="15" x14ac:dyDescent="0.25"/>
  <cols>
    <col min="1" max="1" width="105.140625" customWidth="1"/>
    <col min="3" max="5" width="19" bestFit="1" customWidth="1"/>
  </cols>
  <sheetData>
    <row r="1" spans="1:11" x14ac:dyDescent="0.25">
      <c r="A1" s="495" t="s">
        <v>812</v>
      </c>
      <c r="B1" s="495"/>
      <c r="C1" s="495"/>
      <c r="D1" s="495"/>
      <c r="E1" s="495"/>
    </row>
    <row r="2" spans="1:11" ht="20.25" customHeight="1" x14ac:dyDescent="0.25">
      <c r="A2" s="491" t="s">
        <v>802</v>
      </c>
      <c r="B2" s="494"/>
      <c r="C2" s="494"/>
      <c r="D2" s="494"/>
      <c r="E2" s="494"/>
      <c r="F2" s="39"/>
      <c r="G2" s="39"/>
      <c r="H2" s="39"/>
      <c r="I2" s="39"/>
      <c r="J2" s="39"/>
      <c r="K2" s="55"/>
    </row>
    <row r="3" spans="1:11" ht="19.5" customHeight="1" x14ac:dyDescent="0.25">
      <c r="A3" s="493" t="s">
        <v>758</v>
      </c>
      <c r="B3" s="494"/>
      <c r="C3" s="494"/>
      <c r="D3" s="494"/>
      <c r="E3" s="494"/>
    </row>
    <row r="4" spans="1:11" ht="18" x14ac:dyDescent="0.25">
      <c r="A4" s="73"/>
    </row>
    <row r="5" spans="1:11" ht="18" x14ac:dyDescent="0.25">
      <c r="A5" s="73" t="s">
        <v>78</v>
      </c>
    </row>
    <row r="6" spans="1:11" ht="25.5" x14ac:dyDescent="0.25">
      <c r="A6" s="183" t="s">
        <v>230</v>
      </c>
      <c r="B6" s="184" t="s">
        <v>231</v>
      </c>
      <c r="C6" s="90" t="s">
        <v>77</v>
      </c>
      <c r="D6" s="3" t="s">
        <v>98</v>
      </c>
      <c r="E6" s="91" t="s">
        <v>99</v>
      </c>
    </row>
    <row r="7" spans="1:11" x14ac:dyDescent="0.25">
      <c r="A7" s="113" t="s">
        <v>232</v>
      </c>
      <c r="B7" s="130" t="s">
        <v>233</v>
      </c>
      <c r="C7" s="310">
        <v>12494052</v>
      </c>
      <c r="D7" s="379">
        <v>12408943</v>
      </c>
      <c r="E7" s="380">
        <v>12379989</v>
      </c>
    </row>
    <row r="8" spans="1:11" x14ac:dyDescent="0.25">
      <c r="A8" s="113" t="s">
        <v>234</v>
      </c>
      <c r="B8" s="131" t="s">
        <v>235</v>
      </c>
      <c r="C8" s="310">
        <v>120300</v>
      </c>
      <c r="D8" s="379">
        <v>120300</v>
      </c>
      <c r="E8" s="380">
        <v>68000</v>
      </c>
    </row>
    <row r="9" spans="1:11" x14ac:dyDescent="0.25">
      <c r="A9" s="113" t="s">
        <v>236</v>
      </c>
      <c r="B9" s="131" t="s">
        <v>237</v>
      </c>
      <c r="C9" s="310"/>
      <c r="D9" s="379">
        <v>0</v>
      </c>
      <c r="E9" s="380">
        <v>0</v>
      </c>
    </row>
    <row r="10" spans="1:11" x14ac:dyDescent="0.25">
      <c r="A10" s="114" t="s">
        <v>238</v>
      </c>
      <c r="B10" s="131" t="s">
        <v>239</v>
      </c>
      <c r="C10" s="310">
        <v>0</v>
      </c>
      <c r="D10" s="379">
        <v>0</v>
      </c>
      <c r="E10" s="380">
        <v>0</v>
      </c>
    </row>
    <row r="11" spans="1:11" x14ac:dyDescent="0.25">
      <c r="A11" s="114" t="s">
        <v>240</v>
      </c>
      <c r="B11" s="131" t="s">
        <v>241</v>
      </c>
      <c r="C11" s="310"/>
      <c r="D11" s="379"/>
      <c r="E11" s="380"/>
    </row>
    <row r="12" spans="1:11" x14ac:dyDescent="0.25">
      <c r="A12" s="114" t="s">
        <v>242</v>
      </c>
      <c r="B12" s="131" t="s">
        <v>243</v>
      </c>
      <c r="C12" s="310">
        <v>983001</v>
      </c>
      <c r="D12" s="379">
        <v>983001</v>
      </c>
      <c r="E12" s="379">
        <v>983001</v>
      </c>
    </row>
    <row r="13" spans="1:11" x14ac:dyDescent="0.25">
      <c r="A13" s="114" t="s">
        <v>244</v>
      </c>
      <c r="B13" s="131" t="s">
        <v>245</v>
      </c>
      <c r="C13" s="310">
        <v>384000</v>
      </c>
      <c r="D13" s="379">
        <v>404000</v>
      </c>
      <c r="E13" s="380">
        <v>404000</v>
      </c>
    </row>
    <row r="14" spans="1:11" x14ac:dyDescent="0.25">
      <c r="A14" s="114" t="s">
        <v>246</v>
      </c>
      <c r="B14" s="131" t="s">
        <v>247</v>
      </c>
      <c r="C14" s="310"/>
      <c r="D14" s="379"/>
      <c r="E14" s="380"/>
    </row>
    <row r="15" spans="1:11" x14ac:dyDescent="0.25">
      <c r="A15" s="81" t="s">
        <v>248</v>
      </c>
      <c r="B15" s="131" t="s">
        <v>249</v>
      </c>
      <c r="C15" s="310">
        <v>124050</v>
      </c>
      <c r="D15" s="379">
        <v>124050</v>
      </c>
      <c r="E15" s="380">
        <v>113190</v>
      </c>
    </row>
    <row r="16" spans="1:11" x14ac:dyDescent="0.25">
      <c r="A16" s="81" t="s">
        <v>250</v>
      </c>
      <c r="B16" s="131" t="s">
        <v>251</v>
      </c>
      <c r="C16" s="310"/>
      <c r="D16" s="379"/>
      <c r="E16" s="380"/>
    </row>
    <row r="17" spans="1:5" x14ac:dyDescent="0.25">
      <c r="A17" s="81" t="s">
        <v>252</v>
      </c>
      <c r="B17" s="131" t="s">
        <v>253</v>
      </c>
      <c r="C17" s="310"/>
      <c r="D17" s="379"/>
      <c r="E17" s="380"/>
    </row>
    <row r="18" spans="1:5" x14ac:dyDescent="0.25">
      <c r="A18" s="81" t="s">
        <v>254</v>
      </c>
      <c r="B18" s="131" t="s">
        <v>255</v>
      </c>
      <c r="C18" s="310"/>
      <c r="D18" s="379"/>
      <c r="E18" s="380"/>
    </row>
    <row r="19" spans="1:5" x14ac:dyDescent="0.25">
      <c r="A19" s="81" t="s">
        <v>602</v>
      </c>
      <c r="B19" s="131" t="s">
        <v>256</v>
      </c>
      <c r="C19" s="310">
        <v>0</v>
      </c>
      <c r="D19" s="379">
        <v>100065</v>
      </c>
      <c r="E19" s="380">
        <v>100065</v>
      </c>
    </row>
    <row r="20" spans="1:5" x14ac:dyDescent="0.25">
      <c r="A20" s="115" t="s">
        <v>533</v>
      </c>
      <c r="B20" s="132" t="s">
        <v>257</v>
      </c>
      <c r="C20" s="313">
        <f>SUM(C7:C19)</f>
        <v>14105403</v>
      </c>
      <c r="D20" s="313">
        <f t="shared" ref="D20:E20" si="0">SUM(D7:D19)</f>
        <v>14140359</v>
      </c>
      <c r="E20" s="313">
        <f t="shared" si="0"/>
        <v>14048245</v>
      </c>
    </row>
    <row r="21" spans="1:5" x14ac:dyDescent="0.25">
      <c r="A21" s="81" t="s">
        <v>258</v>
      </c>
      <c r="B21" s="131" t="s">
        <v>259</v>
      </c>
      <c r="C21" s="310"/>
      <c r="D21" s="379"/>
      <c r="E21" s="380"/>
    </row>
    <row r="22" spans="1:5" x14ac:dyDescent="0.25">
      <c r="A22" s="81" t="s">
        <v>260</v>
      </c>
      <c r="B22" s="131" t="s">
        <v>261</v>
      </c>
      <c r="C22" s="310"/>
      <c r="D22" s="379"/>
      <c r="E22" s="380"/>
    </row>
    <row r="23" spans="1:5" x14ac:dyDescent="0.25">
      <c r="A23" s="116" t="s">
        <v>262</v>
      </c>
      <c r="B23" s="131" t="s">
        <v>263</v>
      </c>
      <c r="C23" s="310">
        <v>0</v>
      </c>
      <c r="D23" s="379">
        <v>12110</v>
      </c>
      <c r="E23" s="380">
        <v>12110</v>
      </c>
    </row>
    <row r="24" spans="1:5" x14ac:dyDescent="0.25">
      <c r="A24" s="82" t="s">
        <v>534</v>
      </c>
      <c r="B24" s="132" t="s">
        <v>264</v>
      </c>
      <c r="C24" s="310">
        <v>0</v>
      </c>
      <c r="D24" s="379">
        <v>12110</v>
      </c>
      <c r="E24" s="380">
        <v>12110</v>
      </c>
    </row>
    <row r="25" spans="1:5" x14ac:dyDescent="0.25">
      <c r="A25" s="117" t="s">
        <v>632</v>
      </c>
      <c r="B25" s="133" t="s">
        <v>265</v>
      </c>
      <c r="C25" s="313">
        <f t="shared" ref="C25:E25" si="1">SUM(C20+C24)</f>
        <v>14105403</v>
      </c>
      <c r="D25" s="313">
        <f t="shared" si="1"/>
        <v>14152469</v>
      </c>
      <c r="E25" s="313">
        <f t="shared" si="1"/>
        <v>14060355</v>
      </c>
    </row>
    <row r="26" spans="1:5" x14ac:dyDescent="0.25">
      <c r="A26" s="83" t="s">
        <v>603</v>
      </c>
      <c r="B26" s="133" t="s">
        <v>266</v>
      </c>
      <c r="C26" s="313">
        <v>2843965</v>
      </c>
      <c r="D26" s="313">
        <v>2843965</v>
      </c>
      <c r="E26" s="315">
        <v>2657973</v>
      </c>
    </row>
    <row r="27" spans="1:5" x14ac:dyDescent="0.25">
      <c r="A27" s="81" t="s">
        <v>267</v>
      </c>
      <c r="B27" s="131" t="s">
        <v>268</v>
      </c>
      <c r="C27" s="310">
        <v>50000</v>
      </c>
      <c r="D27" s="379">
        <v>50000</v>
      </c>
      <c r="E27" s="380">
        <v>46088</v>
      </c>
    </row>
    <row r="28" spans="1:5" x14ac:dyDescent="0.25">
      <c r="A28" s="81" t="s">
        <v>269</v>
      </c>
      <c r="B28" s="131" t="s">
        <v>270</v>
      </c>
      <c r="C28" s="310">
        <v>371712</v>
      </c>
      <c r="D28" s="379">
        <v>200504</v>
      </c>
      <c r="E28" s="380">
        <v>197724</v>
      </c>
    </row>
    <row r="29" spans="1:5" x14ac:dyDescent="0.25">
      <c r="A29" s="81" t="s">
        <v>271</v>
      </c>
      <c r="B29" s="131" t="s">
        <v>272</v>
      </c>
      <c r="C29" s="310"/>
      <c r="D29" s="379"/>
      <c r="E29" s="380"/>
    </row>
    <row r="30" spans="1:5" x14ac:dyDescent="0.25">
      <c r="A30" s="82" t="s">
        <v>535</v>
      </c>
      <c r="B30" s="132" t="s">
        <v>273</v>
      </c>
      <c r="C30" s="313">
        <f>SUM(C27:C29)</f>
        <v>421712</v>
      </c>
      <c r="D30" s="313">
        <f t="shared" ref="D30:E30" si="2">SUM(D27:D29)</f>
        <v>250504</v>
      </c>
      <c r="E30" s="313">
        <f t="shared" si="2"/>
        <v>243812</v>
      </c>
    </row>
    <row r="31" spans="1:5" x14ac:dyDescent="0.25">
      <c r="A31" s="81" t="s">
        <v>274</v>
      </c>
      <c r="B31" s="131" t="s">
        <v>275</v>
      </c>
      <c r="C31" s="310">
        <v>45000</v>
      </c>
      <c r="D31" s="379">
        <v>86193</v>
      </c>
      <c r="E31" s="380">
        <v>71627</v>
      </c>
    </row>
    <row r="32" spans="1:5" x14ac:dyDescent="0.25">
      <c r="A32" s="81" t="s">
        <v>276</v>
      </c>
      <c r="B32" s="131" t="s">
        <v>277</v>
      </c>
      <c r="C32" s="310">
        <v>0</v>
      </c>
      <c r="D32" s="379">
        <v>0</v>
      </c>
      <c r="E32" s="380">
        <v>0</v>
      </c>
    </row>
    <row r="33" spans="1:5" ht="15" customHeight="1" x14ac:dyDescent="0.25">
      <c r="A33" s="82" t="s">
        <v>633</v>
      </c>
      <c r="B33" s="132" t="s">
        <v>278</v>
      </c>
      <c r="C33" s="313">
        <f>SUM(C31:C32)</f>
        <v>45000</v>
      </c>
      <c r="D33" s="313">
        <f t="shared" ref="D33:E33" si="3">SUM(D31:D32)</f>
        <v>86193</v>
      </c>
      <c r="E33" s="313">
        <f t="shared" si="3"/>
        <v>71627</v>
      </c>
    </row>
    <row r="34" spans="1:5" x14ac:dyDescent="0.25">
      <c r="A34" s="81" t="s">
        <v>279</v>
      </c>
      <c r="B34" s="131" t="s">
        <v>280</v>
      </c>
      <c r="C34" s="310">
        <v>890000</v>
      </c>
      <c r="D34" s="379">
        <v>1100532</v>
      </c>
      <c r="E34" s="380">
        <v>1099754</v>
      </c>
    </row>
    <row r="35" spans="1:5" x14ac:dyDescent="0.25">
      <c r="A35" s="81" t="s">
        <v>281</v>
      </c>
      <c r="B35" s="131" t="s">
        <v>282</v>
      </c>
      <c r="C35" s="310"/>
      <c r="D35" s="379"/>
      <c r="E35" s="380"/>
    </row>
    <row r="36" spans="1:5" x14ac:dyDescent="0.25">
      <c r="A36" s="81" t="s">
        <v>604</v>
      </c>
      <c r="B36" s="131" t="s">
        <v>283</v>
      </c>
      <c r="C36" s="310"/>
      <c r="D36" s="379"/>
      <c r="E36" s="380"/>
    </row>
    <row r="37" spans="1:5" x14ac:dyDescent="0.25">
      <c r="A37" s="81" t="s">
        <v>284</v>
      </c>
      <c r="B37" s="131" t="s">
        <v>285</v>
      </c>
      <c r="C37" s="310">
        <v>100000</v>
      </c>
      <c r="D37" s="379">
        <v>46000</v>
      </c>
      <c r="E37" s="380">
        <v>46000</v>
      </c>
    </row>
    <row r="38" spans="1:5" x14ac:dyDescent="0.25">
      <c r="A38" s="118" t="s">
        <v>605</v>
      </c>
      <c r="B38" s="131" t="s">
        <v>286</v>
      </c>
      <c r="C38" s="310"/>
      <c r="D38" s="379"/>
      <c r="E38" s="380"/>
    </row>
    <row r="39" spans="1:5" x14ac:dyDescent="0.25">
      <c r="A39" s="116" t="s">
        <v>287</v>
      </c>
      <c r="B39" s="131" t="s">
        <v>288</v>
      </c>
      <c r="C39" s="310">
        <v>262000</v>
      </c>
      <c r="D39" s="379">
        <v>262000</v>
      </c>
      <c r="E39" s="380">
        <v>251000</v>
      </c>
    </row>
    <row r="40" spans="1:5" x14ac:dyDescent="0.25">
      <c r="A40" s="81" t="s">
        <v>606</v>
      </c>
      <c r="B40" s="131" t="s">
        <v>289</v>
      </c>
      <c r="C40" s="310">
        <v>230000</v>
      </c>
      <c r="D40" s="379">
        <v>205890</v>
      </c>
      <c r="E40" s="380">
        <v>122131</v>
      </c>
    </row>
    <row r="41" spans="1:5" x14ac:dyDescent="0.25">
      <c r="A41" s="82" t="s">
        <v>536</v>
      </c>
      <c r="B41" s="132" t="s">
        <v>290</v>
      </c>
      <c r="C41" s="313">
        <f>SUM(C34:C40)</f>
        <v>1482000</v>
      </c>
      <c r="D41" s="313">
        <f t="shared" ref="D41:E41" si="4">SUM(D34:D40)</f>
        <v>1614422</v>
      </c>
      <c r="E41" s="313">
        <f t="shared" si="4"/>
        <v>1518885</v>
      </c>
    </row>
    <row r="42" spans="1:5" x14ac:dyDescent="0.25">
      <c r="A42" s="81" t="s">
        <v>291</v>
      </c>
      <c r="B42" s="131" t="s">
        <v>292</v>
      </c>
      <c r="C42" s="310">
        <v>0</v>
      </c>
      <c r="D42" s="379">
        <v>0</v>
      </c>
      <c r="E42" s="380">
        <v>0</v>
      </c>
    </row>
    <row r="43" spans="1:5" x14ac:dyDescent="0.25">
      <c r="A43" s="81" t="s">
        <v>293</v>
      </c>
      <c r="B43" s="131" t="s">
        <v>294</v>
      </c>
      <c r="C43" s="310"/>
      <c r="D43" s="379"/>
      <c r="E43" s="380"/>
    </row>
    <row r="44" spans="1:5" x14ac:dyDescent="0.25">
      <c r="A44" s="82" t="s">
        <v>537</v>
      </c>
      <c r="B44" s="132" t="s">
        <v>295</v>
      </c>
      <c r="C44" s="310">
        <v>0</v>
      </c>
      <c r="D44" s="379">
        <v>0</v>
      </c>
      <c r="E44" s="380">
        <v>0</v>
      </c>
    </row>
    <row r="45" spans="1:5" x14ac:dyDescent="0.25">
      <c r="A45" s="81" t="s">
        <v>296</v>
      </c>
      <c r="B45" s="131" t="s">
        <v>297</v>
      </c>
      <c r="C45" s="310">
        <v>300000</v>
      </c>
      <c r="D45" s="379">
        <v>202635</v>
      </c>
      <c r="E45" s="380">
        <v>99673</v>
      </c>
    </row>
    <row r="46" spans="1:5" x14ac:dyDescent="0.25">
      <c r="A46" s="81" t="s">
        <v>298</v>
      </c>
      <c r="B46" s="131" t="s">
        <v>299</v>
      </c>
      <c r="C46" s="310">
        <v>0</v>
      </c>
      <c r="D46" s="379"/>
      <c r="E46" s="380"/>
    </row>
    <row r="47" spans="1:5" x14ac:dyDescent="0.25">
      <c r="A47" s="81" t="s">
        <v>607</v>
      </c>
      <c r="B47" s="131" t="s">
        <v>300</v>
      </c>
      <c r="C47" s="310"/>
      <c r="D47" s="379"/>
      <c r="E47" s="380"/>
    </row>
    <row r="48" spans="1:5" x14ac:dyDescent="0.25">
      <c r="A48" s="81" t="s">
        <v>608</v>
      </c>
      <c r="B48" s="131" t="s">
        <v>301</v>
      </c>
      <c r="C48" s="310"/>
      <c r="D48" s="379"/>
      <c r="E48" s="380"/>
    </row>
    <row r="49" spans="1:5" x14ac:dyDescent="0.25">
      <c r="A49" s="81" t="s">
        <v>302</v>
      </c>
      <c r="B49" s="131" t="s">
        <v>303</v>
      </c>
      <c r="C49" s="310">
        <v>15000</v>
      </c>
      <c r="D49" s="379">
        <v>15000</v>
      </c>
      <c r="E49" s="380">
        <v>2</v>
      </c>
    </row>
    <row r="50" spans="1:5" x14ac:dyDescent="0.25">
      <c r="A50" s="82" t="s">
        <v>538</v>
      </c>
      <c r="B50" s="132" t="s">
        <v>304</v>
      </c>
      <c r="C50" s="313">
        <f>SUM(C45:C49)</f>
        <v>315000</v>
      </c>
      <c r="D50" s="313">
        <f t="shared" ref="D50:E50" si="5">SUM(D45:D49)</f>
        <v>217635</v>
      </c>
      <c r="E50" s="313">
        <f t="shared" si="5"/>
        <v>99675</v>
      </c>
    </row>
    <row r="51" spans="1:5" x14ac:dyDescent="0.25">
      <c r="A51" s="83" t="s">
        <v>539</v>
      </c>
      <c r="B51" s="133" t="s">
        <v>305</v>
      </c>
      <c r="C51" s="313">
        <f>SUM(C30+C33+C41+C44+C50)</f>
        <v>2263712</v>
      </c>
      <c r="D51" s="313">
        <f t="shared" ref="D51:E51" si="6">SUM(D30+D33+D41+D44+D50)</f>
        <v>2168754</v>
      </c>
      <c r="E51" s="313">
        <f t="shared" si="6"/>
        <v>1933999</v>
      </c>
    </row>
    <row r="52" spans="1:5" x14ac:dyDescent="0.25">
      <c r="A52" s="108" t="s">
        <v>306</v>
      </c>
      <c r="B52" s="131" t="s">
        <v>307</v>
      </c>
      <c r="C52" s="310"/>
      <c r="D52" s="379"/>
      <c r="E52" s="380"/>
    </row>
    <row r="53" spans="1:5" x14ac:dyDescent="0.25">
      <c r="A53" s="108" t="s">
        <v>540</v>
      </c>
      <c r="B53" s="131" t="s">
        <v>308</v>
      </c>
      <c r="C53" s="310"/>
      <c r="D53" s="379"/>
      <c r="E53" s="380"/>
    </row>
    <row r="54" spans="1:5" x14ac:dyDescent="0.25">
      <c r="A54" s="119" t="s">
        <v>609</v>
      </c>
      <c r="B54" s="131" t="s">
        <v>309</v>
      </c>
      <c r="C54" s="310"/>
      <c r="D54" s="379"/>
      <c r="E54" s="380"/>
    </row>
    <row r="55" spans="1:5" x14ac:dyDescent="0.25">
      <c r="A55" s="119" t="s">
        <v>610</v>
      </c>
      <c r="B55" s="131" t="s">
        <v>310</v>
      </c>
      <c r="C55" s="310"/>
      <c r="D55" s="379"/>
      <c r="E55" s="380"/>
    </row>
    <row r="56" spans="1:5" x14ac:dyDescent="0.25">
      <c r="A56" s="119" t="s">
        <v>611</v>
      </c>
      <c r="B56" s="131" t="s">
        <v>311</v>
      </c>
      <c r="C56" s="310"/>
      <c r="D56" s="379"/>
      <c r="E56" s="380"/>
    </row>
    <row r="57" spans="1:5" x14ac:dyDescent="0.25">
      <c r="A57" s="108" t="s">
        <v>612</v>
      </c>
      <c r="B57" s="131" t="s">
        <v>312</v>
      </c>
      <c r="C57" s="310"/>
      <c r="D57" s="379"/>
      <c r="E57" s="380"/>
    </row>
    <row r="58" spans="1:5" x14ac:dyDescent="0.25">
      <c r="A58" s="108" t="s">
        <v>613</v>
      </c>
      <c r="B58" s="131" t="s">
        <v>313</v>
      </c>
      <c r="C58" s="310"/>
      <c r="D58" s="379"/>
      <c r="E58" s="380"/>
    </row>
    <row r="59" spans="1:5" x14ac:dyDescent="0.25">
      <c r="A59" s="108" t="s">
        <v>614</v>
      </c>
      <c r="B59" s="131" t="s">
        <v>314</v>
      </c>
      <c r="C59" s="310"/>
      <c r="D59" s="379"/>
      <c r="E59" s="380"/>
    </row>
    <row r="60" spans="1:5" x14ac:dyDescent="0.25">
      <c r="A60" s="120" t="s">
        <v>568</v>
      </c>
      <c r="B60" s="133" t="s">
        <v>315</v>
      </c>
      <c r="C60" s="310"/>
      <c r="D60" s="379"/>
      <c r="E60" s="380"/>
    </row>
    <row r="61" spans="1:5" x14ac:dyDescent="0.25">
      <c r="A61" s="121" t="s">
        <v>615</v>
      </c>
      <c r="B61" s="131" t="s">
        <v>316</v>
      </c>
      <c r="C61" s="310"/>
      <c r="D61" s="379"/>
      <c r="E61" s="380"/>
    </row>
    <row r="62" spans="1:5" x14ac:dyDescent="0.25">
      <c r="A62" s="121" t="s">
        <v>317</v>
      </c>
      <c r="B62" s="131" t="s">
        <v>318</v>
      </c>
      <c r="C62" s="310"/>
      <c r="D62" s="379"/>
      <c r="E62" s="380"/>
    </row>
    <row r="63" spans="1:5" x14ac:dyDescent="0.25">
      <c r="A63" s="121" t="s">
        <v>319</v>
      </c>
      <c r="B63" s="131" t="s">
        <v>320</v>
      </c>
      <c r="C63" s="310"/>
      <c r="D63" s="379"/>
      <c r="E63" s="380"/>
    </row>
    <row r="64" spans="1:5" x14ac:dyDescent="0.25">
      <c r="A64" s="121" t="s">
        <v>569</v>
      </c>
      <c r="B64" s="131" t="s">
        <v>321</v>
      </c>
      <c r="C64" s="310"/>
      <c r="D64" s="379"/>
      <c r="E64" s="380"/>
    </row>
    <row r="65" spans="1:5" x14ac:dyDescent="0.25">
      <c r="A65" s="121" t="s">
        <v>616</v>
      </c>
      <c r="B65" s="131" t="s">
        <v>322</v>
      </c>
      <c r="C65" s="310"/>
      <c r="D65" s="379"/>
      <c r="E65" s="380"/>
    </row>
    <row r="66" spans="1:5" x14ac:dyDescent="0.25">
      <c r="A66" s="121" t="s">
        <v>579</v>
      </c>
      <c r="B66" s="131" t="s">
        <v>323</v>
      </c>
      <c r="C66" s="310"/>
      <c r="D66" s="379"/>
      <c r="E66" s="380"/>
    </row>
    <row r="67" spans="1:5" x14ac:dyDescent="0.25">
      <c r="A67" s="121" t="s">
        <v>617</v>
      </c>
      <c r="B67" s="131" t="s">
        <v>324</v>
      </c>
      <c r="C67" s="310"/>
      <c r="D67" s="379"/>
      <c r="E67" s="380"/>
    </row>
    <row r="68" spans="1:5" x14ac:dyDescent="0.25">
      <c r="A68" s="121" t="s">
        <v>618</v>
      </c>
      <c r="B68" s="131" t="s">
        <v>325</v>
      </c>
      <c r="C68" s="310"/>
      <c r="D68" s="379"/>
      <c r="E68" s="380"/>
    </row>
    <row r="69" spans="1:5" x14ac:dyDescent="0.25">
      <c r="A69" s="121" t="s">
        <v>326</v>
      </c>
      <c r="B69" s="131" t="s">
        <v>327</v>
      </c>
      <c r="C69" s="310"/>
      <c r="D69" s="379"/>
      <c r="E69" s="380"/>
    </row>
    <row r="70" spans="1:5" x14ac:dyDescent="0.25">
      <c r="A70" s="122" t="s">
        <v>328</v>
      </c>
      <c r="B70" s="131" t="s">
        <v>329</v>
      </c>
      <c r="C70" s="310"/>
      <c r="D70" s="379"/>
      <c r="E70" s="380"/>
    </row>
    <row r="71" spans="1:5" x14ac:dyDescent="0.25">
      <c r="A71" s="59" t="s">
        <v>800</v>
      </c>
      <c r="B71" s="131" t="s">
        <v>330</v>
      </c>
      <c r="C71" s="310"/>
      <c r="D71" s="379"/>
      <c r="E71" s="380"/>
    </row>
    <row r="72" spans="1:5" x14ac:dyDescent="0.25">
      <c r="A72" s="59" t="s">
        <v>619</v>
      </c>
      <c r="B72" s="131" t="s">
        <v>331</v>
      </c>
      <c r="C72" s="310"/>
      <c r="D72" s="379"/>
      <c r="E72" s="380"/>
    </row>
    <row r="73" spans="1:5" x14ac:dyDescent="0.25">
      <c r="A73" s="59" t="s">
        <v>801</v>
      </c>
      <c r="B73" s="131" t="s">
        <v>575</v>
      </c>
      <c r="C73" s="310"/>
      <c r="D73" s="379"/>
      <c r="E73" s="380"/>
    </row>
    <row r="74" spans="1:5" x14ac:dyDescent="0.25">
      <c r="A74" s="120" t="s">
        <v>582</v>
      </c>
      <c r="B74" s="133" t="s">
        <v>332</v>
      </c>
      <c r="C74" s="310"/>
      <c r="D74" s="379"/>
      <c r="E74" s="380"/>
    </row>
    <row r="75" spans="1:5" ht="15.75" x14ac:dyDescent="0.25">
      <c r="A75" s="123" t="s">
        <v>11</v>
      </c>
      <c r="B75" s="134"/>
      <c r="C75" s="316">
        <f>SUM(C25+C26+C51+C60+C74)</f>
        <v>19213080</v>
      </c>
      <c r="D75" s="316">
        <f t="shared" ref="D75:E75" si="7">SUM(D25+D26+D51+D60+D74)</f>
        <v>19165188</v>
      </c>
      <c r="E75" s="316">
        <f t="shared" si="7"/>
        <v>18652327</v>
      </c>
    </row>
    <row r="76" spans="1:5" x14ac:dyDescent="0.25">
      <c r="A76" s="124" t="s">
        <v>333</v>
      </c>
      <c r="B76" s="131" t="s">
        <v>334</v>
      </c>
      <c r="C76" s="310"/>
      <c r="D76" s="379"/>
      <c r="E76" s="380"/>
    </row>
    <row r="77" spans="1:5" x14ac:dyDescent="0.25">
      <c r="A77" s="124" t="s">
        <v>620</v>
      </c>
      <c r="B77" s="131" t="s">
        <v>335</v>
      </c>
      <c r="C77" s="310"/>
      <c r="D77" s="379"/>
      <c r="E77" s="380"/>
    </row>
    <row r="78" spans="1:5" x14ac:dyDescent="0.25">
      <c r="A78" s="124" t="s">
        <v>336</v>
      </c>
      <c r="B78" s="131" t="s">
        <v>337</v>
      </c>
      <c r="C78" s="310"/>
      <c r="D78" s="379"/>
      <c r="E78" s="380"/>
    </row>
    <row r="79" spans="1:5" x14ac:dyDescent="0.25">
      <c r="A79" s="124" t="s">
        <v>338</v>
      </c>
      <c r="B79" s="131" t="s">
        <v>339</v>
      </c>
      <c r="C79" s="310">
        <v>50000</v>
      </c>
      <c r="D79" s="379">
        <v>87664</v>
      </c>
      <c r="E79" s="380">
        <v>73096</v>
      </c>
    </row>
    <row r="80" spans="1:5" x14ac:dyDescent="0.25">
      <c r="A80" s="116" t="s">
        <v>340</v>
      </c>
      <c r="B80" s="131" t="s">
        <v>341</v>
      </c>
      <c r="C80" s="310"/>
      <c r="D80" s="379"/>
      <c r="E80" s="380"/>
    </row>
    <row r="81" spans="1:5" x14ac:dyDescent="0.25">
      <c r="A81" s="116" t="s">
        <v>342</v>
      </c>
      <c r="B81" s="131" t="s">
        <v>343</v>
      </c>
      <c r="C81" s="310"/>
      <c r="D81" s="379"/>
      <c r="E81" s="380"/>
    </row>
    <row r="82" spans="1:5" x14ac:dyDescent="0.25">
      <c r="A82" s="116" t="s">
        <v>344</v>
      </c>
      <c r="B82" s="131" t="s">
        <v>345</v>
      </c>
      <c r="C82" s="310">
        <v>15000</v>
      </c>
      <c r="D82" s="379">
        <v>25169</v>
      </c>
      <c r="E82" s="380">
        <v>19736</v>
      </c>
    </row>
    <row r="83" spans="1:5" x14ac:dyDescent="0.25">
      <c r="A83" s="125" t="s">
        <v>584</v>
      </c>
      <c r="B83" s="133" t="s">
        <v>346</v>
      </c>
      <c r="C83" s="313">
        <f>SUM(C76:C82)</f>
        <v>65000</v>
      </c>
      <c r="D83" s="313">
        <f t="shared" ref="D83:E83" si="8">SUM(D76:D82)</f>
        <v>112833</v>
      </c>
      <c r="E83" s="313">
        <f t="shared" si="8"/>
        <v>92832</v>
      </c>
    </row>
    <row r="84" spans="1:5" x14ac:dyDescent="0.25">
      <c r="A84" s="108" t="s">
        <v>347</v>
      </c>
      <c r="B84" s="131" t="s">
        <v>348</v>
      </c>
      <c r="C84" s="310"/>
      <c r="D84" s="379"/>
      <c r="E84" s="380"/>
    </row>
    <row r="85" spans="1:5" x14ac:dyDescent="0.25">
      <c r="A85" s="108" t="s">
        <v>349</v>
      </c>
      <c r="B85" s="131" t="s">
        <v>350</v>
      </c>
      <c r="C85" s="310"/>
      <c r="D85" s="379"/>
      <c r="E85" s="380"/>
    </row>
    <row r="86" spans="1:5" x14ac:dyDescent="0.25">
      <c r="A86" s="108" t="s">
        <v>351</v>
      </c>
      <c r="B86" s="131" t="s">
        <v>352</v>
      </c>
      <c r="C86" s="310"/>
      <c r="D86" s="379"/>
      <c r="E86" s="380"/>
    </row>
    <row r="87" spans="1:5" x14ac:dyDescent="0.25">
      <c r="A87" s="108" t="s">
        <v>353</v>
      </c>
      <c r="B87" s="131" t="s">
        <v>354</v>
      </c>
      <c r="C87" s="310"/>
      <c r="D87" s="379"/>
      <c r="E87" s="380"/>
    </row>
    <row r="88" spans="1:5" x14ac:dyDescent="0.25">
      <c r="A88" s="120" t="s">
        <v>585</v>
      </c>
      <c r="B88" s="133" t="s">
        <v>355</v>
      </c>
      <c r="C88" s="310"/>
      <c r="D88" s="379"/>
      <c r="E88" s="380"/>
    </row>
    <row r="89" spans="1:5" x14ac:dyDescent="0.25">
      <c r="A89" s="108" t="s">
        <v>356</v>
      </c>
      <c r="B89" s="131" t="s">
        <v>357</v>
      </c>
      <c r="C89" s="310"/>
      <c r="D89" s="379"/>
      <c r="E89" s="380"/>
    </row>
    <row r="90" spans="1:5" x14ac:dyDescent="0.25">
      <c r="A90" s="108" t="s">
        <v>621</v>
      </c>
      <c r="B90" s="131" t="s">
        <v>358</v>
      </c>
      <c r="C90" s="310"/>
      <c r="D90" s="379"/>
      <c r="E90" s="380"/>
    </row>
    <row r="91" spans="1:5" x14ac:dyDescent="0.25">
      <c r="A91" s="108" t="s">
        <v>622</v>
      </c>
      <c r="B91" s="131" t="s">
        <v>359</v>
      </c>
      <c r="C91" s="310"/>
      <c r="D91" s="379"/>
      <c r="E91" s="380"/>
    </row>
    <row r="92" spans="1:5" x14ac:dyDescent="0.25">
      <c r="A92" s="108" t="s">
        <v>623</v>
      </c>
      <c r="B92" s="131" t="s">
        <v>360</v>
      </c>
      <c r="C92" s="310"/>
      <c r="D92" s="379"/>
      <c r="E92" s="380"/>
    </row>
    <row r="93" spans="1:5" x14ac:dyDescent="0.25">
      <c r="A93" s="108" t="s">
        <v>624</v>
      </c>
      <c r="B93" s="131" t="s">
        <v>361</v>
      </c>
      <c r="C93" s="310"/>
      <c r="D93" s="379"/>
      <c r="E93" s="380"/>
    </row>
    <row r="94" spans="1:5" x14ac:dyDescent="0.25">
      <c r="A94" s="108" t="s">
        <v>625</v>
      </c>
      <c r="B94" s="131" t="s">
        <v>362</v>
      </c>
      <c r="C94" s="310"/>
      <c r="D94" s="379"/>
      <c r="E94" s="380"/>
    </row>
    <row r="95" spans="1:5" x14ac:dyDescent="0.25">
      <c r="A95" s="108" t="s">
        <v>363</v>
      </c>
      <c r="B95" s="131" t="s">
        <v>364</v>
      </c>
      <c r="C95" s="310"/>
      <c r="D95" s="379"/>
      <c r="E95" s="380"/>
    </row>
    <row r="96" spans="1:5" x14ac:dyDescent="0.25">
      <c r="A96" s="108" t="s">
        <v>626</v>
      </c>
      <c r="B96" s="131" t="s">
        <v>365</v>
      </c>
      <c r="C96" s="310"/>
      <c r="D96" s="379"/>
      <c r="E96" s="380"/>
    </row>
    <row r="97" spans="1:24" x14ac:dyDescent="0.25">
      <c r="A97" s="120" t="s">
        <v>586</v>
      </c>
      <c r="B97" s="133" t="s">
        <v>366</v>
      </c>
      <c r="C97" s="310"/>
      <c r="D97" s="379"/>
      <c r="E97" s="380"/>
    </row>
    <row r="98" spans="1:24" ht="15.75" x14ac:dyDescent="0.25">
      <c r="A98" s="123" t="s">
        <v>10</v>
      </c>
      <c r="B98" s="134"/>
      <c r="C98" s="316">
        <f>SUM(C83+C88+C97)</f>
        <v>65000</v>
      </c>
      <c r="D98" s="316">
        <f t="shared" ref="D98:E98" si="9">SUM(D83+D88+D97)</f>
        <v>112833</v>
      </c>
      <c r="E98" s="316">
        <f t="shared" si="9"/>
        <v>92832</v>
      </c>
    </row>
    <row r="99" spans="1:24" ht="15.75" x14ac:dyDescent="0.25">
      <c r="A99" s="126" t="s">
        <v>634</v>
      </c>
      <c r="B99" s="135" t="s">
        <v>367</v>
      </c>
      <c r="C99" s="317">
        <f>SUM(C25+C26+C51+C60+C74+C83+C88+C97)</f>
        <v>19278080</v>
      </c>
      <c r="D99" s="317">
        <f t="shared" ref="D99:E99" si="10">SUM(D25+D26+D51+D60+D74+D83+D88+D97)</f>
        <v>19278021</v>
      </c>
      <c r="E99" s="317">
        <f t="shared" si="10"/>
        <v>18745159</v>
      </c>
    </row>
    <row r="100" spans="1:24" x14ac:dyDescent="0.25">
      <c r="A100" s="108" t="s">
        <v>627</v>
      </c>
      <c r="B100" s="136" t="s">
        <v>368</v>
      </c>
      <c r="C100" s="397"/>
      <c r="D100" s="398"/>
      <c r="E100" s="399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6"/>
      <c r="X100" s="16"/>
    </row>
    <row r="101" spans="1:24" x14ac:dyDescent="0.25">
      <c r="A101" s="108" t="s">
        <v>371</v>
      </c>
      <c r="B101" s="136" t="s">
        <v>372</v>
      </c>
      <c r="C101" s="397"/>
      <c r="D101" s="398"/>
      <c r="E101" s="399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6"/>
      <c r="X101" s="16"/>
    </row>
    <row r="102" spans="1:24" x14ac:dyDescent="0.25">
      <c r="A102" s="108" t="s">
        <v>628</v>
      </c>
      <c r="B102" s="136" t="s">
        <v>373</v>
      </c>
      <c r="C102" s="397"/>
      <c r="D102" s="398"/>
      <c r="E102" s="399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  <c r="X102" s="16"/>
    </row>
    <row r="103" spans="1:24" x14ac:dyDescent="0.25">
      <c r="A103" s="109" t="s">
        <v>591</v>
      </c>
      <c r="B103" s="137" t="s">
        <v>375</v>
      </c>
      <c r="C103" s="400"/>
      <c r="D103" s="401"/>
      <c r="E103" s="402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6"/>
      <c r="X103" s="16"/>
    </row>
    <row r="104" spans="1:24" x14ac:dyDescent="0.25">
      <c r="A104" s="110" t="s">
        <v>629</v>
      </c>
      <c r="B104" s="136" t="s">
        <v>376</v>
      </c>
      <c r="C104" s="403"/>
      <c r="D104" s="404"/>
      <c r="E104" s="405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6"/>
      <c r="X104" s="16"/>
    </row>
    <row r="105" spans="1:24" x14ac:dyDescent="0.25">
      <c r="A105" s="110" t="s">
        <v>597</v>
      </c>
      <c r="B105" s="136" t="s">
        <v>379</v>
      </c>
      <c r="C105" s="403"/>
      <c r="D105" s="404"/>
      <c r="E105" s="405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6"/>
      <c r="X105" s="16"/>
    </row>
    <row r="106" spans="1:24" x14ac:dyDescent="0.25">
      <c r="A106" s="108" t="s">
        <v>380</v>
      </c>
      <c r="B106" s="136" t="s">
        <v>381</v>
      </c>
      <c r="C106" s="397"/>
      <c r="D106" s="398"/>
      <c r="E106" s="399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  <c r="X106" s="16"/>
    </row>
    <row r="107" spans="1:24" x14ac:dyDescent="0.25">
      <c r="A107" s="108" t="s">
        <v>630</v>
      </c>
      <c r="B107" s="136" t="s">
        <v>382</v>
      </c>
      <c r="C107" s="397"/>
      <c r="D107" s="398"/>
      <c r="E107" s="399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  <c r="X107" s="16"/>
    </row>
    <row r="108" spans="1:24" x14ac:dyDescent="0.25">
      <c r="A108" s="111" t="s">
        <v>594</v>
      </c>
      <c r="B108" s="137" t="s">
        <v>383</v>
      </c>
      <c r="C108" s="406"/>
      <c r="D108" s="407"/>
      <c r="E108" s="408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6"/>
      <c r="X108" s="16"/>
    </row>
    <row r="109" spans="1:24" x14ac:dyDescent="0.25">
      <c r="A109" s="110" t="s">
        <v>384</v>
      </c>
      <c r="B109" s="136" t="s">
        <v>385</v>
      </c>
      <c r="C109" s="403"/>
      <c r="D109" s="404"/>
      <c r="E109" s="405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6"/>
      <c r="X109" s="16"/>
    </row>
    <row r="110" spans="1:24" x14ac:dyDescent="0.25">
      <c r="A110" s="110" t="s">
        <v>386</v>
      </c>
      <c r="B110" s="136" t="s">
        <v>387</v>
      </c>
      <c r="C110" s="403"/>
      <c r="D110" s="404"/>
      <c r="E110" s="405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6"/>
      <c r="X110" s="16"/>
    </row>
    <row r="111" spans="1:24" x14ac:dyDescent="0.25">
      <c r="A111" s="111" t="s">
        <v>388</v>
      </c>
      <c r="B111" s="137" t="s">
        <v>389</v>
      </c>
      <c r="C111" s="403"/>
      <c r="D111" s="404"/>
      <c r="E111" s="405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6"/>
      <c r="X111" s="16"/>
    </row>
    <row r="112" spans="1:24" x14ac:dyDescent="0.25">
      <c r="A112" s="110" t="s">
        <v>390</v>
      </c>
      <c r="B112" s="136" t="s">
        <v>391</v>
      </c>
      <c r="C112" s="403"/>
      <c r="D112" s="404"/>
      <c r="E112" s="405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6"/>
      <c r="X112" s="16"/>
    </row>
    <row r="113" spans="1:24" x14ac:dyDescent="0.25">
      <c r="A113" s="110" t="s">
        <v>392</v>
      </c>
      <c r="B113" s="136" t="s">
        <v>393</v>
      </c>
      <c r="C113" s="403"/>
      <c r="D113" s="404"/>
      <c r="E113" s="405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6"/>
      <c r="X113" s="16"/>
    </row>
    <row r="114" spans="1:24" x14ac:dyDescent="0.25">
      <c r="A114" s="110" t="s">
        <v>394</v>
      </c>
      <c r="B114" s="136" t="s">
        <v>395</v>
      </c>
      <c r="C114" s="403"/>
      <c r="D114" s="404"/>
      <c r="E114" s="405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6"/>
      <c r="X114" s="16"/>
    </row>
    <row r="115" spans="1:24" x14ac:dyDescent="0.25">
      <c r="A115" s="127" t="s">
        <v>595</v>
      </c>
      <c r="B115" s="138" t="s">
        <v>396</v>
      </c>
      <c r="C115" s="406"/>
      <c r="D115" s="407"/>
      <c r="E115" s="408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6"/>
      <c r="X115" s="16"/>
    </row>
    <row r="116" spans="1:24" x14ac:dyDescent="0.25">
      <c r="A116" s="110" t="s">
        <v>397</v>
      </c>
      <c r="B116" s="136" t="s">
        <v>398</v>
      </c>
      <c r="C116" s="403"/>
      <c r="D116" s="404"/>
      <c r="E116" s="405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6"/>
      <c r="X116" s="16"/>
    </row>
    <row r="117" spans="1:24" x14ac:dyDescent="0.25">
      <c r="A117" s="108" t="s">
        <v>399</v>
      </c>
      <c r="B117" s="136" t="s">
        <v>400</v>
      </c>
      <c r="C117" s="397"/>
      <c r="D117" s="398"/>
      <c r="E117" s="399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6"/>
      <c r="X117" s="16"/>
    </row>
    <row r="118" spans="1:24" x14ac:dyDescent="0.25">
      <c r="A118" s="110" t="s">
        <v>631</v>
      </c>
      <c r="B118" s="136" t="s">
        <v>401</v>
      </c>
      <c r="C118" s="403"/>
      <c r="D118" s="404"/>
      <c r="E118" s="405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6"/>
      <c r="X118" s="16"/>
    </row>
    <row r="119" spans="1:24" x14ac:dyDescent="0.25">
      <c r="A119" s="110" t="s">
        <v>600</v>
      </c>
      <c r="B119" s="136" t="s">
        <v>402</v>
      </c>
      <c r="C119" s="403"/>
      <c r="D119" s="404"/>
      <c r="E119" s="405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6"/>
      <c r="X119" s="16"/>
    </row>
    <row r="120" spans="1:24" x14ac:dyDescent="0.25">
      <c r="A120" s="127" t="s">
        <v>601</v>
      </c>
      <c r="B120" s="138" t="s">
        <v>406</v>
      </c>
      <c r="C120" s="406"/>
      <c r="D120" s="407"/>
      <c r="E120" s="408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6"/>
      <c r="X120" s="16"/>
    </row>
    <row r="121" spans="1:24" x14ac:dyDescent="0.25">
      <c r="A121" s="108" t="s">
        <v>407</v>
      </c>
      <c r="B121" s="136" t="s">
        <v>408</v>
      </c>
      <c r="C121" s="397"/>
      <c r="D121" s="398"/>
      <c r="E121" s="399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6"/>
      <c r="X121" s="16"/>
    </row>
    <row r="122" spans="1:24" ht="15.75" x14ac:dyDescent="0.25">
      <c r="A122" s="128" t="s">
        <v>635</v>
      </c>
      <c r="B122" s="139" t="s">
        <v>409</v>
      </c>
      <c r="C122" s="409"/>
      <c r="D122" s="410"/>
      <c r="E122" s="411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6"/>
      <c r="X122" s="16"/>
    </row>
    <row r="123" spans="1:24" ht="15.75" x14ac:dyDescent="0.25">
      <c r="A123" s="186" t="s">
        <v>671</v>
      </c>
      <c r="B123" s="187"/>
      <c r="C123" s="381">
        <f>SUM(C99+C122)</f>
        <v>19278080</v>
      </c>
      <c r="D123" s="381">
        <f t="shared" ref="D123:E123" si="11">SUM(D99+D122)</f>
        <v>19278021</v>
      </c>
      <c r="E123" s="381">
        <f t="shared" si="11"/>
        <v>18745159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2:24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2:24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2:24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2:24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2:24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2:24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2:24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2:24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2:24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2:24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2:24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2:24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2:24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2:24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2:24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2:24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2:24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2:24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2:24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2:24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2:24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2:24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2:24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2:24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2:24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2:24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2:24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2:24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2:24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2:24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2:24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2:24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2:24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2:24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2:24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2:24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2:24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2:24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2:24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2:24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2:24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2:24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2:24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2:24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AE173"/>
  <sheetViews>
    <sheetView zoomScale="70" zoomScaleNormal="70" workbookViewId="0">
      <selection sqref="A1:N1"/>
    </sheetView>
  </sheetViews>
  <sheetFormatPr defaultRowHeight="15" x14ac:dyDescent="0.25"/>
  <cols>
    <col min="1" max="1" width="83.42578125" customWidth="1"/>
    <col min="3" max="3" width="22.28515625" bestFit="1" customWidth="1"/>
    <col min="4" max="4" width="22.140625" bestFit="1" customWidth="1"/>
    <col min="5" max="5" width="20.42578125" bestFit="1" customWidth="1"/>
    <col min="6" max="7" width="10.28515625" customWidth="1"/>
    <col min="8" max="8" width="14.7109375" customWidth="1"/>
    <col min="9" max="9" width="11" customWidth="1"/>
    <col min="10" max="10" width="10" customWidth="1"/>
    <col min="11" max="11" width="10.5703125" customWidth="1"/>
    <col min="12" max="12" width="22" bestFit="1" customWidth="1"/>
    <col min="13" max="13" width="22.42578125" bestFit="1" customWidth="1"/>
    <col min="14" max="14" width="20.85546875" bestFit="1" customWidth="1"/>
  </cols>
  <sheetData>
    <row r="1" spans="1:14" x14ac:dyDescent="0.25">
      <c r="A1" s="495" t="s">
        <v>813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4" ht="21" customHeight="1" x14ac:dyDescent="0.25">
      <c r="A2" s="491" t="s">
        <v>802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6"/>
      <c r="M2" s="497"/>
      <c r="N2" s="497"/>
    </row>
    <row r="3" spans="1:14" ht="18.75" customHeight="1" x14ac:dyDescent="0.25">
      <c r="A3" s="493" t="s">
        <v>758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6"/>
      <c r="M3" s="497"/>
      <c r="N3" s="497"/>
    </row>
    <row r="4" spans="1:14" ht="18" x14ac:dyDescent="0.25">
      <c r="A4" s="73"/>
    </row>
    <row r="5" spans="1:14" x14ac:dyDescent="0.25">
      <c r="A5" s="57" t="s">
        <v>72</v>
      </c>
    </row>
    <row r="6" spans="1:14" ht="25.5" customHeight="1" x14ac:dyDescent="0.25">
      <c r="A6" s="498" t="s">
        <v>230</v>
      </c>
      <c r="B6" s="500" t="s">
        <v>231</v>
      </c>
      <c r="C6" s="513" t="s">
        <v>12</v>
      </c>
      <c r="D6" s="514"/>
      <c r="E6" s="514"/>
      <c r="F6" s="515" t="s">
        <v>13</v>
      </c>
      <c r="G6" s="514"/>
      <c r="H6" s="516"/>
      <c r="I6" s="513" t="s">
        <v>14</v>
      </c>
      <c r="J6" s="514"/>
      <c r="K6" s="514"/>
      <c r="L6" s="505" t="s">
        <v>75</v>
      </c>
      <c r="M6" s="517"/>
      <c r="N6" s="518"/>
    </row>
    <row r="7" spans="1:14" ht="25.5" x14ac:dyDescent="0.25">
      <c r="A7" s="511"/>
      <c r="B7" s="512"/>
      <c r="C7" s="84" t="s">
        <v>77</v>
      </c>
      <c r="D7" s="3" t="s">
        <v>98</v>
      </c>
      <c r="E7" s="75" t="s">
        <v>99</v>
      </c>
      <c r="F7" s="90" t="s">
        <v>77</v>
      </c>
      <c r="G7" s="3" t="s">
        <v>98</v>
      </c>
      <c r="H7" s="91" t="s">
        <v>99</v>
      </c>
      <c r="I7" s="84" t="s">
        <v>77</v>
      </c>
      <c r="J7" s="3" t="s">
        <v>98</v>
      </c>
      <c r="K7" s="75" t="s">
        <v>99</v>
      </c>
      <c r="L7" s="90" t="s">
        <v>77</v>
      </c>
      <c r="M7" s="3" t="s">
        <v>98</v>
      </c>
      <c r="N7" s="91" t="s">
        <v>99</v>
      </c>
    </row>
    <row r="8" spans="1:14" x14ac:dyDescent="0.25">
      <c r="A8" s="113" t="s">
        <v>232</v>
      </c>
      <c r="B8" s="130" t="s">
        <v>233</v>
      </c>
      <c r="C8" s="376">
        <f>SUM('5A. melléklet'!C8+'5B. melléklet'!C8)</f>
        <v>14834052</v>
      </c>
      <c r="D8" s="376">
        <f>SUM('5A. melléklet'!D8+'5B. melléklet'!D8)</f>
        <v>15009960</v>
      </c>
      <c r="E8" s="376">
        <f>SUM('5A. melléklet'!E8+'5B. melléklet'!E8)</f>
        <v>14675278</v>
      </c>
      <c r="F8" s="376">
        <f>SUM('5A. melléklet'!F8+'5B. melléklet'!F8)</f>
        <v>0</v>
      </c>
      <c r="G8" s="376">
        <f>SUM('5A. melléklet'!G8+'5B. melléklet'!G8)</f>
        <v>0</v>
      </c>
      <c r="H8" s="376">
        <f>SUM('5A. melléklet'!H8+'5B. melléklet'!H8)</f>
        <v>0</v>
      </c>
      <c r="I8" s="376">
        <f>SUM('5A. melléklet'!I8+'5B. melléklet'!I8)</f>
        <v>0</v>
      </c>
      <c r="J8" s="376">
        <f>SUM('5A. melléklet'!J8+'5B. melléklet'!J8)</f>
        <v>0</v>
      </c>
      <c r="K8" s="376">
        <f>SUM('5A. melléklet'!K8+'5B. melléklet'!K8)</f>
        <v>0</v>
      </c>
      <c r="L8" s="376">
        <f>SUM('5A. melléklet'!L8+'5B. melléklet'!L8)</f>
        <v>14834052</v>
      </c>
      <c r="M8" s="376">
        <f>SUM('5A. melléklet'!M8+'5B. melléklet'!M8)</f>
        <v>15009960</v>
      </c>
      <c r="N8" s="376">
        <f>SUM('5A. melléklet'!N8+'5B. melléklet'!N8)</f>
        <v>14675278</v>
      </c>
    </row>
    <row r="9" spans="1:14" x14ac:dyDescent="0.25">
      <c r="A9" s="113" t="s">
        <v>234</v>
      </c>
      <c r="B9" s="131" t="s">
        <v>235</v>
      </c>
      <c r="C9" s="376">
        <f>SUM('5A. melléklet'!C9+'5B. melléklet'!C9)</f>
        <v>210526</v>
      </c>
      <c r="D9" s="376">
        <f>SUM('5A. melléklet'!D9+'5B. melléklet'!D9)</f>
        <v>210526</v>
      </c>
      <c r="E9" s="376">
        <f>SUM('5A. melléklet'!E9+'5B. melléklet'!E9)</f>
        <v>68000</v>
      </c>
      <c r="F9" s="376">
        <f>SUM('5A. melléklet'!F9+'5B. melléklet'!F9)</f>
        <v>0</v>
      </c>
      <c r="G9" s="376">
        <f>SUM('5A. melléklet'!G9+'5B. melléklet'!G9)</f>
        <v>0</v>
      </c>
      <c r="H9" s="376">
        <f>SUM('5A. melléklet'!H9+'5B. melléklet'!H9)</f>
        <v>0</v>
      </c>
      <c r="I9" s="376">
        <f>SUM('5A. melléklet'!I9+'5B. melléklet'!I9)</f>
        <v>0</v>
      </c>
      <c r="J9" s="376">
        <f>SUM('5A. melléklet'!J9+'5B. melléklet'!J9)</f>
        <v>0</v>
      </c>
      <c r="K9" s="376">
        <f>SUM('5A. melléklet'!K9+'5B. melléklet'!K9)</f>
        <v>0</v>
      </c>
      <c r="L9" s="376">
        <f>SUM('5A. melléklet'!L9+'5B. melléklet'!L9)</f>
        <v>210526</v>
      </c>
      <c r="M9" s="376">
        <f>SUM('5A. melléklet'!M9+'5B. melléklet'!M9)</f>
        <v>210526</v>
      </c>
      <c r="N9" s="376">
        <f>SUM('5A. melléklet'!N9+'5B. melléklet'!N9)</f>
        <v>68000</v>
      </c>
    </row>
    <row r="10" spans="1:14" x14ac:dyDescent="0.25">
      <c r="A10" s="113" t="s">
        <v>236</v>
      </c>
      <c r="B10" s="131" t="s">
        <v>237</v>
      </c>
      <c r="C10" s="376">
        <f>SUM('5A. melléklet'!C10+'5B. melléklet'!C10)</f>
        <v>0</v>
      </c>
      <c r="D10" s="376">
        <f>SUM('5A. melléklet'!D10+'5B. melléklet'!D10)</f>
        <v>75189</v>
      </c>
      <c r="E10" s="376">
        <f>SUM('5A. melléklet'!E10+'5B. melléklet'!E10)</f>
        <v>75189</v>
      </c>
      <c r="F10" s="376">
        <f>SUM('5A. melléklet'!F10+'5B. melléklet'!F10)</f>
        <v>0</v>
      </c>
      <c r="G10" s="376">
        <f>SUM('5A. melléklet'!G10+'5B. melléklet'!G10)</f>
        <v>0</v>
      </c>
      <c r="H10" s="376">
        <f>SUM('5A. melléklet'!H10+'5B. melléklet'!H10)</f>
        <v>0</v>
      </c>
      <c r="I10" s="376">
        <f>SUM('5A. melléklet'!I10+'5B. melléklet'!I10)</f>
        <v>0</v>
      </c>
      <c r="J10" s="376">
        <f>SUM('5A. melléklet'!J10+'5B. melléklet'!J10)</f>
        <v>0</v>
      </c>
      <c r="K10" s="376">
        <f>SUM('5A. melléklet'!K10+'5B. melléklet'!K10)</f>
        <v>0</v>
      </c>
      <c r="L10" s="376">
        <f>SUM('5A. melléklet'!L10+'5B. melléklet'!L10)</f>
        <v>0</v>
      </c>
      <c r="M10" s="376">
        <f>SUM('5A. melléklet'!M10+'5B. melléklet'!M10)</f>
        <v>75189</v>
      </c>
      <c r="N10" s="376">
        <f>SUM('5A. melléklet'!N10+'5B. melléklet'!N10)</f>
        <v>75189</v>
      </c>
    </row>
    <row r="11" spans="1:14" x14ac:dyDescent="0.25">
      <c r="A11" s="114" t="s">
        <v>238</v>
      </c>
      <c r="B11" s="131" t="s">
        <v>239</v>
      </c>
      <c r="C11" s="376">
        <f>SUM('5A. melléklet'!C11+'5B. melléklet'!C11)</f>
        <v>0</v>
      </c>
      <c r="D11" s="376">
        <f>SUM('5A. melléklet'!D11+'5B. melléklet'!D11)</f>
        <v>0</v>
      </c>
      <c r="E11" s="376">
        <f>SUM('5A. melléklet'!E11+'5B. melléklet'!E11)</f>
        <v>0</v>
      </c>
      <c r="F11" s="376">
        <f>SUM('5A. melléklet'!F11+'5B. melléklet'!F11)</f>
        <v>0</v>
      </c>
      <c r="G11" s="376">
        <f>SUM('5A. melléklet'!G11+'5B. melléklet'!G11)</f>
        <v>0</v>
      </c>
      <c r="H11" s="376">
        <f>SUM('5A. melléklet'!H11+'5B. melléklet'!H11)</f>
        <v>0</v>
      </c>
      <c r="I11" s="376">
        <f>SUM('5A. melléklet'!I11+'5B. melléklet'!I11)</f>
        <v>0</v>
      </c>
      <c r="J11" s="376">
        <f>SUM('5A. melléklet'!J11+'5B. melléklet'!J11)</f>
        <v>0</v>
      </c>
      <c r="K11" s="376">
        <f>SUM('5A. melléklet'!K11+'5B. melléklet'!K11)</f>
        <v>0</v>
      </c>
      <c r="L11" s="376">
        <f>SUM('5A. melléklet'!L11+'5B. melléklet'!L11)</f>
        <v>0</v>
      </c>
      <c r="M11" s="376">
        <f>SUM('5A. melléklet'!M11+'5B. melléklet'!M11)</f>
        <v>0</v>
      </c>
      <c r="N11" s="376">
        <f>SUM('5A. melléklet'!N11+'5B. melléklet'!N11)</f>
        <v>0</v>
      </c>
    </row>
    <row r="12" spans="1:14" x14ac:dyDescent="0.25">
      <c r="A12" s="114" t="s">
        <v>240</v>
      </c>
      <c r="B12" s="131" t="s">
        <v>241</v>
      </c>
      <c r="C12" s="376">
        <f>SUM('5A. melléklet'!C12+'5B. melléklet'!C12)</f>
        <v>0</v>
      </c>
      <c r="D12" s="376">
        <f>SUM('5A. melléklet'!D12+'5B. melléklet'!D12)</f>
        <v>0</v>
      </c>
      <c r="E12" s="376">
        <f>SUM('5A. melléklet'!E12+'5B. melléklet'!E12)</f>
        <v>0</v>
      </c>
      <c r="F12" s="376">
        <f>SUM('5A. melléklet'!F12+'5B. melléklet'!F12)</f>
        <v>0</v>
      </c>
      <c r="G12" s="376">
        <f>SUM('5A. melléklet'!G12+'5B. melléklet'!G12)</f>
        <v>0</v>
      </c>
      <c r="H12" s="376">
        <f>SUM('5A. melléklet'!H12+'5B. melléklet'!H12)</f>
        <v>0</v>
      </c>
      <c r="I12" s="376">
        <f>SUM('5A. melléklet'!I12+'5B. melléklet'!I12)</f>
        <v>0</v>
      </c>
      <c r="J12" s="376">
        <f>SUM('5A. melléklet'!J12+'5B. melléklet'!J12)</f>
        <v>0</v>
      </c>
      <c r="K12" s="376">
        <f>SUM('5A. melléklet'!K12+'5B. melléklet'!K12)</f>
        <v>0</v>
      </c>
      <c r="L12" s="376">
        <f>SUM('5A. melléklet'!L12+'5B. melléklet'!L12)</f>
        <v>0</v>
      </c>
      <c r="M12" s="376">
        <f>SUM('5A. melléklet'!M12+'5B. melléklet'!M12)</f>
        <v>0</v>
      </c>
      <c r="N12" s="376">
        <f>SUM('5A. melléklet'!N12+'5B. melléklet'!N12)</f>
        <v>0</v>
      </c>
    </row>
    <row r="13" spans="1:14" x14ac:dyDescent="0.25">
      <c r="A13" s="114" t="s">
        <v>242</v>
      </c>
      <c r="B13" s="131" t="s">
        <v>243</v>
      </c>
      <c r="C13" s="376">
        <f>SUM('5A. melléklet'!C13+'5B. melléklet'!C13)</f>
        <v>983001</v>
      </c>
      <c r="D13" s="376">
        <f>SUM('5A. melléklet'!D13+'5B. melléklet'!D13)</f>
        <v>983001</v>
      </c>
      <c r="E13" s="376">
        <f>SUM('5A. melléklet'!E13+'5B. melléklet'!E13)</f>
        <v>983001</v>
      </c>
      <c r="F13" s="376">
        <f>SUM('5A. melléklet'!F13+'5B. melléklet'!F13)</f>
        <v>0</v>
      </c>
      <c r="G13" s="376">
        <f>SUM('5A. melléklet'!G13+'5B. melléklet'!G13)</f>
        <v>0</v>
      </c>
      <c r="H13" s="376">
        <f>SUM('5A. melléklet'!H13+'5B. melléklet'!H13)</f>
        <v>0</v>
      </c>
      <c r="I13" s="376">
        <f>SUM('5A. melléklet'!I13+'5B. melléklet'!I13)</f>
        <v>0</v>
      </c>
      <c r="J13" s="376">
        <f>SUM('5A. melléklet'!J13+'5B. melléklet'!J13)</f>
        <v>0</v>
      </c>
      <c r="K13" s="376">
        <f>SUM('5A. melléklet'!K13+'5B. melléklet'!K13)</f>
        <v>0</v>
      </c>
      <c r="L13" s="376">
        <f>SUM('5A. melléklet'!L13+'5B. melléklet'!L13)</f>
        <v>983001</v>
      </c>
      <c r="M13" s="376">
        <f>SUM('5A. melléklet'!M13+'5B. melléklet'!M13)</f>
        <v>983001</v>
      </c>
      <c r="N13" s="376">
        <f>SUM('5A. melléklet'!N13+'5B. melléklet'!N13)</f>
        <v>983001</v>
      </c>
    </row>
    <row r="14" spans="1:14" x14ac:dyDescent="0.25">
      <c r="A14" s="114" t="s">
        <v>244</v>
      </c>
      <c r="B14" s="131" t="s">
        <v>245</v>
      </c>
      <c r="C14" s="376">
        <f>SUM('5A. melléklet'!C14+'5B. melléklet'!C14)</f>
        <v>492000</v>
      </c>
      <c r="D14" s="376">
        <f>SUM('5A. melléklet'!D14+'5B. melléklet'!D14)</f>
        <v>517000</v>
      </c>
      <c r="E14" s="376">
        <f>SUM('5A. melléklet'!E14+'5B. melléklet'!E14)</f>
        <v>517000</v>
      </c>
      <c r="F14" s="376">
        <f>SUM('5A. melléklet'!F14+'5B. melléklet'!F14)</f>
        <v>0</v>
      </c>
      <c r="G14" s="376">
        <f>SUM('5A. melléklet'!G14+'5B. melléklet'!G14)</f>
        <v>0</v>
      </c>
      <c r="H14" s="376">
        <f>SUM('5A. melléklet'!H14+'5B. melléklet'!H14)</f>
        <v>0</v>
      </c>
      <c r="I14" s="376">
        <f>SUM('5A. melléklet'!I14+'5B. melléklet'!I14)</f>
        <v>0</v>
      </c>
      <c r="J14" s="376">
        <f>SUM('5A. melléklet'!J14+'5B. melléklet'!J14)</f>
        <v>0</v>
      </c>
      <c r="K14" s="376">
        <f>SUM('5A. melléklet'!K14+'5B. melléklet'!K14)</f>
        <v>0</v>
      </c>
      <c r="L14" s="376">
        <f>SUM('5A. melléklet'!L14+'5B. melléklet'!L14)</f>
        <v>492000</v>
      </c>
      <c r="M14" s="376">
        <f>SUM('5A. melléklet'!M14+'5B. melléklet'!M14)</f>
        <v>517000</v>
      </c>
      <c r="N14" s="376">
        <f>SUM('5A. melléklet'!N14+'5B. melléklet'!N14)</f>
        <v>517000</v>
      </c>
    </row>
    <row r="15" spans="1:14" x14ac:dyDescent="0.25">
      <c r="A15" s="114" t="s">
        <v>246</v>
      </c>
      <c r="B15" s="131" t="s">
        <v>247</v>
      </c>
      <c r="C15" s="376">
        <f>SUM('5A. melléklet'!C15+'5B. melléklet'!C15)</f>
        <v>0</v>
      </c>
      <c r="D15" s="376">
        <f>SUM('5A. melléklet'!D15+'5B. melléklet'!D15)</f>
        <v>0</v>
      </c>
      <c r="E15" s="376">
        <f>SUM('5A. melléklet'!E15+'5B. melléklet'!E15)</f>
        <v>0</v>
      </c>
      <c r="F15" s="376">
        <f>SUM('5A. melléklet'!F15+'5B. melléklet'!F15)</f>
        <v>0</v>
      </c>
      <c r="G15" s="376">
        <f>SUM('5A. melléklet'!G15+'5B. melléklet'!G15)</f>
        <v>0</v>
      </c>
      <c r="H15" s="376">
        <f>SUM('5A. melléklet'!H15+'5B. melléklet'!H15)</f>
        <v>0</v>
      </c>
      <c r="I15" s="376">
        <f>SUM('5A. melléklet'!I15+'5B. melléklet'!I15)</f>
        <v>0</v>
      </c>
      <c r="J15" s="376">
        <f>SUM('5A. melléklet'!J15+'5B. melléklet'!J15)</f>
        <v>0</v>
      </c>
      <c r="K15" s="376">
        <f>SUM('5A. melléklet'!K15+'5B. melléklet'!K15)</f>
        <v>0</v>
      </c>
      <c r="L15" s="376">
        <f>SUM('5A. melléklet'!L15+'5B. melléklet'!L15)</f>
        <v>0</v>
      </c>
      <c r="M15" s="376">
        <f>SUM('5A. melléklet'!M15+'5B. melléklet'!M15)</f>
        <v>0</v>
      </c>
      <c r="N15" s="376">
        <f>SUM('5A. melléklet'!N15+'5B. melléklet'!N15)</f>
        <v>0</v>
      </c>
    </row>
    <row r="16" spans="1:14" x14ac:dyDescent="0.25">
      <c r="A16" s="81" t="s">
        <v>248</v>
      </c>
      <c r="B16" s="131" t="s">
        <v>249</v>
      </c>
      <c r="C16" s="376">
        <f>SUM('5A. melléklet'!C16+'5B. melléklet'!C16)</f>
        <v>124050</v>
      </c>
      <c r="D16" s="376">
        <f>SUM('5A. melléklet'!D16+'5B. melléklet'!D16)</f>
        <v>124050</v>
      </c>
      <c r="E16" s="376">
        <f>SUM('5A. melléklet'!E16+'5B. melléklet'!E16)</f>
        <v>113190</v>
      </c>
      <c r="F16" s="376">
        <f>SUM('5A. melléklet'!F16+'5B. melléklet'!F16)</f>
        <v>0</v>
      </c>
      <c r="G16" s="376">
        <f>SUM('5A. melléklet'!G16+'5B. melléklet'!G16)</f>
        <v>0</v>
      </c>
      <c r="H16" s="376">
        <f>SUM('5A. melléklet'!H16+'5B. melléklet'!H16)</f>
        <v>0</v>
      </c>
      <c r="I16" s="376">
        <f>SUM('5A. melléklet'!I16+'5B. melléklet'!I16)</f>
        <v>0</v>
      </c>
      <c r="J16" s="376">
        <f>SUM('5A. melléklet'!J16+'5B. melléklet'!J16)</f>
        <v>0</v>
      </c>
      <c r="K16" s="376">
        <f>SUM('5A. melléklet'!K16+'5B. melléklet'!K16)</f>
        <v>0</v>
      </c>
      <c r="L16" s="376">
        <f>SUM('5A. melléklet'!L16+'5B. melléklet'!L16)</f>
        <v>124050</v>
      </c>
      <c r="M16" s="376">
        <f>SUM('5A. melléklet'!M16+'5B. melléklet'!M16)</f>
        <v>124050</v>
      </c>
      <c r="N16" s="376">
        <f>SUM('5A. melléklet'!N16+'5B. melléklet'!N16)</f>
        <v>113190</v>
      </c>
    </row>
    <row r="17" spans="1:14" x14ac:dyDescent="0.25">
      <c r="A17" s="81" t="s">
        <v>250</v>
      </c>
      <c r="B17" s="131" t="s">
        <v>251</v>
      </c>
      <c r="C17" s="376">
        <f>SUM('5A. melléklet'!C17+'5B. melléklet'!C17)</f>
        <v>0</v>
      </c>
      <c r="D17" s="376">
        <f>SUM('5A. melléklet'!D17+'5B. melléklet'!D17)</f>
        <v>0</v>
      </c>
      <c r="E17" s="376">
        <f>SUM('5A. melléklet'!E17+'5B. melléklet'!E17)</f>
        <v>0</v>
      </c>
      <c r="F17" s="376">
        <f>SUM('5A. melléklet'!F17+'5B. melléklet'!F17)</f>
        <v>0</v>
      </c>
      <c r="G17" s="376">
        <f>SUM('5A. melléklet'!G17+'5B. melléklet'!G17)</f>
        <v>0</v>
      </c>
      <c r="H17" s="376">
        <f>SUM('5A. melléklet'!H17+'5B. melléklet'!H17)</f>
        <v>0</v>
      </c>
      <c r="I17" s="376">
        <f>SUM('5A. melléklet'!I17+'5B. melléklet'!I17)</f>
        <v>0</v>
      </c>
      <c r="J17" s="376">
        <f>SUM('5A. melléklet'!J17+'5B. melléklet'!J17)</f>
        <v>0</v>
      </c>
      <c r="K17" s="376">
        <f>SUM('5A. melléklet'!K17+'5B. melléklet'!K17)</f>
        <v>0</v>
      </c>
      <c r="L17" s="376">
        <f>SUM('5A. melléklet'!L17+'5B. melléklet'!L17)</f>
        <v>0</v>
      </c>
      <c r="M17" s="376">
        <f>SUM('5A. melléklet'!M17+'5B. melléklet'!M17)</f>
        <v>0</v>
      </c>
      <c r="N17" s="376">
        <f>SUM('5A. melléklet'!N17+'5B. melléklet'!N17)</f>
        <v>0</v>
      </c>
    </row>
    <row r="18" spans="1:14" x14ac:dyDescent="0.25">
      <c r="A18" s="81" t="s">
        <v>252</v>
      </c>
      <c r="B18" s="131" t="s">
        <v>253</v>
      </c>
      <c r="C18" s="376">
        <f>SUM('5A. melléklet'!C18+'5B. melléklet'!C18)</f>
        <v>0</v>
      </c>
      <c r="D18" s="376">
        <f>SUM('5A. melléklet'!D18+'5B. melléklet'!D18)</f>
        <v>0</v>
      </c>
      <c r="E18" s="376">
        <f>SUM('5A. melléklet'!E18+'5B. melléklet'!E18)</f>
        <v>0</v>
      </c>
      <c r="F18" s="376">
        <f>SUM('5A. melléklet'!F18+'5B. melléklet'!F18)</f>
        <v>0</v>
      </c>
      <c r="G18" s="376">
        <f>SUM('5A. melléklet'!G18+'5B. melléklet'!G18)</f>
        <v>0</v>
      </c>
      <c r="H18" s="376">
        <f>SUM('5A. melléklet'!H18+'5B. melléklet'!H18)</f>
        <v>0</v>
      </c>
      <c r="I18" s="376">
        <f>SUM('5A. melléklet'!I18+'5B. melléklet'!I18)</f>
        <v>0</v>
      </c>
      <c r="J18" s="376">
        <f>SUM('5A. melléklet'!J18+'5B. melléklet'!J18)</f>
        <v>0</v>
      </c>
      <c r="K18" s="376">
        <f>SUM('5A. melléklet'!K18+'5B. melléklet'!K18)</f>
        <v>0</v>
      </c>
      <c r="L18" s="376">
        <f>SUM('5A. melléklet'!L18+'5B. melléklet'!L18)</f>
        <v>0</v>
      </c>
      <c r="M18" s="376">
        <f>SUM('5A. melléklet'!M18+'5B. melléklet'!M18)</f>
        <v>0</v>
      </c>
      <c r="N18" s="376">
        <f>SUM('5A. melléklet'!N18+'5B. melléklet'!N18)</f>
        <v>0</v>
      </c>
    </row>
    <row r="19" spans="1:14" x14ac:dyDescent="0.25">
      <c r="A19" s="81" t="s">
        <v>254</v>
      </c>
      <c r="B19" s="131" t="s">
        <v>255</v>
      </c>
      <c r="C19" s="376">
        <f>SUM('5A. melléklet'!C19+'5B. melléklet'!C19)</f>
        <v>0</v>
      </c>
      <c r="D19" s="376">
        <f>SUM('5A. melléklet'!D19+'5B. melléklet'!D19)</f>
        <v>0</v>
      </c>
      <c r="E19" s="376">
        <f>SUM('5A. melléklet'!E19+'5B. melléklet'!E19)</f>
        <v>0</v>
      </c>
      <c r="F19" s="376">
        <f>SUM('5A. melléklet'!F19+'5B. melléklet'!F19)</f>
        <v>0</v>
      </c>
      <c r="G19" s="376">
        <f>SUM('5A. melléklet'!G19+'5B. melléklet'!G19)</f>
        <v>0</v>
      </c>
      <c r="H19" s="376">
        <f>SUM('5A. melléklet'!H19+'5B. melléklet'!H19)</f>
        <v>0</v>
      </c>
      <c r="I19" s="376">
        <f>SUM('5A. melléklet'!I19+'5B. melléklet'!I19)</f>
        <v>0</v>
      </c>
      <c r="J19" s="376">
        <f>SUM('5A. melléklet'!J19+'5B. melléklet'!J19)</f>
        <v>0</v>
      </c>
      <c r="K19" s="376">
        <f>SUM('5A. melléklet'!K19+'5B. melléklet'!K19)</f>
        <v>0</v>
      </c>
      <c r="L19" s="376">
        <f>SUM('5A. melléklet'!L19+'5B. melléklet'!L19)</f>
        <v>0</v>
      </c>
      <c r="M19" s="376">
        <f>SUM('5A. melléklet'!M19+'5B. melléklet'!M19)</f>
        <v>0</v>
      </c>
      <c r="N19" s="376">
        <f>SUM('5A. melléklet'!N19+'5B. melléklet'!N19)</f>
        <v>0</v>
      </c>
    </row>
    <row r="20" spans="1:14" x14ac:dyDescent="0.25">
      <c r="A20" s="81" t="s">
        <v>602</v>
      </c>
      <c r="B20" s="131" t="s">
        <v>256</v>
      </c>
      <c r="C20" s="376">
        <f>SUM('5A. melléklet'!C20+'5B. melléklet'!C20)</f>
        <v>0</v>
      </c>
      <c r="D20" s="376">
        <f>SUM('5A. melléklet'!D20+'5B. melléklet'!D20)</f>
        <v>201071</v>
      </c>
      <c r="E20" s="376">
        <f>SUM('5A. melléklet'!E20+'5B. melléklet'!E20)</f>
        <v>201071</v>
      </c>
      <c r="F20" s="376">
        <f>SUM('5A. melléklet'!F20+'5B. melléklet'!F20)</f>
        <v>0</v>
      </c>
      <c r="G20" s="376">
        <f>SUM('5A. melléklet'!G20+'5B. melléklet'!G20)</f>
        <v>0</v>
      </c>
      <c r="H20" s="376">
        <f>SUM('5A. melléklet'!H20+'5B. melléklet'!H20)</f>
        <v>0</v>
      </c>
      <c r="I20" s="376">
        <f>SUM('5A. melléklet'!I20+'5B. melléklet'!I20)</f>
        <v>0</v>
      </c>
      <c r="J20" s="376">
        <f>SUM('5A. melléklet'!J20+'5B. melléklet'!J20)</f>
        <v>0</v>
      </c>
      <c r="K20" s="376">
        <f>SUM('5A. melléklet'!K20+'5B. melléklet'!K20)</f>
        <v>0</v>
      </c>
      <c r="L20" s="376">
        <f>SUM('5A. melléklet'!L20+'5B. melléklet'!L20)</f>
        <v>0</v>
      </c>
      <c r="M20" s="376">
        <f>SUM('5A. melléklet'!M20+'5B. melléklet'!M20)</f>
        <v>201071</v>
      </c>
      <c r="N20" s="376">
        <f>SUM('5A. melléklet'!N20+'5B. melléklet'!N20)</f>
        <v>201071</v>
      </c>
    </row>
    <row r="21" spans="1:14" x14ac:dyDescent="0.25">
      <c r="A21" s="115" t="s">
        <v>533</v>
      </c>
      <c r="B21" s="132" t="s">
        <v>257</v>
      </c>
      <c r="C21" s="313">
        <f>SUM('5A. melléklet'!C21+'5B. melléklet'!C21)</f>
        <v>16643629</v>
      </c>
      <c r="D21" s="313">
        <f>SUM('5A. melléklet'!D21+'5B. melléklet'!D21)</f>
        <v>17120797</v>
      </c>
      <c r="E21" s="313">
        <f>SUM('5A. melléklet'!E21+'5B. melléklet'!E21)</f>
        <v>16632729</v>
      </c>
      <c r="F21" s="313">
        <f>SUM('5A. melléklet'!F21+'5B. melléklet'!F21)</f>
        <v>0</v>
      </c>
      <c r="G21" s="313">
        <f>SUM('5A. melléklet'!G21+'5B. melléklet'!G21)</f>
        <v>0</v>
      </c>
      <c r="H21" s="313">
        <f>SUM('5A. melléklet'!H21+'5B. melléklet'!H21)</f>
        <v>0</v>
      </c>
      <c r="I21" s="313">
        <f>SUM('5A. melléklet'!I21+'5B. melléklet'!I21)</f>
        <v>0</v>
      </c>
      <c r="J21" s="313">
        <f>SUM('5A. melléklet'!J21+'5B. melléklet'!J21)</f>
        <v>0</v>
      </c>
      <c r="K21" s="313">
        <f>SUM('5A. melléklet'!K21+'5B. melléklet'!K21)</f>
        <v>0</v>
      </c>
      <c r="L21" s="313">
        <f>SUM('5A. melléklet'!L21+'5B. melléklet'!L21)</f>
        <v>16643629</v>
      </c>
      <c r="M21" s="313">
        <f>SUM('5A. melléklet'!M21+'5B. melléklet'!M21)</f>
        <v>17120797</v>
      </c>
      <c r="N21" s="313">
        <f>SUM('5A. melléklet'!N21+'5B. melléklet'!N21)</f>
        <v>16632729</v>
      </c>
    </row>
    <row r="22" spans="1:14" x14ac:dyDescent="0.25">
      <c r="A22" s="81" t="s">
        <v>258</v>
      </c>
      <c r="B22" s="131" t="s">
        <v>259</v>
      </c>
      <c r="C22" s="376">
        <f>SUM('5A. melléklet'!C22+'5B. melléklet'!C22)</f>
        <v>4140600</v>
      </c>
      <c r="D22" s="376">
        <f>SUM('5A. melléklet'!D22+'5B. melléklet'!D22)</f>
        <v>4607312</v>
      </c>
      <c r="E22" s="376">
        <f>SUM('5A. melléklet'!E22+'5B. melléklet'!E22)</f>
        <v>4607312</v>
      </c>
      <c r="F22" s="376">
        <f>SUM('5A. melléklet'!F22+'5B. melléklet'!F22)</f>
        <v>0</v>
      </c>
      <c r="G22" s="376">
        <f>SUM('5A. melléklet'!G22+'5B. melléklet'!G22)</f>
        <v>0</v>
      </c>
      <c r="H22" s="376">
        <f>SUM('5A. melléklet'!H22+'5B. melléklet'!H22)</f>
        <v>0</v>
      </c>
      <c r="I22" s="376">
        <f>SUM('5A. melléklet'!I22+'5B. melléklet'!I22)</f>
        <v>0</v>
      </c>
      <c r="J22" s="376">
        <f>SUM('5A. melléklet'!J22+'5B. melléklet'!J22)</f>
        <v>0</v>
      </c>
      <c r="K22" s="376">
        <f>SUM('5A. melléklet'!K22+'5B. melléklet'!K22)</f>
        <v>0</v>
      </c>
      <c r="L22" s="376">
        <f>SUM('5A. melléklet'!L22+'5B. melléklet'!L22)</f>
        <v>4140600</v>
      </c>
      <c r="M22" s="376">
        <f>SUM('5A. melléklet'!M22+'5B. melléklet'!M22)</f>
        <v>4607312</v>
      </c>
      <c r="N22" s="376">
        <f>SUM('5A. melléklet'!N22+'5B. melléklet'!N22)</f>
        <v>4607312</v>
      </c>
    </row>
    <row r="23" spans="1:14" ht="33.75" customHeight="1" x14ac:dyDescent="0.25">
      <c r="A23" s="81" t="s">
        <v>260</v>
      </c>
      <c r="B23" s="131" t="s">
        <v>261</v>
      </c>
      <c r="C23" s="376">
        <f>SUM('5A. melléklet'!C23+'5B. melléklet'!C23)</f>
        <v>2412000</v>
      </c>
      <c r="D23" s="376">
        <f>SUM('5A. melléklet'!D23+'5B. melléklet'!D23)</f>
        <v>2511700</v>
      </c>
      <c r="E23" s="376">
        <f>SUM('5A. melléklet'!E23+'5B. melléklet'!E23)</f>
        <v>2511700</v>
      </c>
      <c r="F23" s="376">
        <f>SUM('5A. melléklet'!F23+'5B. melléklet'!F23)</f>
        <v>0</v>
      </c>
      <c r="G23" s="376">
        <f>SUM('5A. melléklet'!G23+'5B. melléklet'!G23)</f>
        <v>0</v>
      </c>
      <c r="H23" s="376">
        <f>SUM('5A. melléklet'!H23+'5B. melléklet'!H23)</f>
        <v>0</v>
      </c>
      <c r="I23" s="376">
        <f>SUM('5A. melléklet'!I23+'5B. melléklet'!I23)</f>
        <v>0</v>
      </c>
      <c r="J23" s="376">
        <f>SUM('5A. melléklet'!J23+'5B. melléklet'!J23)</f>
        <v>0</v>
      </c>
      <c r="K23" s="376">
        <f>SUM('5A. melléklet'!K23+'5B. melléklet'!K23)</f>
        <v>0</v>
      </c>
      <c r="L23" s="376">
        <f>SUM('5A. melléklet'!L23+'5B. melléklet'!L23)</f>
        <v>2412000</v>
      </c>
      <c r="M23" s="376">
        <f>SUM('5A. melléklet'!M23+'5B. melléklet'!M23)</f>
        <v>2511700</v>
      </c>
      <c r="N23" s="376">
        <f>SUM('5A. melléklet'!N23+'5B. melléklet'!N23)</f>
        <v>2511700</v>
      </c>
    </row>
    <row r="24" spans="1:14" x14ac:dyDescent="0.25">
      <c r="A24" s="116" t="s">
        <v>262</v>
      </c>
      <c r="B24" s="131" t="s">
        <v>263</v>
      </c>
      <c r="C24" s="376">
        <f>SUM('5A. melléklet'!C24+'5B. melléklet'!C24)</f>
        <v>850000</v>
      </c>
      <c r="D24" s="376">
        <f>SUM('5A. melléklet'!D24+'5B. melléklet'!D24)</f>
        <v>1163434</v>
      </c>
      <c r="E24" s="376">
        <f>SUM('5A. melléklet'!E24+'5B. melléklet'!E24)</f>
        <v>1163434</v>
      </c>
      <c r="F24" s="376">
        <f>SUM('5A. melléklet'!F24+'5B. melléklet'!F24)</f>
        <v>0</v>
      </c>
      <c r="G24" s="376">
        <f>SUM('5A. melléklet'!G24+'5B. melléklet'!G24)</f>
        <v>0</v>
      </c>
      <c r="H24" s="376">
        <f>SUM('5A. melléklet'!H24+'5B. melléklet'!H24)</f>
        <v>0</v>
      </c>
      <c r="I24" s="376">
        <f>SUM('5A. melléklet'!I24+'5B. melléklet'!I24)</f>
        <v>0</v>
      </c>
      <c r="J24" s="376">
        <f>SUM('5A. melléklet'!J24+'5B. melléklet'!J24)</f>
        <v>0</v>
      </c>
      <c r="K24" s="376">
        <f>SUM('5A. melléklet'!K24+'5B. melléklet'!K24)</f>
        <v>0</v>
      </c>
      <c r="L24" s="376">
        <f>SUM('5A. melléklet'!L24+'5B. melléklet'!L24)</f>
        <v>850000</v>
      </c>
      <c r="M24" s="376">
        <f>SUM('5A. melléklet'!M24+'5B. melléklet'!M24)</f>
        <v>1163434</v>
      </c>
      <c r="N24" s="376">
        <f>SUM('5A. melléklet'!N24+'5B. melléklet'!N24)</f>
        <v>1163434</v>
      </c>
    </row>
    <row r="25" spans="1:14" x14ac:dyDescent="0.25">
      <c r="A25" s="82" t="s">
        <v>534</v>
      </c>
      <c r="B25" s="132" t="s">
        <v>264</v>
      </c>
      <c r="C25" s="313">
        <f>SUM('5A. melléklet'!C25+'5B. melléklet'!C25)</f>
        <v>7402600</v>
      </c>
      <c r="D25" s="313">
        <f>SUM('5A. melléklet'!D25+'5B. melléklet'!D25)</f>
        <v>8282446</v>
      </c>
      <c r="E25" s="313">
        <f>SUM('5A. melléklet'!E25+'5B. melléklet'!E25)</f>
        <v>8282446</v>
      </c>
      <c r="F25" s="313">
        <f>SUM('5A. melléklet'!F25+'5B. melléklet'!F25)</f>
        <v>0</v>
      </c>
      <c r="G25" s="313">
        <f>SUM('5A. melléklet'!G25+'5B. melléklet'!G25)</f>
        <v>0</v>
      </c>
      <c r="H25" s="313">
        <f>SUM('5A. melléklet'!H25+'5B. melléklet'!H25)</f>
        <v>0</v>
      </c>
      <c r="I25" s="313">
        <f>SUM('5A. melléklet'!I25+'5B. melléklet'!I25)</f>
        <v>0</v>
      </c>
      <c r="J25" s="313">
        <f>SUM('5A. melléklet'!J25+'5B. melléklet'!J25)</f>
        <v>0</v>
      </c>
      <c r="K25" s="313">
        <f>SUM('5A. melléklet'!K25+'5B. melléklet'!K25)</f>
        <v>0</v>
      </c>
      <c r="L25" s="313">
        <f>SUM('5A. melléklet'!L25+'5B. melléklet'!L25)</f>
        <v>7402600</v>
      </c>
      <c r="M25" s="313">
        <f>SUM('5A. melléklet'!M25+'5B. melléklet'!M25)</f>
        <v>8282446</v>
      </c>
      <c r="N25" s="313">
        <f>SUM('5A. melléklet'!N25+'5B. melléklet'!N25)</f>
        <v>8282446</v>
      </c>
    </row>
    <row r="26" spans="1:14" x14ac:dyDescent="0.25">
      <c r="A26" s="117" t="s">
        <v>632</v>
      </c>
      <c r="B26" s="133" t="s">
        <v>265</v>
      </c>
      <c r="C26" s="313">
        <f>SUM('5A. melléklet'!C26+'5B. melléklet'!C26)</f>
        <v>24046229</v>
      </c>
      <c r="D26" s="313">
        <f>SUM('5A. melléklet'!D26+'5B. melléklet'!D26)</f>
        <v>25403243</v>
      </c>
      <c r="E26" s="313">
        <f>SUM('5A. melléklet'!E26+'5B. melléklet'!E26)</f>
        <v>24915175</v>
      </c>
      <c r="F26" s="313">
        <f>SUM('5A. melléklet'!F26+'5B. melléklet'!F26)</f>
        <v>0</v>
      </c>
      <c r="G26" s="313">
        <f>SUM('5A. melléklet'!G26+'5B. melléklet'!G26)</f>
        <v>0</v>
      </c>
      <c r="H26" s="313">
        <f>SUM('5A. melléklet'!H26+'5B. melléklet'!H26)</f>
        <v>0</v>
      </c>
      <c r="I26" s="313">
        <f>SUM('5A. melléklet'!I26+'5B. melléklet'!I26)</f>
        <v>0</v>
      </c>
      <c r="J26" s="313">
        <f>SUM('5A. melléklet'!J26+'5B. melléklet'!J26)</f>
        <v>0</v>
      </c>
      <c r="K26" s="313">
        <f>SUM('5A. melléklet'!K26+'5B. melléklet'!K26)</f>
        <v>0</v>
      </c>
      <c r="L26" s="313">
        <f>SUM('5A. melléklet'!L26+'5B. melléklet'!L26)</f>
        <v>24046229</v>
      </c>
      <c r="M26" s="313">
        <f>SUM('5A. melléklet'!M26+'5B. melléklet'!M26)</f>
        <v>25403243</v>
      </c>
      <c r="N26" s="313">
        <f>SUM('5A. melléklet'!N26+'5B. melléklet'!N26)</f>
        <v>24915175</v>
      </c>
    </row>
    <row r="27" spans="1:14" x14ac:dyDescent="0.25">
      <c r="A27" s="83" t="s">
        <v>603</v>
      </c>
      <c r="B27" s="133" t="s">
        <v>266</v>
      </c>
      <c r="C27" s="313">
        <f>SUM('5A. melléklet'!C27+'5B. melléklet'!C27)</f>
        <v>4941272</v>
      </c>
      <c r="D27" s="313">
        <f>SUM('5A. melléklet'!D27+'5B. melléklet'!D27)</f>
        <v>4941272</v>
      </c>
      <c r="E27" s="313">
        <f>SUM('5A. melléklet'!E27+'5B. melléklet'!E27)</f>
        <v>4723321</v>
      </c>
      <c r="F27" s="313">
        <f>SUM('5A. melléklet'!F27+'5B. melléklet'!F27)</f>
        <v>0</v>
      </c>
      <c r="G27" s="313">
        <f>SUM('5A. melléklet'!G27+'5B. melléklet'!G27)</f>
        <v>0</v>
      </c>
      <c r="H27" s="313">
        <f>SUM('5A. melléklet'!H27+'5B. melléklet'!H27)</f>
        <v>0</v>
      </c>
      <c r="I27" s="313">
        <f>SUM('5A. melléklet'!I27+'5B. melléklet'!I27)</f>
        <v>0</v>
      </c>
      <c r="J27" s="313">
        <f>SUM('5A. melléklet'!J27+'5B. melléklet'!J27)</f>
        <v>0</v>
      </c>
      <c r="K27" s="313">
        <f>SUM('5A. melléklet'!K27+'5B. melléklet'!K27)</f>
        <v>0</v>
      </c>
      <c r="L27" s="313">
        <f>SUM('5A. melléklet'!L27+'5B. melléklet'!L27)</f>
        <v>4941272</v>
      </c>
      <c r="M27" s="313">
        <f>SUM('5A. melléklet'!M27+'5B. melléklet'!M27)</f>
        <v>4941272</v>
      </c>
      <c r="N27" s="313">
        <f>SUM('5A. melléklet'!N27+'5B. melléklet'!N27)</f>
        <v>4723321</v>
      </c>
    </row>
    <row r="28" spans="1:14" x14ac:dyDescent="0.25">
      <c r="A28" s="81" t="s">
        <v>267</v>
      </c>
      <c r="B28" s="131" t="s">
        <v>268</v>
      </c>
      <c r="C28" s="376">
        <f>SUM('5A. melléklet'!C28+'5B. melléklet'!C28)</f>
        <v>65000</v>
      </c>
      <c r="D28" s="376">
        <f>SUM('5A. melléklet'!D28+'5B. melléklet'!D28)</f>
        <v>65000</v>
      </c>
      <c r="E28" s="376">
        <f>SUM('5A. melléklet'!E28+'5B. melléklet'!E28)</f>
        <v>59917</v>
      </c>
      <c r="F28" s="376">
        <f>SUM('5A. melléklet'!F28+'5B. melléklet'!F28)</f>
        <v>0</v>
      </c>
      <c r="G28" s="376">
        <f>SUM('5A. melléklet'!G28+'5B. melléklet'!G28)</f>
        <v>0</v>
      </c>
      <c r="H28" s="376">
        <f>SUM('5A. melléklet'!H28+'5B. melléklet'!H28)</f>
        <v>0</v>
      </c>
      <c r="I28" s="376">
        <f>SUM('5A. melléklet'!I28+'5B. melléklet'!I28)</f>
        <v>0</v>
      </c>
      <c r="J28" s="376">
        <f>SUM('5A. melléklet'!J28+'5B. melléklet'!J28)</f>
        <v>0</v>
      </c>
      <c r="K28" s="376">
        <f>SUM('5A. melléklet'!K28+'5B. melléklet'!K28)</f>
        <v>0</v>
      </c>
      <c r="L28" s="376">
        <f>SUM('5A. melléklet'!L28+'5B. melléklet'!L28)</f>
        <v>65000</v>
      </c>
      <c r="M28" s="376">
        <f>SUM('5A. melléklet'!M28+'5B. melléklet'!M28)</f>
        <v>65000</v>
      </c>
      <c r="N28" s="376">
        <f>SUM('5A. melléklet'!N28+'5B. melléklet'!N28)</f>
        <v>59917</v>
      </c>
    </row>
    <row r="29" spans="1:14" x14ac:dyDescent="0.25">
      <c r="A29" s="81" t="s">
        <v>269</v>
      </c>
      <c r="B29" s="131" t="s">
        <v>270</v>
      </c>
      <c r="C29" s="376">
        <f>SUM('5A. melléklet'!C29+'5B. melléklet'!C29)</f>
        <v>2651712</v>
      </c>
      <c r="D29" s="376">
        <f>SUM('5A. melléklet'!D29+'5B. melléklet'!D29)</f>
        <v>2825504</v>
      </c>
      <c r="E29" s="376">
        <f>SUM('5A. melléklet'!E29+'5B. melléklet'!E29)</f>
        <v>2812065</v>
      </c>
      <c r="F29" s="376">
        <f>SUM('5A. melléklet'!F29+'5B. melléklet'!F29)</f>
        <v>0</v>
      </c>
      <c r="G29" s="376">
        <f>SUM('5A. melléklet'!G29+'5B. melléklet'!G29)</f>
        <v>0</v>
      </c>
      <c r="H29" s="376">
        <f>SUM('5A. melléklet'!H29+'5B. melléklet'!H29)</f>
        <v>0</v>
      </c>
      <c r="I29" s="376">
        <f>SUM('5A. melléklet'!I29+'5B. melléklet'!I29)</f>
        <v>0</v>
      </c>
      <c r="J29" s="376">
        <f>SUM('5A. melléklet'!J29+'5B. melléklet'!J29)</f>
        <v>0</v>
      </c>
      <c r="K29" s="376">
        <f>SUM('5A. melléklet'!K29+'5B. melléklet'!K29)</f>
        <v>0</v>
      </c>
      <c r="L29" s="376">
        <f>SUM('5A. melléklet'!L29+'5B. melléklet'!L29)</f>
        <v>2651712</v>
      </c>
      <c r="M29" s="376">
        <f>SUM('5A. melléklet'!M29+'5B. melléklet'!M29)</f>
        <v>2825504</v>
      </c>
      <c r="N29" s="376">
        <f>SUM('5A. melléklet'!N29+'5B. melléklet'!N29)</f>
        <v>2812065</v>
      </c>
    </row>
    <row r="30" spans="1:14" x14ac:dyDescent="0.25">
      <c r="A30" s="81" t="s">
        <v>271</v>
      </c>
      <c r="B30" s="131" t="s">
        <v>272</v>
      </c>
      <c r="C30" s="376">
        <f>SUM('5A. melléklet'!C30+'5B. melléklet'!C30)</f>
        <v>0</v>
      </c>
      <c r="D30" s="376">
        <f>SUM('5A. melléklet'!D30+'5B. melléklet'!D30)</f>
        <v>0</v>
      </c>
      <c r="E30" s="376">
        <f>SUM('5A. melléklet'!E30+'5B. melléklet'!E30)</f>
        <v>0</v>
      </c>
      <c r="F30" s="376">
        <f>SUM('5A. melléklet'!F30+'5B. melléklet'!F30)</f>
        <v>0</v>
      </c>
      <c r="G30" s="376">
        <f>SUM('5A. melléklet'!G30+'5B. melléklet'!G30)</f>
        <v>0</v>
      </c>
      <c r="H30" s="376">
        <f>SUM('5A. melléklet'!H30+'5B. melléklet'!H30)</f>
        <v>0</v>
      </c>
      <c r="I30" s="376">
        <f>SUM('5A. melléklet'!I30+'5B. melléklet'!I30)</f>
        <v>0</v>
      </c>
      <c r="J30" s="376">
        <f>SUM('5A. melléklet'!J30+'5B. melléklet'!J30)</f>
        <v>0</v>
      </c>
      <c r="K30" s="376">
        <f>SUM('5A. melléklet'!K30+'5B. melléklet'!K30)</f>
        <v>0</v>
      </c>
      <c r="L30" s="376">
        <f>SUM('5A. melléklet'!L30+'5B. melléklet'!L30)</f>
        <v>0</v>
      </c>
      <c r="M30" s="376">
        <f>SUM('5A. melléklet'!M30+'5B. melléklet'!M30)</f>
        <v>0</v>
      </c>
      <c r="N30" s="376">
        <f>SUM('5A. melléklet'!N30+'5B. melléklet'!N30)</f>
        <v>0</v>
      </c>
    </row>
    <row r="31" spans="1:14" x14ac:dyDescent="0.25">
      <c r="A31" s="82" t="s">
        <v>535</v>
      </c>
      <c r="B31" s="132" t="s">
        <v>273</v>
      </c>
      <c r="C31" s="313">
        <f>SUM('5A. melléklet'!C31+'5B. melléklet'!C31)</f>
        <v>2716712</v>
      </c>
      <c r="D31" s="313">
        <f>SUM('5A. melléklet'!D31+'5B. melléklet'!D31)</f>
        <v>2890504</v>
      </c>
      <c r="E31" s="313">
        <f>SUM('5A. melléklet'!E31+'5B. melléklet'!E31)</f>
        <v>2871982</v>
      </c>
      <c r="F31" s="313">
        <f>SUM('5A. melléklet'!F31+'5B. melléklet'!F31)</f>
        <v>0</v>
      </c>
      <c r="G31" s="313">
        <f>SUM('5A. melléklet'!G31+'5B. melléklet'!G31)</f>
        <v>0</v>
      </c>
      <c r="H31" s="313">
        <f>SUM('5A. melléklet'!H31+'5B. melléklet'!H31)</f>
        <v>0</v>
      </c>
      <c r="I31" s="313">
        <f>SUM('5A. melléklet'!I31+'5B. melléklet'!I31)</f>
        <v>0</v>
      </c>
      <c r="J31" s="313">
        <f>SUM('5A. melléklet'!J31+'5B. melléklet'!J31)</f>
        <v>0</v>
      </c>
      <c r="K31" s="313">
        <f>SUM('5A. melléklet'!K31+'5B. melléklet'!K31)</f>
        <v>0</v>
      </c>
      <c r="L31" s="313">
        <f>SUM('5A. melléklet'!L31+'5B. melléklet'!L31)</f>
        <v>2716712</v>
      </c>
      <c r="M31" s="313">
        <f>SUM('5A. melléklet'!M31+'5B. melléklet'!M31)</f>
        <v>2890504</v>
      </c>
      <c r="N31" s="313">
        <f>SUM('5A. melléklet'!N31+'5B. melléklet'!N31)</f>
        <v>2871982</v>
      </c>
    </row>
    <row r="32" spans="1:14" x14ac:dyDescent="0.25">
      <c r="A32" s="81" t="s">
        <v>274</v>
      </c>
      <c r="B32" s="131" t="s">
        <v>275</v>
      </c>
      <c r="C32" s="376">
        <f>SUM('5A. melléklet'!C32+'5B. melléklet'!C32)</f>
        <v>175000</v>
      </c>
      <c r="D32" s="376">
        <f>SUM('5A. melléklet'!D32+'5B. melléklet'!D32)</f>
        <v>266193</v>
      </c>
      <c r="E32" s="376">
        <f>SUM('5A. melléklet'!E32+'5B. melléklet'!E32)</f>
        <v>235110</v>
      </c>
      <c r="F32" s="376">
        <f>SUM('5A. melléklet'!F32+'5B. melléklet'!F32)</f>
        <v>0</v>
      </c>
      <c r="G32" s="376">
        <f>SUM('5A. melléklet'!G32+'5B. melléklet'!G32)</f>
        <v>0</v>
      </c>
      <c r="H32" s="376">
        <f>SUM('5A. melléklet'!H32+'5B. melléklet'!H32)</f>
        <v>0</v>
      </c>
      <c r="I32" s="376">
        <f>SUM('5A. melléklet'!I32+'5B. melléklet'!I32)</f>
        <v>0</v>
      </c>
      <c r="J32" s="376">
        <f>SUM('5A. melléklet'!J32+'5B. melléklet'!J32)</f>
        <v>0</v>
      </c>
      <c r="K32" s="376">
        <f>SUM('5A. melléklet'!K32+'5B. melléklet'!K32)</f>
        <v>0</v>
      </c>
      <c r="L32" s="376">
        <f>SUM('5A. melléklet'!L32+'5B. melléklet'!L32)</f>
        <v>175000</v>
      </c>
      <c r="M32" s="376">
        <f>SUM('5A. melléklet'!M32+'5B. melléklet'!M32)</f>
        <v>266193</v>
      </c>
      <c r="N32" s="376">
        <f>SUM('5A. melléklet'!N32+'5B. melléklet'!N32)</f>
        <v>235110</v>
      </c>
    </row>
    <row r="33" spans="1:14" x14ac:dyDescent="0.25">
      <c r="A33" s="81" t="s">
        <v>276</v>
      </c>
      <c r="B33" s="131" t="s">
        <v>277</v>
      </c>
      <c r="C33" s="376">
        <f>SUM('5A. melléklet'!C33+'5B. melléklet'!C33)</f>
        <v>180000</v>
      </c>
      <c r="D33" s="376">
        <f>SUM('5A. melléklet'!D33+'5B. melléklet'!D33)</f>
        <v>218675</v>
      </c>
      <c r="E33" s="376">
        <f>SUM('5A. melléklet'!E33+'5B. melléklet'!E33)</f>
        <v>218675</v>
      </c>
      <c r="F33" s="376">
        <f>SUM('5A. melléklet'!F33+'5B. melléklet'!F33)</f>
        <v>0</v>
      </c>
      <c r="G33" s="376">
        <f>SUM('5A. melléklet'!G33+'5B. melléklet'!G33)</f>
        <v>0</v>
      </c>
      <c r="H33" s="376">
        <f>SUM('5A. melléklet'!H33+'5B. melléklet'!H33)</f>
        <v>0</v>
      </c>
      <c r="I33" s="376">
        <f>SUM('5A. melléklet'!I33+'5B. melléklet'!I33)</f>
        <v>0</v>
      </c>
      <c r="J33" s="376">
        <f>SUM('5A. melléklet'!J33+'5B. melléklet'!J33)</f>
        <v>0</v>
      </c>
      <c r="K33" s="376">
        <f>SUM('5A. melléklet'!K33+'5B. melléklet'!K33)</f>
        <v>0</v>
      </c>
      <c r="L33" s="376">
        <f>SUM('5A. melléklet'!L33+'5B. melléklet'!L33)</f>
        <v>180000</v>
      </c>
      <c r="M33" s="376">
        <f>SUM('5A. melléklet'!M33+'5B. melléklet'!M33)</f>
        <v>218675</v>
      </c>
      <c r="N33" s="376">
        <f>SUM('5A. melléklet'!N33+'5B. melléklet'!N33)</f>
        <v>218675</v>
      </c>
    </row>
    <row r="34" spans="1:14" ht="15" customHeight="1" x14ac:dyDescent="0.25">
      <c r="A34" s="82" t="s">
        <v>633</v>
      </c>
      <c r="B34" s="132" t="s">
        <v>278</v>
      </c>
      <c r="C34" s="313">
        <f>SUM('5A. melléklet'!C34+'5B. melléklet'!C34)</f>
        <v>355000</v>
      </c>
      <c r="D34" s="313">
        <f>SUM('5A. melléklet'!D34+'5B. melléklet'!D34)</f>
        <v>484868</v>
      </c>
      <c r="E34" s="313">
        <f>SUM('5A. melléklet'!E34+'5B. melléklet'!E34)</f>
        <v>453785</v>
      </c>
      <c r="F34" s="313">
        <f>SUM('5A. melléklet'!F34+'5B. melléklet'!F34)</f>
        <v>0</v>
      </c>
      <c r="G34" s="313">
        <f>SUM('5A. melléklet'!G34+'5B. melléklet'!G34)</f>
        <v>0</v>
      </c>
      <c r="H34" s="313">
        <f>SUM('5A. melléklet'!H34+'5B. melléklet'!H34)</f>
        <v>0</v>
      </c>
      <c r="I34" s="313">
        <f>SUM('5A. melléklet'!I34+'5B. melléklet'!I34)</f>
        <v>0</v>
      </c>
      <c r="J34" s="313">
        <f>SUM('5A. melléklet'!J34+'5B. melléklet'!J34)</f>
        <v>0</v>
      </c>
      <c r="K34" s="313">
        <f>SUM('5A. melléklet'!K34+'5B. melléklet'!K34)</f>
        <v>0</v>
      </c>
      <c r="L34" s="313">
        <f>SUM('5A. melléklet'!L34+'5B. melléklet'!L34)</f>
        <v>355000</v>
      </c>
      <c r="M34" s="313">
        <f>SUM('5A. melléklet'!M34+'5B. melléklet'!M34)</f>
        <v>484868</v>
      </c>
      <c r="N34" s="313">
        <f>SUM('5A. melléklet'!N34+'5B. melléklet'!N34)</f>
        <v>453785</v>
      </c>
    </row>
    <row r="35" spans="1:14" x14ac:dyDescent="0.25">
      <c r="A35" s="81" t="s">
        <v>279</v>
      </c>
      <c r="B35" s="131" t="s">
        <v>280</v>
      </c>
      <c r="C35" s="376">
        <f>SUM('5A. melléklet'!C35+'5B. melléklet'!C35)</f>
        <v>4404960</v>
      </c>
      <c r="D35" s="376">
        <f>SUM('5A. melléklet'!D35+'5B. melléklet'!D35)</f>
        <v>4144053</v>
      </c>
      <c r="E35" s="376">
        <f>SUM('5A. melléklet'!E35+'5B. melléklet'!E35)</f>
        <v>4143275</v>
      </c>
      <c r="F35" s="376">
        <f>SUM('5A. melléklet'!F35+'5B. melléklet'!F35)</f>
        <v>0</v>
      </c>
      <c r="G35" s="376">
        <f>SUM('5A. melléklet'!G35+'5B. melléklet'!G35)</f>
        <v>0</v>
      </c>
      <c r="H35" s="376">
        <f>SUM('5A. melléklet'!H35+'5B. melléklet'!H35)</f>
        <v>0</v>
      </c>
      <c r="I35" s="376">
        <f>SUM('5A. melléklet'!I35+'5B. melléklet'!I35)</f>
        <v>0</v>
      </c>
      <c r="J35" s="376">
        <f>SUM('5A. melléklet'!J35+'5B. melléklet'!J35)</f>
        <v>0</v>
      </c>
      <c r="K35" s="376">
        <f>SUM('5A. melléklet'!K35+'5B. melléklet'!K35)</f>
        <v>0</v>
      </c>
      <c r="L35" s="376">
        <f>SUM('5A. melléklet'!L35+'5B. melléklet'!L35)</f>
        <v>4404960</v>
      </c>
      <c r="M35" s="376">
        <f>SUM('5A. melléklet'!M35+'5B. melléklet'!M35)</f>
        <v>4144053</v>
      </c>
      <c r="N35" s="376">
        <f>SUM('5A. melléklet'!N35+'5B. melléklet'!N35)</f>
        <v>4143275</v>
      </c>
    </row>
    <row r="36" spans="1:14" x14ac:dyDescent="0.25">
      <c r="A36" s="81" t="s">
        <v>281</v>
      </c>
      <c r="B36" s="131" t="s">
        <v>282</v>
      </c>
      <c r="C36" s="376">
        <f>SUM('5A. melléklet'!C36+'5B. melléklet'!C36)</f>
        <v>3500000</v>
      </c>
      <c r="D36" s="376">
        <f>SUM('5A. melléklet'!D36+'5B. melléklet'!D36)</f>
        <v>3045060</v>
      </c>
      <c r="E36" s="376">
        <f>SUM('5A. melléklet'!E36+'5B. melléklet'!E36)</f>
        <v>3045060</v>
      </c>
      <c r="F36" s="376">
        <f>SUM('5A. melléklet'!F36+'5B. melléklet'!F36)</f>
        <v>0</v>
      </c>
      <c r="G36" s="376">
        <f>SUM('5A. melléklet'!G36+'5B. melléklet'!G36)</f>
        <v>0</v>
      </c>
      <c r="H36" s="376">
        <f>SUM('5A. melléklet'!H36+'5B. melléklet'!H36)</f>
        <v>0</v>
      </c>
      <c r="I36" s="376">
        <f>SUM('5A. melléklet'!I36+'5B. melléklet'!I36)</f>
        <v>0</v>
      </c>
      <c r="J36" s="376">
        <f>SUM('5A. melléklet'!J36+'5B. melléklet'!J36)</f>
        <v>0</v>
      </c>
      <c r="K36" s="376">
        <f>SUM('5A. melléklet'!K36+'5B. melléklet'!K36)</f>
        <v>0</v>
      </c>
      <c r="L36" s="376">
        <f>SUM('5A. melléklet'!L36+'5B. melléklet'!L36)</f>
        <v>3500000</v>
      </c>
      <c r="M36" s="376">
        <f>SUM('5A. melléklet'!M36+'5B. melléklet'!M36)</f>
        <v>3045060</v>
      </c>
      <c r="N36" s="376">
        <f>SUM('5A. melléklet'!N36+'5B. melléklet'!N36)</f>
        <v>3045060</v>
      </c>
    </row>
    <row r="37" spans="1:14" x14ac:dyDescent="0.25">
      <c r="A37" s="81" t="s">
        <v>604</v>
      </c>
      <c r="B37" s="131" t="s">
        <v>283</v>
      </c>
      <c r="C37" s="376">
        <f>SUM('5A. melléklet'!C37+'5B. melléklet'!C37)</f>
        <v>0</v>
      </c>
      <c r="D37" s="376">
        <f>SUM('5A. melléklet'!D37+'5B. melléklet'!D37)</f>
        <v>0</v>
      </c>
      <c r="E37" s="376">
        <f>SUM('5A. melléklet'!E37+'5B. melléklet'!E37)</f>
        <v>0</v>
      </c>
      <c r="F37" s="376">
        <f>SUM('5A. melléklet'!F37+'5B. melléklet'!F37)</f>
        <v>0</v>
      </c>
      <c r="G37" s="376">
        <f>SUM('5A. melléklet'!G37+'5B. melléklet'!G37)</f>
        <v>0</v>
      </c>
      <c r="H37" s="376">
        <f>SUM('5A. melléklet'!H37+'5B. melléklet'!H37)</f>
        <v>0</v>
      </c>
      <c r="I37" s="376">
        <f>SUM('5A. melléklet'!I37+'5B. melléklet'!I37)</f>
        <v>0</v>
      </c>
      <c r="J37" s="376">
        <f>SUM('5A. melléklet'!J37+'5B. melléklet'!J37)</f>
        <v>0</v>
      </c>
      <c r="K37" s="376">
        <f>SUM('5A. melléklet'!K37+'5B. melléklet'!K37)</f>
        <v>0</v>
      </c>
      <c r="L37" s="376">
        <f>SUM('5A. melléklet'!L37+'5B. melléklet'!L37)</f>
        <v>0</v>
      </c>
      <c r="M37" s="376">
        <f>SUM('5A. melléklet'!M37+'5B. melléklet'!M37)</f>
        <v>0</v>
      </c>
      <c r="N37" s="376">
        <f>SUM('5A. melléklet'!N37+'5B. melléklet'!N37)</f>
        <v>0</v>
      </c>
    </row>
    <row r="38" spans="1:14" x14ac:dyDescent="0.25">
      <c r="A38" s="81" t="s">
        <v>284</v>
      </c>
      <c r="B38" s="131" t="s">
        <v>285</v>
      </c>
      <c r="C38" s="376">
        <f>SUM('5A. melléklet'!C38+'5B. melléklet'!C38)</f>
        <v>1714031</v>
      </c>
      <c r="D38" s="376">
        <f>SUM('5A. melléklet'!D38+'5B. melléklet'!D38)</f>
        <v>1232500</v>
      </c>
      <c r="E38" s="376">
        <f>SUM('5A. melléklet'!E38+'5B. melléklet'!E38)</f>
        <v>1232500</v>
      </c>
      <c r="F38" s="376">
        <f>SUM('5A. melléklet'!F38+'5B. melléklet'!F38)</f>
        <v>0</v>
      </c>
      <c r="G38" s="376">
        <f>SUM('5A. melléklet'!G38+'5B. melléklet'!G38)</f>
        <v>0</v>
      </c>
      <c r="H38" s="376">
        <f>SUM('5A. melléklet'!H38+'5B. melléklet'!H38)</f>
        <v>0</v>
      </c>
      <c r="I38" s="376">
        <f>SUM('5A. melléklet'!I38+'5B. melléklet'!I38)</f>
        <v>0</v>
      </c>
      <c r="J38" s="376">
        <f>SUM('5A. melléklet'!J38+'5B. melléklet'!J38)</f>
        <v>0</v>
      </c>
      <c r="K38" s="376">
        <f>SUM('5A. melléklet'!K38+'5B. melléklet'!K38)</f>
        <v>0</v>
      </c>
      <c r="L38" s="376">
        <f>SUM('5A. melléklet'!L38+'5B. melléklet'!L38)</f>
        <v>1714031</v>
      </c>
      <c r="M38" s="376">
        <f>SUM('5A. melléklet'!M38+'5B. melléklet'!M38)</f>
        <v>1232500</v>
      </c>
      <c r="N38" s="376">
        <f>SUM('5A. melléklet'!N38+'5B. melléklet'!N38)</f>
        <v>1232500</v>
      </c>
    </row>
    <row r="39" spans="1:14" x14ac:dyDescent="0.25">
      <c r="A39" s="118" t="s">
        <v>605</v>
      </c>
      <c r="B39" s="131" t="s">
        <v>286</v>
      </c>
      <c r="C39" s="376">
        <f>SUM('5A. melléklet'!C39+'5B. melléklet'!C39)</f>
        <v>1350000</v>
      </c>
      <c r="D39" s="376">
        <f>SUM('5A. melléklet'!D39+'5B. melléklet'!D39)</f>
        <v>1366003</v>
      </c>
      <c r="E39" s="376">
        <f>SUM('5A. melléklet'!E39+'5B. melléklet'!E39)</f>
        <v>1366003</v>
      </c>
      <c r="F39" s="376">
        <f>SUM('5A. melléklet'!F39+'5B. melléklet'!F39)</f>
        <v>0</v>
      </c>
      <c r="G39" s="376">
        <f>SUM('5A. melléklet'!G39+'5B. melléklet'!G39)</f>
        <v>0</v>
      </c>
      <c r="H39" s="376">
        <f>SUM('5A. melléklet'!H39+'5B. melléklet'!H39)</f>
        <v>0</v>
      </c>
      <c r="I39" s="376">
        <f>SUM('5A. melléklet'!I39+'5B. melléklet'!I39)</f>
        <v>0</v>
      </c>
      <c r="J39" s="376">
        <f>SUM('5A. melléklet'!J39+'5B. melléklet'!J39)</f>
        <v>0</v>
      </c>
      <c r="K39" s="376">
        <f>SUM('5A. melléklet'!K39+'5B. melléklet'!K39)</f>
        <v>0</v>
      </c>
      <c r="L39" s="376">
        <f>SUM('5A. melléklet'!L39+'5B. melléklet'!L39)</f>
        <v>1350000</v>
      </c>
      <c r="M39" s="376">
        <f>SUM('5A. melléklet'!M39+'5B. melléklet'!M39)</f>
        <v>1366003</v>
      </c>
      <c r="N39" s="376">
        <f>SUM('5A. melléklet'!N39+'5B. melléklet'!N39)</f>
        <v>1366003</v>
      </c>
    </row>
    <row r="40" spans="1:14" x14ac:dyDescent="0.25">
      <c r="A40" s="116" t="s">
        <v>287</v>
      </c>
      <c r="B40" s="131" t="s">
        <v>288</v>
      </c>
      <c r="C40" s="376">
        <f>SUM('5A. melléklet'!C40+'5B. melléklet'!C40)</f>
        <v>682000</v>
      </c>
      <c r="D40" s="376">
        <f>SUM('5A. melléklet'!D40+'5B. melléklet'!D40)</f>
        <v>979600</v>
      </c>
      <c r="E40" s="376">
        <f>SUM('5A. melléklet'!E40+'5B. melléklet'!E40)</f>
        <v>968600</v>
      </c>
      <c r="F40" s="376">
        <f>SUM('5A. melléklet'!F40+'5B. melléklet'!F40)</f>
        <v>0</v>
      </c>
      <c r="G40" s="376">
        <f>SUM('5A. melléklet'!G40+'5B. melléklet'!G40)</f>
        <v>0</v>
      </c>
      <c r="H40" s="376">
        <f>SUM('5A. melléklet'!H40+'5B. melléklet'!H40)</f>
        <v>0</v>
      </c>
      <c r="I40" s="376">
        <f>SUM('5A. melléklet'!I40+'5B. melléklet'!I40)</f>
        <v>0</v>
      </c>
      <c r="J40" s="376">
        <f>SUM('5A. melléklet'!J40+'5B. melléklet'!J40)</f>
        <v>0</v>
      </c>
      <c r="K40" s="376">
        <f>SUM('5A. melléklet'!K40+'5B. melléklet'!K40)</f>
        <v>0</v>
      </c>
      <c r="L40" s="376">
        <f>SUM('5A. melléklet'!L40+'5B. melléklet'!L40)</f>
        <v>682000</v>
      </c>
      <c r="M40" s="376">
        <f>SUM('5A. melléklet'!M40+'5B. melléklet'!M40)</f>
        <v>979600</v>
      </c>
      <c r="N40" s="376">
        <f>SUM('5A. melléklet'!N40+'5B. melléklet'!N40)</f>
        <v>968600</v>
      </c>
    </row>
    <row r="41" spans="1:14" x14ac:dyDescent="0.25">
      <c r="A41" s="81" t="s">
        <v>606</v>
      </c>
      <c r="B41" s="131" t="s">
        <v>289</v>
      </c>
      <c r="C41" s="376">
        <f>SUM('5A. melléklet'!C41+'5B. melléklet'!C41)</f>
        <v>8827517</v>
      </c>
      <c r="D41" s="376">
        <f>SUM('5A. melléklet'!D41+'5B. melléklet'!D41)</f>
        <v>8816434</v>
      </c>
      <c r="E41" s="376">
        <f>SUM('5A. melléklet'!E41+'5B. melléklet'!E41)</f>
        <v>8731812</v>
      </c>
      <c r="F41" s="376">
        <f>SUM('5A. melléklet'!F41+'5B. melléklet'!F41)</f>
        <v>0</v>
      </c>
      <c r="G41" s="376">
        <f>SUM('5A. melléklet'!G41+'5B. melléklet'!G41)</f>
        <v>0</v>
      </c>
      <c r="H41" s="376">
        <f>SUM('5A. melléklet'!H41+'5B. melléklet'!H41)</f>
        <v>0</v>
      </c>
      <c r="I41" s="376">
        <f>SUM('5A. melléklet'!I41+'5B. melléklet'!I41)</f>
        <v>0</v>
      </c>
      <c r="J41" s="376">
        <f>SUM('5A. melléklet'!J41+'5B. melléklet'!J41)</f>
        <v>0</v>
      </c>
      <c r="K41" s="376">
        <f>SUM('5A. melléklet'!K41+'5B. melléklet'!K41)</f>
        <v>0</v>
      </c>
      <c r="L41" s="376">
        <f>SUM('5A. melléklet'!L41+'5B. melléklet'!L41)</f>
        <v>8827517</v>
      </c>
      <c r="M41" s="376">
        <f>SUM('5A. melléklet'!M41+'5B. melléklet'!M41)</f>
        <v>8816434</v>
      </c>
      <c r="N41" s="376">
        <f>SUM('5A. melléklet'!N41+'5B. melléklet'!N41)</f>
        <v>8731812</v>
      </c>
    </row>
    <row r="42" spans="1:14" x14ac:dyDescent="0.25">
      <c r="A42" s="82" t="s">
        <v>536</v>
      </c>
      <c r="B42" s="132" t="s">
        <v>290</v>
      </c>
      <c r="C42" s="313">
        <f>SUM('5A. melléklet'!C42+'5B. melléklet'!C42)</f>
        <v>20478508</v>
      </c>
      <c r="D42" s="313">
        <f>SUM('5A. melléklet'!D42+'5B. melléklet'!D42)</f>
        <v>19583650</v>
      </c>
      <c r="E42" s="313">
        <f>SUM('5A. melléklet'!E42+'5B. melléklet'!E42)</f>
        <v>19487250</v>
      </c>
      <c r="F42" s="313">
        <f>SUM('5A. melléklet'!F42+'5B. melléklet'!F42)</f>
        <v>0</v>
      </c>
      <c r="G42" s="313">
        <f>SUM('5A. melléklet'!G42+'5B. melléklet'!G42)</f>
        <v>0</v>
      </c>
      <c r="H42" s="313">
        <f>SUM('5A. melléklet'!H42+'5B. melléklet'!H42)</f>
        <v>0</v>
      </c>
      <c r="I42" s="313">
        <f>SUM('5A. melléklet'!I42+'5B. melléklet'!I42)</f>
        <v>0</v>
      </c>
      <c r="J42" s="313">
        <f>SUM('5A. melléklet'!J42+'5B. melléklet'!J42)</f>
        <v>0</v>
      </c>
      <c r="K42" s="313">
        <f>SUM('5A. melléklet'!K42+'5B. melléklet'!K42)</f>
        <v>0</v>
      </c>
      <c r="L42" s="313">
        <f>SUM('5A. melléklet'!L42+'5B. melléklet'!L42)</f>
        <v>20478508</v>
      </c>
      <c r="M42" s="313">
        <f>SUM('5A. melléklet'!M42+'5B. melléklet'!M42)</f>
        <v>19583650</v>
      </c>
      <c r="N42" s="313">
        <f>SUM('5A. melléklet'!N42+'5B. melléklet'!N42)</f>
        <v>19487250</v>
      </c>
    </row>
    <row r="43" spans="1:14" x14ac:dyDescent="0.25">
      <c r="A43" s="81" t="s">
        <v>291</v>
      </c>
      <c r="B43" s="131" t="s">
        <v>292</v>
      </c>
      <c r="C43" s="376">
        <f>SUM('5A. melléklet'!C43+'5B. melléklet'!C43)</f>
        <v>0</v>
      </c>
      <c r="D43" s="376">
        <f>SUM('5A. melléklet'!D43+'5B. melléklet'!D43)</f>
        <v>0</v>
      </c>
      <c r="E43" s="376">
        <f>SUM('5A. melléklet'!E43+'5B. melléklet'!E43)</f>
        <v>0</v>
      </c>
      <c r="F43" s="376">
        <f>SUM('5A. melléklet'!F43+'5B. melléklet'!F43)</f>
        <v>0</v>
      </c>
      <c r="G43" s="376">
        <f>SUM('5A. melléklet'!G43+'5B. melléklet'!G43)</f>
        <v>0</v>
      </c>
      <c r="H43" s="376">
        <f>SUM('5A. melléklet'!H43+'5B. melléklet'!H43)</f>
        <v>0</v>
      </c>
      <c r="I43" s="376">
        <f>SUM('5A. melléklet'!I43+'5B. melléklet'!I43)</f>
        <v>0</v>
      </c>
      <c r="J43" s="376">
        <f>SUM('5A. melléklet'!J43+'5B. melléklet'!J43)</f>
        <v>0</v>
      </c>
      <c r="K43" s="376">
        <f>SUM('5A. melléklet'!K43+'5B. melléklet'!K43)</f>
        <v>0</v>
      </c>
      <c r="L43" s="376">
        <f>SUM('5A. melléklet'!L43+'5B. melléklet'!L43)</f>
        <v>0</v>
      </c>
      <c r="M43" s="376">
        <f>SUM('5A. melléklet'!M43+'5B. melléklet'!M43)</f>
        <v>0</v>
      </c>
      <c r="N43" s="376">
        <f>SUM('5A. melléklet'!N43+'5B. melléklet'!N43)</f>
        <v>0</v>
      </c>
    </row>
    <row r="44" spans="1:14" x14ac:dyDescent="0.25">
      <c r="A44" s="81" t="s">
        <v>293</v>
      </c>
      <c r="B44" s="131" t="s">
        <v>294</v>
      </c>
      <c r="C44" s="376">
        <f>SUM('5A. melléklet'!C44+'5B. melléklet'!C44)</f>
        <v>0</v>
      </c>
      <c r="D44" s="376">
        <f>SUM('5A. melléklet'!D44+'5B. melléklet'!D44)</f>
        <v>80000</v>
      </c>
      <c r="E44" s="376">
        <f>SUM('5A. melléklet'!E44+'5B. melléklet'!E44)</f>
        <v>80000</v>
      </c>
      <c r="F44" s="376">
        <f>SUM('5A. melléklet'!F44+'5B. melléklet'!F44)</f>
        <v>0</v>
      </c>
      <c r="G44" s="376">
        <f>SUM('5A. melléklet'!G44+'5B. melléklet'!G44)</f>
        <v>0</v>
      </c>
      <c r="H44" s="376">
        <f>SUM('5A. melléklet'!H44+'5B. melléklet'!H44)</f>
        <v>0</v>
      </c>
      <c r="I44" s="376">
        <f>SUM('5A. melléklet'!I44+'5B. melléklet'!I44)</f>
        <v>0</v>
      </c>
      <c r="J44" s="376">
        <f>SUM('5A. melléklet'!J44+'5B. melléklet'!J44)</f>
        <v>0</v>
      </c>
      <c r="K44" s="376">
        <f>SUM('5A. melléklet'!K44+'5B. melléklet'!K44)</f>
        <v>0</v>
      </c>
      <c r="L44" s="376">
        <f>SUM('5A. melléklet'!L44+'5B. melléklet'!L44)</f>
        <v>0</v>
      </c>
      <c r="M44" s="376">
        <f>SUM('5A. melléklet'!M44+'5B. melléklet'!M44)</f>
        <v>80000</v>
      </c>
      <c r="N44" s="376">
        <f>SUM('5A. melléklet'!N44+'5B. melléklet'!N44)</f>
        <v>80000</v>
      </c>
    </row>
    <row r="45" spans="1:14" x14ac:dyDescent="0.25">
      <c r="A45" s="82" t="s">
        <v>537</v>
      </c>
      <c r="B45" s="132" t="s">
        <v>295</v>
      </c>
      <c r="C45" s="313">
        <f>SUM('5A. melléklet'!C45+'5B. melléklet'!C45)</f>
        <v>0</v>
      </c>
      <c r="D45" s="313">
        <f>SUM('5A. melléklet'!D45+'5B. melléklet'!D45)</f>
        <v>80000</v>
      </c>
      <c r="E45" s="313">
        <f>SUM('5A. melléklet'!E45+'5B. melléklet'!E45)</f>
        <v>80000</v>
      </c>
      <c r="F45" s="313">
        <f>SUM('5A. melléklet'!F45+'5B. melléklet'!F45)</f>
        <v>0</v>
      </c>
      <c r="G45" s="313">
        <f>SUM('5A. melléklet'!G45+'5B. melléklet'!G45)</f>
        <v>0</v>
      </c>
      <c r="H45" s="313">
        <f>SUM('5A. melléklet'!H45+'5B. melléklet'!H45)</f>
        <v>0</v>
      </c>
      <c r="I45" s="313">
        <f>SUM('5A. melléklet'!I45+'5B. melléklet'!I45)</f>
        <v>0</v>
      </c>
      <c r="J45" s="313">
        <f>SUM('5A. melléklet'!J45+'5B. melléklet'!J45)</f>
        <v>0</v>
      </c>
      <c r="K45" s="313">
        <f>SUM('5A. melléklet'!K45+'5B. melléklet'!K45)</f>
        <v>0</v>
      </c>
      <c r="L45" s="313">
        <f>SUM('5A. melléklet'!L45+'5B. melléklet'!L45)</f>
        <v>0</v>
      </c>
      <c r="M45" s="313">
        <f>SUM('5A. melléklet'!M45+'5B. melléklet'!M45)</f>
        <v>80000</v>
      </c>
      <c r="N45" s="313">
        <f>SUM('5A. melléklet'!N45+'5B. melléklet'!N45)</f>
        <v>80000</v>
      </c>
    </row>
    <row r="46" spans="1:14" x14ac:dyDescent="0.25">
      <c r="A46" s="81" t="s">
        <v>296</v>
      </c>
      <c r="B46" s="131" t="s">
        <v>297</v>
      </c>
      <c r="C46" s="376">
        <f>SUM('5A. melléklet'!C46+'5B. melléklet'!C46)</f>
        <v>5566929</v>
      </c>
      <c r="D46" s="376">
        <f>SUM('5A. melléklet'!D46+'5B. melléklet'!D46)</f>
        <v>5469564</v>
      </c>
      <c r="E46" s="376">
        <f>SUM('5A. melléklet'!E46+'5B. melléklet'!E46)</f>
        <v>4644058</v>
      </c>
      <c r="F46" s="376">
        <f>SUM('5A. melléklet'!F46+'5B. melléklet'!F46)</f>
        <v>0</v>
      </c>
      <c r="G46" s="376">
        <f>SUM('5A. melléklet'!G46+'5B. melléklet'!G46)</f>
        <v>0</v>
      </c>
      <c r="H46" s="376">
        <f>SUM('5A. melléklet'!H46+'5B. melléklet'!H46)</f>
        <v>0</v>
      </c>
      <c r="I46" s="376">
        <f>SUM('5A. melléklet'!I46+'5B. melléklet'!I46)</f>
        <v>0</v>
      </c>
      <c r="J46" s="376">
        <f>SUM('5A. melléklet'!J46+'5B. melléklet'!J46)</f>
        <v>0</v>
      </c>
      <c r="K46" s="376">
        <f>SUM('5A. melléklet'!K46+'5B. melléklet'!K46)</f>
        <v>0</v>
      </c>
      <c r="L46" s="376">
        <f>SUM('5A. melléklet'!L46+'5B. melléklet'!L46)</f>
        <v>5566929</v>
      </c>
      <c r="M46" s="376">
        <f>SUM('5A. melléklet'!M46+'5B. melléklet'!M46)</f>
        <v>5469564</v>
      </c>
      <c r="N46" s="376">
        <f>SUM('5A. melléklet'!N46+'5B. melléklet'!N46)</f>
        <v>4644058</v>
      </c>
    </row>
    <row r="47" spans="1:14" x14ac:dyDescent="0.25">
      <c r="A47" s="81" t="s">
        <v>298</v>
      </c>
      <c r="B47" s="131" t="s">
        <v>299</v>
      </c>
      <c r="C47" s="376">
        <f>SUM('5A. melléklet'!C47+'5B. melléklet'!C47)</f>
        <v>0</v>
      </c>
      <c r="D47" s="376">
        <f>SUM('5A. melléklet'!D47+'5B. melléklet'!D47)</f>
        <v>0</v>
      </c>
      <c r="E47" s="376">
        <f>SUM('5A. melléklet'!E47+'5B. melléklet'!E47)</f>
        <v>0</v>
      </c>
      <c r="F47" s="376">
        <f>SUM('5A. melléklet'!F47+'5B. melléklet'!F47)</f>
        <v>0</v>
      </c>
      <c r="G47" s="376">
        <f>SUM('5A. melléklet'!G47+'5B. melléklet'!G47)</f>
        <v>0</v>
      </c>
      <c r="H47" s="376">
        <f>SUM('5A. melléklet'!H47+'5B. melléklet'!H47)</f>
        <v>0</v>
      </c>
      <c r="I47" s="376">
        <f>SUM('5A. melléklet'!I47+'5B. melléklet'!I47)</f>
        <v>0</v>
      </c>
      <c r="J47" s="376">
        <f>SUM('5A. melléklet'!J47+'5B. melléklet'!J47)</f>
        <v>0</v>
      </c>
      <c r="K47" s="376">
        <f>SUM('5A. melléklet'!K47+'5B. melléklet'!K47)</f>
        <v>0</v>
      </c>
      <c r="L47" s="376">
        <f>SUM('5A. melléklet'!L47+'5B. melléklet'!L47)</f>
        <v>0</v>
      </c>
      <c r="M47" s="376">
        <f>SUM('5A. melléklet'!M47+'5B. melléklet'!M47)</f>
        <v>0</v>
      </c>
      <c r="N47" s="376">
        <f>SUM('5A. melléklet'!N47+'5B. melléklet'!N47)</f>
        <v>0</v>
      </c>
    </row>
    <row r="48" spans="1:14" x14ac:dyDescent="0.25">
      <c r="A48" s="81" t="s">
        <v>607</v>
      </c>
      <c r="B48" s="131" t="s">
        <v>300</v>
      </c>
      <c r="C48" s="376">
        <f>SUM('5A. melléklet'!C48+'5B. melléklet'!C48)</f>
        <v>0</v>
      </c>
      <c r="D48" s="376">
        <f>SUM('5A. melléklet'!D48+'5B. melléklet'!D48)</f>
        <v>0</v>
      </c>
      <c r="E48" s="376">
        <f>SUM('5A. melléklet'!E48+'5B. melléklet'!E48)</f>
        <v>0</v>
      </c>
      <c r="F48" s="376">
        <f>SUM('5A. melléklet'!F48+'5B. melléklet'!F48)</f>
        <v>0</v>
      </c>
      <c r="G48" s="376">
        <f>SUM('5A. melléklet'!G48+'5B. melléklet'!G48)</f>
        <v>0</v>
      </c>
      <c r="H48" s="376">
        <f>SUM('5A. melléklet'!H48+'5B. melléklet'!H48)</f>
        <v>0</v>
      </c>
      <c r="I48" s="376">
        <f>SUM('5A. melléklet'!I48+'5B. melléklet'!I48)</f>
        <v>0</v>
      </c>
      <c r="J48" s="376">
        <f>SUM('5A. melléklet'!J48+'5B. melléklet'!J48)</f>
        <v>0</v>
      </c>
      <c r="K48" s="376">
        <f>SUM('5A. melléklet'!K48+'5B. melléklet'!K48)</f>
        <v>0</v>
      </c>
      <c r="L48" s="376">
        <f>SUM('5A. melléklet'!L48+'5B. melléklet'!L48)</f>
        <v>0</v>
      </c>
      <c r="M48" s="376">
        <f>SUM('5A. melléklet'!M48+'5B. melléklet'!M48)</f>
        <v>0</v>
      </c>
      <c r="N48" s="376">
        <f>SUM('5A. melléklet'!N48+'5B. melléklet'!N48)</f>
        <v>0</v>
      </c>
    </row>
    <row r="49" spans="1:14" x14ac:dyDescent="0.25">
      <c r="A49" s="81" t="s">
        <v>608</v>
      </c>
      <c r="B49" s="131" t="s">
        <v>301</v>
      </c>
      <c r="C49" s="376">
        <f>SUM('5A. melléklet'!C49+'5B. melléklet'!C49)</f>
        <v>0</v>
      </c>
      <c r="D49" s="376">
        <f>SUM('5A. melléklet'!D49+'5B. melléklet'!D49)</f>
        <v>0</v>
      </c>
      <c r="E49" s="376">
        <f>SUM('5A. melléklet'!E49+'5B. melléklet'!E49)</f>
        <v>0</v>
      </c>
      <c r="F49" s="376">
        <f>SUM('5A. melléklet'!F49+'5B. melléklet'!F49)</f>
        <v>0</v>
      </c>
      <c r="G49" s="376">
        <f>SUM('5A. melléklet'!G49+'5B. melléklet'!G49)</f>
        <v>0</v>
      </c>
      <c r="H49" s="376">
        <f>SUM('5A. melléklet'!H49+'5B. melléklet'!H49)</f>
        <v>0</v>
      </c>
      <c r="I49" s="376">
        <f>SUM('5A. melléklet'!I49+'5B. melléklet'!I49)</f>
        <v>0</v>
      </c>
      <c r="J49" s="376">
        <f>SUM('5A. melléklet'!J49+'5B. melléklet'!J49)</f>
        <v>0</v>
      </c>
      <c r="K49" s="376">
        <f>SUM('5A. melléklet'!K49+'5B. melléklet'!K49)</f>
        <v>0</v>
      </c>
      <c r="L49" s="376">
        <f>SUM('5A. melléklet'!L49+'5B. melléklet'!L49)</f>
        <v>0</v>
      </c>
      <c r="M49" s="376">
        <f>SUM('5A. melléklet'!M49+'5B. melléklet'!M49)</f>
        <v>0</v>
      </c>
      <c r="N49" s="376">
        <f>SUM('5A. melléklet'!N49+'5B. melléklet'!N49)</f>
        <v>0</v>
      </c>
    </row>
    <row r="50" spans="1:14" x14ac:dyDescent="0.25">
      <c r="A50" s="81" t="s">
        <v>302</v>
      </c>
      <c r="B50" s="131" t="s">
        <v>303</v>
      </c>
      <c r="C50" s="376">
        <f>SUM('5A. melléklet'!C50+'5B. melléklet'!C50)</f>
        <v>30000</v>
      </c>
      <c r="D50" s="376">
        <f>SUM('5A. melléklet'!D50+'5B. melléklet'!D50)</f>
        <v>30000</v>
      </c>
      <c r="E50" s="376">
        <f>SUM('5A. melléklet'!E50+'5B. melléklet'!E50)</f>
        <v>9372</v>
      </c>
      <c r="F50" s="376">
        <f>SUM('5A. melléklet'!F50+'5B. melléklet'!F50)</f>
        <v>0</v>
      </c>
      <c r="G50" s="376">
        <f>SUM('5A. melléklet'!G50+'5B. melléklet'!G50)</f>
        <v>0</v>
      </c>
      <c r="H50" s="376">
        <f>SUM('5A. melléklet'!H50+'5B. melléklet'!H50)</f>
        <v>0</v>
      </c>
      <c r="I50" s="376">
        <f>SUM('5A. melléklet'!I50+'5B. melléklet'!I50)</f>
        <v>0</v>
      </c>
      <c r="J50" s="376">
        <f>SUM('5A. melléklet'!J50+'5B. melléklet'!J50)</f>
        <v>0</v>
      </c>
      <c r="K50" s="376">
        <f>SUM('5A. melléklet'!K50+'5B. melléklet'!K50)</f>
        <v>0</v>
      </c>
      <c r="L50" s="376">
        <f>SUM('5A. melléklet'!L50+'5B. melléklet'!L50)</f>
        <v>30000</v>
      </c>
      <c r="M50" s="376">
        <f>SUM('5A. melléklet'!M50+'5B. melléklet'!M50)</f>
        <v>30000</v>
      </c>
      <c r="N50" s="376">
        <f>SUM('5A. melléklet'!N50+'5B. melléklet'!N50)</f>
        <v>9372</v>
      </c>
    </row>
    <row r="51" spans="1:14" x14ac:dyDescent="0.25">
      <c r="A51" s="82" t="s">
        <v>538</v>
      </c>
      <c r="B51" s="132" t="s">
        <v>304</v>
      </c>
      <c r="C51" s="313">
        <f>SUM('5A. melléklet'!C51+'5B. melléklet'!C51)</f>
        <v>5596929</v>
      </c>
      <c r="D51" s="313">
        <f>SUM('5A. melléklet'!D51+'5B. melléklet'!D51)</f>
        <v>5499564</v>
      </c>
      <c r="E51" s="313">
        <f>SUM('5A. melléklet'!E51+'5B. melléklet'!E51)</f>
        <v>4653430</v>
      </c>
      <c r="F51" s="313">
        <f>SUM('5A. melléklet'!F51+'5B. melléklet'!F51)</f>
        <v>0</v>
      </c>
      <c r="G51" s="313">
        <f>SUM('5A. melléklet'!G51+'5B. melléklet'!G51)</f>
        <v>0</v>
      </c>
      <c r="H51" s="313">
        <f>SUM('5A. melléklet'!H51+'5B. melléklet'!H51)</f>
        <v>0</v>
      </c>
      <c r="I51" s="313">
        <f>SUM('5A. melléklet'!I51+'5B. melléklet'!I51)</f>
        <v>0</v>
      </c>
      <c r="J51" s="313">
        <f>SUM('5A. melléklet'!J51+'5B. melléklet'!J51)</f>
        <v>0</v>
      </c>
      <c r="K51" s="313">
        <f>SUM('5A. melléklet'!K51+'5B. melléklet'!K51)</f>
        <v>0</v>
      </c>
      <c r="L51" s="313">
        <f>SUM('5A. melléklet'!L51+'5B. melléklet'!L51)</f>
        <v>5596929</v>
      </c>
      <c r="M51" s="313">
        <f>SUM('5A. melléklet'!M51+'5B. melléklet'!M51)</f>
        <v>5499564</v>
      </c>
      <c r="N51" s="313">
        <f>SUM('5A. melléklet'!N51+'5B. melléklet'!N51)</f>
        <v>4653430</v>
      </c>
    </row>
    <row r="52" spans="1:14" x14ac:dyDescent="0.25">
      <c r="A52" s="83" t="s">
        <v>539</v>
      </c>
      <c r="B52" s="133" t="s">
        <v>305</v>
      </c>
      <c r="C52" s="313">
        <f>SUM('5A. melléklet'!C52+'5B. melléklet'!C52)</f>
        <v>29147149</v>
      </c>
      <c r="D52" s="313">
        <f>SUM('5A. melléklet'!D52+'5B. melléklet'!D52)</f>
        <v>28538586</v>
      </c>
      <c r="E52" s="313">
        <f>SUM('5A. melléklet'!E52+'5B. melléklet'!E52)</f>
        <v>27546447</v>
      </c>
      <c r="F52" s="313">
        <f>SUM('5A. melléklet'!F52+'5B. melléklet'!F52)</f>
        <v>0</v>
      </c>
      <c r="G52" s="313">
        <f>SUM('5A. melléklet'!G52+'5B. melléklet'!G52)</f>
        <v>0</v>
      </c>
      <c r="H52" s="313">
        <f>SUM('5A. melléklet'!H52+'5B. melléklet'!H52)</f>
        <v>0</v>
      </c>
      <c r="I52" s="313">
        <f>SUM('5A. melléklet'!I52+'5B. melléklet'!I52)</f>
        <v>0</v>
      </c>
      <c r="J52" s="313">
        <f>SUM('5A. melléklet'!J52+'5B. melléklet'!J52)</f>
        <v>0</v>
      </c>
      <c r="K52" s="313">
        <f>SUM('5A. melléklet'!K52+'5B. melléklet'!K52)</f>
        <v>0</v>
      </c>
      <c r="L52" s="313">
        <f>SUM('5A. melléklet'!L52+'5B. melléklet'!L52)</f>
        <v>29147149</v>
      </c>
      <c r="M52" s="313">
        <f>SUM('5A. melléklet'!M52+'5B. melléklet'!M52)</f>
        <v>28538586</v>
      </c>
      <c r="N52" s="313">
        <f>SUM('5A. melléklet'!N52+'5B. melléklet'!N52)</f>
        <v>27546447</v>
      </c>
    </row>
    <row r="53" spans="1:14" x14ac:dyDescent="0.25">
      <c r="A53" s="108" t="s">
        <v>306</v>
      </c>
      <c r="B53" s="131" t="s">
        <v>307</v>
      </c>
      <c r="C53" s="376">
        <f>SUM('5A. melléklet'!C53+'5B. melléklet'!C53)</f>
        <v>0</v>
      </c>
      <c r="D53" s="376">
        <f>SUM('5A. melléklet'!D53+'5B. melléklet'!D53)</f>
        <v>0</v>
      </c>
      <c r="E53" s="376">
        <f>SUM('5A. melléklet'!E53+'5B. melléklet'!E53)</f>
        <v>0</v>
      </c>
      <c r="F53" s="376">
        <f>SUM('5A. melléklet'!F53+'5B. melléklet'!F53)</f>
        <v>0</v>
      </c>
      <c r="G53" s="376">
        <f>SUM('5A. melléklet'!G53+'5B. melléklet'!G53)</f>
        <v>0</v>
      </c>
      <c r="H53" s="376">
        <f>SUM('5A. melléklet'!H53+'5B. melléklet'!H53)</f>
        <v>0</v>
      </c>
      <c r="I53" s="376">
        <f>SUM('5A. melléklet'!I53+'5B. melléklet'!I53)</f>
        <v>0</v>
      </c>
      <c r="J53" s="376">
        <f>SUM('5A. melléklet'!J53+'5B. melléklet'!J53)</f>
        <v>0</v>
      </c>
      <c r="K53" s="376">
        <f>SUM('5A. melléklet'!K53+'5B. melléklet'!K53)</f>
        <v>0</v>
      </c>
      <c r="L53" s="376">
        <f>SUM('5A. melléklet'!L53+'5B. melléklet'!L53)</f>
        <v>0</v>
      </c>
      <c r="M53" s="376">
        <f>SUM('5A. melléklet'!M53+'5B. melléklet'!M53)</f>
        <v>0</v>
      </c>
      <c r="N53" s="376">
        <f>SUM('5A. melléklet'!N53+'5B. melléklet'!N53)</f>
        <v>0</v>
      </c>
    </row>
    <row r="54" spans="1:14" x14ac:dyDescent="0.25">
      <c r="A54" s="108" t="s">
        <v>540</v>
      </c>
      <c r="B54" s="131" t="s">
        <v>308</v>
      </c>
      <c r="C54" s="376">
        <f>SUM('5A. melléklet'!C54+'5B. melléklet'!C54)</f>
        <v>0</v>
      </c>
      <c r="D54" s="376">
        <f>SUM('5A. melléklet'!D54+'5B. melléklet'!D54)</f>
        <v>0</v>
      </c>
      <c r="E54" s="376">
        <f>SUM('5A. melléklet'!E54+'5B. melléklet'!E54)</f>
        <v>0</v>
      </c>
      <c r="F54" s="376">
        <f>SUM('5A. melléklet'!F54+'5B. melléklet'!F54)</f>
        <v>0</v>
      </c>
      <c r="G54" s="376">
        <f>SUM('5A. melléklet'!G54+'5B. melléklet'!G54)</f>
        <v>0</v>
      </c>
      <c r="H54" s="376">
        <f>SUM('5A. melléklet'!H54+'5B. melléklet'!H54)</f>
        <v>0</v>
      </c>
      <c r="I54" s="376">
        <f>SUM('5A. melléklet'!I54+'5B. melléklet'!I54)</f>
        <v>0</v>
      </c>
      <c r="J54" s="376">
        <f>SUM('5A. melléklet'!J54+'5B. melléklet'!J54)</f>
        <v>0</v>
      </c>
      <c r="K54" s="376">
        <f>SUM('5A. melléklet'!K54+'5B. melléklet'!K54)</f>
        <v>0</v>
      </c>
      <c r="L54" s="376">
        <f>SUM('5A. melléklet'!L54+'5B. melléklet'!L54)</f>
        <v>0</v>
      </c>
      <c r="M54" s="376">
        <f>SUM('5A. melléklet'!M54+'5B. melléklet'!M54)</f>
        <v>0</v>
      </c>
      <c r="N54" s="376">
        <f>SUM('5A. melléklet'!N54+'5B. melléklet'!N54)</f>
        <v>0</v>
      </c>
    </row>
    <row r="55" spans="1:14" x14ac:dyDescent="0.25">
      <c r="A55" s="119" t="s">
        <v>609</v>
      </c>
      <c r="B55" s="131" t="s">
        <v>309</v>
      </c>
      <c r="C55" s="376">
        <f>SUM('5A. melléklet'!C55+'5B. melléklet'!C55)</f>
        <v>0</v>
      </c>
      <c r="D55" s="376">
        <f>SUM('5A. melléklet'!D55+'5B. melléklet'!D55)</f>
        <v>0</v>
      </c>
      <c r="E55" s="376">
        <f>SUM('5A. melléklet'!E55+'5B. melléklet'!E55)</f>
        <v>0</v>
      </c>
      <c r="F55" s="376">
        <f>SUM('5A. melléklet'!F55+'5B. melléklet'!F55)</f>
        <v>0</v>
      </c>
      <c r="G55" s="376">
        <f>SUM('5A. melléklet'!G55+'5B. melléklet'!G55)</f>
        <v>0</v>
      </c>
      <c r="H55" s="376">
        <f>SUM('5A. melléklet'!H55+'5B. melléklet'!H55)</f>
        <v>0</v>
      </c>
      <c r="I55" s="376">
        <f>SUM('5A. melléklet'!I55+'5B. melléklet'!I55)</f>
        <v>0</v>
      </c>
      <c r="J55" s="376">
        <f>SUM('5A. melléklet'!J55+'5B. melléklet'!J55)</f>
        <v>0</v>
      </c>
      <c r="K55" s="376">
        <f>SUM('5A. melléklet'!K55+'5B. melléklet'!K55)</f>
        <v>0</v>
      </c>
      <c r="L55" s="376">
        <f>SUM('5A. melléklet'!L55+'5B. melléklet'!L55)</f>
        <v>0</v>
      </c>
      <c r="M55" s="376">
        <f>SUM('5A. melléklet'!M55+'5B. melléklet'!M55)</f>
        <v>0</v>
      </c>
      <c r="N55" s="376">
        <f>SUM('5A. melléklet'!N55+'5B. melléklet'!N55)</f>
        <v>0</v>
      </c>
    </row>
    <row r="56" spans="1:14" x14ac:dyDescent="0.25">
      <c r="A56" s="119" t="s">
        <v>610</v>
      </c>
      <c r="B56" s="131" t="s">
        <v>310</v>
      </c>
      <c r="C56" s="376">
        <f>SUM('5A. melléklet'!C56+'5B. melléklet'!C56)</f>
        <v>0</v>
      </c>
      <c r="D56" s="376">
        <f>SUM('5A. melléklet'!D56+'5B. melléklet'!D56)</f>
        <v>0</v>
      </c>
      <c r="E56" s="376">
        <f>SUM('5A. melléklet'!E56+'5B. melléklet'!E56)</f>
        <v>0</v>
      </c>
      <c r="F56" s="376">
        <f>SUM('5A. melléklet'!F56+'5B. melléklet'!F56)</f>
        <v>0</v>
      </c>
      <c r="G56" s="376">
        <f>SUM('5A. melléklet'!G56+'5B. melléklet'!G56)</f>
        <v>0</v>
      </c>
      <c r="H56" s="376">
        <f>SUM('5A. melléklet'!H56+'5B. melléklet'!H56)</f>
        <v>0</v>
      </c>
      <c r="I56" s="376">
        <f>SUM('5A. melléklet'!I56+'5B. melléklet'!I56)</f>
        <v>0</v>
      </c>
      <c r="J56" s="376">
        <f>SUM('5A. melléklet'!J56+'5B. melléklet'!J56)</f>
        <v>0</v>
      </c>
      <c r="K56" s="376">
        <f>SUM('5A. melléklet'!K56+'5B. melléklet'!K56)</f>
        <v>0</v>
      </c>
      <c r="L56" s="376">
        <f>SUM('5A. melléklet'!L56+'5B. melléklet'!L56)</f>
        <v>0</v>
      </c>
      <c r="M56" s="376">
        <f>SUM('5A. melléklet'!M56+'5B. melléklet'!M56)</f>
        <v>0</v>
      </c>
      <c r="N56" s="376">
        <f>SUM('5A. melléklet'!N56+'5B. melléklet'!N56)</f>
        <v>0</v>
      </c>
    </row>
    <row r="57" spans="1:14" x14ac:dyDescent="0.25">
      <c r="A57" s="119" t="s">
        <v>611</v>
      </c>
      <c r="B57" s="131" t="s">
        <v>311</v>
      </c>
      <c r="C57" s="376">
        <f>SUM('5A. melléklet'!C57+'5B. melléklet'!C57)</f>
        <v>0</v>
      </c>
      <c r="D57" s="376">
        <f>SUM('5A. melléklet'!D57+'5B. melléklet'!D57)</f>
        <v>0</v>
      </c>
      <c r="E57" s="376">
        <f>SUM('5A. melléklet'!E57+'5B. melléklet'!E57)</f>
        <v>0</v>
      </c>
      <c r="F57" s="376">
        <f>SUM('5A. melléklet'!F57+'5B. melléklet'!F57)</f>
        <v>0</v>
      </c>
      <c r="G57" s="376">
        <f>SUM('5A. melléklet'!G57+'5B. melléklet'!G57)</f>
        <v>0</v>
      </c>
      <c r="H57" s="376">
        <f>SUM('5A. melléklet'!H57+'5B. melléklet'!H57)</f>
        <v>0</v>
      </c>
      <c r="I57" s="376">
        <f>SUM('5A. melléklet'!I57+'5B. melléklet'!I57)</f>
        <v>0</v>
      </c>
      <c r="J57" s="376">
        <f>SUM('5A. melléklet'!J57+'5B. melléklet'!J57)</f>
        <v>0</v>
      </c>
      <c r="K57" s="376">
        <f>SUM('5A. melléklet'!K57+'5B. melléklet'!K57)</f>
        <v>0</v>
      </c>
      <c r="L57" s="376">
        <f>SUM('5A. melléklet'!L57+'5B. melléklet'!L57)</f>
        <v>0</v>
      </c>
      <c r="M57" s="376">
        <f>SUM('5A. melléklet'!M57+'5B. melléklet'!M57)</f>
        <v>0</v>
      </c>
      <c r="N57" s="376">
        <f>SUM('5A. melléklet'!N57+'5B. melléklet'!N57)</f>
        <v>0</v>
      </c>
    </row>
    <row r="58" spans="1:14" x14ac:dyDescent="0.25">
      <c r="A58" s="108" t="s">
        <v>612</v>
      </c>
      <c r="B58" s="131" t="s">
        <v>312</v>
      </c>
      <c r="C58" s="376">
        <f>SUM('5A. melléklet'!C58+'5B. melléklet'!C58)</f>
        <v>0</v>
      </c>
      <c r="D58" s="376">
        <f>SUM('5A. melléklet'!D58+'5B. melléklet'!D58)</f>
        <v>0</v>
      </c>
      <c r="E58" s="376">
        <f>SUM('5A. melléklet'!E58+'5B. melléklet'!E58)</f>
        <v>0</v>
      </c>
      <c r="F58" s="376">
        <f>SUM('5A. melléklet'!F58+'5B. melléklet'!F58)</f>
        <v>0</v>
      </c>
      <c r="G58" s="376">
        <f>SUM('5A. melléklet'!G58+'5B. melléklet'!G58)</f>
        <v>0</v>
      </c>
      <c r="H58" s="376">
        <f>SUM('5A. melléklet'!H58+'5B. melléklet'!H58)</f>
        <v>0</v>
      </c>
      <c r="I58" s="376">
        <f>SUM('5A. melléklet'!I58+'5B. melléklet'!I58)</f>
        <v>0</v>
      </c>
      <c r="J58" s="376">
        <f>SUM('5A. melléklet'!J58+'5B. melléklet'!J58)</f>
        <v>0</v>
      </c>
      <c r="K58" s="376">
        <f>SUM('5A. melléklet'!K58+'5B. melléklet'!K58)</f>
        <v>0</v>
      </c>
      <c r="L58" s="376">
        <f>SUM('5A. melléklet'!L58+'5B. melléklet'!L58)</f>
        <v>0</v>
      </c>
      <c r="M58" s="376">
        <f>SUM('5A. melléklet'!M58+'5B. melléklet'!M58)</f>
        <v>0</v>
      </c>
      <c r="N58" s="376">
        <f>SUM('5A. melléklet'!N58+'5B. melléklet'!N58)</f>
        <v>0</v>
      </c>
    </row>
    <row r="59" spans="1:14" x14ac:dyDescent="0.25">
      <c r="A59" s="108" t="s">
        <v>613</v>
      </c>
      <c r="B59" s="131" t="s">
        <v>313</v>
      </c>
      <c r="C59" s="376">
        <f>SUM('5A. melléklet'!C59+'5B. melléklet'!C59)</f>
        <v>0</v>
      </c>
      <c r="D59" s="376">
        <f>SUM('5A. melléklet'!D59+'5B. melléklet'!D59)</f>
        <v>0</v>
      </c>
      <c r="E59" s="376">
        <f>SUM('5A. melléklet'!E59+'5B. melléklet'!E59)</f>
        <v>0</v>
      </c>
      <c r="F59" s="376">
        <f>SUM('5A. melléklet'!F59+'5B. melléklet'!F59)</f>
        <v>0</v>
      </c>
      <c r="G59" s="376">
        <f>SUM('5A. melléklet'!G59+'5B. melléklet'!G59)</f>
        <v>0</v>
      </c>
      <c r="H59" s="376">
        <f>SUM('5A. melléklet'!H59+'5B. melléklet'!H59)</f>
        <v>0</v>
      </c>
      <c r="I59" s="376">
        <f>SUM('5A. melléklet'!I59+'5B. melléklet'!I59)</f>
        <v>0</v>
      </c>
      <c r="J59" s="376">
        <f>SUM('5A. melléklet'!J59+'5B. melléklet'!J59)</f>
        <v>0</v>
      </c>
      <c r="K59" s="376">
        <f>SUM('5A. melléklet'!K59+'5B. melléklet'!K59)</f>
        <v>0</v>
      </c>
      <c r="L59" s="376">
        <f>SUM('5A. melléklet'!L59+'5B. melléklet'!L59)</f>
        <v>0</v>
      </c>
      <c r="M59" s="376">
        <f>SUM('5A. melléklet'!M59+'5B. melléklet'!M59)</f>
        <v>0</v>
      </c>
      <c r="N59" s="376">
        <f>SUM('5A. melléklet'!N59+'5B. melléklet'!N59)</f>
        <v>0</v>
      </c>
    </row>
    <row r="60" spans="1:14" x14ac:dyDescent="0.25">
      <c r="A60" s="108" t="s">
        <v>614</v>
      </c>
      <c r="B60" s="131" t="s">
        <v>314</v>
      </c>
      <c r="C60" s="376">
        <f>SUM('5A. melléklet'!C60+'5B. melléklet'!C60)</f>
        <v>4110000</v>
      </c>
      <c r="D60" s="376">
        <f>SUM('5A. melléklet'!D60+'5B. melléklet'!D60)</f>
        <v>4110000</v>
      </c>
      <c r="E60" s="376">
        <f>SUM('5A. melléklet'!E60+'5B. melléklet'!E60)</f>
        <v>3471000</v>
      </c>
      <c r="F60" s="376">
        <f>SUM('5A. melléklet'!F60+'5B. melléklet'!F60)</f>
        <v>0</v>
      </c>
      <c r="G60" s="376">
        <f>SUM('5A. melléklet'!G60+'5B. melléklet'!G60)</f>
        <v>0</v>
      </c>
      <c r="H60" s="376">
        <f>SUM('5A. melléklet'!H60+'5B. melléklet'!H60)</f>
        <v>0</v>
      </c>
      <c r="I60" s="376">
        <f>SUM('5A. melléklet'!I60+'5B. melléklet'!I60)</f>
        <v>0</v>
      </c>
      <c r="J60" s="376">
        <f>SUM('5A. melléklet'!J60+'5B. melléklet'!J60)</f>
        <v>0</v>
      </c>
      <c r="K60" s="376">
        <f>SUM('5A. melléklet'!K60+'5B. melléklet'!K60)</f>
        <v>0</v>
      </c>
      <c r="L60" s="376">
        <f>SUM('5A. melléklet'!L60+'5B. melléklet'!L60)</f>
        <v>4110000</v>
      </c>
      <c r="M60" s="376">
        <f>SUM('5A. melléklet'!M60+'5B. melléklet'!M60)</f>
        <v>4110000</v>
      </c>
      <c r="N60" s="376">
        <f>SUM('5A. melléklet'!N60+'5B. melléklet'!N60)</f>
        <v>3471000</v>
      </c>
    </row>
    <row r="61" spans="1:14" x14ac:dyDescent="0.25">
      <c r="A61" s="120" t="s">
        <v>568</v>
      </c>
      <c r="B61" s="133" t="s">
        <v>315</v>
      </c>
      <c r="C61" s="313">
        <f>SUM('5A. melléklet'!C61+'5B. melléklet'!C61)</f>
        <v>4110000</v>
      </c>
      <c r="D61" s="313">
        <f>SUM('5A. melléklet'!D61+'5B. melléklet'!D61)</f>
        <v>4110000</v>
      </c>
      <c r="E61" s="313">
        <f>SUM('5A. melléklet'!E61+'5B. melléklet'!E61)</f>
        <v>3471000</v>
      </c>
      <c r="F61" s="313">
        <f>SUM('5A. melléklet'!F61+'5B. melléklet'!F61)</f>
        <v>0</v>
      </c>
      <c r="G61" s="313">
        <f>SUM('5A. melléklet'!G61+'5B. melléklet'!G61)</f>
        <v>0</v>
      </c>
      <c r="H61" s="313">
        <f>SUM('5A. melléklet'!H61+'5B. melléklet'!H61)</f>
        <v>0</v>
      </c>
      <c r="I61" s="313">
        <f>SUM('5A. melléklet'!I61+'5B. melléklet'!I61)</f>
        <v>0</v>
      </c>
      <c r="J61" s="313">
        <f>SUM('5A. melléklet'!J61+'5B. melléklet'!J61)</f>
        <v>0</v>
      </c>
      <c r="K61" s="313">
        <f>SUM('5A. melléklet'!K61+'5B. melléklet'!K61)</f>
        <v>0</v>
      </c>
      <c r="L61" s="313">
        <f>SUM('5A. melléklet'!L61+'5B. melléklet'!L61)</f>
        <v>4110000</v>
      </c>
      <c r="M61" s="313">
        <f>SUM('5A. melléklet'!M61+'5B. melléklet'!M61)</f>
        <v>4110000</v>
      </c>
      <c r="N61" s="313">
        <f>SUM('5A. melléklet'!N61+'5B. melléklet'!N61)</f>
        <v>3471000</v>
      </c>
    </row>
    <row r="62" spans="1:14" x14ac:dyDescent="0.25">
      <c r="A62" s="121" t="s">
        <v>615</v>
      </c>
      <c r="B62" s="131" t="s">
        <v>316</v>
      </c>
      <c r="C62" s="376">
        <f>SUM('5A. melléklet'!C62+'5B. melléklet'!C62)</f>
        <v>0</v>
      </c>
      <c r="D62" s="376">
        <f>SUM('5A. melléklet'!D62+'5B. melléklet'!D62)</f>
        <v>0</v>
      </c>
      <c r="E62" s="376">
        <f>SUM('5A. melléklet'!E62+'5B. melléklet'!E62)</f>
        <v>0</v>
      </c>
      <c r="F62" s="376">
        <f>SUM('5A. melléklet'!F62+'5B. melléklet'!F62)</f>
        <v>0</v>
      </c>
      <c r="G62" s="376">
        <f>SUM('5A. melléklet'!G62+'5B. melléklet'!G62)</f>
        <v>0</v>
      </c>
      <c r="H62" s="376">
        <f>SUM('5A. melléklet'!H62+'5B. melléklet'!H62)</f>
        <v>0</v>
      </c>
      <c r="I62" s="376">
        <f>SUM('5A. melléklet'!I62+'5B. melléklet'!I62)</f>
        <v>0</v>
      </c>
      <c r="J62" s="376">
        <f>SUM('5A. melléklet'!J62+'5B. melléklet'!J62)</f>
        <v>0</v>
      </c>
      <c r="K62" s="376">
        <f>SUM('5A. melléklet'!K62+'5B. melléklet'!K62)</f>
        <v>0</v>
      </c>
      <c r="L62" s="376">
        <f>SUM('5A. melléklet'!L62+'5B. melléklet'!L62)</f>
        <v>0</v>
      </c>
      <c r="M62" s="376">
        <f>SUM('5A. melléklet'!M62+'5B. melléklet'!M62)</f>
        <v>0</v>
      </c>
      <c r="N62" s="376">
        <f>SUM('5A. melléklet'!N62+'5B. melléklet'!N62)</f>
        <v>0</v>
      </c>
    </row>
    <row r="63" spans="1:14" x14ac:dyDescent="0.25">
      <c r="A63" s="121" t="s">
        <v>317</v>
      </c>
      <c r="B63" s="131" t="s">
        <v>318</v>
      </c>
      <c r="C63" s="376">
        <f>SUM('5A. melléklet'!C63+'5B. melléklet'!C63)</f>
        <v>0</v>
      </c>
      <c r="D63" s="376">
        <f>SUM('5A. melléklet'!D63+'5B. melléklet'!D63)</f>
        <v>0</v>
      </c>
      <c r="E63" s="376">
        <f>SUM('5A. melléklet'!E63+'5B. melléklet'!E63)</f>
        <v>0</v>
      </c>
      <c r="F63" s="376">
        <f>SUM('5A. melléklet'!F63+'5B. melléklet'!F63)</f>
        <v>0</v>
      </c>
      <c r="G63" s="376">
        <f>SUM('5A. melléklet'!G63+'5B. melléklet'!G63)</f>
        <v>0</v>
      </c>
      <c r="H63" s="376">
        <f>SUM('5A. melléklet'!H63+'5B. melléklet'!H63)</f>
        <v>0</v>
      </c>
      <c r="I63" s="376">
        <f>SUM('5A. melléklet'!I63+'5B. melléklet'!I63)</f>
        <v>0</v>
      </c>
      <c r="J63" s="376">
        <f>SUM('5A. melléklet'!J63+'5B. melléklet'!J63)</f>
        <v>0</v>
      </c>
      <c r="K63" s="376">
        <f>SUM('5A. melléklet'!K63+'5B. melléklet'!K63)</f>
        <v>0</v>
      </c>
      <c r="L63" s="376">
        <f>SUM('5A. melléklet'!L63+'5B. melléklet'!L63)</f>
        <v>0</v>
      </c>
      <c r="M63" s="376">
        <f>SUM('5A. melléklet'!M63+'5B. melléklet'!M63)</f>
        <v>0</v>
      </c>
      <c r="N63" s="376">
        <f>SUM('5A. melléklet'!N63+'5B. melléklet'!N63)</f>
        <v>0</v>
      </c>
    </row>
    <row r="64" spans="1:14" ht="30" x14ac:dyDescent="0.25">
      <c r="A64" s="121" t="s">
        <v>319</v>
      </c>
      <c r="B64" s="131" t="s">
        <v>320</v>
      </c>
      <c r="C64" s="376">
        <f>SUM('5A. melléklet'!C64+'5B. melléklet'!C64)</f>
        <v>0</v>
      </c>
      <c r="D64" s="376">
        <f>SUM('5A. melléklet'!D64+'5B. melléklet'!D64)</f>
        <v>0</v>
      </c>
      <c r="E64" s="376">
        <f>SUM('5A. melléklet'!E64+'5B. melléklet'!E64)</f>
        <v>0</v>
      </c>
      <c r="F64" s="376">
        <f>SUM('5A. melléklet'!F64+'5B. melléklet'!F64)</f>
        <v>0</v>
      </c>
      <c r="G64" s="376">
        <f>SUM('5A. melléklet'!G64+'5B. melléklet'!G64)</f>
        <v>0</v>
      </c>
      <c r="H64" s="376">
        <f>SUM('5A. melléklet'!H64+'5B. melléklet'!H64)</f>
        <v>0</v>
      </c>
      <c r="I64" s="376">
        <f>SUM('5A. melléklet'!I64+'5B. melléklet'!I64)</f>
        <v>0</v>
      </c>
      <c r="J64" s="376">
        <f>SUM('5A. melléklet'!J64+'5B. melléklet'!J64)</f>
        <v>0</v>
      </c>
      <c r="K64" s="376">
        <f>SUM('5A. melléklet'!K64+'5B. melléklet'!K64)</f>
        <v>0</v>
      </c>
      <c r="L64" s="376">
        <f>SUM('5A. melléklet'!L64+'5B. melléklet'!L64)</f>
        <v>0</v>
      </c>
      <c r="M64" s="376">
        <f>SUM('5A. melléklet'!M64+'5B. melléklet'!M64)</f>
        <v>0</v>
      </c>
      <c r="N64" s="376">
        <f>SUM('5A. melléklet'!N64+'5B. melléklet'!N64)</f>
        <v>0</v>
      </c>
    </row>
    <row r="65" spans="1:14" ht="30" x14ac:dyDescent="0.25">
      <c r="A65" s="121" t="s">
        <v>569</v>
      </c>
      <c r="B65" s="131" t="s">
        <v>321</v>
      </c>
      <c r="C65" s="376">
        <f>SUM('5A. melléklet'!C65+'5B. melléklet'!C65)</f>
        <v>0</v>
      </c>
      <c r="D65" s="376">
        <f>SUM('5A. melléklet'!D65+'5B. melléklet'!D65)</f>
        <v>0</v>
      </c>
      <c r="E65" s="376">
        <f>SUM('5A. melléklet'!E65+'5B. melléklet'!E65)</f>
        <v>0</v>
      </c>
      <c r="F65" s="376">
        <f>SUM('5A. melléklet'!F65+'5B. melléklet'!F65)</f>
        <v>0</v>
      </c>
      <c r="G65" s="376">
        <f>SUM('5A. melléklet'!G65+'5B. melléklet'!G65)</f>
        <v>0</v>
      </c>
      <c r="H65" s="376">
        <f>SUM('5A. melléklet'!H65+'5B. melléklet'!H65)</f>
        <v>0</v>
      </c>
      <c r="I65" s="376">
        <f>SUM('5A. melléklet'!I65+'5B. melléklet'!I65)</f>
        <v>0</v>
      </c>
      <c r="J65" s="376">
        <f>SUM('5A. melléklet'!J65+'5B. melléklet'!J65)</f>
        <v>0</v>
      </c>
      <c r="K65" s="376">
        <f>SUM('5A. melléklet'!K65+'5B. melléklet'!K65)</f>
        <v>0</v>
      </c>
      <c r="L65" s="376">
        <f>SUM('5A. melléklet'!L65+'5B. melléklet'!L65)</f>
        <v>0</v>
      </c>
      <c r="M65" s="376">
        <f>SUM('5A. melléklet'!M65+'5B. melléklet'!M65)</f>
        <v>0</v>
      </c>
      <c r="N65" s="376">
        <f>SUM('5A. melléklet'!N65+'5B. melléklet'!N65)</f>
        <v>0</v>
      </c>
    </row>
    <row r="66" spans="1:14" ht="30" x14ac:dyDescent="0.25">
      <c r="A66" s="121" t="s">
        <v>616</v>
      </c>
      <c r="B66" s="131" t="s">
        <v>322</v>
      </c>
      <c r="C66" s="376">
        <f>SUM('5A. melléklet'!C66+'5B. melléklet'!C66)</f>
        <v>0</v>
      </c>
      <c r="D66" s="376">
        <f>SUM('5A. melléklet'!D66+'5B. melléklet'!D66)</f>
        <v>0</v>
      </c>
      <c r="E66" s="376">
        <f>SUM('5A. melléklet'!E66+'5B. melléklet'!E66)</f>
        <v>0</v>
      </c>
      <c r="F66" s="376">
        <f>SUM('5A. melléklet'!F66+'5B. melléklet'!F66)</f>
        <v>0</v>
      </c>
      <c r="G66" s="376">
        <f>SUM('5A. melléklet'!G66+'5B. melléklet'!G66)</f>
        <v>0</v>
      </c>
      <c r="H66" s="376">
        <f>SUM('5A. melléklet'!H66+'5B. melléklet'!H66)</f>
        <v>0</v>
      </c>
      <c r="I66" s="376">
        <f>SUM('5A. melléklet'!I66+'5B. melléklet'!I66)</f>
        <v>0</v>
      </c>
      <c r="J66" s="376">
        <f>SUM('5A. melléklet'!J66+'5B. melléklet'!J66)</f>
        <v>0</v>
      </c>
      <c r="K66" s="376">
        <f>SUM('5A. melléklet'!K66+'5B. melléklet'!K66)</f>
        <v>0</v>
      </c>
      <c r="L66" s="376">
        <f>SUM('5A. melléklet'!L66+'5B. melléklet'!L66)</f>
        <v>0</v>
      </c>
      <c r="M66" s="376">
        <f>SUM('5A. melléklet'!M66+'5B. melléklet'!M66)</f>
        <v>0</v>
      </c>
      <c r="N66" s="376">
        <f>SUM('5A. melléklet'!N66+'5B. melléklet'!N66)</f>
        <v>0</v>
      </c>
    </row>
    <row r="67" spans="1:14" x14ac:dyDescent="0.25">
      <c r="A67" s="121" t="s">
        <v>579</v>
      </c>
      <c r="B67" s="131" t="s">
        <v>323</v>
      </c>
      <c r="C67" s="376">
        <f>SUM('5A. melléklet'!C67+'5B. melléklet'!C67)</f>
        <v>1900063</v>
      </c>
      <c r="D67" s="376">
        <f>SUM('5A. melléklet'!D67+'5B. melléklet'!D67)</f>
        <v>1900063</v>
      </c>
      <c r="E67" s="376">
        <f>SUM('5A. melléklet'!E67+'5B. melléklet'!E67)</f>
        <v>1665837</v>
      </c>
      <c r="F67" s="376">
        <f>SUM('5A. melléklet'!F67+'5B. melléklet'!F67)</f>
        <v>0</v>
      </c>
      <c r="G67" s="376">
        <f>SUM('5A. melléklet'!G67+'5B. melléklet'!G67)</f>
        <v>0</v>
      </c>
      <c r="H67" s="376">
        <f>SUM('5A. melléklet'!H67+'5B. melléklet'!H67)</f>
        <v>0</v>
      </c>
      <c r="I67" s="376">
        <f>SUM('5A. melléklet'!I67+'5B. melléklet'!I67)</f>
        <v>0</v>
      </c>
      <c r="J67" s="376">
        <f>SUM('5A. melléklet'!J67+'5B. melléklet'!J67)</f>
        <v>0</v>
      </c>
      <c r="K67" s="376">
        <f>SUM('5A. melléklet'!K67+'5B. melléklet'!K67)</f>
        <v>0</v>
      </c>
      <c r="L67" s="376">
        <f>SUM('5A. melléklet'!L67+'5B. melléklet'!L67)</f>
        <v>1900063</v>
      </c>
      <c r="M67" s="376">
        <f>SUM('5A. melléklet'!M67+'5B. melléklet'!M67)</f>
        <v>1900063</v>
      </c>
      <c r="N67" s="376">
        <f>SUM('5A. melléklet'!N67+'5B. melléklet'!N67)</f>
        <v>1665837</v>
      </c>
    </row>
    <row r="68" spans="1:14" ht="30" x14ac:dyDescent="0.25">
      <c r="A68" s="121" t="s">
        <v>617</v>
      </c>
      <c r="B68" s="131" t="s">
        <v>324</v>
      </c>
      <c r="C68" s="376">
        <f>SUM('5A. melléklet'!C68+'5B. melléklet'!C68)</f>
        <v>0</v>
      </c>
      <c r="D68" s="376">
        <f>SUM('5A. melléklet'!D68+'5B. melléklet'!D68)</f>
        <v>0</v>
      </c>
      <c r="E68" s="376">
        <f>SUM('5A. melléklet'!E68+'5B. melléklet'!E68)</f>
        <v>0</v>
      </c>
      <c r="F68" s="376">
        <f>SUM('5A. melléklet'!F68+'5B. melléklet'!F68)</f>
        <v>0</v>
      </c>
      <c r="G68" s="376">
        <f>SUM('5A. melléklet'!G68+'5B. melléklet'!G68)</f>
        <v>0</v>
      </c>
      <c r="H68" s="376">
        <f>SUM('5A. melléklet'!H68+'5B. melléklet'!H68)</f>
        <v>0</v>
      </c>
      <c r="I68" s="376">
        <f>SUM('5A. melléklet'!I68+'5B. melléklet'!I68)</f>
        <v>0</v>
      </c>
      <c r="J68" s="376">
        <f>SUM('5A. melléklet'!J68+'5B. melléklet'!J68)</f>
        <v>0</v>
      </c>
      <c r="K68" s="376">
        <f>SUM('5A. melléklet'!K68+'5B. melléklet'!K68)</f>
        <v>0</v>
      </c>
      <c r="L68" s="376">
        <f>SUM('5A. melléklet'!L68+'5B. melléklet'!L68)</f>
        <v>0</v>
      </c>
      <c r="M68" s="376">
        <f>SUM('5A. melléklet'!M68+'5B. melléklet'!M68)</f>
        <v>0</v>
      </c>
      <c r="N68" s="376">
        <f>SUM('5A. melléklet'!N68+'5B. melléklet'!N68)</f>
        <v>0</v>
      </c>
    </row>
    <row r="69" spans="1:14" ht="30" x14ac:dyDescent="0.25">
      <c r="A69" s="121" t="s">
        <v>618</v>
      </c>
      <c r="B69" s="131" t="s">
        <v>325</v>
      </c>
      <c r="C69" s="376">
        <f>SUM('5A. melléklet'!C69+'5B. melléklet'!C69)</f>
        <v>0</v>
      </c>
      <c r="D69" s="376">
        <f>SUM('5A. melléklet'!D69+'5B. melléklet'!D69)</f>
        <v>0</v>
      </c>
      <c r="E69" s="376">
        <f>SUM('5A. melléklet'!E69+'5B. melléklet'!E69)</f>
        <v>0</v>
      </c>
      <c r="F69" s="376">
        <f>SUM('5A. melléklet'!F69+'5B. melléklet'!F69)</f>
        <v>0</v>
      </c>
      <c r="G69" s="376">
        <f>SUM('5A. melléklet'!G69+'5B. melléklet'!G69)</f>
        <v>0</v>
      </c>
      <c r="H69" s="376">
        <f>SUM('5A. melléklet'!H69+'5B. melléklet'!H69)</f>
        <v>0</v>
      </c>
      <c r="I69" s="376">
        <f>SUM('5A. melléklet'!I69+'5B. melléklet'!I69)</f>
        <v>0</v>
      </c>
      <c r="J69" s="376">
        <f>SUM('5A. melléklet'!J69+'5B. melléklet'!J69)</f>
        <v>0</v>
      </c>
      <c r="K69" s="376">
        <f>SUM('5A. melléklet'!K69+'5B. melléklet'!K69)</f>
        <v>0</v>
      </c>
      <c r="L69" s="376">
        <f>SUM('5A. melléklet'!L69+'5B. melléklet'!L69)</f>
        <v>0</v>
      </c>
      <c r="M69" s="376">
        <f>SUM('5A. melléklet'!M69+'5B. melléklet'!M69)</f>
        <v>0</v>
      </c>
      <c r="N69" s="376">
        <f>SUM('5A. melléklet'!N69+'5B. melléklet'!N69)</f>
        <v>0</v>
      </c>
    </row>
    <row r="70" spans="1:14" x14ac:dyDescent="0.25">
      <c r="A70" s="121" t="s">
        <v>326</v>
      </c>
      <c r="B70" s="131" t="s">
        <v>327</v>
      </c>
      <c r="C70" s="376">
        <f>SUM('5A. melléklet'!C70+'5B. melléklet'!C70)</f>
        <v>0</v>
      </c>
      <c r="D70" s="376">
        <f>SUM('5A. melléklet'!D70+'5B. melléklet'!D70)</f>
        <v>0</v>
      </c>
      <c r="E70" s="376">
        <f>SUM('5A. melléklet'!E70+'5B. melléklet'!E70)</f>
        <v>0</v>
      </c>
      <c r="F70" s="376">
        <f>SUM('5A. melléklet'!F70+'5B. melléklet'!F70)</f>
        <v>0</v>
      </c>
      <c r="G70" s="376">
        <f>SUM('5A. melléklet'!G70+'5B. melléklet'!G70)</f>
        <v>0</v>
      </c>
      <c r="H70" s="376">
        <f>SUM('5A. melléklet'!H70+'5B. melléklet'!H70)</f>
        <v>0</v>
      </c>
      <c r="I70" s="376">
        <f>SUM('5A. melléklet'!I70+'5B. melléklet'!I70)</f>
        <v>0</v>
      </c>
      <c r="J70" s="376">
        <f>SUM('5A. melléklet'!J70+'5B. melléklet'!J70)</f>
        <v>0</v>
      </c>
      <c r="K70" s="376">
        <f>SUM('5A. melléklet'!K70+'5B. melléklet'!K70)</f>
        <v>0</v>
      </c>
      <c r="L70" s="376">
        <f>SUM('5A. melléklet'!L70+'5B. melléklet'!L70)</f>
        <v>0</v>
      </c>
      <c r="M70" s="376">
        <f>SUM('5A. melléklet'!M70+'5B. melléklet'!M70)</f>
        <v>0</v>
      </c>
      <c r="N70" s="376">
        <f>SUM('5A. melléklet'!N70+'5B. melléklet'!N70)</f>
        <v>0</v>
      </c>
    </row>
    <row r="71" spans="1:14" x14ac:dyDescent="0.25">
      <c r="A71" s="122" t="s">
        <v>328</v>
      </c>
      <c r="B71" s="131" t="s">
        <v>329</v>
      </c>
      <c r="C71" s="376">
        <f>SUM('5A. melléklet'!C71+'5B. melléklet'!C71)</f>
        <v>0</v>
      </c>
      <c r="D71" s="376">
        <f>SUM('5A. melléklet'!D71+'5B. melléklet'!D71)</f>
        <v>0</v>
      </c>
      <c r="E71" s="376">
        <f>SUM('5A. melléklet'!E71+'5B. melléklet'!E71)</f>
        <v>0</v>
      </c>
      <c r="F71" s="376">
        <f>SUM('5A. melléklet'!F71+'5B. melléklet'!F71)</f>
        <v>0</v>
      </c>
      <c r="G71" s="376">
        <f>SUM('5A. melléklet'!G71+'5B. melléklet'!G71)</f>
        <v>0</v>
      </c>
      <c r="H71" s="376">
        <f>SUM('5A. melléklet'!H71+'5B. melléklet'!H71)</f>
        <v>0</v>
      </c>
      <c r="I71" s="376">
        <f>SUM('5A. melléklet'!I71+'5B. melléklet'!I71)</f>
        <v>0</v>
      </c>
      <c r="J71" s="376">
        <f>SUM('5A. melléklet'!J71+'5B. melléklet'!J71)</f>
        <v>0</v>
      </c>
      <c r="K71" s="376">
        <f>SUM('5A. melléklet'!K71+'5B. melléklet'!K71)</f>
        <v>0</v>
      </c>
      <c r="L71" s="376">
        <f>SUM('5A. melléklet'!L71+'5B. melléklet'!L71)</f>
        <v>0</v>
      </c>
      <c r="M71" s="376">
        <f>SUM('5A. melléklet'!M71+'5B. melléklet'!M71)</f>
        <v>0</v>
      </c>
      <c r="N71" s="376">
        <f>SUM('5A. melléklet'!N71+'5B. melléklet'!N71)</f>
        <v>0</v>
      </c>
    </row>
    <row r="72" spans="1:14" x14ac:dyDescent="0.25">
      <c r="A72" s="59" t="s">
        <v>800</v>
      </c>
      <c r="B72" s="131" t="s">
        <v>330</v>
      </c>
      <c r="C72" s="376">
        <f>SUM('5A. melléklet'!C72+'5B. melléklet'!C72)</f>
        <v>0</v>
      </c>
      <c r="D72" s="376">
        <f>SUM('5A. melléklet'!D72+'5B. melléklet'!D72)</f>
        <v>0</v>
      </c>
      <c r="E72" s="376">
        <f>SUM('5A. melléklet'!E72+'5B. melléklet'!E72)</f>
        <v>0</v>
      </c>
      <c r="F72" s="376">
        <f>SUM('5A. melléklet'!F72+'5B. melléklet'!F72)</f>
        <v>0</v>
      </c>
      <c r="G72" s="376">
        <f>SUM('5A. melléklet'!G72+'5B. melléklet'!G72)</f>
        <v>0</v>
      </c>
      <c r="H72" s="376">
        <f>SUM('5A. melléklet'!H72+'5B. melléklet'!H72)</f>
        <v>0</v>
      </c>
      <c r="I72" s="376">
        <f>SUM('5A. melléklet'!I72+'5B. melléklet'!I72)</f>
        <v>0</v>
      </c>
      <c r="J72" s="376">
        <f>SUM('5A. melléklet'!J72+'5B. melléklet'!J72)</f>
        <v>0</v>
      </c>
      <c r="K72" s="376">
        <f>SUM('5A. melléklet'!K72+'5B. melléklet'!K72)</f>
        <v>0</v>
      </c>
      <c r="L72" s="376">
        <f>SUM('5A. melléklet'!L72+'5B. melléklet'!L72)</f>
        <v>0</v>
      </c>
      <c r="M72" s="376">
        <f>SUM('5A. melléklet'!M72+'5B. melléklet'!M72)</f>
        <v>0</v>
      </c>
      <c r="N72" s="376">
        <f>SUM('5A. melléklet'!N72+'5B. melléklet'!N72)</f>
        <v>0</v>
      </c>
    </row>
    <row r="73" spans="1:14" x14ac:dyDescent="0.25">
      <c r="A73" s="121" t="s">
        <v>619</v>
      </c>
      <c r="B73" s="131" t="s">
        <v>331</v>
      </c>
      <c r="C73" s="376">
        <f>SUM('5A. melléklet'!C73+'5B. melléklet'!C73)</f>
        <v>0</v>
      </c>
      <c r="D73" s="376">
        <f>SUM('5A. melléklet'!D73+'5B. melléklet'!D73)</f>
        <v>0</v>
      </c>
      <c r="E73" s="376">
        <f>SUM('5A. melléklet'!E73+'5B. melléklet'!E73)</f>
        <v>0</v>
      </c>
      <c r="F73" s="376">
        <v>0</v>
      </c>
      <c r="G73" s="376">
        <v>0</v>
      </c>
      <c r="H73" s="478">
        <v>660000</v>
      </c>
      <c r="I73" s="376">
        <f>SUM('5A. melléklet'!I73+'5B. melléklet'!I73)</f>
        <v>0</v>
      </c>
      <c r="J73" s="376">
        <f>SUM('5A. melléklet'!J73+'5B. melléklet'!J73)</f>
        <v>0</v>
      </c>
      <c r="K73" s="376">
        <f>SUM('5A. melléklet'!K73+'5B. melléklet'!K73)</f>
        <v>0</v>
      </c>
      <c r="L73" s="376">
        <f>SUM('5A. melléklet'!L73+'5B. melléklet'!L73)</f>
        <v>1030000</v>
      </c>
      <c r="M73" s="376">
        <f>SUM('5A. melléklet'!M73+'5B. melléklet'!M73)</f>
        <v>1300000</v>
      </c>
      <c r="N73" s="376">
        <f>SUM('5A. melléklet'!N73+'5B. melléklet'!N73)</f>
        <v>1300000</v>
      </c>
    </row>
    <row r="74" spans="1:14" x14ac:dyDescent="0.25">
      <c r="A74" s="59" t="s">
        <v>801</v>
      </c>
      <c r="B74" s="131" t="s">
        <v>575</v>
      </c>
      <c r="C74" s="376">
        <f>SUM('5A. melléklet'!C74+'5B. melléklet'!C74)</f>
        <v>14249455</v>
      </c>
      <c r="D74" s="376">
        <f>SUM('5A. melléklet'!D74+'5B. melléklet'!D74)</f>
        <v>14487210</v>
      </c>
      <c r="E74" s="376">
        <f>SUM('5A. melléklet'!E74+'5B. melléklet'!E74)</f>
        <v>0</v>
      </c>
      <c r="F74" s="376">
        <f>SUM('5A. melléklet'!F74+'5B. melléklet'!F74)</f>
        <v>0</v>
      </c>
      <c r="G74" s="376">
        <f>SUM('5A. melléklet'!G74+'5B. melléklet'!G74)</f>
        <v>0</v>
      </c>
      <c r="H74" s="376">
        <f>SUM('5A. melléklet'!H74+'5B. melléklet'!H74)</f>
        <v>0</v>
      </c>
      <c r="I74" s="376">
        <f>SUM('5A. melléklet'!I74+'5B. melléklet'!I74)</f>
        <v>0</v>
      </c>
      <c r="J74" s="376">
        <f>SUM('5A. melléklet'!J74+'5B. melléklet'!J74)</f>
        <v>0</v>
      </c>
      <c r="K74" s="376">
        <f>SUM('5A. melléklet'!K74+'5B. melléklet'!K74)</f>
        <v>0</v>
      </c>
      <c r="L74" s="376">
        <f>SUM('5A. melléklet'!L74+'5B. melléklet'!L74)</f>
        <v>14249455</v>
      </c>
      <c r="M74" s="376">
        <f>SUM('5A. melléklet'!M74+'5B. melléklet'!M74)</f>
        <v>14487210</v>
      </c>
      <c r="N74" s="376">
        <f>SUM('5A. melléklet'!N74+'5B. melléklet'!N74)</f>
        <v>0</v>
      </c>
    </row>
    <row r="75" spans="1:14" x14ac:dyDescent="0.25">
      <c r="A75" s="120" t="s">
        <v>582</v>
      </c>
      <c r="B75" s="133" t="s">
        <v>332</v>
      </c>
      <c r="C75" s="313">
        <f>SUM('5A. melléklet'!C75+'5B. melléklet'!C75)</f>
        <v>17179518</v>
      </c>
      <c r="D75" s="313">
        <f>SUM('5A. melléklet'!D75+'5B. melléklet'!D75)</f>
        <v>17687273</v>
      </c>
      <c r="E75" s="313">
        <f>SUM('5A. melléklet'!E75+'5B. melléklet'!E75)</f>
        <v>2965837</v>
      </c>
      <c r="F75" s="313">
        <f>SUM('5A. melléklet'!F75+'5B. melléklet'!F75)</f>
        <v>0</v>
      </c>
      <c r="G75" s="313">
        <f>SUM('5A. melléklet'!G75+'5B. melléklet'!G75)</f>
        <v>0</v>
      </c>
      <c r="H75" s="313">
        <f>SUM('5A. melléklet'!H75+'5B. melléklet'!H75)</f>
        <v>0</v>
      </c>
      <c r="I75" s="313">
        <f>SUM('5A. melléklet'!I75+'5B. melléklet'!I75)</f>
        <v>0</v>
      </c>
      <c r="J75" s="313">
        <f>SUM('5A. melléklet'!J75+'5B. melléklet'!J75)</f>
        <v>0</v>
      </c>
      <c r="K75" s="313">
        <f>SUM('5A. melléklet'!K75+'5B. melléklet'!K75)</f>
        <v>0</v>
      </c>
      <c r="L75" s="313">
        <f>SUM('5A. melléklet'!L75+'5B. melléklet'!L75)</f>
        <v>17179518</v>
      </c>
      <c r="M75" s="313">
        <f>SUM('5A. melléklet'!M75+'5B. melléklet'!M75)</f>
        <v>17687273</v>
      </c>
      <c r="N75" s="313">
        <f>SUM('5A. melléklet'!N75+'5B. melléklet'!N75)</f>
        <v>2965837</v>
      </c>
    </row>
    <row r="76" spans="1:14" ht="15.75" x14ac:dyDescent="0.25">
      <c r="A76" s="123" t="s">
        <v>11</v>
      </c>
      <c r="B76" s="134"/>
      <c r="C76" s="377">
        <f>SUM('5A. melléklet'!C76+'5B. melléklet'!C76)</f>
        <v>79424168</v>
      </c>
      <c r="D76" s="377">
        <f>SUM('5A. melléklet'!D76+'5B. melléklet'!D76)</f>
        <v>80680374</v>
      </c>
      <c r="E76" s="377">
        <f>SUM('5A. melléklet'!E76+'5B. melléklet'!E76)</f>
        <v>63621780</v>
      </c>
      <c r="F76" s="377">
        <f>SUM('5A. melléklet'!F76+'5B. melléklet'!F76)</f>
        <v>0</v>
      </c>
      <c r="G76" s="377">
        <f>SUM('5A. melléklet'!G76+'5B. melléklet'!G76)</f>
        <v>0</v>
      </c>
      <c r="H76" s="377">
        <f>SUM('5A. melléklet'!H76+'5B. melléklet'!H76)</f>
        <v>0</v>
      </c>
      <c r="I76" s="377">
        <f>SUM('5A. melléklet'!I76+'5B. melléklet'!I76)</f>
        <v>0</v>
      </c>
      <c r="J76" s="377">
        <f>SUM('5A. melléklet'!J76+'5B. melléklet'!J76)</f>
        <v>0</v>
      </c>
      <c r="K76" s="377">
        <f>SUM('5A. melléklet'!K76+'5B. melléklet'!K76)</f>
        <v>0</v>
      </c>
      <c r="L76" s="377">
        <f>SUM('5A. melléklet'!L76+'5B. melléklet'!L76)</f>
        <v>79424168</v>
      </c>
      <c r="M76" s="377">
        <f>SUM('5A. melléklet'!M76+'5B. melléklet'!M76)</f>
        <v>80680374</v>
      </c>
      <c r="N76" s="377">
        <f>SUM('5A. melléklet'!N76+'5B. melléklet'!N76)</f>
        <v>63621780</v>
      </c>
    </row>
    <row r="77" spans="1:14" x14ac:dyDescent="0.25">
      <c r="A77" s="124" t="s">
        <v>333</v>
      </c>
      <c r="B77" s="131" t="s">
        <v>334</v>
      </c>
      <c r="C77" s="376">
        <f>SUM('5A. melléklet'!C77+'5B. melléklet'!C77)</f>
        <v>0</v>
      </c>
      <c r="D77" s="376">
        <f>SUM('5A. melléklet'!D77+'5B. melléklet'!D77)</f>
        <v>0</v>
      </c>
      <c r="E77" s="376">
        <f>SUM('5A. melléklet'!E77+'5B. melléklet'!E77)</f>
        <v>0</v>
      </c>
      <c r="F77" s="376">
        <f>SUM('5A. melléklet'!F77+'5B. melléklet'!F77)</f>
        <v>0</v>
      </c>
      <c r="G77" s="376">
        <f>SUM('5A. melléklet'!G77+'5B. melléklet'!G77)</f>
        <v>0</v>
      </c>
      <c r="H77" s="376">
        <f>SUM('5A. melléklet'!H77+'5B. melléklet'!H77)</f>
        <v>0</v>
      </c>
      <c r="I77" s="376">
        <f>SUM('5A. melléklet'!I77+'5B. melléklet'!I77)</f>
        <v>0</v>
      </c>
      <c r="J77" s="376">
        <f>SUM('5A. melléklet'!J77+'5B. melléklet'!J77)</f>
        <v>0</v>
      </c>
      <c r="K77" s="376">
        <f>SUM('5A. melléklet'!K77+'5B. melléklet'!K77)</f>
        <v>0</v>
      </c>
      <c r="L77" s="376">
        <f>SUM('5A. melléklet'!L77+'5B. melléklet'!L77)</f>
        <v>0</v>
      </c>
      <c r="M77" s="376">
        <f>SUM('5A. melléklet'!M77+'5B. melléklet'!M77)</f>
        <v>0</v>
      </c>
      <c r="N77" s="376">
        <f>SUM('5A. melléklet'!N77+'5B. melléklet'!N77)</f>
        <v>0</v>
      </c>
    </row>
    <row r="78" spans="1:14" x14ac:dyDescent="0.25">
      <c r="A78" s="124" t="s">
        <v>620</v>
      </c>
      <c r="B78" s="131" t="s">
        <v>335</v>
      </c>
      <c r="C78" s="376">
        <f>SUM('5A. melléklet'!C78+'5B. melléklet'!C78)</f>
        <v>0</v>
      </c>
      <c r="D78" s="376">
        <f>SUM('5A. melléklet'!D78+'5B. melléklet'!D78)</f>
        <v>4551353</v>
      </c>
      <c r="E78" s="376">
        <f>SUM('5A. melléklet'!E78+'5B. melléklet'!E78)</f>
        <v>4551353</v>
      </c>
      <c r="F78" s="376">
        <f>SUM('5A. melléklet'!F78+'5B. melléklet'!F78)</f>
        <v>0</v>
      </c>
      <c r="G78" s="376">
        <f>SUM('5A. melléklet'!G78+'5B. melléklet'!G78)</f>
        <v>0</v>
      </c>
      <c r="H78" s="376">
        <f>SUM('5A. melléklet'!H78+'5B. melléklet'!H78)</f>
        <v>0</v>
      </c>
      <c r="I78" s="376">
        <f>SUM('5A. melléklet'!I78+'5B. melléklet'!I78)</f>
        <v>0</v>
      </c>
      <c r="J78" s="376">
        <f>SUM('5A. melléklet'!J78+'5B. melléklet'!J78)</f>
        <v>0</v>
      </c>
      <c r="K78" s="376">
        <f>SUM('5A. melléklet'!K78+'5B. melléklet'!K78)</f>
        <v>0</v>
      </c>
      <c r="L78" s="376">
        <f>SUM('5A. melléklet'!L78+'5B. melléklet'!L78)</f>
        <v>0</v>
      </c>
      <c r="M78" s="376">
        <f>SUM('5A. melléklet'!M78+'5B. melléklet'!M78)</f>
        <v>4551353</v>
      </c>
      <c r="N78" s="376">
        <f>SUM('5A. melléklet'!N78+'5B. melléklet'!N78)</f>
        <v>4551353</v>
      </c>
    </row>
    <row r="79" spans="1:14" x14ac:dyDescent="0.25">
      <c r="A79" s="124" t="s">
        <v>336</v>
      </c>
      <c r="B79" s="131" t="s">
        <v>337</v>
      </c>
      <c r="C79" s="376">
        <f>SUM('5A. melléklet'!C79+'5B. melléklet'!C79)</f>
        <v>0</v>
      </c>
      <c r="D79" s="376">
        <f>SUM('5A. melléklet'!D79+'5B. melléklet'!D79)</f>
        <v>196800</v>
      </c>
      <c r="E79" s="376">
        <f>SUM('5A. melléklet'!E79+'5B. melléklet'!E79)</f>
        <v>196800</v>
      </c>
      <c r="F79" s="376">
        <f>SUM('5A. melléklet'!F79+'5B. melléklet'!F79)</f>
        <v>0</v>
      </c>
      <c r="G79" s="376">
        <f>SUM('5A. melléklet'!G79+'5B. melléklet'!G79)</f>
        <v>0</v>
      </c>
      <c r="H79" s="376">
        <f>SUM('5A. melléklet'!H79+'5B. melléklet'!H79)</f>
        <v>0</v>
      </c>
      <c r="I79" s="376">
        <f>SUM('5A. melléklet'!I79+'5B. melléklet'!I79)</f>
        <v>0</v>
      </c>
      <c r="J79" s="376">
        <f>SUM('5A. melléklet'!J79+'5B. melléklet'!J79)</f>
        <v>0</v>
      </c>
      <c r="K79" s="376">
        <f>SUM('5A. melléklet'!K79+'5B. melléklet'!K79)</f>
        <v>0</v>
      </c>
      <c r="L79" s="376">
        <f>SUM('5A. melléklet'!L79+'5B. melléklet'!L79)</f>
        <v>0</v>
      </c>
      <c r="M79" s="376">
        <f>SUM('5A. melléklet'!M79+'5B. melléklet'!M79)</f>
        <v>196800</v>
      </c>
      <c r="N79" s="376">
        <f>SUM('5A. melléklet'!N79+'5B. melléklet'!N79)</f>
        <v>196800</v>
      </c>
    </row>
    <row r="80" spans="1:14" x14ac:dyDescent="0.25">
      <c r="A80" s="124" t="s">
        <v>338</v>
      </c>
      <c r="B80" s="131" t="s">
        <v>339</v>
      </c>
      <c r="C80" s="376">
        <f>SUM('5A. melléklet'!C80+'5B. melléklet'!C80)</f>
        <v>1824803</v>
      </c>
      <c r="D80" s="376">
        <f>SUM('5A. melléklet'!D80+'5B. melléklet'!D80)</f>
        <v>332044</v>
      </c>
      <c r="E80" s="376">
        <f>SUM('5A. melléklet'!E80+'5B. melléklet'!E80)</f>
        <v>317476</v>
      </c>
      <c r="F80" s="376">
        <f>SUM('5A. melléklet'!F80+'5B. melléklet'!F80)</f>
        <v>0</v>
      </c>
      <c r="G80" s="376">
        <f>SUM('5A. melléklet'!G80+'5B. melléklet'!G80)</f>
        <v>0</v>
      </c>
      <c r="H80" s="376">
        <f>SUM('5A. melléklet'!H80+'5B. melléklet'!H80)</f>
        <v>0</v>
      </c>
      <c r="I80" s="376">
        <f>SUM('5A. melléklet'!I80+'5B. melléklet'!I80)</f>
        <v>0</v>
      </c>
      <c r="J80" s="376">
        <f>SUM('5A. melléklet'!J80+'5B. melléklet'!J80)</f>
        <v>0</v>
      </c>
      <c r="K80" s="376">
        <f>SUM('5A. melléklet'!K80+'5B. melléklet'!K80)</f>
        <v>0</v>
      </c>
      <c r="L80" s="376">
        <f>SUM('5A. melléklet'!L80+'5B. melléklet'!L80)</f>
        <v>1824803</v>
      </c>
      <c r="M80" s="376">
        <f>SUM('5A. melléklet'!M80+'5B. melléklet'!M80)</f>
        <v>332044</v>
      </c>
      <c r="N80" s="376">
        <f>SUM('5A. melléklet'!N80+'5B. melléklet'!N80)</f>
        <v>317476</v>
      </c>
    </row>
    <row r="81" spans="1:14" x14ac:dyDescent="0.25">
      <c r="A81" s="116" t="s">
        <v>340</v>
      </c>
      <c r="B81" s="131" t="s">
        <v>341</v>
      </c>
      <c r="C81" s="376">
        <f>SUM('5A. melléklet'!C81+'5B. melléklet'!C81)</f>
        <v>0</v>
      </c>
      <c r="D81" s="376">
        <f>SUM('5A. melléklet'!D81+'5B. melléklet'!D81)</f>
        <v>0</v>
      </c>
      <c r="E81" s="376">
        <f>SUM('5A. melléklet'!E81+'5B. melléklet'!E81)</f>
        <v>0</v>
      </c>
      <c r="F81" s="376">
        <f>SUM('5A. melléklet'!F81+'5B. melléklet'!F81)</f>
        <v>0</v>
      </c>
      <c r="G81" s="376">
        <f>SUM('5A. melléklet'!G81+'5B. melléklet'!G81)</f>
        <v>0</v>
      </c>
      <c r="H81" s="376">
        <f>SUM('5A. melléklet'!H81+'5B. melléklet'!H81)</f>
        <v>0</v>
      </c>
      <c r="I81" s="376">
        <f>SUM('5A. melléklet'!I81+'5B. melléklet'!I81)</f>
        <v>0</v>
      </c>
      <c r="J81" s="376">
        <f>SUM('5A. melléklet'!J81+'5B. melléklet'!J81)</f>
        <v>0</v>
      </c>
      <c r="K81" s="376">
        <f>SUM('5A. melléklet'!K81+'5B. melléklet'!K81)</f>
        <v>0</v>
      </c>
      <c r="L81" s="376">
        <f>SUM('5A. melléklet'!L81+'5B. melléklet'!L81)</f>
        <v>0</v>
      </c>
      <c r="M81" s="376">
        <f>SUM('5A. melléklet'!M81+'5B. melléklet'!M81)</f>
        <v>0</v>
      </c>
      <c r="N81" s="376">
        <f>SUM('5A. melléklet'!N81+'5B. melléklet'!N81)</f>
        <v>0</v>
      </c>
    </row>
    <row r="82" spans="1:14" x14ac:dyDescent="0.25">
      <c r="A82" s="116" t="s">
        <v>342</v>
      </c>
      <c r="B82" s="131" t="s">
        <v>343</v>
      </c>
      <c r="C82" s="376">
        <f>SUM('5A. melléklet'!C82+'5B. melléklet'!C82)</f>
        <v>0</v>
      </c>
      <c r="D82" s="376">
        <f>SUM('5A. melléklet'!D82+'5B. melléklet'!D82)</f>
        <v>0</v>
      </c>
      <c r="E82" s="376">
        <f>SUM('5A. melléklet'!E82+'5B. melléklet'!E82)</f>
        <v>0</v>
      </c>
      <c r="F82" s="376">
        <f>SUM('5A. melléklet'!F82+'5B. melléklet'!F82)</f>
        <v>0</v>
      </c>
      <c r="G82" s="376">
        <f>SUM('5A. melléklet'!G82+'5B. melléklet'!G82)</f>
        <v>0</v>
      </c>
      <c r="H82" s="376">
        <f>SUM('5A. melléklet'!H82+'5B. melléklet'!H82)</f>
        <v>0</v>
      </c>
      <c r="I82" s="376">
        <f>SUM('5A. melléklet'!I82+'5B. melléklet'!I82)</f>
        <v>0</v>
      </c>
      <c r="J82" s="376">
        <f>SUM('5A. melléklet'!J82+'5B. melléklet'!J82)</f>
        <v>0</v>
      </c>
      <c r="K82" s="376">
        <f>SUM('5A. melléklet'!K82+'5B. melléklet'!K82)</f>
        <v>0</v>
      </c>
      <c r="L82" s="376">
        <f>SUM('5A. melléklet'!L82+'5B. melléklet'!L82)</f>
        <v>0</v>
      </c>
      <c r="M82" s="376">
        <f>SUM('5A. melléklet'!M82+'5B. melléklet'!M82)</f>
        <v>0</v>
      </c>
      <c r="N82" s="376">
        <f>SUM('5A. melléklet'!N82+'5B. melléklet'!N82)</f>
        <v>0</v>
      </c>
    </row>
    <row r="83" spans="1:14" x14ac:dyDescent="0.25">
      <c r="A83" s="116" t="s">
        <v>344</v>
      </c>
      <c r="B83" s="131" t="s">
        <v>345</v>
      </c>
      <c r="C83" s="376">
        <f>SUM('5A. melléklet'!C83+'5B. melléklet'!C83)</f>
        <v>494197</v>
      </c>
      <c r="D83" s="376">
        <f>SUM('5A. melléklet'!D83+'5B. melléklet'!D83)</f>
        <v>1373154</v>
      </c>
      <c r="E83" s="376">
        <f>SUM('5A. melléklet'!E83+'5B. melléklet'!E83)</f>
        <v>1367721</v>
      </c>
      <c r="F83" s="376">
        <f>SUM('5A. melléklet'!F83+'5B. melléklet'!F83)</f>
        <v>0</v>
      </c>
      <c r="G83" s="376">
        <f>SUM('5A. melléklet'!G83+'5B. melléklet'!G83)</f>
        <v>0</v>
      </c>
      <c r="H83" s="376">
        <f>SUM('5A. melléklet'!H83+'5B. melléklet'!H83)</f>
        <v>0</v>
      </c>
      <c r="I83" s="376">
        <f>SUM('5A. melléklet'!I83+'5B. melléklet'!I83)</f>
        <v>0</v>
      </c>
      <c r="J83" s="376">
        <f>SUM('5A. melléklet'!J83+'5B. melléklet'!J83)</f>
        <v>0</v>
      </c>
      <c r="K83" s="376">
        <f>SUM('5A. melléklet'!K83+'5B. melléklet'!K83)</f>
        <v>0</v>
      </c>
      <c r="L83" s="376">
        <f>SUM('5A. melléklet'!L83+'5B. melléklet'!L83)</f>
        <v>494197</v>
      </c>
      <c r="M83" s="376">
        <f>SUM('5A. melléklet'!M83+'5B. melléklet'!M83)</f>
        <v>1373154</v>
      </c>
      <c r="N83" s="376">
        <f>SUM('5A. melléklet'!N83+'5B. melléklet'!N83)</f>
        <v>1367721</v>
      </c>
    </row>
    <row r="84" spans="1:14" x14ac:dyDescent="0.25">
      <c r="A84" s="125" t="s">
        <v>584</v>
      </c>
      <c r="B84" s="133" t="s">
        <v>346</v>
      </c>
      <c r="C84" s="313">
        <f>SUM('5A. melléklet'!C84+'5B. melléklet'!C84)</f>
        <v>2319000</v>
      </c>
      <c r="D84" s="313">
        <f>SUM('5A. melléklet'!D84+'5B. melléklet'!D84)</f>
        <v>6453351</v>
      </c>
      <c r="E84" s="313">
        <f>SUM('5A. melléklet'!E84+'5B. melléklet'!E84)</f>
        <v>6433350</v>
      </c>
      <c r="F84" s="313">
        <f>SUM('5A. melléklet'!F84+'5B. melléklet'!F84)</f>
        <v>0</v>
      </c>
      <c r="G84" s="313">
        <f>SUM('5A. melléklet'!G84+'5B. melléklet'!G84)</f>
        <v>0</v>
      </c>
      <c r="H84" s="313">
        <f>SUM('5A. melléklet'!H84+'5B. melléklet'!H84)</f>
        <v>0</v>
      </c>
      <c r="I84" s="313">
        <f>SUM('5A. melléklet'!I84+'5B. melléklet'!I84)</f>
        <v>0</v>
      </c>
      <c r="J84" s="313">
        <f>SUM('5A. melléklet'!J84+'5B. melléklet'!J84)</f>
        <v>0</v>
      </c>
      <c r="K84" s="313">
        <f>SUM('5A. melléklet'!K84+'5B. melléklet'!K84)</f>
        <v>0</v>
      </c>
      <c r="L84" s="313">
        <f>SUM('5A. melléklet'!L84+'5B. melléklet'!L84)</f>
        <v>2319000</v>
      </c>
      <c r="M84" s="313">
        <f>SUM('5A. melléklet'!M84+'5B. melléklet'!M84)</f>
        <v>6453351</v>
      </c>
      <c r="N84" s="313">
        <f>SUM('5A. melléklet'!N84+'5B. melléklet'!N84)</f>
        <v>6433350</v>
      </c>
    </row>
    <row r="85" spans="1:14" x14ac:dyDescent="0.25">
      <c r="A85" s="108" t="s">
        <v>347</v>
      </c>
      <c r="B85" s="131" t="s">
        <v>348</v>
      </c>
      <c r="C85" s="376">
        <f>SUM('5A. melléklet'!C85+'5B. melléklet'!C85)</f>
        <v>1600000</v>
      </c>
      <c r="D85" s="376">
        <f>SUM('5A. melléklet'!D85+'5B. melléklet'!D85)</f>
        <v>6748228</v>
      </c>
      <c r="E85" s="376">
        <f>SUM('5A. melléklet'!E85+'5B. melléklet'!E85)</f>
        <v>6748228</v>
      </c>
      <c r="F85" s="376">
        <f>SUM('5A. melléklet'!F85+'5B. melléklet'!F85)</f>
        <v>0</v>
      </c>
      <c r="G85" s="376">
        <f>SUM('5A. melléklet'!G85+'5B. melléklet'!G85)</f>
        <v>0</v>
      </c>
      <c r="H85" s="376">
        <f>SUM('5A. melléklet'!H85+'5B. melléklet'!H85)</f>
        <v>0</v>
      </c>
      <c r="I85" s="376">
        <f>SUM('5A. melléklet'!I85+'5B. melléklet'!I85)</f>
        <v>0</v>
      </c>
      <c r="J85" s="376">
        <f>SUM('5A. melléklet'!J85+'5B. melléklet'!J85)</f>
        <v>0</v>
      </c>
      <c r="K85" s="376">
        <f>SUM('5A. melléklet'!K85+'5B. melléklet'!K85)</f>
        <v>0</v>
      </c>
      <c r="L85" s="376">
        <f>SUM('5A. melléklet'!L85+'5B. melléklet'!L85)</f>
        <v>1600000</v>
      </c>
      <c r="M85" s="376">
        <f>SUM('5A. melléklet'!M85+'5B. melléklet'!M85)</f>
        <v>6748228</v>
      </c>
      <c r="N85" s="376">
        <f>SUM('5A. melléklet'!N85+'5B. melléklet'!N85)</f>
        <v>6748228</v>
      </c>
    </row>
    <row r="86" spans="1:14" x14ac:dyDescent="0.25">
      <c r="A86" s="108" t="s">
        <v>349</v>
      </c>
      <c r="B86" s="131" t="s">
        <v>350</v>
      </c>
      <c r="C86" s="376">
        <f>SUM('5A. melléklet'!C86+'5B. melléklet'!C86)</f>
        <v>0</v>
      </c>
      <c r="D86" s="376">
        <f>SUM('5A. melléklet'!D86+'5B. melléklet'!D86)</f>
        <v>0</v>
      </c>
      <c r="E86" s="376">
        <f>SUM('5A. melléklet'!E86+'5B. melléklet'!E86)</f>
        <v>0</v>
      </c>
      <c r="F86" s="376">
        <f>SUM('5A. melléklet'!F86+'5B. melléklet'!F86)</f>
        <v>0</v>
      </c>
      <c r="G86" s="376">
        <f>SUM('5A. melléklet'!G86+'5B. melléklet'!G86)</f>
        <v>0</v>
      </c>
      <c r="H86" s="376">
        <f>SUM('5A. melléklet'!H86+'5B. melléklet'!H86)</f>
        <v>0</v>
      </c>
      <c r="I86" s="376">
        <f>SUM('5A. melléklet'!I86+'5B. melléklet'!I86)</f>
        <v>0</v>
      </c>
      <c r="J86" s="376">
        <f>SUM('5A. melléklet'!J86+'5B. melléklet'!J86)</f>
        <v>0</v>
      </c>
      <c r="K86" s="376">
        <f>SUM('5A. melléklet'!K86+'5B. melléklet'!K86)</f>
        <v>0</v>
      </c>
      <c r="L86" s="376">
        <f>SUM('5A. melléklet'!L86+'5B. melléklet'!L86)</f>
        <v>0</v>
      </c>
      <c r="M86" s="376">
        <f>SUM('5A. melléklet'!M86+'5B. melléklet'!M86)</f>
        <v>0</v>
      </c>
      <c r="N86" s="376">
        <f>SUM('5A. melléklet'!N86+'5B. melléklet'!N86)</f>
        <v>0</v>
      </c>
    </row>
    <row r="87" spans="1:14" x14ac:dyDescent="0.25">
      <c r="A87" s="108" t="s">
        <v>351</v>
      </c>
      <c r="B87" s="131" t="s">
        <v>352</v>
      </c>
      <c r="C87" s="376">
        <f>SUM('5A. melléklet'!C87+'5B. melléklet'!C87)</f>
        <v>0</v>
      </c>
      <c r="D87" s="376">
        <f>SUM('5A. melléklet'!D87+'5B. melléklet'!D87)</f>
        <v>0</v>
      </c>
      <c r="E87" s="376">
        <f>SUM('5A. melléklet'!E87+'5B. melléklet'!E87)</f>
        <v>0</v>
      </c>
      <c r="F87" s="376">
        <f>SUM('5A. melléklet'!F87+'5B. melléklet'!F87)</f>
        <v>0</v>
      </c>
      <c r="G87" s="376">
        <f>SUM('5A. melléklet'!G87+'5B. melléklet'!G87)</f>
        <v>0</v>
      </c>
      <c r="H87" s="376">
        <f>SUM('5A. melléklet'!H87+'5B. melléklet'!H87)</f>
        <v>0</v>
      </c>
      <c r="I87" s="376">
        <f>SUM('5A. melléklet'!I87+'5B. melléklet'!I87)</f>
        <v>0</v>
      </c>
      <c r="J87" s="376">
        <f>SUM('5A. melléklet'!J87+'5B. melléklet'!J87)</f>
        <v>0</v>
      </c>
      <c r="K87" s="376">
        <f>SUM('5A. melléklet'!K87+'5B. melléklet'!K87)</f>
        <v>0</v>
      </c>
      <c r="L87" s="376">
        <f>SUM('5A. melléklet'!L87+'5B. melléklet'!L87)</f>
        <v>0</v>
      </c>
      <c r="M87" s="376">
        <f>SUM('5A. melléklet'!M87+'5B. melléklet'!M87)</f>
        <v>0</v>
      </c>
      <c r="N87" s="376">
        <f>SUM('5A. melléklet'!N87+'5B. melléklet'!N87)</f>
        <v>0</v>
      </c>
    </row>
    <row r="88" spans="1:14" x14ac:dyDescent="0.25">
      <c r="A88" s="108" t="s">
        <v>353</v>
      </c>
      <c r="B88" s="131" t="s">
        <v>354</v>
      </c>
      <c r="C88" s="376">
        <f>SUM('5A. melléklet'!C88+'5B. melléklet'!C88)</f>
        <v>432000</v>
      </c>
      <c r="D88" s="376">
        <f>SUM('5A. melléklet'!D88+'5B. melléklet'!D88)</f>
        <v>1663047</v>
      </c>
      <c r="E88" s="376">
        <f>SUM('5A. melléklet'!E88+'5B. melléklet'!E88)</f>
        <v>1663047</v>
      </c>
      <c r="F88" s="376">
        <f>SUM('5A. melléklet'!F88+'5B. melléklet'!F88)</f>
        <v>0</v>
      </c>
      <c r="G88" s="376">
        <f>SUM('5A. melléklet'!G88+'5B. melléklet'!G88)</f>
        <v>0</v>
      </c>
      <c r="H88" s="376">
        <f>SUM('5A. melléklet'!H88+'5B. melléklet'!H88)</f>
        <v>0</v>
      </c>
      <c r="I88" s="376">
        <f>SUM('5A. melléklet'!I88+'5B. melléklet'!I88)</f>
        <v>0</v>
      </c>
      <c r="J88" s="376">
        <f>SUM('5A. melléklet'!J88+'5B. melléklet'!J88)</f>
        <v>0</v>
      </c>
      <c r="K88" s="376">
        <f>SUM('5A. melléklet'!K88+'5B. melléklet'!K88)</f>
        <v>0</v>
      </c>
      <c r="L88" s="376">
        <f>SUM('5A. melléklet'!L88+'5B. melléklet'!L88)</f>
        <v>432000</v>
      </c>
      <c r="M88" s="376">
        <f>SUM('5A. melléklet'!M88+'5B. melléklet'!M88)</f>
        <v>1663047</v>
      </c>
      <c r="N88" s="376">
        <f>SUM('5A. melléklet'!N88+'5B. melléklet'!N88)</f>
        <v>1663047</v>
      </c>
    </row>
    <row r="89" spans="1:14" x14ac:dyDescent="0.25">
      <c r="A89" s="120" t="s">
        <v>585</v>
      </c>
      <c r="B89" s="133" t="s">
        <v>355</v>
      </c>
      <c r="C89" s="313">
        <f>SUM('5A. melléklet'!C89+'5B. melléklet'!C89)</f>
        <v>2032000</v>
      </c>
      <c r="D89" s="313">
        <f>SUM('5A. melléklet'!D89+'5B. melléklet'!D89)</f>
        <v>8411275</v>
      </c>
      <c r="E89" s="313">
        <f>SUM('5A. melléklet'!E89+'5B. melléklet'!E89)</f>
        <v>8411275</v>
      </c>
      <c r="F89" s="313">
        <f>SUM('5A. melléklet'!F89+'5B. melléklet'!F89)</f>
        <v>0</v>
      </c>
      <c r="G89" s="313">
        <f>SUM('5A. melléklet'!G89+'5B. melléklet'!G89)</f>
        <v>0</v>
      </c>
      <c r="H89" s="313">
        <f>SUM('5A. melléklet'!H89+'5B. melléklet'!H89)</f>
        <v>0</v>
      </c>
      <c r="I89" s="313">
        <f>SUM('5A. melléklet'!I89+'5B. melléklet'!I89)</f>
        <v>0</v>
      </c>
      <c r="J89" s="313">
        <f>SUM('5A. melléklet'!J89+'5B. melléklet'!J89)</f>
        <v>0</v>
      </c>
      <c r="K89" s="313">
        <f>SUM('5A. melléklet'!K89+'5B. melléklet'!K89)</f>
        <v>0</v>
      </c>
      <c r="L89" s="313">
        <f>SUM('5A. melléklet'!L89+'5B. melléklet'!L89)</f>
        <v>2032000</v>
      </c>
      <c r="M89" s="313">
        <f>SUM('5A. melléklet'!M89+'5B. melléklet'!M89)</f>
        <v>8411275</v>
      </c>
      <c r="N89" s="313">
        <f>SUM('5A. melléklet'!N89+'5B. melléklet'!N89)</f>
        <v>8411275</v>
      </c>
    </row>
    <row r="90" spans="1:14" ht="30" x14ac:dyDescent="0.25">
      <c r="A90" s="108" t="s">
        <v>356</v>
      </c>
      <c r="B90" s="131" t="s">
        <v>357</v>
      </c>
      <c r="C90" s="376">
        <f>SUM('5A. melléklet'!C90+'5B. melléklet'!C90)</f>
        <v>0</v>
      </c>
      <c r="D90" s="376">
        <f>SUM('5A. melléklet'!D90+'5B. melléklet'!D90)</f>
        <v>0</v>
      </c>
      <c r="E90" s="376">
        <f>SUM('5A. melléklet'!E90+'5B. melléklet'!E90)</f>
        <v>0</v>
      </c>
      <c r="F90" s="376">
        <f>SUM('5A. melléklet'!F90+'5B. melléklet'!F90)</f>
        <v>0</v>
      </c>
      <c r="G90" s="376">
        <f>SUM('5A. melléklet'!G90+'5B. melléklet'!G90)</f>
        <v>0</v>
      </c>
      <c r="H90" s="376">
        <f>SUM('5A. melléklet'!H90+'5B. melléklet'!H90)</f>
        <v>0</v>
      </c>
      <c r="I90" s="376">
        <f>SUM('5A. melléklet'!I90+'5B. melléklet'!I90)</f>
        <v>0</v>
      </c>
      <c r="J90" s="376">
        <f>SUM('5A. melléklet'!J90+'5B. melléklet'!J90)</f>
        <v>0</v>
      </c>
      <c r="K90" s="376">
        <f>SUM('5A. melléklet'!K90+'5B. melléklet'!K90)</f>
        <v>0</v>
      </c>
      <c r="L90" s="376">
        <f>SUM('5A. melléklet'!L90+'5B. melléklet'!L90)</f>
        <v>0</v>
      </c>
      <c r="M90" s="376">
        <f>SUM('5A. melléklet'!M90+'5B. melléklet'!M90)</f>
        <v>0</v>
      </c>
      <c r="N90" s="376">
        <f>SUM('5A. melléklet'!N90+'5B. melléklet'!N90)</f>
        <v>0</v>
      </c>
    </row>
    <row r="91" spans="1:14" ht="30" x14ac:dyDescent="0.25">
      <c r="A91" s="108" t="s">
        <v>621</v>
      </c>
      <c r="B91" s="131" t="s">
        <v>358</v>
      </c>
      <c r="C91" s="376">
        <f>SUM('5A. melléklet'!C91+'5B. melléklet'!C91)</f>
        <v>0</v>
      </c>
      <c r="D91" s="376">
        <f>SUM('5A. melléklet'!D91+'5B. melléklet'!D91)</f>
        <v>0</v>
      </c>
      <c r="E91" s="376">
        <f>SUM('5A. melléklet'!E91+'5B. melléklet'!E91)</f>
        <v>0</v>
      </c>
      <c r="F91" s="376">
        <f>SUM('5A. melléklet'!F91+'5B. melléklet'!F91)</f>
        <v>0</v>
      </c>
      <c r="G91" s="376">
        <f>SUM('5A. melléklet'!G91+'5B. melléklet'!G91)</f>
        <v>0</v>
      </c>
      <c r="H91" s="376">
        <f>SUM('5A. melléklet'!H91+'5B. melléklet'!H91)</f>
        <v>0</v>
      </c>
      <c r="I91" s="376">
        <f>SUM('5A. melléklet'!I91+'5B. melléklet'!I91)</f>
        <v>0</v>
      </c>
      <c r="J91" s="376">
        <f>SUM('5A. melléklet'!J91+'5B. melléklet'!J91)</f>
        <v>0</v>
      </c>
      <c r="K91" s="376">
        <f>SUM('5A. melléklet'!K91+'5B. melléklet'!K91)</f>
        <v>0</v>
      </c>
      <c r="L91" s="376">
        <f>SUM('5A. melléklet'!L91+'5B. melléklet'!L91)</f>
        <v>0</v>
      </c>
      <c r="M91" s="376">
        <f>SUM('5A. melléklet'!M91+'5B. melléklet'!M91)</f>
        <v>0</v>
      </c>
      <c r="N91" s="376">
        <f>SUM('5A. melléklet'!N91+'5B. melléklet'!N91)</f>
        <v>0</v>
      </c>
    </row>
    <row r="92" spans="1:14" ht="30" x14ac:dyDescent="0.25">
      <c r="A92" s="108" t="s">
        <v>622</v>
      </c>
      <c r="B92" s="131" t="s">
        <v>359</v>
      </c>
      <c r="C92" s="376">
        <f>SUM('5A. melléklet'!C92+'5B. melléklet'!C92)</f>
        <v>0</v>
      </c>
      <c r="D92" s="376">
        <f>SUM('5A. melléklet'!D92+'5B. melléklet'!D92)</f>
        <v>0</v>
      </c>
      <c r="E92" s="376">
        <f>SUM('5A. melléklet'!E92+'5B. melléklet'!E92)</f>
        <v>0</v>
      </c>
      <c r="F92" s="376">
        <f>SUM('5A. melléklet'!F92+'5B. melléklet'!F92)</f>
        <v>0</v>
      </c>
      <c r="G92" s="376">
        <f>SUM('5A. melléklet'!G92+'5B. melléklet'!G92)</f>
        <v>0</v>
      </c>
      <c r="H92" s="376">
        <f>SUM('5A. melléklet'!H92+'5B. melléklet'!H92)</f>
        <v>0</v>
      </c>
      <c r="I92" s="376">
        <f>SUM('5A. melléklet'!I92+'5B. melléklet'!I92)</f>
        <v>0</v>
      </c>
      <c r="J92" s="376">
        <f>SUM('5A. melléklet'!J92+'5B. melléklet'!J92)</f>
        <v>0</v>
      </c>
      <c r="K92" s="376">
        <f>SUM('5A. melléklet'!K92+'5B. melléklet'!K92)</f>
        <v>0</v>
      </c>
      <c r="L92" s="376">
        <f>SUM('5A. melléklet'!L92+'5B. melléklet'!L92)</f>
        <v>0</v>
      </c>
      <c r="M92" s="376">
        <f>SUM('5A. melléklet'!M92+'5B. melléklet'!M92)</f>
        <v>0</v>
      </c>
      <c r="N92" s="376">
        <f>SUM('5A. melléklet'!N92+'5B. melléklet'!N92)</f>
        <v>0</v>
      </c>
    </row>
    <row r="93" spans="1:14" x14ac:dyDescent="0.25">
      <c r="A93" s="108" t="s">
        <v>623</v>
      </c>
      <c r="B93" s="131" t="s">
        <v>360</v>
      </c>
      <c r="C93" s="376">
        <f>SUM('5A. melléklet'!C93+'5B. melléklet'!C93)</f>
        <v>0</v>
      </c>
      <c r="D93" s="376">
        <f>SUM('5A. melléklet'!D93+'5B. melléklet'!D93)</f>
        <v>0</v>
      </c>
      <c r="E93" s="376">
        <f>SUM('5A. melléklet'!E93+'5B. melléklet'!E93)</f>
        <v>0</v>
      </c>
      <c r="F93" s="376">
        <f>SUM('5A. melléklet'!F93+'5B. melléklet'!F93)</f>
        <v>0</v>
      </c>
      <c r="G93" s="376">
        <f>SUM('5A. melléklet'!G93+'5B. melléklet'!G93)</f>
        <v>0</v>
      </c>
      <c r="H93" s="376">
        <f>SUM('5A. melléklet'!H93+'5B. melléklet'!H93)</f>
        <v>0</v>
      </c>
      <c r="I93" s="376">
        <f>SUM('5A. melléklet'!I93+'5B. melléklet'!I93)</f>
        <v>0</v>
      </c>
      <c r="J93" s="376">
        <f>SUM('5A. melléklet'!J93+'5B. melléklet'!J93)</f>
        <v>0</v>
      </c>
      <c r="K93" s="376">
        <f>SUM('5A. melléklet'!K93+'5B. melléklet'!K93)</f>
        <v>0</v>
      </c>
      <c r="L93" s="376">
        <f>SUM('5A. melléklet'!L93+'5B. melléklet'!L93)</f>
        <v>0</v>
      </c>
      <c r="M93" s="376">
        <f>SUM('5A. melléklet'!M93+'5B. melléklet'!M93)</f>
        <v>0</v>
      </c>
      <c r="N93" s="376">
        <f>SUM('5A. melléklet'!N93+'5B. melléklet'!N93)</f>
        <v>0</v>
      </c>
    </row>
    <row r="94" spans="1:14" ht="30" x14ac:dyDescent="0.25">
      <c r="A94" s="108" t="s">
        <v>624</v>
      </c>
      <c r="B94" s="131" t="s">
        <v>361</v>
      </c>
      <c r="C94" s="376">
        <f>SUM('5A. melléklet'!C94+'5B. melléklet'!C94)</f>
        <v>0</v>
      </c>
      <c r="D94" s="376">
        <f>SUM('5A. melléklet'!D94+'5B. melléklet'!D94)</f>
        <v>0</v>
      </c>
      <c r="E94" s="376">
        <f>SUM('5A. melléklet'!E94+'5B. melléklet'!E94)</f>
        <v>0</v>
      </c>
      <c r="F94" s="376">
        <f>SUM('5A. melléklet'!F94+'5B. melléklet'!F94)</f>
        <v>0</v>
      </c>
      <c r="G94" s="376">
        <f>SUM('5A. melléklet'!G94+'5B. melléklet'!G94)</f>
        <v>0</v>
      </c>
      <c r="H94" s="376">
        <f>SUM('5A. melléklet'!H94+'5B. melléklet'!H94)</f>
        <v>0</v>
      </c>
      <c r="I94" s="376">
        <f>SUM('5A. melléklet'!I94+'5B. melléklet'!I94)</f>
        <v>0</v>
      </c>
      <c r="J94" s="376">
        <f>SUM('5A. melléklet'!J94+'5B. melléklet'!J94)</f>
        <v>0</v>
      </c>
      <c r="K94" s="376">
        <f>SUM('5A. melléklet'!K94+'5B. melléklet'!K94)</f>
        <v>0</v>
      </c>
      <c r="L94" s="376">
        <f>SUM('5A. melléklet'!L94+'5B. melléklet'!L94)</f>
        <v>0</v>
      </c>
      <c r="M94" s="376">
        <f>SUM('5A. melléklet'!M94+'5B. melléklet'!M94)</f>
        <v>0</v>
      </c>
      <c r="N94" s="376">
        <f>SUM('5A. melléklet'!N94+'5B. melléklet'!N94)</f>
        <v>0</v>
      </c>
    </row>
    <row r="95" spans="1:14" ht="30" x14ac:dyDescent="0.25">
      <c r="A95" s="108" t="s">
        <v>625</v>
      </c>
      <c r="B95" s="131" t="s">
        <v>362</v>
      </c>
      <c r="C95" s="376">
        <f>SUM('5A. melléklet'!C95+'5B. melléklet'!C95)</f>
        <v>0</v>
      </c>
      <c r="D95" s="376">
        <f>SUM('5A. melléklet'!D95+'5B. melléklet'!D95)</f>
        <v>0</v>
      </c>
      <c r="E95" s="376">
        <f>SUM('5A. melléklet'!E95+'5B. melléklet'!E95)</f>
        <v>0</v>
      </c>
      <c r="F95" s="376">
        <f>SUM('5A. melléklet'!F95+'5B. melléklet'!F95)</f>
        <v>0</v>
      </c>
      <c r="G95" s="376">
        <f>SUM('5A. melléklet'!G95+'5B. melléklet'!G95)</f>
        <v>0</v>
      </c>
      <c r="H95" s="376">
        <f>SUM('5A. melléklet'!H95+'5B. melléklet'!H95)</f>
        <v>0</v>
      </c>
      <c r="I95" s="376">
        <f>SUM('5A. melléklet'!I95+'5B. melléklet'!I95)</f>
        <v>0</v>
      </c>
      <c r="J95" s="376">
        <f>SUM('5A. melléklet'!J95+'5B. melléklet'!J95)</f>
        <v>0</v>
      </c>
      <c r="K95" s="376">
        <f>SUM('5A. melléklet'!K95+'5B. melléklet'!K95)</f>
        <v>0</v>
      </c>
      <c r="L95" s="376">
        <f>SUM('5A. melléklet'!L95+'5B. melléklet'!L95)</f>
        <v>0</v>
      </c>
      <c r="M95" s="376">
        <f>SUM('5A. melléklet'!M95+'5B. melléklet'!M95)</f>
        <v>0</v>
      </c>
      <c r="N95" s="376">
        <f>SUM('5A. melléklet'!N95+'5B. melléklet'!N95)</f>
        <v>0</v>
      </c>
    </row>
    <row r="96" spans="1:14" x14ac:dyDescent="0.25">
      <c r="A96" s="108" t="s">
        <v>363</v>
      </c>
      <c r="B96" s="131" t="s">
        <v>364</v>
      </c>
      <c r="C96" s="376">
        <f>SUM('5A. melléklet'!C96+'5B. melléklet'!C96)</f>
        <v>0</v>
      </c>
      <c r="D96" s="376">
        <f>SUM('5A. melléklet'!D96+'5B. melléklet'!D96)</f>
        <v>0</v>
      </c>
      <c r="E96" s="376">
        <f>SUM('5A. melléklet'!E96+'5B. melléklet'!E96)</f>
        <v>0</v>
      </c>
      <c r="F96" s="376">
        <f>SUM('5A. melléklet'!F96+'5B. melléklet'!F96)</f>
        <v>0</v>
      </c>
      <c r="G96" s="376">
        <f>SUM('5A. melléklet'!G96+'5B. melléklet'!G96)</f>
        <v>0</v>
      </c>
      <c r="H96" s="376">
        <f>SUM('5A. melléklet'!H96+'5B. melléklet'!H96)</f>
        <v>0</v>
      </c>
      <c r="I96" s="376">
        <f>SUM('5A. melléklet'!I96+'5B. melléklet'!I96)</f>
        <v>0</v>
      </c>
      <c r="J96" s="376">
        <f>SUM('5A. melléklet'!J96+'5B. melléklet'!J96)</f>
        <v>0</v>
      </c>
      <c r="K96" s="376">
        <f>SUM('5A. melléklet'!K96+'5B. melléklet'!K96)</f>
        <v>0</v>
      </c>
      <c r="L96" s="376">
        <f>SUM('5A. melléklet'!L96+'5B. melléklet'!L96)</f>
        <v>0</v>
      </c>
      <c r="M96" s="376">
        <f>SUM('5A. melléklet'!M96+'5B. melléklet'!M96)</f>
        <v>0</v>
      </c>
      <c r="N96" s="376">
        <f>SUM('5A. melléklet'!N96+'5B. melléklet'!N96)</f>
        <v>0</v>
      </c>
    </row>
    <row r="97" spans="1:31" x14ac:dyDescent="0.25">
      <c r="A97" s="108" t="s">
        <v>626</v>
      </c>
      <c r="B97" s="131" t="s">
        <v>365</v>
      </c>
      <c r="C97" s="376">
        <f>SUM('5A. melléklet'!C97+'5B. melléklet'!C97)</f>
        <v>0</v>
      </c>
      <c r="D97" s="376">
        <f>SUM('5A. melléklet'!D97+'5B. melléklet'!D97)</f>
        <v>0</v>
      </c>
      <c r="E97" s="376">
        <f>SUM('5A. melléklet'!E97+'5B. melléklet'!E97)</f>
        <v>0</v>
      </c>
      <c r="F97" s="376">
        <f>SUM('5A. melléklet'!F97+'5B. melléklet'!F97)</f>
        <v>0</v>
      </c>
      <c r="G97" s="376">
        <f>SUM('5A. melléklet'!G97+'5B. melléklet'!G97)</f>
        <v>0</v>
      </c>
      <c r="H97" s="376">
        <f>SUM('5A. melléklet'!H97+'5B. melléklet'!H97)</f>
        <v>0</v>
      </c>
      <c r="I97" s="376">
        <f>SUM('5A. melléklet'!I97+'5B. melléklet'!I97)</f>
        <v>0</v>
      </c>
      <c r="J97" s="376">
        <f>SUM('5A. melléklet'!J97+'5B. melléklet'!J97)</f>
        <v>0</v>
      </c>
      <c r="K97" s="376">
        <f>SUM('5A. melléklet'!K97+'5B. melléklet'!K97)</f>
        <v>0</v>
      </c>
      <c r="L97" s="376">
        <f>SUM('5A. melléklet'!L97+'5B. melléklet'!L97)</f>
        <v>0</v>
      </c>
      <c r="M97" s="376">
        <f>SUM('5A. melléklet'!M97+'5B. melléklet'!M97)</f>
        <v>0</v>
      </c>
      <c r="N97" s="376">
        <f>SUM('5A. melléklet'!N97+'5B. melléklet'!N97)</f>
        <v>0</v>
      </c>
    </row>
    <row r="98" spans="1:31" x14ac:dyDescent="0.25">
      <c r="A98" s="120" t="s">
        <v>586</v>
      </c>
      <c r="B98" s="133" t="s">
        <v>366</v>
      </c>
      <c r="C98" s="313">
        <f>SUM('5A. melléklet'!C98+'5B. melléklet'!C98)</f>
        <v>0</v>
      </c>
      <c r="D98" s="313">
        <f>SUM('5A. melléklet'!D98+'5B. melléklet'!D98)</f>
        <v>0</v>
      </c>
      <c r="E98" s="313">
        <f>SUM('5A. melléklet'!E98+'5B. melléklet'!E98)</f>
        <v>0</v>
      </c>
      <c r="F98" s="313">
        <f>SUM('5A. melléklet'!F98+'5B. melléklet'!F98)</f>
        <v>0</v>
      </c>
      <c r="G98" s="313">
        <f>SUM('5A. melléklet'!G98+'5B. melléklet'!G98)</f>
        <v>0</v>
      </c>
      <c r="H98" s="313">
        <f>SUM('5A. melléklet'!H98+'5B. melléklet'!H98)</f>
        <v>0</v>
      </c>
      <c r="I98" s="313">
        <f>SUM('5A. melléklet'!I98+'5B. melléklet'!I98)</f>
        <v>0</v>
      </c>
      <c r="J98" s="313">
        <f>SUM('5A. melléklet'!J98+'5B. melléklet'!J98)</f>
        <v>0</v>
      </c>
      <c r="K98" s="313">
        <f>SUM('5A. melléklet'!K98+'5B. melléklet'!K98)</f>
        <v>0</v>
      </c>
      <c r="L98" s="313">
        <f>SUM('5A. melléklet'!L98+'5B. melléklet'!L98)</f>
        <v>0</v>
      </c>
      <c r="M98" s="313">
        <f>SUM('5A. melléklet'!M98+'5B. melléklet'!M98)</f>
        <v>0</v>
      </c>
      <c r="N98" s="313">
        <f>SUM('5A. melléklet'!N98+'5B. melléklet'!N98)</f>
        <v>0</v>
      </c>
    </row>
    <row r="99" spans="1:31" ht="15.75" x14ac:dyDescent="0.25">
      <c r="A99" s="123" t="s">
        <v>10</v>
      </c>
      <c r="B99" s="134"/>
      <c r="C99" s="377">
        <f>SUM('5A. melléklet'!C99+'5B. melléklet'!C99)</f>
        <v>4351000</v>
      </c>
      <c r="D99" s="377">
        <f>SUM('5A. melléklet'!D99+'5B. melléklet'!D99)</f>
        <v>14864626</v>
      </c>
      <c r="E99" s="377">
        <f>SUM('5A. melléklet'!E99+'5B. melléklet'!E99)</f>
        <v>14844625</v>
      </c>
      <c r="F99" s="377">
        <f>SUM('5A. melléklet'!F99+'5B. melléklet'!F99)</f>
        <v>0</v>
      </c>
      <c r="G99" s="377">
        <f>SUM('5A. melléklet'!G99+'5B. melléklet'!G99)</f>
        <v>0</v>
      </c>
      <c r="H99" s="377">
        <f>SUM('5A. melléklet'!H99+'5B. melléklet'!H99)</f>
        <v>0</v>
      </c>
      <c r="I99" s="377">
        <f>SUM('5A. melléklet'!I99+'5B. melléklet'!I99)</f>
        <v>0</v>
      </c>
      <c r="J99" s="377">
        <f>SUM('5A. melléklet'!J99+'5B. melléklet'!J99)</f>
        <v>0</v>
      </c>
      <c r="K99" s="377">
        <f>SUM('5A. melléklet'!K99+'5B. melléklet'!K99)</f>
        <v>0</v>
      </c>
      <c r="L99" s="377">
        <f>SUM('5A. melléklet'!L99+'5B. melléklet'!L99)</f>
        <v>4351000</v>
      </c>
      <c r="M99" s="377">
        <f>SUM('5A. melléklet'!M99+'5B. melléklet'!M99)</f>
        <v>14864626</v>
      </c>
      <c r="N99" s="377">
        <f>SUM('5A. melléklet'!N99+'5B. melléklet'!N99)</f>
        <v>14844625</v>
      </c>
    </row>
    <row r="100" spans="1:31" ht="15.75" x14ac:dyDescent="0.25">
      <c r="A100" s="126" t="s">
        <v>634</v>
      </c>
      <c r="B100" s="135" t="s">
        <v>367</v>
      </c>
      <c r="C100" s="378">
        <f>SUM('5A. melléklet'!C100+'5B. melléklet'!C100)</f>
        <v>83775168</v>
      </c>
      <c r="D100" s="378">
        <f>SUM('5A. melléklet'!D100+'5B. melléklet'!D100)</f>
        <v>95545000</v>
      </c>
      <c r="E100" s="378">
        <v>78466405</v>
      </c>
      <c r="F100" s="378">
        <f>SUM('5A. melléklet'!F100+'5B. melléklet'!F100)</f>
        <v>0</v>
      </c>
      <c r="G100" s="378">
        <f>SUM('5A. melléklet'!G100+'5B. melléklet'!G100)</f>
        <v>0</v>
      </c>
      <c r="H100" s="378">
        <f>SUM('5A. melléklet'!H100+'5B. melléklet'!H100)</f>
        <v>0</v>
      </c>
      <c r="I100" s="378">
        <f>SUM('5A. melléklet'!I100+'5B. melléklet'!I100)</f>
        <v>0</v>
      </c>
      <c r="J100" s="378">
        <f>SUM('5A. melléklet'!J100+'5B. melléklet'!J100)</f>
        <v>0</v>
      </c>
      <c r="K100" s="378">
        <f>SUM('5A. melléklet'!K100+'5B. melléklet'!K100)</f>
        <v>0</v>
      </c>
      <c r="L100" s="378">
        <f>SUM('5A. melléklet'!L100+'5B. melléklet'!L100)</f>
        <v>83775168</v>
      </c>
      <c r="M100" s="378">
        <f>SUM('5A. melléklet'!M100+'5B. melléklet'!M100)</f>
        <v>95545000</v>
      </c>
      <c r="N100" s="378">
        <f>SUM('5A. melléklet'!N100+'5B. melléklet'!N100)</f>
        <v>78466405</v>
      </c>
    </row>
    <row r="101" spans="1:31" x14ac:dyDescent="0.25">
      <c r="A101" s="108" t="s">
        <v>627</v>
      </c>
      <c r="B101" s="136" t="s">
        <v>368</v>
      </c>
      <c r="C101" s="412"/>
      <c r="D101" s="413"/>
      <c r="E101" s="414"/>
      <c r="F101" s="415"/>
      <c r="G101" s="416"/>
      <c r="H101" s="417"/>
      <c r="I101" s="418"/>
      <c r="J101" s="416"/>
      <c r="K101" s="419"/>
      <c r="L101" s="420"/>
      <c r="M101" s="413"/>
      <c r="N101" s="312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6"/>
      <c r="AE101" s="16"/>
    </row>
    <row r="102" spans="1:31" x14ac:dyDescent="0.25">
      <c r="A102" s="108" t="s">
        <v>371</v>
      </c>
      <c r="B102" s="136" t="s">
        <v>372</v>
      </c>
      <c r="C102" s="412"/>
      <c r="D102" s="413"/>
      <c r="E102" s="414"/>
      <c r="F102" s="415"/>
      <c r="G102" s="416"/>
      <c r="H102" s="417"/>
      <c r="I102" s="418"/>
      <c r="J102" s="416"/>
      <c r="K102" s="419"/>
      <c r="L102" s="420"/>
      <c r="M102" s="413"/>
      <c r="N102" s="312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6"/>
      <c r="AE102" s="16"/>
    </row>
    <row r="103" spans="1:31" x14ac:dyDescent="0.25">
      <c r="A103" s="108" t="s">
        <v>628</v>
      </c>
      <c r="B103" s="136" t="s">
        <v>373</v>
      </c>
      <c r="C103" s="412"/>
      <c r="D103" s="413"/>
      <c r="E103" s="414"/>
      <c r="F103" s="415"/>
      <c r="G103" s="416"/>
      <c r="H103" s="417"/>
      <c r="I103" s="418"/>
      <c r="J103" s="416"/>
      <c r="K103" s="419"/>
      <c r="L103" s="420"/>
      <c r="M103" s="413"/>
      <c r="N103" s="312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6"/>
      <c r="AE103" s="16"/>
    </row>
    <row r="104" spans="1:31" x14ac:dyDescent="0.25">
      <c r="A104" s="109" t="s">
        <v>591</v>
      </c>
      <c r="B104" s="137" t="s">
        <v>375</v>
      </c>
      <c r="C104" s="412"/>
      <c r="D104" s="413"/>
      <c r="E104" s="414"/>
      <c r="F104" s="421"/>
      <c r="G104" s="422"/>
      <c r="H104" s="423"/>
      <c r="I104" s="424"/>
      <c r="J104" s="422"/>
      <c r="K104" s="425"/>
      <c r="L104" s="420"/>
      <c r="M104" s="413"/>
      <c r="N104" s="312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E104" s="16"/>
    </row>
    <row r="105" spans="1:31" x14ac:dyDescent="0.25">
      <c r="A105" s="110" t="s">
        <v>629</v>
      </c>
      <c r="B105" s="136" t="s">
        <v>376</v>
      </c>
      <c r="C105" s="412"/>
      <c r="D105" s="413"/>
      <c r="E105" s="414"/>
      <c r="F105" s="426"/>
      <c r="G105" s="427"/>
      <c r="H105" s="428"/>
      <c r="I105" s="429"/>
      <c r="J105" s="427"/>
      <c r="K105" s="430"/>
      <c r="L105" s="420"/>
      <c r="M105" s="413"/>
      <c r="N105" s="312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6"/>
      <c r="AE105" s="16"/>
    </row>
    <row r="106" spans="1:31" x14ac:dyDescent="0.25">
      <c r="A106" s="110" t="s">
        <v>597</v>
      </c>
      <c r="B106" s="136" t="s">
        <v>379</v>
      </c>
      <c r="C106" s="412"/>
      <c r="D106" s="413"/>
      <c r="E106" s="414"/>
      <c r="F106" s="426"/>
      <c r="G106" s="427"/>
      <c r="H106" s="428"/>
      <c r="I106" s="429"/>
      <c r="J106" s="427"/>
      <c r="K106" s="430"/>
      <c r="L106" s="420"/>
      <c r="M106" s="413"/>
      <c r="N106" s="312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6"/>
      <c r="AE106" s="16"/>
    </row>
    <row r="107" spans="1:31" x14ac:dyDescent="0.25">
      <c r="A107" s="108" t="s">
        <v>380</v>
      </c>
      <c r="B107" s="136" t="s">
        <v>381</v>
      </c>
      <c r="C107" s="412"/>
      <c r="D107" s="413"/>
      <c r="E107" s="414"/>
      <c r="F107" s="415"/>
      <c r="G107" s="416"/>
      <c r="H107" s="417"/>
      <c r="I107" s="418"/>
      <c r="J107" s="416"/>
      <c r="K107" s="419"/>
      <c r="L107" s="420"/>
      <c r="M107" s="413"/>
      <c r="N107" s="312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6"/>
      <c r="AE107" s="16"/>
    </row>
    <row r="108" spans="1:31" x14ac:dyDescent="0.25">
      <c r="A108" s="108" t="s">
        <v>630</v>
      </c>
      <c r="B108" s="136" t="s">
        <v>382</v>
      </c>
      <c r="C108" s="412"/>
      <c r="D108" s="413"/>
      <c r="E108" s="414"/>
      <c r="F108" s="415"/>
      <c r="G108" s="416"/>
      <c r="H108" s="417"/>
      <c r="I108" s="418"/>
      <c r="J108" s="416"/>
      <c r="K108" s="419"/>
      <c r="L108" s="420"/>
      <c r="M108" s="413"/>
      <c r="N108" s="312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6"/>
      <c r="AE108" s="16"/>
    </row>
    <row r="109" spans="1:31" x14ac:dyDescent="0.25">
      <c r="A109" s="111" t="s">
        <v>594</v>
      </c>
      <c r="B109" s="137" t="s">
        <v>383</v>
      </c>
      <c r="C109" s="412"/>
      <c r="D109" s="413"/>
      <c r="E109" s="414"/>
      <c r="F109" s="431"/>
      <c r="G109" s="432"/>
      <c r="H109" s="433"/>
      <c r="I109" s="434"/>
      <c r="J109" s="432"/>
      <c r="K109" s="435"/>
      <c r="L109" s="420"/>
      <c r="M109" s="413"/>
      <c r="N109" s="312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6"/>
      <c r="AE109" s="16"/>
    </row>
    <row r="110" spans="1:31" x14ac:dyDescent="0.25">
      <c r="A110" s="110" t="s">
        <v>384</v>
      </c>
      <c r="B110" s="136" t="s">
        <v>385</v>
      </c>
      <c r="C110" s="412"/>
      <c r="D110" s="413"/>
      <c r="E110" s="414"/>
      <c r="F110" s="426"/>
      <c r="G110" s="427"/>
      <c r="H110" s="428"/>
      <c r="I110" s="429"/>
      <c r="J110" s="427"/>
      <c r="K110" s="430"/>
      <c r="L110" s="420"/>
      <c r="M110" s="413"/>
      <c r="N110" s="312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6"/>
      <c r="AE110" s="16"/>
    </row>
    <row r="111" spans="1:31" x14ac:dyDescent="0.25">
      <c r="A111" s="110" t="s">
        <v>386</v>
      </c>
      <c r="B111" s="136" t="s">
        <v>387</v>
      </c>
      <c r="C111" s="412">
        <f>SUM('5A. melléklet'!C111)</f>
        <v>1265953</v>
      </c>
      <c r="D111" s="412">
        <f>SUM('5A. melléklet'!D111)</f>
        <v>1265953</v>
      </c>
      <c r="E111" s="412">
        <f>SUM('5A. melléklet'!E111)</f>
        <v>1265953</v>
      </c>
      <c r="F111" s="412">
        <f>SUM('5A. melléklet'!F111)</f>
        <v>0</v>
      </c>
      <c r="G111" s="412">
        <f>SUM('5A. melléklet'!G111)</f>
        <v>0</v>
      </c>
      <c r="H111" s="412">
        <f>SUM('5A. melléklet'!H111)</f>
        <v>0</v>
      </c>
      <c r="I111" s="412">
        <f>SUM('5A. melléklet'!I111)</f>
        <v>0</v>
      </c>
      <c r="J111" s="412">
        <f>SUM('5A. melléklet'!J111)</f>
        <v>0</v>
      </c>
      <c r="K111" s="412">
        <f>SUM('5A. melléklet'!K111)</f>
        <v>0</v>
      </c>
      <c r="L111" s="412">
        <f>SUM('5A. melléklet'!L111)</f>
        <v>1265953</v>
      </c>
      <c r="M111" s="412">
        <f>SUM('5A. melléklet'!M111)</f>
        <v>1265953</v>
      </c>
      <c r="N111" s="412">
        <f>SUM('5A. melléklet'!N111)</f>
        <v>1265953</v>
      </c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6"/>
      <c r="AE111" s="16"/>
    </row>
    <row r="112" spans="1:31" x14ac:dyDescent="0.25">
      <c r="A112" s="111" t="s">
        <v>388</v>
      </c>
      <c r="B112" s="137" t="s">
        <v>389</v>
      </c>
      <c r="C112" s="443"/>
      <c r="D112" s="443"/>
      <c r="E112" s="443"/>
      <c r="F112" s="443">
        <f>SUM('5A. melléklet'!F112)</f>
        <v>0</v>
      </c>
      <c r="G112" s="443">
        <f>SUM('5A. melléklet'!G112)</f>
        <v>0</v>
      </c>
      <c r="H112" s="443">
        <f>SUM('5A. melléklet'!H112)</f>
        <v>0</v>
      </c>
      <c r="I112" s="443">
        <f>SUM('5A. melléklet'!I112)</f>
        <v>0</v>
      </c>
      <c r="J112" s="443">
        <f>SUM('5A. melléklet'!J112)</f>
        <v>0</v>
      </c>
      <c r="K112" s="443">
        <f>SUM('5A. melléklet'!K112)</f>
        <v>0</v>
      </c>
      <c r="L112" s="443"/>
      <c r="M112" s="443"/>
      <c r="N112" s="443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6"/>
      <c r="AE112" s="16"/>
    </row>
    <row r="113" spans="1:31" x14ac:dyDescent="0.25">
      <c r="A113" s="110" t="s">
        <v>390</v>
      </c>
      <c r="B113" s="136" t="s">
        <v>391</v>
      </c>
      <c r="C113" s="412">
        <f>SUM('5A. melléklet'!C113)</f>
        <v>0</v>
      </c>
      <c r="D113" s="412">
        <f>SUM('5A. melléklet'!D113)</f>
        <v>0</v>
      </c>
      <c r="E113" s="412">
        <f>SUM('5A. melléklet'!E113)</f>
        <v>0</v>
      </c>
      <c r="F113" s="412">
        <f>SUM('5A. melléklet'!F113)</f>
        <v>0</v>
      </c>
      <c r="G113" s="412">
        <f>SUM('5A. melléklet'!G113)</f>
        <v>0</v>
      </c>
      <c r="H113" s="412">
        <f>SUM('5A. melléklet'!H113)</f>
        <v>0</v>
      </c>
      <c r="I113" s="412">
        <f>SUM('5A. melléklet'!I113)</f>
        <v>0</v>
      </c>
      <c r="J113" s="412">
        <f>SUM('5A. melléklet'!J113)</f>
        <v>0</v>
      </c>
      <c r="K113" s="412">
        <f>SUM('5A. melléklet'!K113)</f>
        <v>0</v>
      </c>
      <c r="L113" s="412"/>
      <c r="M113" s="412"/>
      <c r="N113" s="412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6"/>
      <c r="AE113" s="16"/>
    </row>
    <row r="114" spans="1:31" x14ac:dyDescent="0.25">
      <c r="A114" s="110" t="s">
        <v>392</v>
      </c>
      <c r="B114" s="136" t="s">
        <v>393</v>
      </c>
      <c r="C114" s="412">
        <f>SUM('5A. melléklet'!C114)</f>
        <v>0</v>
      </c>
      <c r="D114" s="412">
        <f>SUM('5A. melléklet'!D114)</f>
        <v>0</v>
      </c>
      <c r="E114" s="412">
        <f>SUM('5A. melléklet'!E114)</f>
        <v>0</v>
      </c>
      <c r="F114" s="412">
        <f>SUM('5A. melléklet'!F114)</f>
        <v>0</v>
      </c>
      <c r="G114" s="412">
        <f>SUM('5A. melléklet'!G114)</f>
        <v>0</v>
      </c>
      <c r="H114" s="412">
        <f>SUM('5A. melléklet'!H114)</f>
        <v>0</v>
      </c>
      <c r="I114" s="412">
        <f>SUM('5A. melléklet'!I114)</f>
        <v>0</v>
      </c>
      <c r="J114" s="412">
        <f>SUM('5A. melléklet'!J114)</f>
        <v>0</v>
      </c>
      <c r="K114" s="412">
        <f>SUM('5A. melléklet'!K114)</f>
        <v>0</v>
      </c>
      <c r="L114" s="412"/>
      <c r="M114" s="412"/>
      <c r="N114" s="412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6"/>
      <c r="AE114" s="16"/>
    </row>
    <row r="115" spans="1:31" x14ac:dyDescent="0.25">
      <c r="A115" s="110" t="s">
        <v>394</v>
      </c>
      <c r="B115" s="136" t="s">
        <v>395</v>
      </c>
      <c r="C115" s="412">
        <f>SUM('5A. melléklet'!C115)</f>
        <v>0</v>
      </c>
      <c r="D115" s="412">
        <f>SUM('5A. melléklet'!D115)</f>
        <v>0</v>
      </c>
      <c r="E115" s="412">
        <f>SUM('5A. melléklet'!E115)</f>
        <v>0</v>
      </c>
      <c r="F115" s="412">
        <f>SUM('5A. melléklet'!F115)</f>
        <v>0</v>
      </c>
      <c r="G115" s="412">
        <f>SUM('5A. melléklet'!G115)</f>
        <v>0</v>
      </c>
      <c r="H115" s="412">
        <f>SUM('5A. melléklet'!H115)</f>
        <v>0</v>
      </c>
      <c r="I115" s="412">
        <f>SUM('5A. melléklet'!I115)</f>
        <v>0</v>
      </c>
      <c r="J115" s="412">
        <f>SUM('5A. melléklet'!J115)</f>
        <v>0</v>
      </c>
      <c r="K115" s="412">
        <f>SUM('5A. melléklet'!K115)</f>
        <v>0</v>
      </c>
      <c r="L115" s="412"/>
      <c r="M115" s="412"/>
      <c r="N115" s="412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6"/>
      <c r="AE115" s="16"/>
    </row>
    <row r="116" spans="1:31" x14ac:dyDescent="0.25">
      <c r="A116" s="127" t="s">
        <v>595</v>
      </c>
      <c r="B116" s="138" t="s">
        <v>396</v>
      </c>
      <c r="C116" s="443"/>
      <c r="D116" s="443"/>
      <c r="E116" s="443"/>
      <c r="F116" s="443">
        <f>SUM('5A. melléklet'!F116)</f>
        <v>0</v>
      </c>
      <c r="G116" s="443">
        <f>SUM('5A. melléklet'!G116)</f>
        <v>0</v>
      </c>
      <c r="H116" s="443">
        <f>SUM('5A. melléklet'!H116)</f>
        <v>0</v>
      </c>
      <c r="I116" s="443">
        <f>SUM('5A. melléklet'!I116)</f>
        <v>0</v>
      </c>
      <c r="J116" s="443">
        <f>SUM('5A. melléklet'!J116)</f>
        <v>0</v>
      </c>
      <c r="K116" s="443">
        <f>SUM('5A. melléklet'!K116)</f>
        <v>0</v>
      </c>
      <c r="L116" s="443"/>
      <c r="M116" s="443"/>
      <c r="N116" s="443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6"/>
      <c r="AE116" s="16"/>
    </row>
    <row r="117" spans="1:31" x14ac:dyDescent="0.25">
      <c r="A117" s="110" t="s">
        <v>397</v>
      </c>
      <c r="B117" s="136" t="s">
        <v>398</v>
      </c>
      <c r="C117" s="412">
        <f>SUM('5A. melléklet'!C117)</f>
        <v>0</v>
      </c>
      <c r="D117" s="412">
        <f>SUM('5A. melléklet'!D117)</f>
        <v>0</v>
      </c>
      <c r="E117" s="412">
        <f>SUM('5A. melléklet'!E117)</f>
        <v>0</v>
      </c>
      <c r="F117" s="412">
        <f>SUM('5A. melléklet'!F117)</f>
        <v>0</v>
      </c>
      <c r="G117" s="412">
        <f>SUM('5A. melléklet'!G117)</f>
        <v>0</v>
      </c>
      <c r="H117" s="412">
        <f>SUM('5A. melléklet'!H117)</f>
        <v>0</v>
      </c>
      <c r="I117" s="412">
        <f>SUM('5A. melléklet'!I117)</f>
        <v>0</v>
      </c>
      <c r="J117" s="412">
        <f>SUM('5A. melléklet'!J117)</f>
        <v>0</v>
      </c>
      <c r="K117" s="412">
        <f>SUM('5A. melléklet'!K117)</f>
        <v>0</v>
      </c>
      <c r="L117" s="412">
        <f>SUM('5A. melléklet'!L117)</f>
        <v>0</v>
      </c>
      <c r="M117" s="412">
        <f>SUM('5A. melléklet'!M117)</f>
        <v>0</v>
      </c>
      <c r="N117" s="412">
        <f>SUM('5A. melléklet'!N117)</f>
        <v>0</v>
      </c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6"/>
      <c r="AE117" s="16"/>
    </row>
    <row r="118" spans="1:31" x14ac:dyDescent="0.25">
      <c r="A118" s="108" t="s">
        <v>399</v>
      </c>
      <c r="B118" s="136" t="s">
        <v>400</v>
      </c>
      <c r="C118" s="412">
        <f>SUM('5A. melléklet'!C118)</f>
        <v>0</v>
      </c>
      <c r="D118" s="412">
        <f>SUM('5A. melléklet'!D118)</f>
        <v>0</v>
      </c>
      <c r="E118" s="412">
        <f>SUM('5A. melléklet'!E118)</f>
        <v>0</v>
      </c>
      <c r="F118" s="412">
        <f>SUM('5A. melléklet'!F118)</f>
        <v>0</v>
      </c>
      <c r="G118" s="412">
        <f>SUM('5A. melléklet'!G118)</f>
        <v>0</v>
      </c>
      <c r="H118" s="412">
        <f>SUM('5A. melléklet'!H118)</f>
        <v>0</v>
      </c>
      <c r="I118" s="412">
        <f>SUM('5A. melléklet'!I118)</f>
        <v>0</v>
      </c>
      <c r="J118" s="412">
        <f>SUM('5A. melléklet'!J118)</f>
        <v>0</v>
      </c>
      <c r="K118" s="412">
        <f>SUM('5A. melléklet'!K118)</f>
        <v>0</v>
      </c>
      <c r="L118" s="412">
        <f>SUM('5A. melléklet'!L118)</f>
        <v>0</v>
      </c>
      <c r="M118" s="412">
        <f>SUM('5A. melléklet'!M118)</f>
        <v>0</v>
      </c>
      <c r="N118" s="412">
        <f>SUM('5A. melléklet'!N118)</f>
        <v>0</v>
      </c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6"/>
      <c r="AE118" s="16"/>
    </row>
    <row r="119" spans="1:31" x14ac:dyDescent="0.25">
      <c r="A119" s="110" t="s">
        <v>631</v>
      </c>
      <c r="B119" s="136" t="s">
        <v>401</v>
      </c>
      <c r="C119" s="412">
        <f>SUM('5A. melléklet'!C119)</f>
        <v>0</v>
      </c>
      <c r="D119" s="412">
        <f>SUM('5A. melléklet'!D119)</f>
        <v>0</v>
      </c>
      <c r="E119" s="412">
        <f>SUM('5A. melléklet'!E119)</f>
        <v>0</v>
      </c>
      <c r="F119" s="412">
        <f>SUM('5A. melléklet'!F119)</f>
        <v>0</v>
      </c>
      <c r="G119" s="412">
        <f>SUM('5A. melléklet'!G119)</f>
        <v>0</v>
      </c>
      <c r="H119" s="412">
        <f>SUM('5A. melléklet'!H119)</f>
        <v>0</v>
      </c>
      <c r="I119" s="412">
        <f>SUM('5A. melléklet'!I119)</f>
        <v>0</v>
      </c>
      <c r="J119" s="412">
        <f>SUM('5A. melléklet'!J119)</f>
        <v>0</v>
      </c>
      <c r="K119" s="412">
        <f>SUM('5A. melléklet'!K119)</f>
        <v>0</v>
      </c>
      <c r="L119" s="412">
        <f>SUM('5A. melléklet'!L119)</f>
        <v>0</v>
      </c>
      <c r="M119" s="412">
        <f>SUM('5A. melléklet'!M119)</f>
        <v>0</v>
      </c>
      <c r="N119" s="412">
        <f>SUM('5A. melléklet'!N119)</f>
        <v>0</v>
      </c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6"/>
      <c r="AE119" s="16"/>
    </row>
    <row r="120" spans="1:31" x14ac:dyDescent="0.25">
      <c r="A120" s="110" t="s">
        <v>600</v>
      </c>
      <c r="B120" s="136" t="s">
        <v>402</v>
      </c>
      <c r="C120" s="412">
        <f>SUM('5A. melléklet'!C120)</f>
        <v>0</v>
      </c>
      <c r="D120" s="412">
        <f>SUM('5A. melléklet'!D120)</f>
        <v>0</v>
      </c>
      <c r="E120" s="412">
        <f>SUM('5A. melléklet'!E120)</f>
        <v>0</v>
      </c>
      <c r="F120" s="412">
        <f>SUM('5A. melléklet'!F120)</f>
        <v>0</v>
      </c>
      <c r="G120" s="412">
        <f>SUM('5A. melléklet'!G120)</f>
        <v>0</v>
      </c>
      <c r="H120" s="412">
        <f>SUM('5A. melléklet'!H120)</f>
        <v>0</v>
      </c>
      <c r="I120" s="412">
        <f>SUM('5A. melléklet'!I120)</f>
        <v>0</v>
      </c>
      <c r="J120" s="412">
        <f>SUM('5A. melléklet'!J120)</f>
        <v>0</v>
      </c>
      <c r="K120" s="412">
        <f>SUM('5A. melléklet'!K120)</f>
        <v>0</v>
      </c>
      <c r="L120" s="412">
        <f>SUM('5A. melléklet'!L120)</f>
        <v>0</v>
      </c>
      <c r="M120" s="412">
        <f>SUM('5A. melléklet'!M120)</f>
        <v>0</v>
      </c>
      <c r="N120" s="412">
        <f>SUM('5A. melléklet'!N120)</f>
        <v>0</v>
      </c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6"/>
      <c r="AE120" s="16"/>
    </row>
    <row r="121" spans="1:31" x14ac:dyDescent="0.25">
      <c r="A121" s="127" t="s">
        <v>601</v>
      </c>
      <c r="B121" s="138" t="s">
        <v>406</v>
      </c>
      <c r="C121" s="412">
        <f>SUM('5A. melléklet'!C121)</f>
        <v>0</v>
      </c>
      <c r="D121" s="412">
        <f>SUM('5A. melléklet'!D121)</f>
        <v>0</v>
      </c>
      <c r="E121" s="412">
        <f>SUM('5A. melléklet'!E121)</f>
        <v>0</v>
      </c>
      <c r="F121" s="412">
        <f>SUM('5A. melléklet'!F121)</f>
        <v>0</v>
      </c>
      <c r="G121" s="412">
        <f>SUM('5A. melléklet'!G121)</f>
        <v>0</v>
      </c>
      <c r="H121" s="412">
        <f>SUM('5A. melléklet'!H121)</f>
        <v>0</v>
      </c>
      <c r="I121" s="412">
        <f>SUM('5A. melléklet'!I121)</f>
        <v>0</v>
      </c>
      <c r="J121" s="412">
        <f>SUM('5A. melléklet'!J121)</f>
        <v>0</v>
      </c>
      <c r="K121" s="412">
        <f>SUM('5A. melléklet'!K121)</f>
        <v>0</v>
      </c>
      <c r="L121" s="412">
        <f>SUM('5A. melléklet'!L121)</f>
        <v>0</v>
      </c>
      <c r="M121" s="412">
        <f>SUM('5A. melléklet'!M121)</f>
        <v>0</v>
      </c>
      <c r="N121" s="412">
        <f>SUM('5A. melléklet'!N121)</f>
        <v>0</v>
      </c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6"/>
      <c r="AE121" s="16"/>
    </row>
    <row r="122" spans="1:31" x14ac:dyDescent="0.25">
      <c r="A122" s="108" t="s">
        <v>407</v>
      </c>
      <c r="B122" s="136" t="s">
        <v>408</v>
      </c>
      <c r="C122" s="412">
        <f>SUM('5A. melléklet'!C122)</f>
        <v>0</v>
      </c>
      <c r="D122" s="412">
        <f>SUM('5A. melléklet'!D122)</f>
        <v>0</v>
      </c>
      <c r="E122" s="412">
        <f>SUM('5A. melléklet'!E122)</f>
        <v>0</v>
      </c>
      <c r="F122" s="412">
        <f>SUM('5A. melléklet'!F122)</f>
        <v>0</v>
      </c>
      <c r="G122" s="412">
        <f>SUM('5A. melléklet'!G122)</f>
        <v>0</v>
      </c>
      <c r="H122" s="412">
        <f>SUM('5A. melléklet'!H122)</f>
        <v>0</v>
      </c>
      <c r="I122" s="412">
        <f>SUM('5A. melléklet'!I122)</f>
        <v>0</v>
      </c>
      <c r="J122" s="412">
        <f>SUM('5A. melléklet'!J122)</f>
        <v>0</v>
      </c>
      <c r="K122" s="412">
        <f>SUM('5A. melléklet'!K122)</f>
        <v>0</v>
      </c>
      <c r="L122" s="412">
        <f>SUM('5A. melléklet'!L122)</f>
        <v>0</v>
      </c>
      <c r="M122" s="412">
        <f>SUM('5A. melléklet'!M122)</f>
        <v>0</v>
      </c>
      <c r="N122" s="412">
        <f>SUM('5A. melléklet'!N122)</f>
        <v>0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6"/>
      <c r="AE122" s="16"/>
    </row>
    <row r="123" spans="1:31" ht="15.75" x14ac:dyDescent="0.25">
      <c r="A123" s="128" t="s">
        <v>635</v>
      </c>
      <c r="B123" s="139" t="s">
        <v>409</v>
      </c>
      <c r="C123" s="436">
        <f>SUM(C116+C121+C122)</f>
        <v>0</v>
      </c>
      <c r="D123" s="436">
        <f t="shared" ref="D123:N123" si="0">SUM(D116+D121+D122)</f>
        <v>0</v>
      </c>
      <c r="E123" s="436">
        <f t="shared" si="0"/>
        <v>0</v>
      </c>
      <c r="F123" s="436">
        <f t="shared" si="0"/>
        <v>0</v>
      </c>
      <c r="G123" s="436">
        <f t="shared" si="0"/>
        <v>0</v>
      </c>
      <c r="H123" s="436">
        <f t="shared" si="0"/>
        <v>0</v>
      </c>
      <c r="I123" s="436">
        <f t="shared" si="0"/>
        <v>0</v>
      </c>
      <c r="J123" s="436">
        <f t="shared" si="0"/>
        <v>0</v>
      </c>
      <c r="K123" s="436">
        <f t="shared" si="0"/>
        <v>0</v>
      </c>
      <c r="L123" s="436">
        <f t="shared" si="0"/>
        <v>0</v>
      </c>
      <c r="M123" s="436">
        <f t="shared" si="0"/>
        <v>0</v>
      </c>
      <c r="N123" s="436">
        <f t="shared" si="0"/>
        <v>0</v>
      </c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6"/>
      <c r="AE123" s="16"/>
    </row>
    <row r="124" spans="1:31" ht="15.75" x14ac:dyDescent="0.25">
      <c r="A124" s="129" t="s">
        <v>671</v>
      </c>
      <c r="B124" s="140"/>
      <c r="C124" s="437">
        <f>C111+C100</f>
        <v>85041121</v>
      </c>
      <c r="D124" s="437">
        <f>D111+D100</f>
        <v>96810953</v>
      </c>
      <c r="E124" s="437">
        <v>79732358</v>
      </c>
      <c r="F124" s="437">
        <f t="shared" ref="F124:K124" si="1">SUM(F100+F123)</f>
        <v>0</v>
      </c>
      <c r="G124" s="437">
        <f t="shared" si="1"/>
        <v>0</v>
      </c>
      <c r="H124" s="437">
        <f t="shared" si="1"/>
        <v>0</v>
      </c>
      <c r="I124" s="437">
        <f t="shared" si="1"/>
        <v>0</v>
      </c>
      <c r="J124" s="437">
        <f t="shared" si="1"/>
        <v>0</v>
      </c>
      <c r="K124" s="437">
        <f t="shared" si="1"/>
        <v>0</v>
      </c>
      <c r="L124" s="437">
        <f>L111+L100</f>
        <v>85041121</v>
      </c>
      <c r="M124" s="437">
        <f>M111+M100</f>
        <v>96810953</v>
      </c>
      <c r="N124" s="437">
        <f>N111+N100</f>
        <v>79732358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31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2:31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2:31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2:31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2:31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2:31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2:31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2:31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2:31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2:31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2:31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2:31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2:31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2:31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2:31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2:31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</row>
    <row r="144" spans="2:31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2:31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</row>
    <row r="146" spans="2:31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2:31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</row>
    <row r="148" spans="2:31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</row>
    <row r="149" spans="2:31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</row>
    <row r="150" spans="2:31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</row>
    <row r="151" spans="2:31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</row>
    <row r="152" spans="2:31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2:31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</row>
    <row r="154" spans="2:31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</row>
    <row r="155" spans="2:31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</row>
    <row r="156" spans="2:31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</row>
    <row r="157" spans="2:31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2:31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2:31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2:31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</row>
    <row r="161" spans="2:31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</row>
    <row r="162" spans="2:31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2:31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</row>
    <row r="164" spans="2:31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  <row r="165" spans="2:31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</row>
    <row r="166" spans="2:31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</row>
    <row r="167" spans="2:31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</row>
    <row r="168" spans="2:31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2:31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</row>
    <row r="170" spans="2:31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</row>
    <row r="171" spans="2:31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</row>
    <row r="172" spans="2:31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</row>
    <row r="173" spans="2:31" x14ac:dyDescent="0.2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AE173"/>
  <sheetViews>
    <sheetView zoomScale="80" zoomScaleNormal="80" workbookViewId="0">
      <selection sqref="A1:N1"/>
    </sheetView>
  </sheetViews>
  <sheetFormatPr defaultRowHeight="15" x14ac:dyDescent="0.25"/>
  <cols>
    <col min="1" max="1" width="83.42578125" customWidth="1"/>
    <col min="3" max="3" width="26.42578125" bestFit="1" customWidth="1"/>
    <col min="4" max="4" width="26.28515625" bestFit="1" customWidth="1"/>
    <col min="5" max="5" width="25" bestFit="1" customWidth="1"/>
    <col min="6" max="6" width="10.28515625" bestFit="1" customWidth="1"/>
    <col min="7" max="7" width="12.7109375" customWidth="1"/>
    <col min="8" max="8" width="15.28515625" customWidth="1"/>
    <col min="9" max="9" width="10.28515625" customWidth="1"/>
    <col min="10" max="10" width="10" customWidth="1"/>
    <col min="11" max="11" width="10.140625" customWidth="1"/>
    <col min="12" max="12" width="26.42578125" bestFit="1" customWidth="1"/>
    <col min="13" max="13" width="26.28515625" bestFit="1" customWidth="1"/>
    <col min="14" max="14" width="25" bestFit="1" customWidth="1"/>
  </cols>
  <sheetData>
    <row r="1" spans="1:14" x14ac:dyDescent="0.25">
      <c r="A1" s="495" t="s">
        <v>814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4" ht="21" customHeight="1" x14ac:dyDescent="0.25">
      <c r="A2" s="491" t="s">
        <v>802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6"/>
      <c r="M2" s="497"/>
      <c r="N2" s="497"/>
    </row>
    <row r="3" spans="1:14" ht="18.75" customHeight="1" x14ac:dyDescent="0.25">
      <c r="A3" s="493" t="s">
        <v>758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6"/>
      <c r="M3" s="497"/>
      <c r="N3" s="497"/>
    </row>
    <row r="4" spans="1:14" ht="18" x14ac:dyDescent="0.25">
      <c r="A4" s="25"/>
    </row>
    <row r="5" spans="1:14" ht="18" x14ac:dyDescent="0.25">
      <c r="A5" s="73" t="s">
        <v>573</v>
      </c>
    </row>
    <row r="6" spans="1:14" ht="25.5" customHeight="1" x14ac:dyDescent="0.25">
      <c r="A6" s="498" t="s">
        <v>230</v>
      </c>
      <c r="B6" s="500" t="s">
        <v>231</v>
      </c>
      <c r="C6" s="513" t="s">
        <v>12</v>
      </c>
      <c r="D6" s="514"/>
      <c r="E6" s="514"/>
      <c r="F6" s="515" t="s">
        <v>13</v>
      </c>
      <c r="G6" s="514"/>
      <c r="H6" s="516"/>
      <c r="I6" s="513" t="s">
        <v>14</v>
      </c>
      <c r="J6" s="514"/>
      <c r="K6" s="514"/>
      <c r="L6" s="505" t="s">
        <v>75</v>
      </c>
      <c r="M6" s="517"/>
      <c r="N6" s="518"/>
    </row>
    <row r="7" spans="1:14" ht="26.25" x14ac:dyDescent="0.25">
      <c r="A7" s="511"/>
      <c r="B7" s="512"/>
      <c r="C7" s="84" t="s">
        <v>77</v>
      </c>
      <c r="D7" s="3" t="s">
        <v>98</v>
      </c>
      <c r="E7" s="75" t="s">
        <v>99</v>
      </c>
      <c r="F7" s="90" t="s">
        <v>77</v>
      </c>
      <c r="G7" s="3" t="s">
        <v>98</v>
      </c>
      <c r="H7" s="91" t="s">
        <v>99</v>
      </c>
      <c r="I7" s="84" t="s">
        <v>77</v>
      </c>
      <c r="J7" s="3" t="s">
        <v>98</v>
      </c>
      <c r="K7" s="75" t="s">
        <v>99</v>
      </c>
      <c r="L7" s="90" t="s">
        <v>77</v>
      </c>
      <c r="M7" s="3" t="s">
        <v>98</v>
      </c>
      <c r="N7" s="91" t="s">
        <v>99</v>
      </c>
    </row>
    <row r="8" spans="1:14" x14ac:dyDescent="0.25">
      <c r="A8" s="113" t="s">
        <v>232</v>
      </c>
      <c r="B8" s="130" t="s">
        <v>233</v>
      </c>
      <c r="C8" s="438">
        <f>SUM('4A. melléklet'!C7)</f>
        <v>2340000</v>
      </c>
      <c r="D8" s="438">
        <f>SUM('4A. melléklet'!D7)</f>
        <v>2601017</v>
      </c>
      <c r="E8" s="438">
        <f>SUM('4A. melléklet'!E7)</f>
        <v>2295289</v>
      </c>
      <c r="F8" s="112"/>
      <c r="G8" s="23"/>
      <c r="H8" s="93"/>
      <c r="I8" s="85"/>
      <c r="J8" s="23"/>
      <c r="K8" s="107"/>
      <c r="L8" s="439">
        <f>SUM(C8+F8+I8)</f>
        <v>2340000</v>
      </c>
      <c r="M8" s="439">
        <f t="shared" ref="M8:N8" si="0">SUM(D8+G8+J8)</f>
        <v>2601017</v>
      </c>
      <c r="N8" s="439">
        <f t="shared" si="0"/>
        <v>2295289</v>
      </c>
    </row>
    <row r="9" spans="1:14" x14ac:dyDescent="0.25">
      <c r="A9" s="113" t="s">
        <v>234</v>
      </c>
      <c r="B9" s="131" t="s">
        <v>235</v>
      </c>
      <c r="C9" s="438">
        <f>SUM('4A. melléklet'!C8)</f>
        <v>90226</v>
      </c>
      <c r="D9" s="438">
        <f>SUM('4A. melléklet'!D8)</f>
        <v>90226</v>
      </c>
      <c r="E9" s="438">
        <f>SUM('4A. melléklet'!E8)</f>
        <v>0</v>
      </c>
      <c r="F9" s="112"/>
      <c r="G9" s="23"/>
      <c r="H9" s="93"/>
      <c r="I9" s="85"/>
      <c r="J9" s="23"/>
      <c r="K9" s="107"/>
      <c r="L9" s="439">
        <f t="shared" ref="L9:L72" si="1">SUM(C9+F9+I9)</f>
        <v>90226</v>
      </c>
      <c r="M9" s="439">
        <f t="shared" ref="M9:M72" si="2">SUM(D9+G9+J9)</f>
        <v>90226</v>
      </c>
      <c r="N9" s="439">
        <f t="shared" ref="N9:N72" si="3">SUM(E9+H9+K9)</f>
        <v>0</v>
      </c>
    </row>
    <row r="10" spans="1:14" x14ac:dyDescent="0.25">
      <c r="A10" s="113" t="s">
        <v>236</v>
      </c>
      <c r="B10" s="131" t="s">
        <v>237</v>
      </c>
      <c r="C10" s="438">
        <f>SUM('4A. melléklet'!C9)</f>
        <v>0</v>
      </c>
      <c r="D10" s="438">
        <f>SUM('4A. melléklet'!D9)</f>
        <v>75189</v>
      </c>
      <c r="E10" s="438">
        <f>SUM('4A. melléklet'!E9)</f>
        <v>75189</v>
      </c>
      <c r="F10" s="112"/>
      <c r="G10" s="23"/>
      <c r="H10" s="93"/>
      <c r="I10" s="85"/>
      <c r="J10" s="23"/>
      <c r="K10" s="107"/>
      <c r="L10" s="439">
        <f t="shared" si="1"/>
        <v>0</v>
      </c>
      <c r="M10" s="439">
        <f t="shared" si="2"/>
        <v>75189</v>
      </c>
      <c r="N10" s="439">
        <f t="shared" si="3"/>
        <v>75189</v>
      </c>
    </row>
    <row r="11" spans="1:14" x14ac:dyDescent="0.25">
      <c r="A11" s="114" t="s">
        <v>238</v>
      </c>
      <c r="B11" s="131" t="s">
        <v>239</v>
      </c>
      <c r="C11" s="438">
        <f>SUM('4A. melléklet'!C10)</f>
        <v>0</v>
      </c>
      <c r="D11" s="438">
        <f>SUM('4A. melléklet'!D10)</f>
        <v>0</v>
      </c>
      <c r="E11" s="438">
        <f>SUM('4A. melléklet'!E10)</f>
        <v>0</v>
      </c>
      <c r="F11" s="112"/>
      <c r="G11" s="23"/>
      <c r="H11" s="93"/>
      <c r="I11" s="85"/>
      <c r="J11" s="23"/>
      <c r="K11" s="107"/>
      <c r="L11" s="439">
        <f t="shared" si="1"/>
        <v>0</v>
      </c>
      <c r="M11" s="439">
        <f t="shared" si="2"/>
        <v>0</v>
      </c>
      <c r="N11" s="439">
        <f t="shared" si="3"/>
        <v>0</v>
      </c>
    </row>
    <row r="12" spans="1:14" x14ac:dyDescent="0.25">
      <c r="A12" s="114" t="s">
        <v>240</v>
      </c>
      <c r="B12" s="131" t="s">
        <v>241</v>
      </c>
      <c r="C12" s="438">
        <f>SUM('4A. melléklet'!C11)</f>
        <v>0</v>
      </c>
      <c r="D12" s="438">
        <f>SUM('4A. melléklet'!D11)</f>
        <v>0</v>
      </c>
      <c r="E12" s="438">
        <f>SUM('4A. melléklet'!E11)</f>
        <v>0</v>
      </c>
      <c r="F12" s="112"/>
      <c r="G12" s="23"/>
      <c r="H12" s="93"/>
      <c r="I12" s="85"/>
      <c r="J12" s="23"/>
      <c r="K12" s="107"/>
      <c r="L12" s="439">
        <f t="shared" si="1"/>
        <v>0</v>
      </c>
      <c r="M12" s="439">
        <f t="shared" si="2"/>
        <v>0</v>
      </c>
      <c r="N12" s="439">
        <f t="shared" si="3"/>
        <v>0</v>
      </c>
    </row>
    <row r="13" spans="1:14" x14ac:dyDescent="0.25">
      <c r="A13" s="114" t="s">
        <v>242</v>
      </c>
      <c r="B13" s="131" t="s">
        <v>243</v>
      </c>
      <c r="C13" s="438">
        <f>SUM('4A. melléklet'!C12)</f>
        <v>0</v>
      </c>
      <c r="D13" s="438">
        <f>SUM('4A. melléklet'!D12)</f>
        <v>0</v>
      </c>
      <c r="E13" s="438">
        <f>SUM('4A. melléklet'!E12)</f>
        <v>0</v>
      </c>
      <c r="F13" s="112"/>
      <c r="G13" s="23"/>
      <c r="H13" s="93"/>
      <c r="I13" s="85"/>
      <c r="J13" s="23"/>
      <c r="K13" s="107"/>
      <c r="L13" s="439">
        <f t="shared" si="1"/>
        <v>0</v>
      </c>
      <c r="M13" s="439">
        <f t="shared" si="2"/>
        <v>0</v>
      </c>
      <c r="N13" s="439">
        <f t="shared" si="3"/>
        <v>0</v>
      </c>
    </row>
    <row r="14" spans="1:14" x14ac:dyDescent="0.25">
      <c r="A14" s="114" t="s">
        <v>244</v>
      </c>
      <c r="B14" s="131" t="s">
        <v>245</v>
      </c>
      <c r="C14" s="438">
        <f>SUM('4A. melléklet'!C13)</f>
        <v>108000</v>
      </c>
      <c r="D14" s="438">
        <f>SUM('4A. melléklet'!D13)</f>
        <v>113000</v>
      </c>
      <c r="E14" s="438">
        <f>SUM('4A. melléklet'!E13)</f>
        <v>113000</v>
      </c>
      <c r="F14" s="112"/>
      <c r="G14" s="23"/>
      <c r="H14" s="93"/>
      <c r="I14" s="85"/>
      <c r="J14" s="23"/>
      <c r="K14" s="107"/>
      <c r="L14" s="439">
        <f t="shared" si="1"/>
        <v>108000</v>
      </c>
      <c r="M14" s="439">
        <f t="shared" si="2"/>
        <v>113000</v>
      </c>
      <c r="N14" s="439">
        <f t="shared" si="3"/>
        <v>113000</v>
      </c>
    </row>
    <row r="15" spans="1:14" x14ac:dyDescent="0.25">
      <c r="A15" s="114" t="s">
        <v>246</v>
      </c>
      <c r="B15" s="131" t="s">
        <v>247</v>
      </c>
      <c r="C15" s="438">
        <f>SUM('4A. melléklet'!C14)</f>
        <v>0</v>
      </c>
      <c r="D15" s="438">
        <f>SUM('4A. melléklet'!D14)</f>
        <v>0</v>
      </c>
      <c r="E15" s="438">
        <f>SUM('4A. melléklet'!E14)</f>
        <v>0</v>
      </c>
      <c r="F15" s="112"/>
      <c r="G15" s="23"/>
      <c r="H15" s="93"/>
      <c r="I15" s="85"/>
      <c r="J15" s="23"/>
      <c r="K15" s="107"/>
      <c r="L15" s="439">
        <f t="shared" si="1"/>
        <v>0</v>
      </c>
      <c r="M15" s="439">
        <f t="shared" si="2"/>
        <v>0</v>
      </c>
      <c r="N15" s="439">
        <f t="shared" si="3"/>
        <v>0</v>
      </c>
    </row>
    <row r="16" spans="1:14" x14ac:dyDescent="0.25">
      <c r="A16" s="81" t="s">
        <v>248</v>
      </c>
      <c r="B16" s="131" t="s">
        <v>249</v>
      </c>
      <c r="C16" s="438">
        <f>SUM('4A. melléklet'!C15)</f>
        <v>0</v>
      </c>
      <c r="D16" s="438">
        <f>SUM('4A. melléklet'!D15)</f>
        <v>0</v>
      </c>
      <c r="E16" s="438">
        <f>SUM('4A. melléklet'!E15)</f>
        <v>0</v>
      </c>
      <c r="F16" s="112"/>
      <c r="G16" s="23"/>
      <c r="H16" s="93"/>
      <c r="I16" s="85"/>
      <c r="J16" s="23"/>
      <c r="K16" s="107"/>
      <c r="L16" s="439">
        <f t="shared" si="1"/>
        <v>0</v>
      </c>
      <c r="M16" s="439">
        <f t="shared" si="2"/>
        <v>0</v>
      </c>
      <c r="N16" s="439">
        <f t="shared" si="3"/>
        <v>0</v>
      </c>
    </row>
    <row r="17" spans="1:15" x14ac:dyDescent="0.25">
      <c r="A17" s="81" t="s">
        <v>250</v>
      </c>
      <c r="B17" s="131" t="s">
        <v>251</v>
      </c>
      <c r="C17" s="438">
        <f>SUM('4A. melléklet'!C16)</f>
        <v>0</v>
      </c>
      <c r="D17" s="438">
        <f>SUM('4A. melléklet'!D16)</f>
        <v>0</v>
      </c>
      <c r="E17" s="438">
        <f>SUM('4A. melléklet'!E16)</f>
        <v>0</v>
      </c>
      <c r="F17" s="112"/>
      <c r="G17" s="23"/>
      <c r="H17" s="93"/>
      <c r="I17" s="85"/>
      <c r="J17" s="23"/>
      <c r="K17" s="107"/>
      <c r="L17" s="439">
        <f t="shared" si="1"/>
        <v>0</v>
      </c>
      <c r="M17" s="439">
        <f t="shared" si="2"/>
        <v>0</v>
      </c>
      <c r="N17" s="439">
        <f t="shared" si="3"/>
        <v>0</v>
      </c>
    </row>
    <row r="18" spans="1:15" x14ac:dyDescent="0.25">
      <c r="A18" s="81" t="s">
        <v>252</v>
      </c>
      <c r="B18" s="131" t="s">
        <v>253</v>
      </c>
      <c r="C18" s="438">
        <f>SUM('4A. melléklet'!C17)</f>
        <v>0</v>
      </c>
      <c r="D18" s="438">
        <f>SUM('4A. melléklet'!D17)</f>
        <v>0</v>
      </c>
      <c r="E18" s="438">
        <f>SUM('4A. melléklet'!E17)</f>
        <v>0</v>
      </c>
      <c r="F18" s="112"/>
      <c r="G18" s="23"/>
      <c r="H18" s="93"/>
      <c r="I18" s="85"/>
      <c r="J18" s="23"/>
      <c r="K18" s="107"/>
      <c r="L18" s="439">
        <f t="shared" si="1"/>
        <v>0</v>
      </c>
      <c r="M18" s="439">
        <f t="shared" si="2"/>
        <v>0</v>
      </c>
      <c r="N18" s="439">
        <f t="shared" si="3"/>
        <v>0</v>
      </c>
    </row>
    <row r="19" spans="1:15" x14ac:dyDescent="0.25">
      <c r="A19" s="81" t="s">
        <v>254</v>
      </c>
      <c r="B19" s="131" t="s">
        <v>255</v>
      </c>
      <c r="C19" s="438">
        <f>SUM('4A. melléklet'!C18)</f>
        <v>0</v>
      </c>
      <c r="D19" s="438">
        <f>SUM('4A. melléklet'!D18)</f>
        <v>0</v>
      </c>
      <c r="E19" s="438">
        <f>SUM('4A. melléklet'!E18)</f>
        <v>0</v>
      </c>
      <c r="F19" s="112"/>
      <c r="G19" s="23"/>
      <c r="H19" s="93"/>
      <c r="I19" s="85"/>
      <c r="J19" s="23"/>
      <c r="K19" s="107"/>
      <c r="L19" s="439">
        <f t="shared" si="1"/>
        <v>0</v>
      </c>
      <c r="M19" s="439">
        <f t="shared" si="2"/>
        <v>0</v>
      </c>
      <c r="N19" s="439">
        <f t="shared" si="3"/>
        <v>0</v>
      </c>
    </row>
    <row r="20" spans="1:15" x14ac:dyDescent="0.25">
      <c r="A20" s="81" t="s">
        <v>602</v>
      </c>
      <c r="B20" s="131" t="s">
        <v>256</v>
      </c>
      <c r="C20" s="438">
        <f>SUM('4A. melléklet'!C19)</f>
        <v>0</v>
      </c>
      <c r="D20" s="438">
        <f>SUM('4A. melléklet'!D19)</f>
        <v>101006</v>
      </c>
      <c r="E20" s="438">
        <f>SUM('4A. melléklet'!E19)</f>
        <v>101006</v>
      </c>
      <c r="F20" s="112"/>
      <c r="G20" s="23"/>
      <c r="H20" s="93"/>
      <c r="I20" s="85"/>
      <c r="J20" s="23"/>
      <c r="K20" s="107"/>
      <c r="L20" s="439">
        <f t="shared" si="1"/>
        <v>0</v>
      </c>
      <c r="M20" s="439">
        <f t="shared" si="2"/>
        <v>101006</v>
      </c>
      <c r="N20" s="439">
        <f t="shared" si="3"/>
        <v>101006</v>
      </c>
    </row>
    <row r="21" spans="1:15" x14ac:dyDescent="0.25">
      <c r="A21" s="115" t="s">
        <v>533</v>
      </c>
      <c r="B21" s="132" t="s">
        <v>257</v>
      </c>
      <c r="C21" s="368">
        <f>SUM('4A. melléklet'!C20)</f>
        <v>2538226</v>
      </c>
      <c r="D21" s="368">
        <f>SUM('4A. melléklet'!D20)</f>
        <v>2980438</v>
      </c>
      <c r="E21" s="368">
        <f>SUM('4A. melléklet'!E20)</f>
        <v>2584484</v>
      </c>
      <c r="F21" s="94"/>
      <c r="G21" s="80"/>
      <c r="H21" s="95"/>
      <c r="I21" s="196"/>
      <c r="J21" s="80"/>
      <c r="K21" s="195"/>
      <c r="L21" s="375">
        <f t="shared" si="1"/>
        <v>2538226</v>
      </c>
      <c r="M21" s="375">
        <f t="shared" si="2"/>
        <v>2980438</v>
      </c>
      <c r="N21" s="375">
        <f t="shared" si="3"/>
        <v>2584484</v>
      </c>
    </row>
    <row r="22" spans="1:15" x14ac:dyDescent="0.25">
      <c r="A22" s="81" t="s">
        <v>258</v>
      </c>
      <c r="B22" s="131" t="s">
        <v>259</v>
      </c>
      <c r="C22" s="438">
        <f>SUM('4A. melléklet'!C21)</f>
        <v>4140600</v>
      </c>
      <c r="D22" s="438">
        <f>SUM('4A. melléklet'!D21)</f>
        <v>4607312</v>
      </c>
      <c r="E22" s="438">
        <f>SUM('4A. melléklet'!E21)</f>
        <v>4607312</v>
      </c>
      <c r="F22" s="112"/>
      <c r="G22" s="23"/>
      <c r="H22" s="93"/>
      <c r="I22" s="85"/>
      <c r="J22" s="23"/>
      <c r="K22" s="107"/>
      <c r="L22" s="439">
        <f t="shared" si="1"/>
        <v>4140600</v>
      </c>
      <c r="M22" s="439">
        <f t="shared" si="2"/>
        <v>4607312</v>
      </c>
      <c r="N22" s="439">
        <f t="shared" si="3"/>
        <v>4607312</v>
      </c>
    </row>
    <row r="23" spans="1:15" ht="33.75" customHeight="1" x14ac:dyDescent="0.25">
      <c r="A23" s="81" t="s">
        <v>260</v>
      </c>
      <c r="B23" s="131" t="s">
        <v>261</v>
      </c>
      <c r="C23" s="438">
        <f>SUM('4A. melléklet'!C22)</f>
        <v>2412000</v>
      </c>
      <c r="D23" s="438">
        <f>SUM('4A. melléklet'!D22)</f>
        <v>2511700</v>
      </c>
      <c r="E23" s="438">
        <f>SUM('4A. melléklet'!E22)</f>
        <v>2511700</v>
      </c>
      <c r="F23" s="112"/>
      <c r="G23" s="23"/>
      <c r="H23" s="93"/>
      <c r="I23" s="85"/>
      <c r="J23" s="23"/>
      <c r="K23" s="107"/>
      <c r="L23" s="439">
        <f t="shared" si="1"/>
        <v>2412000</v>
      </c>
      <c r="M23" s="439">
        <f t="shared" si="2"/>
        <v>2511700</v>
      </c>
      <c r="N23" s="439">
        <f t="shared" si="3"/>
        <v>2511700</v>
      </c>
    </row>
    <row r="24" spans="1:15" x14ac:dyDescent="0.25">
      <c r="A24" s="116" t="s">
        <v>262</v>
      </c>
      <c r="B24" s="131" t="s">
        <v>263</v>
      </c>
      <c r="C24" s="438">
        <f>SUM('4A. melléklet'!C23)</f>
        <v>850000</v>
      </c>
      <c r="D24" s="438">
        <f>SUM('4A. melléklet'!D23)</f>
        <v>1151324</v>
      </c>
      <c r="E24" s="438">
        <f>SUM('4A. melléklet'!E23)</f>
        <v>1151324</v>
      </c>
      <c r="F24" s="112"/>
      <c r="G24" s="23"/>
      <c r="H24" s="93"/>
      <c r="I24" s="85"/>
      <c r="J24" s="23"/>
      <c r="K24" s="107"/>
      <c r="L24" s="439">
        <f t="shared" si="1"/>
        <v>850000</v>
      </c>
      <c r="M24" s="439">
        <f t="shared" si="2"/>
        <v>1151324</v>
      </c>
      <c r="N24" s="439">
        <f t="shared" si="3"/>
        <v>1151324</v>
      </c>
    </row>
    <row r="25" spans="1:15" x14ac:dyDescent="0.25">
      <c r="A25" s="82" t="s">
        <v>534</v>
      </c>
      <c r="B25" s="132" t="s">
        <v>264</v>
      </c>
      <c r="C25" s="368">
        <f>SUM('4A. melléklet'!C24)</f>
        <v>7402600</v>
      </c>
      <c r="D25" s="368">
        <f>SUM('4A. melléklet'!D24)</f>
        <v>8270336</v>
      </c>
      <c r="E25" s="368">
        <f>SUM('4A. melléklet'!E24)</f>
        <v>8270336</v>
      </c>
      <c r="F25" s="94"/>
      <c r="G25" s="80"/>
      <c r="H25" s="95"/>
      <c r="I25" s="196"/>
      <c r="J25" s="80"/>
      <c r="K25" s="195"/>
      <c r="L25" s="375">
        <f t="shared" si="1"/>
        <v>7402600</v>
      </c>
      <c r="M25" s="375">
        <f t="shared" si="2"/>
        <v>8270336</v>
      </c>
      <c r="N25" s="375">
        <f t="shared" si="3"/>
        <v>8270336</v>
      </c>
    </row>
    <row r="26" spans="1:15" x14ac:dyDescent="0.25">
      <c r="A26" s="117" t="s">
        <v>632</v>
      </c>
      <c r="B26" s="133" t="s">
        <v>265</v>
      </c>
      <c r="C26" s="368">
        <f>SUM('4A. melléklet'!C25)</f>
        <v>9940826</v>
      </c>
      <c r="D26" s="368">
        <f>SUM('4A. melléklet'!D25)</f>
        <v>11250774</v>
      </c>
      <c r="E26" s="368">
        <f>SUM('4A. melléklet'!E25)</f>
        <v>10854820</v>
      </c>
      <c r="F26" s="94"/>
      <c r="G26" s="80"/>
      <c r="H26" s="95"/>
      <c r="I26" s="196"/>
      <c r="J26" s="80"/>
      <c r="K26" s="195"/>
      <c r="L26" s="375">
        <f t="shared" si="1"/>
        <v>9940826</v>
      </c>
      <c r="M26" s="375">
        <f t="shared" si="2"/>
        <v>11250774</v>
      </c>
      <c r="N26" s="375">
        <f t="shared" si="3"/>
        <v>10854820</v>
      </c>
    </row>
    <row r="27" spans="1:15" x14ac:dyDescent="0.25">
      <c r="A27" s="83" t="s">
        <v>603</v>
      </c>
      <c r="B27" s="133" t="s">
        <v>266</v>
      </c>
      <c r="C27" s="368">
        <f>SUM('4A. melléklet'!C26)</f>
        <v>2097307</v>
      </c>
      <c r="D27" s="368">
        <f>SUM('4A. melléklet'!D26)</f>
        <v>2097307</v>
      </c>
      <c r="E27" s="368">
        <f>SUM('4A. melléklet'!E26)</f>
        <v>2065348</v>
      </c>
      <c r="F27" s="94"/>
      <c r="G27" s="80"/>
      <c r="H27" s="95"/>
      <c r="I27" s="196"/>
      <c r="J27" s="80"/>
      <c r="K27" s="195"/>
      <c r="L27" s="375">
        <f t="shared" si="1"/>
        <v>2097307</v>
      </c>
      <c r="M27" s="375">
        <f t="shared" si="2"/>
        <v>2097307</v>
      </c>
      <c r="N27" s="375">
        <f t="shared" si="3"/>
        <v>2065348</v>
      </c>
      <c r="O27" s="223"/>
    </row>
    <row r="28" spans="1:15" x14ac:dyDescent="0.25">
      <c r="A28" s="81" t="s">
        <v>267</v>
      </c>
      <c r="B28" s="131" t="s">
        <v>268</v>
      </c>
      <c r="C28" s="438">
        <f>SUM('4A. melléklet'!C27)</f>
        <v>15000</v>
      </c>
      <c r="D28" s="438">
        <f>SUM('4A. melléklet'!D27)</f>
        <v>15000</v>
      </c>
      <c r="E28" s="438">
        <f>SUM('4A. melléklet'!E27)</f>
        <v>13829</v>
      </c>
      <c r="F28" s="112"/>
      <c r="G28" s="23"/>
      <c r="H28" s="93"/>
      <c r="I28" s="85"/>
      <c r="J28" s="23"/>
      <c r="K28" s="107"/>
      <c r="L28" s="439">
        <f t="shared" si="1"/>
        <v>15000</v>
      </c>
      <c r="M28" s="439">
        <f t="shared" si="2"/>
        <v>15000</v>
      </c>
      <c r="N28" s="439">
        <f t="shared" si="3"/>
        <v>13829</v>
      </c>
    </row>
    <row r="29" spans="1:15" x14ac:dyDescent="0.25">
      <c r="A29" s="81" t="s">
        <v>269</v>
      </c>
      <c r="B29" s="131" t="s">
        <v>270</v>
      </c>
      <c r="C29" s="438">
        <f>SUM('4A. melléklet'!C28)</f>
        <v>2280000</v>
      </c>
      <c r="D29" s="438">
        <f>SUM('4A. melléklet'!D28)</f>
        <v>2625000</v>
      </c>
      <c r="E29" s="438">
        <f>SUM('4A. melléklet'!E28)</f>
        <v>2614341</v>
      </c>
      <c r="F29" s="112"/>
      <c r="G29" s="23"/>
      <c r="H29" s="93"/>
      <c r="I29" s="85"/>
      <c r="J29" s="23"/>
      <c r="K29" s="107"/>
      <c r="L29" s="439">
        <f t="shared" si="1"/>
        <v>2280000</v>
      </c>
      <c r="M29" s="439">
        <f t="shared" si="2"/>
        <v>2625000</v>
      </c>
      <c r="N29" s="439">
        <f t="shared" si="3"/>
        <v>2614341</v>
      </c>
    </row>
    <row r="30" spans="1:15" x14ac:dyDescent="0.25">
      <c r="A30" s="81" t="s">
        <v>271</v>
      </c>
      <c r="B30" s="131" t="s">
        <v>272</v>
      </c>
      <c r="C30" s="438">
        <f>SUM('4A. melléklet'!C29)</f>
        <v>0</v>
      </c>
      <c r="D30" s="438">
        <f>SUM('4A. melléklet'!D29)</f>
        <v>0</v>
      </c>
      <c r="E30" s="438">
        <f>SUM('4A. melléklet'!E29)</f>
        <v>0</v>
      </c>
      <c r="F30" s="112"/>
      <c r="G30" s="23"/>
      <c r="H30" s="93"/>
      <c r="I30" s="85"/>
      <c r="J30" s="23"/>
      <c r="K30" s="107"/>
      <c r="L30" s="439">
        <f t="shared" si="1"/>
        <v>0</v>
      </c>
      <c r="M30" s="439">
        <f t="shared" si="2"/>
        <v>0</v>
      </c>
      <c r="N30" s="439">
        <f t="shared" si="3"/>
        <v>0</v>
      </c>
    </row>
    <row r="31" spans="1:15" x14ac:dyDescent="0.25">
      <c r="A31" s="82" t="s">
        <v>535</v>
      </c>
      <c r="B31" s="132" t="s">
        <v>273</v>
      </c>
      <c r="C31" s="368">
        <f>SUM('4A. melléklet'!C30)</f>
        <v>2295000</v>
      </c>
      <c r="D31" s="368">
        <f>SUM('4A. melléklet'!D30)</f>
        <v>2640000</v>
      </c>
      <c r="E31" s="368">
        <f>SUM('4A. melléklet'!E30)</f>
        <v>2628170</v>
      </c>
      <c r="F31" s="94"/>
      <c r="G31" s="80"/>
      <c r="H31" s="95"/>
      <c r="I31" s="196"/>
      <c r="J31" s="80"/>
      <c r="K31" s="195"/>
      <c r="L31" s="375">
        <f t="shared" si="1"/>
        <v>2295000</v>
      </c>
      <c r="M31" s="375">
        <f t="shared" si="2"/>
        <v>2640000</v>
      </c>
      <c r="N31" s="375">
        <f t="shared" si="3"/>
        <v>2628170</v>
      </c>
    </row>
    <row r="32" spans="1:15" x14ac:dyDescent="0.25">
      <c r="A32" s="81" t="s">
        <v>274</v>
      </c>
      <c r="B32" s="131" t="s">
        <v>275</v>
      </c>
      <c r="C32" s="438">
        <f>SUM('4A. melléklet'!C31)</f>
        <v>130000</v>
      </c>
      <c r="D32" s="438">
        <f>SUM('4A. melléklet'!D31)</f>
        <v>180000</v>
      </c>
      <c r="E32" s="438">
        <f>SUM('4A. melléklet'!E31)</f>
        <v>163483</v>
      </c>
      <c r="F32" s="112"/>
      <c r="G32" s="23"/>
      <c r="H32" s="93"/>
      <c r="I32" s="85"/>
      <c r="J32" s="23"/>
      <c r="K32" s="107"/>
      <c r="L32" s="439">
        <f t="shared" si="1"/>
        <v>130000</v>
      </c>
      <c r="M32" s="439">
        <f t="shared" si="2"/>
        <v>180000</v>
      </c>
      <c r="N32" s="439">
        <f t="shared" si="3"/>
        <v>163483</v>
      </c>
    </row>
    <row r="33" spans="1:14" x14ac:dyDescent="0.25">
      <c r="A33" s="81" t="s">
        <v>276</v>
      </c>
      <c r="B33" s="131" t="s">
        <v>277</v>
      </c>
      <c r="C33" s="438">
        <f>SUM('4A. melléklet'!C32)</f>
        <v>180000</v>
      </c>
      <c r="D33" s="438">
        <f>SUM('4A. melléklet'!D32)</f>
        <v>218675</v>
      </c>
      <c r="E33" s="438">
        <f>SUM('4A. melléklet'!E32)</f>
        <v>218675</v>
      </c>
      <c r="F33" s="112"/>
      <c r="G33" s="23"/>
      <c r="H33" s="93"/>
      <c r="I33" s="85"/>
      <c r="J33" s="23"/>
      <c r="K33" s="107"/>
      <c r="L33" s="439">
        <f t="shared" si="1"/>
        <v>180000</v>
      </c>
      <c r="M33" s="439">
        <f t="shared" si="2"/>
        <v>218675</v>
      </c>
      <c r="N33" s="439">
        <f t="shared" si="3"/>
        <v>218675</v>
      </c>
    </row>
    <row r="34" spans="1:14" ht="15" customHeight="1" x14ac:dyDescent="0.25">
      <c r="A34" s="82" t="s">
        <v>633</v>
      </c>
      <c r="B34" s="132" t="s">
        <v>278</v>
      </c>
      <c r="C34" s="368">
        <f>SUM('4A. melléklet'!C33)</f>
        <v>310000</v>
      </c>
      <c r="D34" s="368">
        <f>SUM('4A. melléklet'!D33)</f>
        <v>398675</v>
      </c>
      <c r="E34" s="368">
        <f>SUM('4A. melléklet'!E33)</f>
        <v>382158</v>
      </c>
      <c r="F34" s="94"/>
      <c r="G34" s="80"/>
      <c r="H34" s="95"/>
      <c r="I34" s="196"/>
      <c r="J34" s="80"/>
      <c r="K34" s="195"/>
      <c r="L34" s="375">
        <f t="shared" si="1"/>
        <v>310000</v>
      </c>
      <c r="M34" s="375">
        <f t="shared" si="2"/>
        <v>398675</v>
      </c>
      <c r="N34" s="375">
        <f t="shared" si="3"/>
        <v>382158</v>
      </c>
    </row>
    <row r="35" spans="1:14" x14ac:dyDescent="0.25">
      <c r="A35" s="81" t="s">
        <v>279</v>
      </c>
      <c r="B35" s="131" t="s">
        <v>280</v>
      </c>
      <c r="C35" s="438">
        <f>SUM('4A. melléklet'!C34)</f>
        <v>3514960</v>
      </c>
      <c r="D35" s="438">
        <f>SUM('4A. melléklet'!D34)</f>
        <v>3043521</v>
      </c>
      <c r="E35" s="438">
        <f>SUM('4A. melléklet'!E34)</f>
        <v>3043521</v>
      </c>
      <c r="F35" s="112"/>
      <c r="G35" s="23"/>
      <c r="H35" s="93"/>
      <c r="I35" s="85"/>
      <c r="J35" s="23"/>
      <c r="K35" s="107"/>
      <c r="L35" s="439">
        <f t="shared" si="1"/>
        <v>3514960</v>
      </c>
      <c r="M35" s="439">
        <f t="shared" si="2"/>
        <v>3043521</v>
      </c>
      <c r="N35" s="439">
        <f t="shared" si="3"/>
        <v>3043521</v>
      </c>
    </row>
    <row r="36" spans="1:14" x14ac:dyDescent="0.25">
      <c r="A36" s="81" t="s">
        <v>281</v>
      </c>
      <c r="B36" s="131" t="s">
        <v>282</v>
      </c>
      <c r="C36" s="438">
        <f>SUM('4A. melléklet'!C35)</f>
        <v>3500000</v>
      </c>
      <c r="D36" s="438">
        <f>SUM('4A. melléklet'!D35)</f>
        <v>3045060</v>
      </c>
      <c r="E36" s="438">
        <f>SUM('4A. melléklet'!E35)</f>
        <v>3045060</v>
      </c>
      <c r="F36" s="112"/>
      <c r="G36" s="23"/>
      <c r="H36" s="93"/>
      <c r="I36" s="85"/>
      <c r="J36" s="23"/>
      <c r="K36" s="107"/>
      <c r="L36" s="439">
        <f t="shared" si="1"/>
        <v>3500000</v>
      </c>
      <c r="M36" s="439">
        <f t="shared" si="2"/>
        <v>3045060</v>
      </c>
      <c r="N36" s="439">
        <f t="shared" si="3"/>
        <v>3045060</v>
      </c>
    </row>
    <row r="37" spans="1:14" x14ac:dyDescent="0.25">
      <c r="A37" s="81" t="s">
        <v>604</v>
      </c>
      <c r="B37" s="131" t="s">
        <v>283</v>
      </c>
      <c r="C37" s="438">
        <f>SUM('4A. melléklet'!C36)</f>
        <v>0</v>
      </c>
      <c r="D37" s="438">
        <f>SUM('4A. melléklet'!D36)</f>
        <v>0</v>
      </c>
      <c r="E37" s="438">
        <f>SUM('4A. melléklet'!E36)</f>
        <v>0</v>
      </c>
      <c r="F37" s="112"/>
      <c r="G37" s="23"/>
      <c r="H37" s="93"/>
      <c r="I37" s="85"/>
      <c r="J37" s="23"/>
      <c r="K37" s="107"/>
      <c r="L37" s="439">
        <f t="shared" si="1"/>
        <v>0</v>
      </c>
      <c r="M37" s="439">
        <f t="shared" si="2"/>
        <v>0</v>
      </c>
      <c r="N37" s="439">
        <f t="shared" si="3"/>
        <v>0</v>
      </c>
    </row>
    <row r="38" spans="1:14" x14ac:dyDescent="0.25">
      <c r="A38" s="81" t="s">
        <v>284</v>
      </c>
      <c r="B38" s="131" t="s">
        <v>285</v>
      </c>
      <c r="C38" s="438">
        <f>SUM('4A. melléklet'!C37)</f>
        <v>1614031</v>
      </c>
      <c r="D38" s="438">
        <f>SUM('4A. melléklet'!D37)</f>
        <v>1186500</v>
      </c>
      <c r="E38" s="438">
        <f>SUM('4A. melléklet'!E37)</f>
        <v>1186500</v>
      </c>
      <c r="F38" s="112"/>
      <c r="G38" s="23"/>
      <c r="H38" s="93"/>
      <c r="I38" s="85"/>
      <c r="J38" s="23"/>
      <c r="K38" s="107"/>
      <c r="L38" s="439">
        <f t="shared" si="1"/>
        <v>1614031</v>
      </c>
      <c r="M38" s="439">
        <f t="shared" si="2"/>
        <v>1186500</v>
      </c>
      <c r="N38" s="439">
        <f t="shared" si="3"/>
        <v>1186500</v>
      </c>
    </row>
    <row r="39" spans="1:14" x14ac:dyDescent="0.25">
      <c r="A39" s="118" t="s">
        <v>605</v>
      </c>
      <c r="B39" s="131" t="s">
        <v>286</v>
      </c>
      <c r="C39" s="438">
        <f>SUM('4A. melléklet'!C38)</f>
        <v>1350000</v>
      </c>
      <c r="D39" s="438">
        <f>SUM('4A. melléklet'!D38)</f>
        <v>1366003</v>
      </c>
      <c r="E39" s="438">
        <f>SUM('4A. melléklet'!E38)</f>
        <v>1366003</v>
      </c>
      <c r="F39" s="112"/>
      <c r="G39" s="23"/>
      <c r="H39" s="93"/>
      <c r="I39" s="85"/>
      <c r="J39" s="23"/>
      <c r="K39" s="107"/>
      <c r="L39" s="439">
        <f t="shared" si="1"/>
        <v>1350000</v>
      </c>
      <c r="M39" s="439">
        <f t="shared" si="2"/>
        <v>1366003</v>
      </c>
      <c r="N39" s="439">
        <f t="shared" si="3"/>
        <v>1366003</v>
      </c>
    </row>
    <row r="40" spans="1:14" x14ac:dyDescent="0.25">
      <c r="A40" s="116" t="s">
        <v>287</v>
      </c>
      <c r="B40" s="131" t="s">
        <v>288</v>
      </c>
      <c r="C40" s="438">
        <f>SUM('4A. melléklet'!C39)</f>
        <v>420000</v>
      </c>
      <c r="D40" s="438">
        <f>SUM('4A. melléklet'!D39)</f>
        <v>717600</v>
      </c>
      <c r="E40" s="438">
        <f>SUM('4A. melléklet'!E39)</f>
        <v>717600</v>
      </c>
      <c r="F40" s="112"/>
      <c r="G40" s="23"/>
      <c r="H40" s="93"/>
      <c r="I40" s="85"/>
      <c r="J40" s="23"/>
      <c r="K40" s="107"/>
      <c r="L40" s="439">
        <f t="shared" si="1"/>
        <v>420000</v>
      </c>
      <c r="M40" s="439">
        <f t="shared" si="2"/>
        <v>717600</v>
      </c>
      <c r="N40" s="439">
        <f t="shared" si="3"/>
        <v>717600</v>
      </c>
    </row>
    <row r="41" spans="1:14" x14ac:dyDescent="0.25">
      <c r="A41" s="81" t="s">
        <v>606</v>
      </c>
      <c r="B41" s="131" t="s">
        <v>289</v>
      </c>
      <c r="C41" s="438">
        <f>SUM('4A. melléklet'!C40)</f>
        <v>8597517</v>
      </c>
      <c r="D41" s="438">
        <f>SUM('4A. melléklet'!D40)</f>
        <v>8610544</v>
      </c>
      <c r="E41" s="438">
        <f>SUM('4A. melléklet'!E40)</f>
        <v>8609681</v>
      </c>
      <c r="F41" s="112"/>
      <c r="G41" s="23"/>
      <c r="H41" s="93"/>
      <c r="I41" s="85"/>
      <c r="J41" s="23"/>
      <c r="K41" s="107"/>
      <c r="L41" s="439">
        <f t="shared" si="1"/>
        <v>8597517</v>
      </c>
      <c r="M41" s="439">
        <f t="shared" si="2"/>
        <v>8610544</v>
      </c>
      <c r="N41" s="439">
        <f t="shared" si="3"/>
        <v>8609681</v>
      </c>
    </row>
    <row r="42" spans="1:14" x14ac:dyDescent="0.25">
      <c r="A42" s="82" t="s">
        <v>536</v>
      </c>
      <c r="B42" s="132" t="s">
        <v>290</v>
      </c>
      <c r="C42" s="368">
        <f>SUM('4A. melléklet'!C41)</f>
        <v>18996508</v>
      </c>
      <c r="D42" s="368">
        <f>SUM('4A. melléklet'!D41)</f>
        <v>17969228</v>
      </c>
      <c r="E42" s="368">
        <f>SUM('4A. melléklet'!E41)</f>
        <v>17968365</v>
      </c>
      <c r="F42" s="94"/>
      <c r="G42" s="80"/>
      <c r="H42" s="95"/>
      <c r="I42" s="196"/>
      <c r="J42" s="80"/>
      <c r="K42" s="195"/>
      <c r="L42" s="375">
        <f t="shared" si="1"/>
        <v>18996508</v>
      </c>
      <c r="M42" s="375">
        <f t="shared" si="2"/>
        <v>17969228</v>
      </c>
      <c r="N42" s="375">
        <f t="shared" si="3"/>
        <v>17968365</v>
      </c>
    </row>
    <row r="43" spans="1:14" x14ac:dyDescent="0.25">
      <c r="A43" s="81" t="s">
        <v>291</v>
      </c>
      <c r="B43" s="131" t="s">
        <v>292</v>
      </c>
      <c r="C43" s="438">
        <f>SUM('4A. melléklet'!C42)</f>
        <v>0</v>
      </c>
      <c r="D43" s="438">
        <f>SUM('4A. melléklet'!D42)</f>
        <v>0</v>
      </c>
      <c r="E43" s="438">
        <f>SUM('4A. melléklet'!E42)</f>
        <v>0</v>
      </c>
      <c r="F43" s="112"/>
      <c r="G43" s="23"/>
      <c r="H43" s="93"/>
      <c r="I43" s="85"/>
      <c r="J43" s="23"/>
      <c r="K43" s="107"/>
      <c r="L43" s="439">
        <f t="shared" si="1"/>
        <v>0</v>
      </c>
      <c r="M43" s="439">
        <f t="shared" si="2"/>
        <v>0</v>
      </c>
      <c r="N43" s="439">
        <f t="shared" si="3"/>
        <v>0</v>
      </c>
    </row>
    <row r="44" spans="1:14" x14ac:dyDescent="0.25">
      <c r="A44" s="81" t="s">
        <v>293</v>
      </c>
      <c r="B44" s="131" t="s">
        <v>294</v>
      </c>
      <c r="C44" s="438">
        <f>SUM('4A. melléklet'!C43)</f>
        <v>0</v>
      </c>
      <c r="D44" s="438">
        <f>SUM('4A. melléklet'!D43)</f>
        <v>80000</v>
      </c>
      <c r="E44" s="438">
        <f>SUM('4A. melléklet'!E43)</f>
        <v>80000</v>
      </c>
      <c r="F44" s="112"/>
      <c r="G44" s="23"/>
      <c r="H44" s="93"/>
      <c r="I44" s="85"/>
      <c r="J44" s="23"/>
      <c r="K44" s="107"/>
      <c r="L44" s="439">
        <f t="shared" si="1"/>
        <v>0</v>
      </c>
      <c r="M44" s="439">
        <f t="shared" si="2"/>
        <v>80000</v>
      </c>
      <c r="N44" s="439">
        <f t="shared" si="3"/>
        <v>80000</v>
      </c>
    </row>
    <row r="45" spans="1:14" x14ac:dyDescent="0.25">
      <c r="A45" s="82" t="s">
        <v>537</v>
      </c>
      <c r="B45" s="132" t="s">
        <v>295</v>
      </c>
      <c r="C45" s="368">
        <f>SUM('4A. melléklet'!C44)</f>
        <v>0</v>
      </c>
      <c r="D45" s="368">
        <f>SUM('4A. melléklet'!D44)</f>
        <v>80000</v>
      </c>
      <c r="E45" s="368">
        <f>SUM('4A. melléklet'!E44)</f>
        <v>80000</v>
      </c>
      <c r="F45" s="94"/>
      <c r="G45" s="80"/>
      <c r="H45" s="95"/>
      <c r="I45" s="196"/>
      <c r="J45" s="80"/>
      <c r="K45" s="195"/>
      <c r="L45" s="375">
        <f t="shared" si="1"/>
        <v>0</v>
      </c>
      <c r="M45" s="375">
        <f t="shared" si="2"/>
        <v>80000</v>
      </c>
      <c r="N45" s="375">
        <f t="shared" si="3"/>
        <v>80000</v>
      </c>
    </row>
    <row r="46" spans="1:14" x14ac:dyDescent="0.25">
      <c r="A46" s="81" t="s">
        <v>296</v>
      </c>
      <c r="B46" s="131" t="s">
        <v>297</v>
      </c>
      <c r="C46" s="438">
        <f>SUM('4A. melléklet'!C45)</f>
        <v>5266929</v>
      </c>
      <c r="D46" s="438">
        <f>SUM('4A. melléklet'!D45)</f>
        <v>5266929</v>
      </c>
      <c r="E46" s="438">
        <f>SUM('4A. melléklet'!E45)</f>
        <v>4544385</v>
      </c>
      <c r="F46" s="112"/>
      <c r="G46" s="23"/>
      <c r="H46" s="93"/>
      <c r="I46" s="85"/>
      <c r="J46" s="23"/>
      <c r="K46" s="107"/>
      <c r="L46" s="439">
        <f t="shared" si="1"/>
        <v>5266929</v>
      </c>
      <c r="M46" s="439">
        <f t="shared" si="2"/>
        <v>5266929</v>
      </c>
      <c r="N46" s="439">
        <f t="shared" si="3"/>
        <v>4544385</v>
      </c>
    </row>
    <row r="47" spans="1:14" x14ac:dyDescent="0.25">
      <c r="A47" s="81" t="s">
        <v>298</v>
      </c>
      <c r="B47" s="131" t="s">
        <v>299</v>
      </c>
      <c r="C47" s="438">
        <f>SUM('4A. melléklet'!C46)</f>
        <v>0</v>
      </c>
      <c r="D47" s="438">
        <f>SUM('4A. melléklet'!D46)</f>
        <v>0</v>
      </c>
      <c r="E47" s="438">
        <f>SUM('4A. melléklet'!E46)</f>
        <v>0</v>
      </c>
      <c r="F47" s="112"/>
      <c r="G47" s="23"/>
      <c r="H47" s="93"/>
      <c r="I47" s="85"/>
      <c r="J47" s="23"/>
      <c r="K47" s="107"/>
      <c r="L47" s="439">
        <f t="shared" si="1"/>
        <v>0</v>
      </c>
      <c r="M47" s="439">
        <f t="shared" si="2"/>
        <v>0</v>
      </c>
      <c r="N47" s="439">
        <f t="shared" si="3"/>
        <v>0</v>
      </c>
    </row>
    <row r="48" spans="1:14" x14ac:dyDescent="0.25">
      <c r="A48" s="81" t="s">
        <v>607</v>
      </c>
      <c r="B48" s="131" t="s">
        <v>300</v>
      </c>
      <c r="C48" s="438">
        <f>SUM('4A. melléklet'!C47)</f>
        <v>0</v>
      </c>
      <c r="D48" s="438">
        <f>SUM('4A. melléklet'!D47)</f>
        <v>0</v>
      </c>
      <c r="E48" s="438">
        <f>SUM('4A. melléklet'!E47)</f>
        <v>0</v>
      </c>
      <c r="F48" s="112"/>
      <c r="G48" s="23"/>
      <c r="H48" s="93"/>
      <c r="I48" s="85"/>
      <c r="J48" s="23"/>
      <c r="K48" s="107"/>
      <c r="L48" s="439">
        <f t="shared" si="1"/>
        <v>0</v>
      </c>
      <c r="M48" s="439">
        <f t="shared" si="2"/>
        <v>0</v>
      </c>
      <c r="N48" s="439">
        <f t="shared" si="3"/>
        <v>0</v>
      </c>
    </row>
    <row r="49" spans="1:14" x14ac:dyDescent="0.25">
      <c r="A49" s="81" t="s">
        <v>608</v>
      </c>
      <c r="B49" s="131" t="s">
        <v>301</v>
      </c>
      <c r="C49" s="438">
        <f>SUM('4A. melléklet'!C48)</f>
        <v>0</v>
      </c>
      <c r="D49" s="438">
        <f>SUM('4A. melléklet'!D48)</f>
        <v>0</v>
      </c>
      <c r="E49" s="438">
        <f>SUM('4A. melléklet'!E48)</f>
        <v>0</v>
      </c>
      <c r="F49" s="112"/>
      <c r="G49" s="23"/>
      <c r="H49" s="93"/>
      <c r="I49" s="85"/>
      <c r="J49" s="23"/>
      <c r="K49" s="107"/>
      <c r="L49" s="439">
        <f t="shared" si="1"/>
        <v>0</v>
      </c>
      <c r="M49" s="439">
        <f t="shared" si="2"/>
        <v>0</v>
      </c>
      <c r="N49" s="439">
        <f t="shared" si="3"/>
        <v>0</v>
      </c>
    </row>
    <row r="50" spans="1:14" x14ac:dyDescent="0.25">
      <c r="A50" s="81" t="s">
        <v>302</v>
      </c>
      <c r="B50" s="131" t="s">
        <v>303</v>
      </c>
      <c r="C50" s="438">
        <f>SUM('4A. melléklet'!C49)</f>
        <v>15000</v>
      </c>
      <c r="D50" s="438">
        <f>SUM('4A. melléklet'!D49)</f>
        <v>15000</v>
      </c>
      <c r="E50" s="438">
        <f>SUM('4A. melléklet'!E49)</f>
        <v>9370</v>
      </c>
      <c r="F50" s="112"/>
      <c r="G50" s="23"/>
      <c r="H50" s="93"/>
      <c r="I50" s="85"/>
      <c r="J50" s="23"/>
      <c r="K50" s="107"/>
      <c r="L50" s="439">
        <f t="shared" si="1"/>
        <v>15000</v>
      </c>
      <c r="M50" s="439">
        <f t="shared" si="2"/>
        <v>15000</v>
      </c>
      <c r="N50" s="439">
        <f t="shared" si="3"/>
        <v>9370</v>
      </c>
    </row>
    <row r="51" spans="1:14" x14ac:dyDescent="0.25">
      <c r="A51" s="82" t="s">
        <v>538</v>
      </c>
      <c r="B51" s="132" t="s">
        <v>304</v>
      </c>
      <c r="C51" s="368">
        <f>SUM('4A. melléklet'!C50)</f>
        <v>5281929</v>
      </c>
      <c r="D51" s="368">
        <f>SUM('4A. melléklet'!D50)</f>
        <v>5281929</v>
      </c>
      <c r="E51" s="368">
        <f>SUM('4A. melléklet'!E50)</f>
        <v>4553755</v>
      </c>
      <c r="F51" s="94"/>
      <c r="G51" s="80"/>
      <c r="H51" s="95"/>
      <c r="I51" s="196"/>
      <c r="J51" s="80"/>
      <c r="K51" s="195"/>
      <c r="L51" s="375">
        <f t="shared" si="1"/>
        <v>5281929</v>
      </c>
      <c r="M51" s="375">
        <f t="shared" si="2"/>
        <v>5281929</v>
      </c>
      <c r="N51" s="375">
        <f t="shared" si="3"/>
        <v>4553755</v>
      </c>
    </row>
    <row r="52" spans="1:14" x14ac:dyDescent="0.25">
      <c r="A52" s="83" t="s">
        <v>539</v>
      </c>
      <c r="B52" s="133" t="s">
        <v>305</v>
      </c>
      <c r="C52" s="368">
        <f>SUM('4A. melléklet'!C51)</f>
        <v>26883437</v>
      </c>
      <c r="D52" s="368">
        <f>SUM('4A. melléklet'!D51)</f>
        <v>26369832</v>
      </c>
      <c r="E52" s="368">
        <f>SUM('4A. melléklet'!E51)</f>
        <v>25612448</v>
      </c>
      <c r="F52" s="94"/>
      <c r="G52" s="80"/>
      <c r="H52" s="95"/>
      <c r="I52" s="196"/>
      <c r="J52" s="80"/>
      <c r="K52" s="195"/>
      <c r="L52" s="375">
        <f t="shared" si="1"/>
        <v>26883437</v>
      </c>
      <c r="M52" s="375">
        <f t="shared" si="2"/>
        <v>26369832</v>
      </c>
      <c r="N52" s="375">
        <f t="shared" si="3"/>
        <v>25612448</v>
      </c>
    </row>
    <row r="53" spans="1:14" x14ac:dyDescent="0.25">
      <c r="A53" s="108" t="s">
        <v>306</v>
      </c>
      <c r="B53" s="131" t="s">
        <v>307</v>
      </c>
      <c r="C53" s="438">
        <f>SUM('4A. melléklet'!C52)</f>
        <v>0</v>
      </c>
      <c r="D53" s="438">
        <f>SUM('4A. melléklet'!D52)</f>
        <v>0</v>
      </c>
      <c r="E53" s="438">
        <f>SUM('4A. melléklet'!E52)</f>
        <v>0</v>
      </c>
      <c r="F53" s="112"/>
      <c r="G53" s="23"/>
      <c r="H53" s="93"/>
      <c r="I53" s="85"/>
      <c r="J53" s="23"/>
      <c r="K53" s="107"/>
      <c r="L53" s="439">
        <f t="shared" si="1"/>
        <v>0</v>
      </c>
      <c r="M53" s="439">
        <f t="shared" si="2"/>
        <v>0</v>
      </c>
      <c r="N53" s="439">
        <f t="shared" si="3"/>
        <v>0</v>
      </c>
    </row>
    <row r="54" spans="1:14" x14ac:dyDescent="0.25">
      <c r="A54" s="108" t="s">
        <v>540</v>
      </c>
      <c r="B54" s="131" t="s">
        <v>308</v>
      </c>
      <c r="C54" s="438">
        <f>SUM('4A. melléklet'!C53)</f>
        <v>0</v>
      </c>
      <c r="D54" s="438">
        <f>SUM('4A. melléklet'!D53)</f>
        <v>0</v>
      </c>
      <c r="E54" s="438">
        <f>SUM('4A. melléklet'!E53)</f>
        <v>0</v>
      </c>
      <c r="F54" s="112"/>
      <c r="G54" s="23"/>
      <c r="H54" s="93"/>
      <c r="I54" s="85"/>
      <c r="J54" s="23"/>
      <c r="K54" s="107"/>
      <c r="L54" s="439">
        <f t="shared" si="1"/>
        <v>0</v>
      </c>
      <c r="M54" s="439">
        <f t="shared" si="2"/>
        <v>0</v>
      </c>
      <c r="N54" s="439">
        <f t="shared" si="3"/>
        <v>0</v>
      </c>
    </row>
    <row r="55" spans="1:14" x14ac:dyDescent="0.25">
      <c r="A55" s="119" t="s">
        <v>609</v>
      </c>
      <c r="B55" s="131" t="s">
        <v>309</v>
      </c>
      <c r="C55" s="438">
        <f>SUM('4A. melléklet'!C54)</f>
        <v>0</v>
      </c>
      <c r="D55" s="438">
        <f>SUM('4A. melléklet'!D54)</f>
        <v>0</v>
      </c>
      <c r="E55" s="438">
        <f>SUM('4A. melléklet'!E54)</f>
        <v>0</v>
      </c>
      <c r="F55" s="112"/>
      <c r="G55" s="23"/>
      <c r="H55" s="93"/>
      <c r="I55" s="85"/>
      <c r="J55" s="23"/>
      <c r="K55" s="107"/>
      <c r="L55" s="439">
        <f t="shared" si="1"/>
        <v>0</v>
      </c>
      <c r="M55" s="439">
        <f t="shared" si="2"/>
        <v>0</v>
      </c>
      <c r="N55" s="439">
        <f t="shared" si="3"/>
        <v>0</v>
      </c>
    </row>
    <row r="56" spans="1:14" x14ac:dyDescent="0.25">
      <c r="A56" s="119" t="s">
        <v>610</v>
      </c>
      <c r="B56" s="131" t="s">
        <v>310</v>
      </c>
      <c r="C56" s="438">
        <f>SUM('4A. melléklet'!C55)</f>
        <v>0</v>
      </c>
      <c r="D56" s="438">
        <f>SUM('4A. melléklet'!D55)</f>
        <v>0</v>
      </c>
      <c r="E56" s="438">
        <f>SUM('4A. melléklet'!E55)</f>
        <v>0</v>
      </c>
      <c r="F56" s="112"/>
      <c r="G56" s="23"/>
      <c r="H56" s="93"/>
      <c r="I56" s="85"/>
      <c r="J56" s="23"/>
      <c r="K56" s="107"/>
      <c r="L56" s="439">
        <f t="shared" si="1"/>
        <v>0</v>
      </c>
      <c r="M56" s="439">
        <f t="shared" si="2"/>
        <v>0</v>
      </c>
      <c r="N56" s="439">
        <f t="shared" si="3"/>
        <v>0</v>
      </c>
    </row>
    <row r="57" spans="1:14" x14ac:dyDescent="0.25">
      <c r="A57" s="119" t="s">
        <v>611</v>
      </c>
      <c r="B57" s="131" t="s">
        <v>311</v>
      </c>
      <c r="C57" s="438">
        <f>SUM('4A. melléklet'!C56)</f>
        <v>0</v>
      </c>
      <c r="D57" s="438">
        <f>SUM('4A. melléklet'!D56)</f>
        <v>0</v>
      </c>
      <c r="E57" s="438">
        <f>SUM('4A. melléklet'!E56)</f>
        <v>0</v>
      </c>
      <c r="F57" s="112"/>
      <c r="G57" s="23"/>
      <c r="H57" s="93"/>
      <c r="I57" s="85"/>
      <c r="J57" s="23"/>
      <c r="K57" s="107"/>
      <c r="L57" s="439">
        <f t="shared" si="1"/>
        <v>0</v>
      </c>
      <c r="M57" s="439">
        <f t="shared" si="2"/>
        <v>0</v>
      </c>
      <c r="N57" s="439">
        <f t="shared" si="3"/>
        <v>0</v>
      </c>
    </row>
    <row r="58" spans="1:14" x14ac:dyDescent="0.25">
      <c r="A58" s="108" t="s">
        <v>612</v>
      </c>
      <c r="B58" s="131" t="s">
        <v>312</v>
      </c>
      <c r="C58" s="438">
        <f>SUM('4A. melléklet'!C57)</f>
        <v>0</v>
      </c>
      <c r="D58" s="438">
        <f>SUM('4A. melléklet'!D57)</f>
        <v>0</v>
      </c>
      <c r="E58" s="438">
        <f>SUM('4A. melléklet'!E57)</f>
        <v>0</v>
      </c>
      <c r="F58" s="112"/>
      <c r="G58" s="23"/>
      <c r="H58" s="93"/>
      <c r="I58" s="85"/>
      <c r="J58" s="23"/>
      <c r="K58" s="107"/>
      <c r="L58" s="439">
        <f t="shared" si="1"/>
        <v>0</v>
      </c>
      <c r="M58" s="439">
        <f t="shared" si="2"/>
        <v>0</v>
      </c>
      <c r="N58" s="439">
        <f t="shared" si="3"/>
        <v>0</v>
      </c>
    </row>
    <row r="59" spans="1:14" x14ac:dyDescent="0.25">
      <c r="A59" s="108" t="s">
        <v>613</v>
      </c>
      <c r="B59" s="131" t="s">
        <v>313</v>
      </c>
      <c r="C59" s="438">
        <f>SUM('4A. melléklet'!C58)</f>
        <v>0</v>
      </c>
      <c r="D59" s="438">
        <f>SUM('4A. melléklet'!D58)</f>
        <v>0</v>
      </c>
      <c r="E59" s="438">
        <f>SUM('4A. melléklet'!E58)</f>
        <v>0</v>
      </c>
      <c r="F59" s="112"/>
      <c r="G59" s="23"/>
      <c r="H59" s="93"/>
      <c r="I59" s="85"/>
      <c r="J59" s="23"/>
      <c r="K59" s="107"/>
      <c r="L59" s="439">
        <f t="shared" si="1"/>
        <v>0</v>
      </c>
      <c r="M59" s="439">
        <f t="shared" si="2"/>
        <v>0</v>
      </c>
      <c r="N59" s="439">
        <f t="shared" si="3"/>
        <v>0</v>
      </c>
    </row>
    <row r="60" spans="1:14" x14ac:dyDescent="0.25">
      <c r="A60" s="108" t="s">
        <v>614</v>
      </c>
      <c r="B60" s="131" t="s">
        <v>314</v>
      </c>
      <c r="C60" s="438">
        <f>SUM('4A. melléklet'!C59)</f>
        <v>4110000</v>
      </c>
      <c r="D60" s="438">
        <f>SUM('4A. melléklet'!D59)</f>
        <v>4110000</v>
      </c>
      <c r="E60" s="438">
        <f>SUM('4A. melléklet'!E59)</f>
        <v>3471000</v>
      </c>
      <c r="F60" s="112"/>
      <c r="G60" s="23"/>
      <c r="H60" s="93"/>
      <c r="I60" s="85"/>
      <c r="J60" s="23"/>
      <c r="K60" s="107"/>
      <c r="L60" s="439">
        <f t="shared" si="1"/>
        <v>4110000</v>
      </c>
      <c r="M60" s="439">
        <f t="shared" si="2"/>
        <v>4110000</v>
      </c>
      <c r="N60" s="439">
        <f t="shared" si="3"/>
        <v>3471000</v>
      </c>
    </row>
    <row r="61" spans="1:14" x14ac:dyDescent="0.25">
      <c r="A61" s="120" t="s">
        <v>568</v>
      </c>
      <c r="B61" s="133" t="s">
        <v>315</v>
      </c>
      <c r="C61" s="368">
        <f>SUM('4A. melléklet'!C60)</f>
        <v>4110000</v>
      </c>
      <c r="D61" s="368">
        <f>SUM('4A. melléklet'!D60)</f>
        <v>4110000</v>
      </c>
      <c r="E61" s="368">
        <f>SUM('4A. melléklet'!E60)</f>
        <v>3471000</v>
      </c>
      <c r="F61" s="94"/>
      <c r="G61" s="80"/>
      <c r="H61" s="95"/>
      <c r="I61" s="196"/>
      <c r="J61" s="80"/>
      <c r="K61" s="195"/>
      <c r="L61" s="375">
        <f t="shared" si="1"/>
        <v>4110000</v>
      </c>
      <c r="M61" s="375">
        <f t="shared" si="2"/>
        <v>4110000</v>
      </c>
      <c r="N61" s="375">
        <f t="shared" si="3"/>
        <v>3471000</v>
      </c>
    </row>
    <row r="62" spans="1:14" x14ac:dyDescent="0.25">
      <c r="A62" s="121" t="s">
        <v>615</v>
      </c>
      <c r="B62" s="131" t="s">
        <v>316</v>
      </c>
      <c r="C62" s="438">
        <f>SUM('4A. melléklet'!C61)</f>
        <v>0</v>
      </c>
      <c r="D62" s="438">
        <f>SUM('4A. melléklet'!D61)</f>
        <v>0</v>
      </c>
      <c r="E62" s="438">
        <f>SUM('4A. melléklet'!E61)</f>
        <v>0</v>
      </c>
      <c r="F62" s="112"/>
      <c r="G62" s="23"/>
      <c r="H62" s="93"/>
      <c r="I62" s="85"/>
      <c r="J62" s="23"/>
      <c r="K62" s="107"/>
      <c r="L62" s="439">
        <f t="shared" si="1"/>
        <v>0</v>
      </c>
      <c r="M62" s="439">
        <f t="shared" si="2"/>
        <v>0</v>
      </c>
      <c r="N62" s="439">
        <f t="shared" si="3"/>
        <v>0</v>
      </c>
    </row>
    <row r="63" spans="1:14" x14ac:dyDescent="0.25">
      <c r="A63" s="121" t="s">
        <v>317</v>
      </c>
      <c r="B63" s="131" t="s">
        <v>318</v>
      </c>
      <c r="C63" s="438">
        <f>SUM('4A. melléklet'!C62)</f>
        <v>0</v>
      </c>
      <c r="D63" s="438">
        <f>SUM('4A. melléklet'!D62)</f>
        <v>0</v>
      </c>
      <c r="E63" s="438">
        <f>SUM('4A. melléklet'!E62)</f>
        <v>0</v>
      </c>
      <c r="F63" s="112"/>
      <c r="G63" s="23"/>
      <c r="H63" s="93"/>
      <c r="I63" s="85"/>
      <c r="J63" s="23"/>
      <c r="K63" s="107"/>
      <c r="L63" s="439">
        <f t="shared" si="1"/>
        <v>0</v>
      </c>
      <c r="M63" s="439">
        <f t="shared" si="2"/>
        <v>0</v>
      </c>
      <c r="N63" s="439">
        <f t="shared" si="3"/>
        <v>0</v>
      </c>
    </row>
    <row r="64" spans="1:14" ht="30" x14ac:dyDescent="0.25">
      <c r="A64" s="121" t="s">
        <v>319</v>
      </c>
      <c r="B64" s="131" t="s">
        <v>320</v>
      </c>
      <c r="C64" s="438">
        <f>SUM('4A. melléklet'!C63)</f>
        <v>0</v>
      </c>
      <c r="D64" s="438">
        <f>SUM('4A. melléklet'!D63)</f>
        <v>0</v>
      </c>
      <c r="E64" s="438">
        <f>SUM('4A. melléklet'!E63)</f>
        <v>0</v>
      </c>
      <c r="F64" s="112"/>
      <c r="G64" s="23"/>
      <c r="H64" s="93"/>
      <c r="I64" s="85"/>
      <c r="J64" s="23"/>
      <c r="K64" s="107"/>
      <c r="L64" s="439">
        <f t="shared" si="1"/>
        <v>0</v>
      </c>
      <c r="M64" s="439">
        <f t="shared" si="2"/>
        <v>0</v>
      </c>
      <c r="N64" s="439">
        <f t="shared" si="3"/>
        <v>0</v>
      </c>
    </row>
    <row r="65" spans="1:14" ht="30" x14ac:dyDescent="0.25">
      <c r="A65" s="121" t="s">
        <v>569</v>
      </c>
      <c r="B65" s="131" t="s">
        <v>321</v>
      </c>
      <c r="C65" s="438">
        <f>SUM('4A. melléklet'!C64)</f>
        <v>0</v>
      </c>
      <c r="D65" s="438">
        <f>SUM('4A. melléklet'!D64)</f>
        <v>0</v>
      </c>
      <c r="E65" s="438">
        <f>SUM('4A. melléklet'!E64)</f>
        <v>0</v>
      </c>
      <c r="F65" s="112"/>
      <c r="G65" s="23"/>
      <c r="H65" s="93"/>
      <c r="I65" s="85"/>
      <c r="J65" s="23"/>
      <c r="K65" s="107"/>
      <c r="L65" s="439">
        <f t="shared" si="1"/>
        <v>0</v>
      </c>
      <c r="M65" s="439">
        <f t="shared" si="2"/>
        <v>0</v>
      </c>
      <c r="N65" s="439">
        <f t="shared" si="3"/>
        <v>0</v>
      </c>
    </row>
    <row r="66" spans="1:14" ht="30" x14ac:dyDescent="0.25">
      <c r="A66" s="121" t="s">
        <v>616</v>
      </c>
      <c r="B66" s="131" t="s">
        <v>322</v>
      </c>
      <c r="C66" s="438">
        <f>SUM('4A. melléklet'!C65)</f>
        <v>0</v>
      </c>
      <c r="D66" s="438">
        <f>SUM('4A. melléklet'!D65)</f>
        <v>0</v>
      </c>
      <c r="E66" s="438">
        <f>SUM('4A. melléklet'!E65)</f>
        <v>0</v>
      </c>
      <c r="F66" s="112"/>
      <c r="G66" s="23"/>
      <c r="H66" s="93"/>
      <c r="I66" s="85"/>
      <c r="J66" s="23"/>
      <c r="K66" s="107"/>
      <c r="L66" s="439">
        <f t="shared" si="1"/>
        <v>0</v>
      </c>
      <c r="M66" s="439">
        <f t="shared" si="2"/>
        <v>0</v>
      </c>
      <c r="N66" s="439">
        <f t="shared" si="3"/>
        <v>0</v>
      </c>
    </row>
    <row r="67" spans="1:14" x14ac:dyDescent="0.25">
      <c r="A67" s="121" t="s">
        <v>579</v>
      </c>
      <c r="B67" s="131" t="s">
        <v>323</v>
      </c>
      <c r="C67" s="438">
        <f>SUM('4A. melléklet'!C66)</f>
        <v>1900063</v>
      </c>
      <c r="D67" s="438">
        <f>SUM('4A. melléklet'!D66)</f>
        <v>1900063</v>
      </c>
      <c r="E67" s="438">
        <f>SUM('4A. melléklet'!E66)</f>
        <v>1665837</v>
      </c>
      <c r="F67" s="112"/>
      <c r="G67" s="23"/>
      <c r="H67" s="93"/>
      <c r="I67" s="85"/>
      <c r="J67" s="23"/>
      <c r="K67" s="107"/>
      <c r="L67" s="439">
        <f t="shared" si="1"/>
        <v>1900063</v>
      </c>
      <c r="M67" s="439">
        <f t="shared" si="2"/>
        <v>1900063</v>
      </c>
      <c r="N67" s="439">
        <f t="shared" si="3"/>
        <v>1665837</v>
      </c>
    </row>
    <row r="68" spans="1:14" ht="30" x14ac:dyDescent="0.25">
      <c r="A68" s="121" t="s">
        <v>617</v>
      </c>
      <c r="B68" s="131" t="s">
        <v>324</v>
      </c>
      <c r="C68" s="438">
        <f>SUM('4A. melléklet'!C67)</f>
        <v>0</v>
      </c>
      <c r="D68" s="438">
        <f>SUM('4A. melléklet'!D67)</f>
        <v>0</v>
      </c>
      <c r="E68" s="438">
        <f>SUM('4A. melléklet'!E67)</f>
        <v>0</v>
      </c>
      <c r="F68" s="112"/>
      <c r="G68" s="23"/>
      <c r="H68" s="93"/>
      <c r="I68" s="85"/>
      <c r="J68" s="23"/>
      <c r="K68" s="107"/>
      <c r="L68" s="439">
        <f t="shared" si="1"/>
        <v>0</v>
      </c>
      <c r="M68" s="439">
        <f t="shared" si="2"/>
        <v>0</v>
      </c>
      <c r="N68" s="439">
        <f t="shared" si="3"/>
        <v>0</v>
      </c>
    </row>
    <row r="69" spans="1:14" ht="30" x14ac:dyDescent="0.25">
      <c r="A69" s="121" t="s">
        <v>618</v>
      </c>
      <c r="B69" s="131" t="s">
        <v>325</v>
      </c>
      <c r="C69" s="438">
        <f>SUM('4A. melléklet'!C68)</f>
        <v>0</v>
      </c>
      <c r="D69" s="438">
        <f>SUM('4A. melléklet'!D68)</f>
        <v>0</v>
      </c>
      <c r="E69" s="438">
        <f>SUM('4A. melléklet'!E68)</f>
        <v>0</v>
      </c>
      <c r="F69" s="112"/>
      <c r="G69" s="23"/>
      <c r="H69" s="93"/>
      <c r="I69" s="85"/>
      <c r="J69" s="23"/>
      <c r="K69" s="107"/>
      <c r="L69" s="439">
        <f t="shared" si="1"/>
        <v>0</v>
      </c>
      <c r="M69" s="439">
        <f t="shared" si="2"/>
        <v>0</v>
      </c>
      <c r="N69" s="439">
        <f t="shared" si="3"/>
        <v>0</v>
      </c>
    </row>
    <row r="70" spans="1:14" x14ac:dyDescent="0.25">
      <c r="A70" s="121" t="s">
        <v>326</v>
      </c>
      <c r="B70" s="131" t="s">
        <v>327</v>
      </c>
      <c r="C70" s="438">
        <f>SUM('4A. melléklet'!C69)</f>
        <v>0</v>
      </c>
      <c r="D70" s="438">
        <f>SUM('4A. melléklet'!D69)</f>
        <v>0</v>
      </c>
      <c r="E70" s="438">
        <f>SUM('4A. melléklet'!E69)</f>
        <v>0</v>
      </c>
      <c r="F70" s="112"/>
      <c r="G70" s="23"/>
      <c r="H70" s="93"/>
      <c r="I70" s="85"/>
      <c r="J70" s="23"/>
      <c r="K70" s="107"/>
      <c r="L70" s="439">
        <f t="shared" si="1"/>
        <v>0</v>
      </c>
      <c r="M70" s="439">
        <f t="shared" si="2"/>
        <v>0</v>
      </c>
      <c r="N70" s="439">
        <f t="shared" si="3"/>
        <v>0</v>
      </c>
    </row>
    <row r="71" spans="1:14" x14ac:dyDescent="0.25">
      <c r="A71" s="122" t="s">
        <v>328</v>
      </c>
      <c r="B71" s="131" t="s">
        <v>329</v>
      </c>
      <c r="C71" s="438">
        <f>SUM('4A. melléklet'!C70)</f>
        <v>0</v>
      </c>
      <c r="D71" s="438">
        <f>SUM('4A. melléklet'!D70)</f>
        <v>0</v>
      </c>
      <c r="E71" s="438">
        <f>SUM('4A. melléklet'!E70)</f>
        <v>0</v>
      </c>
      <c r="F71" s="112"/>
      <c r="G71" s="23"/>
      <c r="H71" s="93"/>
      <c r="I71" s="85"/>
      <c r="J71" s="23"/>
      <c r="K71" s="107"/>
      <c r="L71" s="439">
        <f t="shared" si="1"/>
        <v>0</v>
      </c>
      <c r="M71" s="439">
        <f t="shared" si="2"/>
        <v>0</v>
      </c>
      <c r="N71" s="439">
        <f t="shared" si="3"/>
        <v>0</v>
      </c>
    </row>
    <row r="72" spans="1:14" x14ac:dyDescent="0.25">
      <c r="A72" s="59" t="s">
        <v>800</v>
      </c>
      <c r="B72" s="131" t="s">
        <v>330</v>
      </c>
      <c r="C72" s="438">
        <f>SUM('4A. melléklet'!C71)</f>
        <v>0</v>
      </c>
      <c r="D72" s="438">
        <f>SUM('4A. melléklet'!D71)</f>
        <v>0</v>
      </c>
      <c r="E72" s="438">
        <f>SUM('4A. melléklet'!E71)</f>
        <v>0</v>
      </c>
      <c r="F72" s="112"/>
      <c r="G72" s="23"/>
      <c r="H72" s="93"/>
      <c r="I72" s="85"/>
      <c r="J72" s="23"/>
      <c r="K72" s="107"/>
      <c r="L72" s="439">
        <f t="shared" si="1"/>
        <v>0</v>
      </c>
      <c r="M72" s="439">
        <f t="shared" si="2"/>
        <v>0</v>
      </c>
      <c r="N72" s="439">
        <f t="shared" si="3"/>
        <v>0</v>
      </c>
    </row>
    <row r="73" spans="1:14" x14ac:dyDescent="0.25">
      <c r="A73" s="121" t="s">
        <v>619</v>
      </c>
      <c r="B73" s="131" t="s">
        <v>331</v>
      </c>
      <c r="C73" s="438"/>
      <c r="D73" s="438"/>
      <c r="E73" s="438"/>
      <c r="F73" s="481">
        <v>1030000</v>
      </c>
      <c r="G73" s="482">
        <v>1300000</v>
      </c>
      <c r="H73" s="479">
        <v>1300000</v>
      </c>
      <c r="I73" s="85"/>
      <c r="J73" s="23"/>
      <c r="K73" s="107"/>
      <c r="L73" s="439">
        <f t="shared" ref="L73:L124" si="4">SUM(C73+F73+I73)</f>
        <v>1030000</v>
      </c>
      <c r="M73" s="439">
        <f t="shared" ref="M73:M124" si="5">SUM(D73+G73+J73)</f>
        <v>1300000</v>
      </c>
      <c r="N73" s="480">
        <f t="shared" ref="N73:N124" si="6">SUM(E73+H73+K73)</f>
        <v>1300000</v>
      </c>
    </row>
    <row r="74" spans="1:14" x14ac:dyDescent="0.25">
      <c r="A74" s="59" t="s">
        <v>801</v>
      </c>
      <c r="B74" s="131" t="s">
        <v>575</v>
      </c>
      <c r="C74" s="438">
        <f>SUM('4A. melléklet'!C73)</f>
        <v>14249455</v>
      </c>
      <c r="D74" s="438">
        <f>SUM('4A. melléklet'!D73)</f>
        <v>14487210</v>
      </c>
      <c r="E74" s="438">
        <f>SUM('4A. melléklet'!E73)</f>
        <v>0</v>
      </c>
      <c r="F74" s="112"/>
      <c r="G74" s="23"/>
      <c r="H74" s="93"/>
      <c r="I74" s="85"/>
      <c r="J74" s="23"/>
      <c r="K74" s="107"/>
      <c r="L74" s="439">
        <f t="shared" si="4"/>
        <v>14249455</v>
      </c>
      <c r="M74" s="439">
        <f t="shared" si="5"/>
        <v>14487210</v>
      </c>
      <c r="N74" s="439">
        <f t="shared" si="6"/>
        <v>0</v>
      </c>
    </row>
    <row r="75" spans="1:14" x14ac:dyDescent="0.25">
      <c r="A75" s="120" t="s">
        <v>582</v>
      </c>
      <c r="B75" s="133" t="s">
        <v>332</v>
      </c>
      <c r="C75" s="368">
        <f>SUM('4A. melléklet'!C74)</f>
        <v>17179518</v>
      </c>
      <c r="D75" s="368">
        <f>SUM('4A. melléklet'!D74)</f>
        <v>17687273</v>
      </c>
      <c r="E75" s="368">
        <f>SUM('4A. melléklet'!E74)</f>
        <v>2965837</v>
      </c>
      <c r="F75" s="94"/>
      <c r="G75" s="94"/>
      <c r="H75" s="94"/>
      <c r="I75" s="196"/>
      <c r="J75" s="80"/>
      <c r="K75" s="195"/>
      <c r="L75" s="375">
        <f t="shared" si="4"/>
        <v>17179518</v>
      </c>
      <c r="M75" s="375">
        <f t="shared" si="5"/>
        <v>17687273</v>
      </c>
      <c r="N75" s="375">
        <f t="shared" si="6"/>
        <v>2965837</v>
      </c>
    </row>
    <row r="76" spans="1:14" ht="15.75" x14ac:dyDescent="0.25">
      <c r="A76" s="123" t="s">
        <v>11</v>
      </c>
      <c r="B76" s="134"/>
      <c r="C76" s="440">
        <f>SUM('4A. melléklet'!C75)</f>
        <v>60211088</v>
      </c>
      <c r="D76" s="440">
        <f>SUM('4A. melléklet'!D75)</f>
        <v>61515186</v>
      </c>
      <c r="E76" s="440">
        <f>SUM('4A. melléklet'!E75)</f>
        <v>44969453</v>
      </c>
      <c r="F76" s="440"/>
      <c r="G76" s="440"/>
      <c r="H76" s="440"/>
      <c r="I76" s="440"/>
      <c r="J76" s="440"/>
      <c r="K76" s="440"/>
      <c r="L76" s="440">
        <f t="shared" si="4"/>
        <v>60211088</v>
      </c>
      <c r="M76" s="440">
        <f t="shared" si="5"/>
        <v>61515186</v>
      </c>
      <c r="N76" s="440">
        <f t="shared" si="6"/>
        <v>44969453</v>
      </c>
    </row>
    <row r="77" spans="1:14" x14ac:dyDescent="0.25">
      <c r="A77" s="124" t="s">
        <v>333</v>
      </c>
      <c r="B77" s="131" t="s">
        <v>334</v>
      </c>
      <c r="C77" s="438">
        <f>SUM('4A. melléklet'!C76)</f>
        <v>0</v>
      </c>
      <c r="D77" s="438">
        <f>SUM('4A. melléklet'!D76)</f>
        <v>0</v>
      </c>
      <c r="E77" s="438">
        <f>SUM('4A. melléklet'!E76)</f>
        <v>0</v>
      </c>
      <c r="F77" s="112"/>
      <c r="G77" s="23"/>
      <c r="H77" s="93"/>
      <c r="I77" s="85"/>
      <c r="J77" s="23"/>
      <c r="K77" s="107"/>
      <c r="L77" s="439">
        <f t="shared" si="4"/>
        <v>0</v>
      </c>
      <c r="M77" s="439">
        <f t="shared" si="5"/>
        <v>0</v>
      </c>
      <c r="N77" s="439">
        <f t="shared" si="6"/>
        <v>0</v>
      </c>
    </row>
    <row r="78" spans="1:14" x14ac:dyDescent="0.25">
      <c r="A78" s="124" t="s">
        <v>620</v>
      </c>
      <c r="B78" s="131" t="s">
        <v>335</v>
      </c>
      <c r="C78" s="438">
        <f>SUM('4A. melléklet'!C77)</f>
        <v>0</v>
      </c>
      <c r="D78" s="438">
        <f>SUM('4A. melléklet'!D77)</f>
        <v>4551353</v>
      </c>
      <c r="E78" s="438">
        <f>SUM('4A. melléklet'!E77)</f>
        <v>4551353</v>
      </c>
      <c r="F78" s="112"/>
      <c r="G78" s="23"/>
      <c r="H78" s="93"/>
      <c r="I78" s="85"/>
      <c r="J78" s="23"/>
      <c r="K78" s="107"/>
      <c r="L78" s="439">
        <f t="shared" si="4"/>
        <v>0</v>
      </c>
      <c r="M78" s="439">
        <f t="shared" si="5"/>
        <v>4551353</v>
      </c>
      <c r="N78" s="439">
        <f t="shared" si="6"/>
        <v>4551353</v>
      </c>
    </row>
    <row r="79" spans="1:14" x14ac:dyDescent="0.25">
      <c r="A79" s="124" t="s">
        <v>336</v>
      </c>
      <c r="B79" s="131" t="s">
        <v>337</v>
      </c>
      <c r="C79" s="438">
        <f>SUM('4A. melléklet'!C78)</f>
        <v>0</v>
      </c>
      <c r="D79" s="438">
        <f>SUM('4A. melléklet'!D78)</f>
        <v>196800</v>
      </c>
      <c r="E79" s="438">
        <f>SUM('4A. melléklet'!E78)</f>
        <v>196800</v>
      </c>
      <c r="F79" s="112"/>
      <c r="G79" s="23"/>
      <c r="H79" s="93"/>
      <c r="I79" s="85"/>
      <c r="J79" s="23"/>
      <c r="K79" s="107"/>
      <c r="L79" s="439">
        <f t="shared" si="4"/>
        <v>0</v>
      </c>
      <c r="M79" s="439">
        <f t="shared" si="5"/>
        <v>196800</v>
      </c>
      <c r="N79" s="439">
        <f t="shared" si="6"/>
        <v>196800</v>
      </c>
    </row>
    <row r="80" spans="1:14" x14ac:dyDescent="0.25">
      <c r="A80" s="124" t="s">
        <v>338</v>
      </c>
      <c r="B80" s="131" t="s">
        <v>339</v>
      </c>
      <c r="C80" s="438">
        <f>SUM('4A. melléklet'!C79)</f>
        <v>1774803</v>
      </c>
      <c r="D80" s="438">
        <f>SUM('4A. melléklet'!D79)</f>
        <v>244380</v>
      </c>
      <c r="E80" s="438">
        <f>SUM('4A. melléklet'!E79)</f>
        <v>244380</v>
      </c>
      <c r="F80" s="112"/>
      <c r="G80" s="23"/>
      <c r="H80" s="93"/>
      <c r="I80" s="85"/>
      <c r="J80" s="23"/>
      <c r="K80" s="107"/>
      <c r="L80" s="439">
        <f t="shared" si="4"/>
        <v>1774803</v>
      </c>
      <c r="M80" s="439">
        <f t="shared" si="5"/>
        <v>244380</v>
      </c>
      <c r="N80" s="439">
        <f t="shared" si="6"/>
        <v>244380</v>
      </c>
    </row>
    <row r="81" spans="1:14" x14ac:dyDescent="0.25">
      <c r="A81" s="116" t="s">
        <v>340</v>
      </c>
      <c r="B81" s="131" t="s">
        <v>341</v>
      </c>
      <c r="C81" s="438">
        <f>SUM('4A. melléklet'!C80)</f>
        <v>0</v>
      </c>
      <c r="D81" s="438">
        <f>SUM('4A. melléklet'!D80)</f>
        <v>0</v>
      </c>
      <c r="E81" s="438">
        <f>SUM('4A. melléklet'!E80)</f>
        <v>0</v>
      </c>
      <c r="F81" s="112"/>
      <c r="G81" s="23"/>
      <c r="H81" s="93"/>
      <c r="I81" s="85"/>
      <c r="J81" s="23"/>
      <c r="K81" s="107"/>
      <c r="L81" s="439">
        <f t="shared" si="4"/>
        <v>0</v>
      </c>
      <c r="M81" s="439">
        <f t="shared" si="5"/>
        <v>0</v>
      </c>
      <c r="N81" s="439">
        <f t="shared" si="6"/>
        <v>0</v>
      </c>
    </row>
    <row r="82" spans="1:14" x14ac:dyDescent="0.25">
      <c r="A82" s="116" t="s">
        <v>342</v>
      </c>
      <c r="B82" s="131" t="s">
        <v>343</v>
      </c>
      <c r="C82" s="438">
        <f>SUM('4A. melléklet'!C81)</f>
        <v>0</v>
      </c>
      <c r="D82" s="438">
        <f>SUM('4A. melléklet'!D81)</f>
        <v>0</v>
      </c>
      <c r="E82" s="438">
        <f>SUM('4A. melléklet'!E81)</f>
        <v>0</v>
      </c>
      <c r="F82" s="112"/>
      <c r="G82" s="23"/>
      <c r="H82" s="93"/>
      <c r="I82" s="85"/>
      <c r="J82" s="23"/>
      <c r="K82" s="107"/>
      <c r="L82" s="439">
        <f t="shared" si="4"/>
        <v>0</v>
      </c>
      <c r="M82" s="439">
        <f t="shared" si="5"/>
        <v>0</v>
      </c>
      <c r="N82" s="439">
        <f t="shared" si="6"/>
        <v>0</v>
      </c>
    </row>
    <row r="83" spans="1:14" x14ac:dyDescent="0.25">
      <c r="A83" s="116" t="s">
        <v>344</v>
      </c>
      <c r="B83" s="131" t="s">
        <v>345</v>
      </c>
      <c r="C83" s="438">
        <f>SUM('4A. melléklet'!C82)</f>
        <v>479197</v>
      </c>
      <c r="D83" s="438">
        <f>SUM('4A. melléklet'!D82)</f>
        <v>1347985</v>
      </c>
      <c r="E83" s="438">
        <f>SUM('4A. melléklet'!E82)</f>
        <v>1347985</v>
      </c>
      <c r="F83" s="112"/>
      <c r="G83" s="23"/>
      <c r="H83" s="93"/>
      <c r="I83" s="85"/>
      <c r="J83" s="23"/>
      <c r="K83" s="107"/>
      <c r="L83" s="439">
        <f t="shared" si="4"/>
        <v>479197</v>
      </c>
      <c r="M83" s="439">
        <f t="shared" si="5"/>
        <v>1347985</v>
      </c>
      <c r="N83" s="439">
        <f t="shared" si="6"/>
        <v>1347985</v>
      </c>
    </row>
    <row r="84" spans="1:14" x14ac:dyDescent="0.25">
      <c r="A84" s="125" t="s">
        <v>584</v>
      </c>
      <c r="B84" s="133" t="s">
        <v>346</v>
      </c>
      <c r="C84" s="368">
        <f>SUM('4A. melléklet'!C83)</f>
        <v>2254000</v>
      </c>
      <c r="D84" s="368">
        <f>SUM('4A. melléklet'!D83)</f>
        <v>6340518</v>
      </c>
      <c r="E84" s="368">
        <f>SUM('4A. melléklet'!E83)</f>
        <v>6340518</v>
      </c>
      <c r="F84" s="94"/>
      <c r="G84" s="80"/>
      <c r="H84" s="95"/>
      <c r="I84" s="196"/>
      <c r="J84" s="80"/>
      <c r="K84" s="195"/>
      <c r="L84" s="375">
        <f t="shared" si="4"/>
        <v>2254000</v>
      </c>
      <c r="M84" s="375">
        <f t="shared" si="5"/>
        <v>6340518</v>
      </c>
      <c r="N84" s="375">
        <f t="shared" si="6"/>
        <v>6340518</v>
      </c>
    </row>
    <row r="85" spans="1:14" x14ac:dyDescent="0.25">
      <c r="A85" s="108" t="s">
        <v>347</v>
      </c>
      <c r="B85" s="131" t="s">
        <v>348</v>
      </c>
      <c r="C85" s="438">
        <f>SUM('4A. melléklet'!C84)</f>
        <v>1600000</v>
      </c>
      <c r="D85" s="438">
        <f>SUM('4A. melléklet'!D84)</f>
        <v>6748228</v>
      </c>
      <c r="E85" s="438">
        <f>SUM('4A. melléklet'!E84)</f>
        <v>6748228</v>
      </c>
      <c r="F85" s="112"/>
      <c r="G85" s="23"/>
      <c r="H85" s="93"/>
      <c r="I85" s="85"/>
      <c r="J85" s="23"/>
      <c r="K85" s="107"/>
      <c r="L85" s="439">
        <f t="shared" si="4"/>
        <v>1600000</v>
      </c>
      <c r="M85" s="439">
        <f t="shared" si="5"/>
        <v>6748228</v>
      </c>
      <c r="N85" s="439">
        <f t="shared" si="6"/>
        <v>6748228</v>
      </c>
    </row>
    <row r="86" spans="1:14" x14ac:dyDescent="0.25">
      <c r="A86" s="108" t="s">
        <v>349</v>
      </c>
      <c r="B86" s="131" t="s">
        <v>350</v>
      </c>
      <c r="C86" s="438">
        <f>SUM('4A. melléklet'!C85)</f>
        <v>0</v>
      </c>
      <c r="D86" s="438">
        <f>SUM('4A. melléklet'!D85)</f>
        <v>0</v>
      </c>
      <c r="E86" s="438">
        <f>SUM('4A. melléklet'!E85)</f>
        <v>0</v>
      </c>
      <c r="F86" s="112"/>
      <c r="G86" s="23"/>
      <c r="H86" s="93"/>
      <c r="I86" s="85"/>
      <c r="J86" s="23"/>
      <c r="K86" s="107"/>
      <c r="L86" s="439">
        <f t="shared" si="4"/>
        <v>0</v>
      </c>
      <c r="M86" s="439">
        <f t="shared" si="5"/>
        <v>0</v>
      </c>
      <c r="N86" s="439">
        <f t="shared" si="6"/>
        <v>0</v>
      </c>
    </row>
    <row r="87" spans="1:14" x14ac:dyDescent="0.25">
      <c r="A87" s="108" t="s">
        <v>351</v>
      </c>
      <c r="B87" s="131" t="s">
        <v>352</v>
      </c>
      <c r="C87" s="438">
        <f>SUM('4A. melléklet'!C86)</f>
        <v>0</v>
      </c>
      <c r="D87" s="438">
        <f>SUM('4A. melléklet'!D86)</f>
        <v>0</v>
      </c>
      <c r="E87" s="438">
        <f>SUM('4A. melléklet'!E86)</f>
        <v>0</v>
      </c>
      <c r="F87" s="112"/>
      <c r="G87" s="23"/>
      <c r="H87" s="93"/>
      <c r="I87" s="85"/>
      <c r="J87" s="23"/>
      <c r="K87" s="107"/>
      <c r="L87" s="439">
        <f t="shared" si="4"/>
        <v>0</v>
      </c>
      <c r="M87" s="439">
        <f t="shared" si="5"/>
        <v>0</v>
      </c>
      <c r="N87" s="439">
        <f t="shared" si="6"/>
        <v>0</v>
      </c>
    </row>
    <row r="88" spans="1:14" x14ac:dyDescent="0.25">
      <c r="A88" s="108" t="s">
        <v>353</v>
      </c>
      <c r="B88" s="131" t="s">
        <v>354</v>
      </c>
      <c r="C88" s="438">
        <f>SUM('4A. melléklet'!C87)</f>
        <v>432000</v>
      </c>
      <c r="D88" s="438">
        <f>SUM('4A. melléklet'!D87)</f>
        <v>1663047</v>
      </c>
      <c r="E88" s="438">
        <f>SUM('4A. melléklet'!E87)</f>
        <v>1663047</v>
      </c>
      <c r="F88" s="112"/>
      <c r="G88" s="23"/>
      <c r="H88" s="93"/>
      <c r="I88" s="85"/>
      <c r="J88" s="23"/>
      <c r="K88" s="107"/>
      <c r="L88" s="439">
        <f t="shared" si="4"/>
        <v>432000</v>
      </c>
      <c r="M88" s="439">
        <f t="shared" si="5"/>
        <v>1663047</v>
      </c>
      <c r="N88" s="439">
        <f t="shared" si="6"/>
        <v>1663047</v>
      </c>
    </row>
    <row r="89" spans="1:14" x14ac:dyDescent="0.25">
      <c r="A89" s="120" t="s">
        <v>585</v>
      </c>
      <c r="B89" s="133" t="s">
        <v>355</v>
      </c>
      <c r="C89" s="368">
        <f>SUM('4A. melléklet'!C88)</f>
        <v>2032000</v>
      </c>
      <c r="D89" s="368">
        <f>SUM('4A. melléklet'!D88)</f>
        <v>8411275</v>
      </c>
      <c r="E89" s="368">
        <f>SUM('4A. melléklet'!E88)</f>
        <v>8411275</v>
      </c>
      <c r="F89" s="94"/>
      <c r="G89" s="80"/>
      <c r="H89" s="95"/>
      <c r="I89" s="196"/>
      <c r="J89" s="80"/>
      <c r="K89" s="195"/>
      <c r="L89" s="375">
        <f t="shared" si="4"/>
        <v>2032000</v>
      </c>
      <c r="M89" s="375">
        <f t="shared" si="5"/>
        <v>8411275</v>
      </c>
      <c r="N89" s="375">
        <f t="shared" si="6"/>
        <v>8411275</v>
      </c>
    </row>
    <row r="90" spans="1:14" ht="30" x14ac:dyDescent="0.25">
      <c r="A90" s="108" t="s">
        <v>356</v>
      </c>
      <c r="B90" s="131" t="s">
        <v>357</v>
      </c>
      <c r="C90" s="438">
        <f>SUM('4A. melléklet'!C89)</f>
        <v>0</v>
      </c>
      <c r="D90" s="438">
        <f>SUM('4A. melléklet'!D89)</f>
        <v>0</v>
      </c>
      <c r="E90" s="438">
        <f>SUM('4A. melléklet'!E89)</f>
        <v>0</v>
      </c>
      <c r="F90" s="112"/>
      <c r="G90" s="23"/>
      <c r="H90" s="93"/>
      <c r="I90" s="85"/>
      <c r="J90" s="23"/>
      <c r="K90" s="107"/>
      <c r="L90" s="439">
        <f t="shared" si="4"/>
        <v>0</v>
      </c>
      <c r="M90" s="439">
        <f t="shared" si="5"/>
        <v>0</v>
      </c>
      <c r="N90" s="439">
        <f t="shared" si="6"/>
        <v>0</v>
      </c>
    </row>
    <row r="91" spans="1:14" ht="30" x14ac:dyDescent="0.25">
      <c r="A91" s="108" t="s">
        <v>621</v>
      </c>
      <c r="B91" s="131" t="s">
        <v>358</v>
      </c>
      <c r="C91" s="438">
        <f>SUM('4A. melléklet'!C90)</f>
        <v>0</v>
      </c>
      <c r="D91" s="438">
        <f>SUM('4A. melléklet'!D90)</f>
        <v>0</v>
      </c>
      <c r="E91" s="438">
        <f>SUM('4A. melléklet'!E90)</f>
        <v>0</v>
      </c>
      <c r="F91" s="112"/>
      <c r="G91" s="23"/>
      <c r="H91" s="93"/>
      <c r="I91" s="85"/>
      <c r="J91" s="23"/>
      <c r="K91" s="107"/>
      <c r="L91" s="439">
        <f t="shared" si="4"/>
        <v>0</v>
      </c>
      <c r="M91" s="439">
        <f t="shared" si="5"/>
        <v>0</v>
      </c>
      <c r="N91" s="439">
        <f t="shared" si="6"/>
        <v>0</v>
      </c>
    </row>
    <row r="92" spans="1:14" ht="30" x14ac:dyDescent="0.25">
      <c r="A92" s="108" t="s">
        <v>622</v>
      </c>
      <c r="B92" s="131" t="s">
        <v>359</v>
      </c>
      <c r="C92" s="438">
        <f>SUM('4A. melléklet'!C91)</f>
        <v>0</v>
      </c>
      <c r="D92" s="438">
        <f>SUM('4A. melléklet'!D91)</f>
        <v>0</v>
      </c>
      <c r="E92" s="438">
        <f>SUM('4A. melléklet'!E91)</f>
        <v>0</v>
      </c>
      <c r="F92" s="112"/>
      <c r="G92" s="23"/>
      <c r="H92" s="93"/>
      <c r="I92" s="85"/>
      <c r="J92" s="23"/>
      <c r="K92" s="107"/>
      <c r="L92" s="439">
        <f t="shared" si="4"/>
        <v>0</v>
      </c>
      <c r="M92" s="439">
        <f t="shared" si="5"/>
        <v>0</v>
      </c>
      <c r="N92" s="439">
        <f t="shared" si="6"/>
        <v>0</v>
      </c>
    </row>
    <row r="93" spans="1:14" x14ac:dyDescent="0.25">
      <c r="A93" s="108" t="s">
        <v>623</v>
      </c>
      <c r="B93" s="131" t="s">
        <v>360</v>
      </c>
      <c r="C93" s="438">
        <f>SUM('4A. melléklet'!C92)</f>
        <v>0</v>
      </c>
      <c r="D93" s="438">
        <f>SUM('4A. melléklet'!D92)</f>
        <v>0</v>
      </c>
      <c r="E93" s="438">
        <f>SUM('4A. melléklet'!E92)</f>
        <v>0</v>
      </c>
      <c r="F93" s="112"/>
      <c r="G93" s="23"/>
      <c r="H93" s="93"/>
      <c r="I93" s="85"/>
      <c r="J93" s="23"/>
      <c r="K93" s="107"/>
      <c r="L93" s="439">
        <f t="shared" si="4"/>
        <v>0</v>
      </c>
      <c r="M93" s="439">
        <f t="shared" si="5"/>
        <v>0</v>
      </c>
      <c r="N93" s="439">
        <f t="shared" si="6"/>
        <v>0</v>
      </c>
    </row>
    <row r="94" spans="1:14" ht="30" x14ac:dyDescent="0.25">
      <c r="A94" s="108" t="s">
        <v>624</v>
      </c>
      <c r="B94" s="131" t="s">
        <v>361</v>
      </c>
      <c r="C94" s="438">
        <f>SUM('4A. melléklet'!C93)</f>
        <v>0</v>
      </c>
      <c r="D94" s="438">
        <f>SUM('4A. melléklet'!D93)</f>
        <v>0</v>
      </c>
      <c r="E94" s="438">
        <f>SUM('4A. melléklet'!E93)</f>
        <v>0</v>
      </c>
      <c r="F94" s="112"/>
      <c r="G94" s="23"/>
      <c r="H94" s="93"/>
      <c r="I94" s="85"/>
      <c r="J94" s="23"/>
      <c r="K94" s="107"/>
      <c r="L94" s="439">
        <f t="shared" si="4"/>
        <v>0</v>
      </c>
      <c r="M94" s="439">
        <f t="shared" si="5"/>
        <v>0</v>
      </c>
      <c r="N94" s="439">
        <f t="shared" si="6"/>
        <v>0</v>
      </c>
    </row>
    <row r="95" spans="1:14" ht="30" x14ac:dyDescent="0.25">
      <c r="A95" s="108" t="s">
        <v>625</v>
      </c>
      <c r="B95" s="131" t="s">
        <v>362</v>
      </c>
      <c r="C95" s="438">
        <f>SUM('4A. melléklet'!C94)</f>
        <v>0</v>
      </c>
      <c r="D95" s="438">
        <f>SUM('4A. melléklet'!D94)</f>
        <v>0</v>
      </c>
      <c r="E95" s="438">
        <f>SUM('4A. melléklet'!E94)</f>
        <v>0</v>
      </c>
      <c r="F95" s="112"/>
      <c r="G95" s="23"/>
      <c r="H95" s="93"/>
      <c r="I95" s="85"/>
      <c r="J95" s="23"/>
      <c r="K95" s="107"/>
      <c r="L95" s="439">
        <f t="shared" si="4"/>
        <v>0</v>
      </c>
      <c r="M95" s="439">
        <f t="shared" si="5"/>
        <v>0</v>
      </c>
      <c r="N95" s="439">
        <f t="shared" si="6"/>
        <v>0</v>
      </c>
    </row>
    <row r="96" spans="1:14" x14ac:dyDescent="0.25">
      <c r="A96" s="108" t="s">
        <v>363</v>
      </c>
      <c r="B96" s="131" t="s">
        <v>364</v>
      </c>
      <c r="C96" s="438">
        <f>SUM('4A. melléklet'!C95)</f>
        <v>0</v>
      </c>
      <c r="D96" s="438">
        <f>SUM('4A. melléklet'!D95)</f>
        <v>0</v>
      </c>
      <c r="E96" s="438">
        <f>SUM('4A. melléklet'!E95)</f>
        <v>0</v>
      </c>
      <c r="F96" s="112"/>
      <c r="G96" s="23"/>
      <c r="H96" s="93"/>
      <c r="I96" s="85"/>
      <c r="J96" s="23"/>
      <c r="K96" s="107"/>
      <c r="L96" s="439">
        <f t="shared" si="4"/>
        <v>0</v>
      </c>
      <c r="M96" s="439">
        <f t="shared" si="5"/>
        <v>0</v>
      </c>
      <c r="N96" s="439">
        <f t="shared" si="6"/>
        <v>0</v>
      </c>
    </row>
    <row r="97" spans="1:31" x14ac:dyDescent="0.25">
      <c r="A97" s="108" t="s">
        <v>626</v>
      </c>
      <c r="B97" s="131" t="s">
        <v>365</v>
      </c>
      <c r="C97" s="438">
        <f>SUM('4A. melléklet'!C96)</f>
        <v>0</v>
      </c>
      <c r="D97" s="438">
        <f>SUM('4A. melléklet'!D96)</f>
        <v>0</v>
      </c>
      <c r="E97" s="438">
        <f>SUM('4A. melléklet'!E96)</f>
        <v>0</v>
      </c>
      <c r="F97" s="112"/>
      <c r="G97" s="23"/>
      <c r="H97" s="93"/>
      <c r="I97" s="85"/>
      <c r="J97" s="23"/>
      <c r="K97" s="107"/>
      <c r="L97" s="439">
        <f t="shared" si="4"/>
        <v>0</v>
      </c>
      <c r="M97" s="439">
        <f t="shared" si="5"/>
        <v>0</v>
      </c>
      <c r="N97" s="439">
        <f t="shared" si="6"/>
        <v>0</v>
      </c>
    </row>
    <row r="98" spans="1:31" x14ac:dyDescent="0.25">
      <c r="A98" s="120" t="s">
        <v>586</v>
      </c>
      <c r="B98" s="133" t="s">
        <v>366</v>
      </c>
      <c r="C98" s="368">
        <f>SUM('4A. melléklet'!C97)</f>
        <v>0</v>
      </c>
      <c r="D98" s="368">
        <f>SUM('4A. melléklet'!D97)</f>
        <v>0</v>
      </c>
      <c r="E98" s="368">
        <f>SUM('4A. melléklet'!E97)</f>
        <v>0</v>
      </c>
      <c r="F98" s="94"/>
      <c r="G98" s="80"/>
      <c r="H98" s="95"/>
      <c r="I98" s="196"/>
      <c r="J98" s="80"/>
      <c r="K98" s="195"/>
      <c r="L98" s="375">
        <f t="shared" si="4"/>
        <v>0</v>
      </c>
      <c r="M98" s="375">
        <f t="shared" si="5"/>
        <v>0</v>
      </c>
      <c r="N98" s="375">
        <f t="shared" si="6"/>
        <v>0</v>
      </c>
    </row>
    <row r="99" spans="1:31" ht="15.75" x14ac:dyDescent="0.25">
      <c r="A99" s="123" t="s">
        <v>10</v>
      </c>
      <c r="B99" s="134"/>
      <c r="C99" s="440">
        <f>SUM('4A. melléklet'!C98)</f>
        <v>4286000</v>
      </c>
      <c r="D99" s="440">
        <f>SUM('4A. melléklet'!D98)</f>
        <v>14751793</v>
      </c>
      <c r="E99" s="440">
        <f>SUM('4A. melléklet'!E98)</f>
        <v>14751793</v>
      </c>
      <c r="F99" s="440"/>
      <c r="G99" s="440"/>
      <c r="H99" s="440"/>
      <c r="I99" s="440"/>
      <c r="J99" s="440"/>
      <c r="K99" s="440"/>
      <c r="L99" s="440">
        <f t="shared" si="4"/>
        <v>4286000</v>
      </c>
      <c r="M99" s="440">
        <f t="shared" si="5"/>
        <v>14751793</v>
      </c>
      <c r="N99" s="440">
        <f t="shared" si="6"/>
        <v>14751793</v>
      </c>
    </row>
    <row r="100" spans="1:31" ht="15.75" x14ac:dyDescent="0.25">
      <c r="A100" s="126" t="s">
        <v>634</v>
      </c>
      <c r="B100" s="135" t="s">
        <v>367</v>
      </c>
      <c r="C100" s="378">
        <f>SUM('4A. melléklet'!C99)</f>
        <v>64497088</v>
      </c>
      <c r="D100" s="378">
        <f>SUM('4A. melléklet'!D99)</f>
        <v>76266979</v>
      </c>
      <c r="E100" s="378">
        <f>SUM('4A. melléklet'!E99)</f>
        <v>59721246</v>
      </c>
      <c r="F100" s="378"/>
      <c r="G100" s="378"/>
      <c r="H100" s="378"/>
      <c r="I100" s="378"/>
      <c r="J100" s="378"/>
      <c r="K100" s="378"/>
      <c r="L100" s="378">
        <f t="shared" si="4"/>
        <v>64497088</v>
      </c>
      <c r="M100" s="378">
        <f t="shared" si="5"/>
        <v>76266979</v>
      </c>
      <c r="N100" s="378">
        <f t="shared" si="6"/>
        <v>59721246</v>
      </c>
    </row>
    <row r="101" spans="1:31" x14ac:dyDescent="0.25">
      <c r="A101" s="108" t="s">
        <v>627</v>
      </c>
      <c r="B101" s="136" t="s">
        <v>368</v>
      </c>
      <c r="C101" s="438">
        <f>SUM('4A. melléklet'!C100)</f>
        <v>0</v>
      </c>
      <c r="D101" s="438">
        <f>SUM('4A. melléklet'!D100)</f>
        <v>0</v>
      </c>
      <c r="E101" s="438">
        <f>SUM('4A. melléklet'!E100)</f>
        <v>0</v>
      </c>
      <c r="F101" s="97"/>
      <c r="G101" s="10"/>
      <c r="H101" s="98"/>
      <c r="I101" s="86"/>
      <c r="J101" s="10"/>
      <c r="K101" s="108"/>
      <c r="L101" s="439">
        <f t="shared" si="4"/>
        <v>0</v>
      </c>
      <c r="M101" s="439">
        <f t="shared" si="5"/>
        <v>0</v>
      </c>
      <c r="N101" s="439">
        <f t="shared" si="6"/>
        <v>0</v>
      </c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6"/>
      <c r="AE101" s="16"/>
    </row>
    <row r="102" spans="1:31" x14ac:dyDescent="0.25">
      <c r="A102" s="108" t="s">
        <v>371</v>
      </c>
      <c r="B102" s="136" t="s">
        <v>372</v>
      </c>
      <c r="C102" s="438">
        <f>SUM('4A. melléklet'!C101)</f>
        <v>0</v>
      </c>
      <c r="D102" s="438">
        <f>SUM('4A. melléklet'!D101)</f>
        <v>0</v>
      </c>
      <c r="E102" s="438">
        <f>SUM('4A. melléklet'!E101)</f>
        <v>0</v>
      </c>
      <c r="F102" s="97"/>
      <c r="G102" s="10"/>
      <c r="H102" s="98"/>
      <c r="I102" s="86"/>
      <c r="J102" s="10"/>
      <c r="K102" s="108"/>
      <c r="L102" s="439">
        <f t="shared" si="4"/>
        <v>0</v>
      </c>
      <c r="M102" s="439">
        <f t="shared" si="5"/>
        <v>0</v>
      </c>
      <c r="N102" s="439">
        <f t="shared" si="6"/>
        <v>0</v>
      </c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6"/>
      <c r="AE102" s="16"/>
    </row>
    <row r="103" spans="1:31" x14ac:dyDescent="0.25">
      <c r="A103" s="108" t="s">
        <v>628</v>
      </c>
      <c r="B103" s="136" t="s">
        <v>373</v>
      </c>
      <c r="C103" s="438">
        <f>SUM('4A. melléklet'!C102)</f>
        <v>0</v>
      </c>
      <c r="D103" s="438">
        <f>SUM('4A. melléklet'!D102)</f>
        <v>0</v>
      </c>
      <c r="E103" s="438">
        <f>SUM('4A. melléklet'!E102)</f>
        <v>0</v>
      </c>
      <c r="F103" s="97"/>
      <c r="G103" s="10"/>
      <c r="H103" s="98"/>
      <c r="I103" s="86"/>
      <c r="J103" s="10"/>
      <c r="K103" s="108"/>
      <c r="L103" s="439">
        <f t="shared" si="4"/>
        <v>0</v>
      </c>
      <c r="M103" s="439">
        <f t="shared" si="5"/>
        <v>0</v>
      </c>
      <c r="N103" s="439">
        <f t="shared" si="6"/>
        <v>0</v>
      </c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6"/>
      <c r="AE103" s="16"/>
    </row>
    <row r="104" spans="1:31" x14ac:dyDescent="0.25">
      <c r="A104" s="109" t="s">
        <v>591</v>
      </c>
      <c r="B104" s="137" t="s">
        <v>375</v>
      </c>
      <c r="C104" s="368">
        <f>SUM('4A. melléklet'!C103)</f>
        <v>0</v>
      </c>
      <c r="D104" s="368">
        <f>SUM('4A. melléklet'!D103)</f>
        <v>0</v>
      </c>
      <c r="E104" s="368">
        <f>SUM('4A. melléklet'!E103)</f>
        <v>0</v>
      </c>
      <c r="F104" s="99"/>
      <c r="G104" s="12"/>
      <c r="H104" s="100"/>
      <c r="I104" s="87"/>
      <c r="J104" s="12"/>
      <c r="K104" s="109"/>
      <c r="L104" s="375">
        <f t="shared" si="4"/>
        <v>0</v>
      </c>
      <c r="M104" s="375">
        <f t="shared" si="5"/>
        <v>0</v>
      </c>
      <c r="N104" s="375">
        <f t="shared" si="6"/>
        <v>0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E104" s="16"/>
    </row>
    <row r="105" spans="1:31" x14ac:dyDescent="0.25">
      <c r="A105" s="110" t="s">
        <v>629</v>
      </c>
      <c r="B105" s="136" t="s">
        <v>376</v>
      </c>
      <c r="C105" s="438">
        <f>SUM('4A. melléklet'!C104)</f>
        <v>0</v>
      </c>
      <c r="D105" s="438">
        <f>SUM('4A. melléklet'!D104)</f>
        <v>0</v>
      </c>
      <c r="E105" s="438">
        <f>SUM('4A. melléklet'!E104)</f>
        <v>0</v>
      </c>
      <c r="F105" s="101"/>
      <c r="G105" s="21"/>
      <c r="H105" s="102"/>
      <c r="I105" s="88"/>
      <c r="J105" s="21"/>
      <c r="K105" s="110"/>
      <c r="L105" s="439">
        <f t="shared" si="4"/>
        <v>0</v>
      </c>
      <c r="M105" s="439">
        <f t="shared" si="5"/>
        <v>0</v>
      </c>
      <c r="N105" s="439">
        <f t="shared" si="6"/>
        <v>0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6"/>
      <c r="AE105" s="16"/>
    </row>
    <row r="106" spans="1:31" x14ac:dyDescent="0.25">
      <c r="A106" s="110" t="s">
        <v>597</v>
      </c>
      <c r="B106" s="136" t="s">
        <v>379</v>
      </c>
      <c r="C106" s="438">
        <f>SUM('4A. melléklet'!C105)</f>
        <v>0</v>
      </c>
      <c r="D106" s="438">
        <f>SUM('4A. melléklet'!D105)</f>
        <v>0</v>
      </c>
      <c r="E106" s="438">
        <f>SUM('4A. melléklet'!E105)</f>
        <v>0</v>
      </c>
      <c r="F106" s="101"/>
      <c r="G106" s="21"/>
      <c r="H106" s="102"/>
      <c r="I106" s="88"/>
      <c r="J106" s="21"/>
      <c r="K106" s="110"/>
      <c r="L106" s="439">
        <f t="shared" si="4"/>
        <v>0</v>
      </c>
      <c r="M106" s="439">
        <f t="shared" si="5"/>
        <v>0</v>
      </c>
      <c r="N106" s="439">
        <f t="shared" si="6"/>
        <v>0</v>
      </c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6"/>
      <c r="AE106" s="16"/>
    </row>
    <row r="107" spans="1:31" x14ac:dyDescent="0.25">
      <c r="A107" s="108" t="s">
        <v>380</v>
      </c>
      <c r="B107" s="136" t="s">
        <v>381</v>
      </c>
      <c r="C107" s="438">
        <f>SUM('4A. melléklet'!C106)</f>
        <v>0</v>
      </c>
      <c r="D107" s="438">
        <f>SUM('4A. melléklet'!D106)</f>
        <v>0</v>
      </c>
      <c r="E107" s="438">
        <f>SUM('4A. melléklet'!E106)</f>
        <v>0</v>
      </c>
      <c r="F107" s="97"/>
      <c r="G107" s="10"/>
      <c r="H107" s="98"/>
      <c r="I107" s="86"/>
      <c r="J107" s="10"/>
      <c r="K107" s="108"/>
      <c r="L107" s="439">
        <f t="shared" si="4"/>
        <v>0</v>
      </c>
      <c r="M107" s="439">
        <f t="shared" si="5"/>
        <v>0</v>
      </c>
      <c r="N107" s="439">
        <f t="shared" si="6"/>
        <v>0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6"/>
      <c r="AE107" s="16"/>
    </row>
    <row r="108" spans="1:31" x14ac:dyDescent="0.25">
      <c r="A108" s="108" t="s">
        <v>630</v>
      </c>
      <c r="B108" s="136" t="s">
        <v>382</v>
      </c>
      <c r="C108" s="438">
        <f>SUM('4A. melléklet'!C107)</f>
        <v>0</v>
      </c>
      <c r="D108" s="438">
        <f>SUM('4A. melléklet'!D107)</f>
        <v>0</v>
      </c>
      <c r="E108" s="438">
        <f>SUM('4A. melléklet'!E107)</f>
        <v>0</v>
      </c>
      <c r="F108" s="97"/>
      <c r="G108" s="10"/>
      <c r="H108" s="98"/>
      <c r="I108" s="86"/>
      <c r="J108" s="10"/>
      <c r="K108" s="108"/>
      <c r="L108" s="439">
        <f t="shared" si="4"/>
        <v>0</v>
      </c>
      <c r="M108" s="439">
        <f t="shared" si="5"/>
        <v>0</v>
      </c>
      <c r="N108" s="439">
        <f t="shared" si="6"/>
        <v>0</v>
      </c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6"/>
      <c r="AE108" s="16"/>
    </row>
    <row r="109" spans="1:31" x14ac:dyDescent="0.25">
      <c r="A109" s="111" t="s">
        <v>594</v>
      </c>
      <c r="B109" s="137" t="s">
        <v>383</v>
      </c>
      <c r="C109" s="368">
        <f>SUM('4A. melléklet'!C108)</f>
        <v>0</v>
      </c>
      <c r="D109" s="368">
        <f>SUM('4A. melléklet'!D108)</f>
        <v>0</v>
      </c>
      <c r="E109" s="368">
        <f>SUM('4A. melléklet'!E108)</f>
        <v>0</v>
      </c>
      <c r="F109" s="103"/>
      <c r="G109" s="11"/>
      <c r="H109" s="104"/>
      <c r="I109" s="89"/>
      <c r="J109" s="11"/>
      <c r="K109" s="111"/>
      <c r="L109" s="375">
        <f t="shared" si="4"/>
        <v>0</v>
      </c>
      <c r="M109" s="375">
        <f t="shared" si="5"/>
        <v>0</v>
      </c>
      <c r="N109" s="375">
        <f t="shared" si="6"/>
        <v>0</v>
      </c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6"/>
      <c r="AE109" s="16"/>
    </row>
    <row r="110" spans="1:31" x14ac:dyDescent="0.25">
      <c r="A110" s="110" t="s">
        <v>384</v>
      </c>
      <c r="B110" s="136" t="s">
        <v>385</v>
      </c>
      <c r="C110" s="438">
        <f>SUM('4A. melléklet'!C109)</f>
        <v>0</v>
      </c>
      <c r="D110" s="438">
        <f>SUM('4A. melléklet'!D109)</f>
        <v>0</v>
      </c>
      <c r="E110" s="438">
        <f>SUM('4A. melléklet'!E109)</f>
        <v>0</v>
      </c>
      <c r="F110" s="101"/>
      <c r="G110" s="21"/>
      <c r="H110" s="102"/>
      <c r="I110" s="88"/>
      <c r="J110" s="21"/>
      <c r="K110" s="110"/>
      <c r="L110" s="439">
        <f t="shared" si="4"/>
        <v>0</v>
      </c>
      <c r="M110" s="439">
        <f t="shared" si="5"/>
        <v>0</v>
      </c>
      <c r="N110" s="439">
        <f t="shared" si="6"/>
        <v>0</v>
      </c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6"/>
      <c r="AE110" s="16"/>
    </row>
    <row r="111" spans="1:31" x14ac:dyDescent="0.25">
      <c r="A111" s="110" t="s">
        <v>386</v>
      </c>
      <c r="B111" s="136" t="s">
        <v>387</v>
      </c>
      <c r="C111" s="438">
        <f>SUM('4A. melléklet'!C110)</f>
        <v>1265953</v>
      </c>
      <c r="D111" s="438">
        <f>SUM('4A. melléklet'!D110)</f>
        <v>1265953</v>
      </c>
      <c r="E111" s="438">
        <f>SUM('4A. melléklet'!E110)</f>
        <v>1265953</v>
      </c>
      <c r="F111" s="101"/>
      <c r="G111" s="21"/>
      <c r="H111" s="102"/>
      <c r="I111" s="88"/>
      <c r="J111" s="21"/>
      <c r="K111" s="110"/>
      <c r="L111" s="439">
        <f t="shared" si="4"/>
        <v>1265953</v>
      </c>
      <c r="M111" s="439">
        <f t="shared" si="5"/>
        <v>1265953</v>
      </c>
      <c r="N111" s="439">
        <f t="shared" si="6"/>
        <v>1265953</v>
      </c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6"/>
      <c r="AE111" s="16"/>
    </row>
    <row r="112" spans="1:31" x14ac:dyDescent="0.25">
      <c r="A112" s="111" t="s">
        <v>388</v>
      </c>
      <c r="B112" s="137" t="s">
        <v>389</v>
      </c>
      <c r="C112" s="368">
        <f>SUM('4A. melléklet'!C111)</f>
        <v>19256368</v>
      </c>
      <c r="D112" s="368">
        <f>SUM('4A. melléklet'!D111)</f>
        <v>19256368</v>
      </c>
      <c r="E112" s="368">
        <f>SUM('4A. melléklet'!E111)</f>
        <v>18766218</v>
      </c>
      <c r="F112" s="103"/>
      <c r="G112" s="11"/>
      <c r="H112" s="104"/>
      <c r="I112" s="89"/>
      <c r="J112" s="11"/>
      <c r="K112" s="111"/>
      <c r="L112" s="375">
        <f t="shared" si="4"/>
        <v>19256368</v>
      </c>
      <c r="M112" s="375">
        <f t="shared" si="5"/>
        <v>19256368</v>
      </c>
      <c r="N112" s="375">
        <f t="shared" si="6"/>
        <v>18766218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6"/>
      <c r="AE112" s="16"/>
    </row>
    <row r="113" spans="1:31" x14ac:dyDescent="0.25">
      <c r="A113" s="110" t="s">
        <v>390</v>
      </c>
      <c r="B113" s="136" t="s">
        <v>391</v>
      </c>
      <c r="C113" s="438">
        <f>SUM('4A. melléklet'!C112)</f>
        <v>0</v>
      </c>
      <c r="D113" s="438">
        <f>SUM('4A. melléklet'!D112)</f>
        <v>0</v>
      </c>
      <c r="E113" s="438">
        <f>SUM('4A. melléklet'!E112)</f>
        <v>0</v>
      </c>
      <c r="F113" s="101"/>
      <c r="G113" s="21"/>
      <c r="H113" s="102"/>
      <c r="I113" s="88"/>
      <c r="J113" s="21"/>
      <c r="K113" s="110"/>
      <c r="L113" s="439">
        <f t="shared" si="4"/>
        <v>0</v>
      </c>
      <c r="M113" s="439">
        <f t="shared" si="5"/>
        <v>0</v>
      </c>
      <c r="N113" s="439">
        <f t="shared" si="6"/>
        <v>0</v>
      </c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6"/>
      <c r="AE113" s="16"/>
    </row>
    <row r="114" spans="1:31" x14ac:dyDescent="0.25">
      <c r="A114" s="110" t="s">
        <v>392</v>
      </c>
      <c r="B114" s="136" t="s">
        <v>393</v>
      </c>
      <c r="C114" s="438">
        <f>SUM('4A. melléklet'!C113)</f>
        <v>0</v>
      </c>
      <c r="D114" s="438">
        <f>SUM('4A. melléklet'!D113)</f>
        <v>0</v>
      </c>
      <c r="E114" s="438">
        <f>SUM('4A. melléklet'!E113)</f>
        <v>0</v>
      </c>
      <c r="F114" s="101"/>
      <c r="G114" s="21"/>
      <c r="H114" s="102"/>
      <c r="I114" s="88"/>
      <c r="J114" s="21"/>
      <c r="K114" s="110"/>
      <c r="L114" s="439">
        <f t="shared" si="4"/>
        <v>0</v>
      </c>
      <c r="M114" s="439">
        <f t="shared" si="5"/>
        <v>0</v>
      </c>
      <c r="N114" s="439">
        <f t="shared" si="6"/>
        <v>0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6"/>
      <c r="AE114" s="16"/>
    </row>
    <row r="115" spans="1:31" x14ac:dyDescent="0.25">
      <c r="A115" s="110" t="s">
        <v>394</v>
      </c>
      <c r="B115" s="136" t="s">
        <v>395</v>
      </c>
      <c r="C115" s="438">
        <f>SUM('4A. melléklet'!C114)</f>
        <v>0</v>
      </c>
      <c r="D115" s="438">
        <f>SUM('4A. melléklet'!D114)</f>
        <v>0</v>
      </c>
      <c r="E115" s="438">
        <f>SUM('4A. melléklet'!E114)</f>
        <v>0</v>
      </c>
      <c r="F115" s="101"/>
      <c r="G115" s="21"/>
      <c r="H115" s="102"/>
      <c r="I115" s="88"/>
      <c r="J115" s="21"/>
      <c r="K115" s="110"/>
      <c r="L115" s="439">
        <f t="shared" si="4"/>
        <v>0</v>
      </c>
      <c r="M115" s="439">
        <f t="shared" si="5"/>
        <v>0</v>
      </c>
      <c r="N115" s="439">
        <f t="shared" si="6"/>
        <v>0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6"/>
      <c r="AE115" s="16"/>
    </row>
    <row r="116" spans="1:31" x14ac:dyDescent="0.25">
      <c r="A116" s="127" t="s">
        <v>595</v>
      </c>
      <c r="B116" s="138" t="s">
        <v>396</v>
      </c>
      <c r="C116" s="368">
        <f>SUM('4A. melléklet'!C115)</f>
        <v>20522321</v>
      </c>
      <c r="D116" s="368">
        <f>SUM('4A. melléklet'!D115)</f>
        <v>20522321</v>
      </c>
      <c r="E116" s="368">
        <f>SUM('4A. melléklet'!E115)</f>
        <v>20032171</v>
      </c>
      <c r="F116" s="103"/>
      <c r="G116" s="11"/>
      <c r="H116" s="104"/>
      <c r="I116" s="89"/>
      <c r="J116" s="11"/>
      <c r="K116" s="111"/>
      <c r="L116" s="375">
        <f t="shared" si="4"/>
        <v>20522321</v>
      </c>
      <c r="M116" s="375">
        <f t="shared" si="5"/>
        <v>20522321</v>
      </c>
      <c r="N116" s="375">
        <f t="shared" si="6"/>
        <v>20032171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6"/>
      <c r="AE116" s="16"/>
    </row>
    <row r="117" spans="1:31" x14ac:dyDescent="0.25">
      <c r="A117" s="110" t="s">
        <v>397</v>
      </c>
      <c r="B117" s="136" t="s">
        <v>398</v>
      </c>
      <c r="C117" s="438">
        <f>SUM('4A. melléklet'!C116)</f>
        <v>0</v>
      </c>
      <c r="D117" s="438">
        <f>SUM('4A. melléklet'!D116)</f>
        <v>0</v>
      </c>
      <c r="E117" s="438">
        <f>SUM('4A. melléklet'!E116)</f>
        <v>0</v>
      </c>
      <c r="F117" s="101"/>
      <c r="G117" s="21"/>
      <c r="H117" s="102"/>
      <c r="I117" s="88"/>
      <c r="J117" s="21"/>
      <c r="K117" s="110"/>
      <c r="L117" s="439">
        <f t="shared" si="4"/>
        <v>0</v>
      </c>
      <c r="M117" s="439">
        <f t="shared" si="5"/>
        <v>0</v>
      </c>
      <c r="N117" s="439">
        <f t="shared" si="6"/>
        <v>0</v>
      </c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6"/>
      <c r="AE117" s="16"/>
    </row>
    <row r="118" spans="1:31" x14ac:dyDescent="0.25">
      <c r="A118" s="108" t="s">
        <v>399</v>
      </c>
      <c r="B118" s="136" t="s">
        <v>400</v>
      </c>
      <c r="C118" s="438">
        <f>SUM('4A. melléklet'!C117)</f>
        <v>0</v>
      </c>
      <c r="D118" s="438">
        <f>SUM('4A. melléklet'!D117)</f>
        <v>0</v>
      </c>
      <c r="E118" s="438">
        <f>SUM('4A. melléklet'!E117)</f>
        <v>0</v>
      </c>
      <c r="F118" s="97"/>
      <c r="G118" s="10"/>
      <c r="H118" s="98"/>
      <c r="I118" s="86"/>
      <c r="J118" s="10"/>
      <c r="K118" s="108"/>
      <c r="L118" s="439">
        <f t="shared" si="4"/>
        <v>0</v>
      </c>
      <c r="M118" s="439">
        <f t="shared" si="5"/>
        <v>0</v>
      </c>
      <c r="N118" s="439">
        <f t="shared" si="6"/>
        <v>0</v>
      </c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6"/>
      <c r="AE118" s="16"/>
    </row>
    <row r="119" spans="1:31" x14ac:dyDescent="0.25">
      <c r="A119" s="110" t="s">
        <v>631</v>
      </c>
      <c r="B119" s="136" t="s">
        <v>401</v>
      </c>
      <c r="C119" s="438">
        <f>SUM('4A. melléklet'!C118)</f>
        <v>0</v>
      </c>
      <c r="D119" s="438">
        <f>SUM('4A. melléklet'!D118)</f>
        <v>0</v>
      </c>
      <c r="E119" s="438">
        <f>SUM('4A. melléklet'!E118)</f>
        <v>0</v>
      </c>
      <c r="F119" s="101"/>
      <c r="G119" s="21"/>
      <c r="H119" s="102"/>
      <c r="I119" s="88"/>
      <c r="J119" s="21"/>
      <c r="K119" s="110"/>
      <c r="L119" s="439">
        <f t="shared" si="4"/>
        <v>0</v>
      </c>
      <c r="M119" s="439">
        <f t="shared" si="5"/>
        <v>0</v>
      </c>
      <c r="N119" s="439">
        <f t="shared" si="6"/>
        <v>0</v>
      </c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6"/>
      <c r="AE119" s="16"/>
    </row>
    <row r="120" spans="1:31" x14ac:dyDescent="0.25">
      <c r="A120" s="110" t="s">
        <v>600</v>
      </c>
      <c r="B120" s="136" t="s">
        <v>402</v>
      </c>
      <c r="C120" s="438">
        <f>SUM('4A. melléklet'!C119)</f>
        <v>0</v>
      </c>
      <c r="D120" s="438">
        <f>SUM('4A. melléklet'!D119)</f>
        <v>0</v>
      </c>
      <c r="E120" s="438">
        <f>SUM('4A. melléklet'!E119)</f>
        <v>0</v>
      </c>
      <c r="F120" s="101"/>
      <c r="G120" s="21"/>
      <c r="H120" s="102"/>
      <c r="I120" s="88"/>
      <c r="J120" s="21"/>
      <c r="K120" s="110"/>
      <c r="L120" s="439">
        <f t="shared" si="4"/>
        <v>0</v>
      </c>
      <c r="M120" s="439">
        <f t="shared" si="5"/>
        <v>0</v>
      </c>
      <c r="N120" s="439">
        <f t="shared" si="6"/>
        <v>0</v>
      </c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6"/>
      <c r="AE120" s="16"/>
    </row>
    <row r="121" spans="1:31" x14ac:dyDescent="0.25">
      <c r="A121" s="127" t="s">
        <v>601</v>
      </c>
      <c r="B121" s="138" t="s">
        <v>406</v>
      </c>
      <c r="C121" s="368">
        <f>SUM('4A. melléklet'!C120)</f>
        <v>0</v>
      </c>
      <c r="D121" s="368">
        <f>SUM('4A. melléklet'!D120)</f>
        <v>0</v>
      </c>
      <c r="E121" s="368">
        <f>SUM('4A. melléklet'!E120)</f>
        <v>0</v>
      </c>
      <c r="F121" s="103"/>
      <c r="G121" s="11"/>
      <c r="H121" s="104"/>
      <c r="I121" s="89"/>
      <c r="J121" s="11"/>
      <c r="K121" s="111"/>
      <c r="L121" s="375">
        <f t="shared" si="4"/>
        <v>0</v>
      </c>
      <c r="M121" s="375">
        <f t="shared" si="5"/>
        <v>0</v>
      </c>
      <c r="N121" s="375">
        <f t="shared" si="6"/>
        <v>0</v>
      </c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6"/>
      <c r="AE121" s="16"/>
    </row>
    <row r="122" spans="1:31" x14ac:dyDescent="0.25">
      <c r="A122" s="108" t="s">
        <v>407</v>
      </c>
      <c r="B122" s="136" t="s">
        <v>408</v>
      </c>
      <c r="C122" s="438">
        <f>SUM('4A. melléklet'!C121)</f>
        <v>0</v>
      </c>
      <c r="D122" s="438">
        <f>SUM('4A. melléklet'!D121)</f>
        <v>0</v>
      </c>
      <c r="E122" s="438">
        <f>SUM('4A. melléklet'!E121)</f>
        <v>0</v>
      </c>
      <c r="F122" s="97"/>
      <c r="G122" s="10"/>
      <c r="H122" s="98"/>
      <c r="I122" s="86"/>
      <c r="J122" s="10"/>
      <c r="K122" s="108"/>
      <c r="L122" s="439">
        <f t="shared" si="4"/>
        <v>0</v>
      </c>
      <c r="M122" s="439">
        <f t="shared" si="5"/>
        <v>0</v>
      </c>
      <c r="N122" s="439">
        <f t="shared" si="6"/>
        <v>0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6"/>
      <c r="AE122" s="16"/>
    </row>
    <row r="123" spans="1:31" ht="15.75" x14ac:dyDescent="0.25">
      <c r="A123" s="128" t="s">
        <v>635</v>
      </c>
      <c r="B123" s="139" t="s">
        <v>409</v>
      </c>
      <c r="C123" s="359">
        <f>SUM('4A. melléklet'!C122)</f>
        <v>20522321</v>
      </c>
      <c r="D123" s="359">
        <f>SUM('4A. melléklet'!D122)</f>
        <v>20522321</v>
      </c>
      <c r="E123" s="359">
        <f>SUM('4A. melléklet'!E122)</f>
        <v>20032171</v>
      </c>
      <c r="F123" s="359"/>
      <c r="G123" s="359"/>
      <c r="H123" s="359"/>
      <c r="I123" s="359"/>
      <c r="J123" s="359"/>
      <c r="K123" s="359"/>
      <c r="L123" s="359">
        <f t="shared" si="4"/>
        <v>20522321</v>
      </c>
      <c r="M123" s="359">
        <f t="shared" si="5"/>
        <v>20522321</v>
      </c>
      <c r="N123" s="359">
        <f t="shared" si="6"/>
        <v>20032171</v>
      </c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6"/>
      <c r="AE123" s="16"/>
    </row>
    <row r="124" spans="1:31" ht="15.75" x14ac:dyDescent="0.25">
      <c r="A124" s="129" t="s">
        <v>671</v>
      </c>
      <c r="B124" s="140"/>
      <c r="C124" s="441">
        <f>SUM('4A. melléklet'!C123)</f>
        <v>85019409</v>
      </c>
      <c r="D124" s="441">
        <f>SUM('4A. melléklet'!D123)</f>
        <v>96789300</v>
      </c>
      <c r="E124" s="441">
        <f>SUM('4A. melléklet'!E123)</f>
        <v>79753417</v>
      </c>
      <c r="F124" s="441"/>
      <c r="G124" s="441"/>
      <c r="H124" s="441"/>
      <c r="I124" s="441"/>
      <c r="J124" s="441"/>
      <c r="K124" s="441"/>
      <c r="L124" s="441">
        <f t="shared" si="4"/>
        <v>85019409</v>
      </c>
      <c r="M124" s="441">
        <f t="shared" si="5"/>
        <v>96789300</v>
      </c>
      <c r="N124" s="441">
        <f t="shared" si="6"/>
        <v>79753417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31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2:31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2:31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2:31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2:31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2:31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2:31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2:31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2:31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2:31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2:31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2:31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2:31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2:31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2:31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2:31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</row>
    <row r="144" spans="2:31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2:31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</row>
    <row r="146" spans="2:31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2:31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</row>
    <row r="148" spans="2:31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</row>
    <row r="149" spans="2:31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</row>
    <row r="150" spans="2:31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</row>
    <row r="151" spans="2:31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</row>
    <row r="152" spans="2:31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2:31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</row>
    <row r="154" spans="2:31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</row>
    <row r="155" spans="2:31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</row>
    <row r="156" spans="2:31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</row>
    <row r="157" spans="2:31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2:31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2:31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2:31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</row>
    <row r="161" spans="2:31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</row>
    <row r="162" spans="2:31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2:31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</row>
    <row r="164" spans="2:31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  <row r="165" spans="2:31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</row>
    <row r="166" spans="2:31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</row>
    <row r="167" spans="2:31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</row>
    <row r="168" spans="2:31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2:31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</row>
    <row r="170" spans="2:31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</row>
    <row r="171" spans="2:31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</row>
    <row r="172" spans="2:31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</row>
    <row r="173" spans="2:31" x14ac:dyDescent="0.2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</row>
  </sheetData>
  <mergeCells count="9">
    <mergeCell ref="A1:N1"/>
    <mergeCell ref="A2:N2"/>
    <mergeCell ref="A3:N3"/>
    <mergeCell ref="C6:E6"/>
    <mergeCell ref="F6:H6"/>
    <mergeCell ref="I6:K6"/>
    <mergeCell ref="L6:N6"/>
    <mergeCell ref="A6:A7"/>
    <mergeCell ref="B6:B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E173"/>
  <sheetViews>
    <sheetView zoomScale="80" zoomScaleNormal="80" workbookViewId="0">
      <selection sqref="A1:N1"/>
    </sheetView>
  </sheetViews>
  <sheetFormatPr defaultRowHeight="15" x14ac:dyDescent="0.25"/>
  <cols>
    <col min="1" max="1" width="83.42578125" customWidth="1"/>
    <col min="3" max="3" width="25.140625" bestFit="1" customWidth="1"/>
    <col min="4" max="4" width="24.85546875" bestFit="1" customWidth="1"/>
    <col min="5" max="5" width="25" bestFit="1" customWidth="1"/>
    <col min="6" max="6" width="9.7109375" customWidth="1"/>
    <col min="7" max="7" width="8.42578125" customWidth="1"/>
    <col min="8" max="8" width="9.5703125" customWidth="1"/>
    <col min="9" max="9" width="10.28515625" customWidth="1"/>
    <col min="10" max="10" width="10.140625" customWidth="1"/>
    <col min="11" max="11" width="9.5703125" customWidth="1"/>
    <col min="12" max="12" width="25.140625" bestFit="1" customWidth="1"/>
    <col min="13" max="13" width="24.85546875" bestFit="1" customWidth="1"/>
    <col min="14" max="14" width="25" bestFit="1" customWidth="1"/>
  </cols>
  <sheetData>
    <row r="1" spans="1:14" x14ac:dyDescent="0.25">
      <c r="A1" s="495" t="s">
        <v>815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4" ht="21" customHeight="1" x14ac:dyDescent="0.25">
      <c r="A2" s="491" t="s">
        <v>802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6"/>
      <c r="M2" s="497"/>
      <c r="N2" s="497"/>
    </row>
    <row r="3" spans="1:14" ht="18.75" customHeight="1" x14ac:dyDescent="0.25">
      <c r="A3" s="493" t="s">
        <v>758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6"/>
      <c r="M3" s="497"/>
      <c r="N3" s="497"/>
    </row>
    <row r="4" spans="1:14" ht="18" x14ac:dyDescent="0.25">
      <c r="A4" s="73"/>
    </row>
    <row r="5" spans="1:14" ht="18" x14ac:dyDescent="0.25">
      <c r="A5" s="73" t="s">
        <v>78</v>
      </c>
    </row>
    <row r="6" spans="1:14" ht="25.5" customHeight="1" x14ac:dyDescent="0.25">
      <c r="A6" s="498" t="s">
        <v>230</v>
      </c>
      <c r="B6" s="500" t="s">
        <v>231</v>
      </c>
      <c r="C6" s="515" t="s">
        <v>12</v>
      </c>
      <c r="D6" s="514"/>
      <c r="E6" s="516"/>
      <c r="F6" s="513" t="s">
        <v>13</v>
      </c>
      <c r="G6" s="514"/>
      <c r="H6" s="514"/>
      <c r="I6" s="515" t="s">
        <v>14</v>
      </c>
      <c r="J6" s="514"/>
      <c r="K6" s="516"/>
      <c r="L6" s="505" t="s">
        <v>75</v>
      </c>
      <c r="M6" s="517"/>
      <c r="N6" s="518"/>
    </row>
    <row r="7" spans="1:14" ht="26.25" x14ac:dyDescent="0.25">
      <c r="A7" s="511"/>
      <c r="B7" s="512"/>
      <c r="C7" s="90" t="s">
        <v>77</v>
      </c>
      <c r="D7" s="3" t="s">
        <v>98</v>
      </c>
      <c r="E7" s="91" t="s">
        <v>99</v>
      </c>
      <c r="F7" s="84" t="s">
        <v>77</v>
      </c>
      <c r="G7" s="3" t="s">
        <v>98</v>
      </c>
      <c r="H7" s="75" t="s">
        <v>99</v>
      </c>
      <c r="I7" s="90" t="s">
        <v>77</v>
      </c>
      <c r="J7" s="3" t="s">
        <v>98</v>
      </c>
      <c r="K7" s="91" t="s">
        <v>99</v>
      </c>
      <c r="L7" s="90" t="s">
        <v>77</v>
      </c>
      <c r="M7" s="3" t="s">
        <v>98</v>
      </c>
      <c r="N7" s="91" t="s">
        <v>99</v>
      </c>
    </row>
    <row r="8" spans="1:14" x14ac:dyDescent="0.25">
      <c r="A8" s="113" t="s">
        <v>232</v>
      </c>
      <c r="B8" s="130" t="s">
        <v>233</v>
      </c>
      <c r="C8" s="310">
        <f>SUM('4B. melléklet'!C7)</f>
        <v>12494052</v>
      </c>
      <c r="D8" s="310">
        <f>SUM('4B. melléklet'!D7)</f>
        <v>12408943</v>
      </c>
      <c r="E8" s="310">
        <f>SUM('4B. melléklet'!E7)</f>
        <v>12379989</v>
      </c>
      <c r="F8" s="85"/>
      <c r="G8" s="23"/>
      <c r="H8" s="107"/>
      <c r="I8" s="112"/>
      <c r="J8" s="23"/>
      <c r="K8" s="93"/>
      <c r="L8" s="361">
        <f>SUM(C8+F8+I8)</f>
        <v>12494052</v>
      </c>
      <c r="M8" s="361">
        <f t="shared" ref="M8:N8" si="0">SUM(D8+G8+J8)</f>
        <v>12408943</v>
      </c>
      <c r="N8" s="361">
        <f t="shared" si="0"/>
        <v>12379989</v>
      </c>
    </row>
    <row r="9" spans="1:14" x14ac:dyDescent="0.25">
      <c r="A9" s="113" t="s">
        <v>234</v>
      </c>
      <c r="B9" s="131" t="s">
        <v>235</v>
      </c>
      <c r="C9" s="310">
        <f>SUM('4B. melléklet'!C8)</f>
        <v>120300</v>
      </c>
      <c r="D9" s="310">
        <f>SUM('4B. melléklet'!D8)</f>
        <v>120300</v>
      </c>
      <c r="E9" s="310">
        <f>SUM('4B. melléklet'!E8)</f>
        <v>68000</v>
      </c>
      <c r="F9" s="85"/>
      <c r="G9" s="23"/>
      <c r="H9" s="107"/>
      <c r="I9" s="112"/>
      <c r="J9" s="23"/>
      <c r="K9" s="93"/>
      <c r="L9" s="361">
        <f t="shared" ref="L9:L72" si="1">SUM(C9+F9+I9)</f>
        <v>120300</v>
      </c>
      <c r="M9" s="361">
        <f t="shared" ref="M9:M72" si="2">SUM(D9+G9+J9)</f>
        <v>120300</v>
      </c>
      <c r="N9" s="361">
        <f t="shared" ref="N9:N72" si="3">SUM(E9+H9+K9)</f>
        <v>68000</v>
      </c>
    </row>
    <row r="10" spans="1:14" x14ac:dyDescent="0.25">
      <c r="A10" s="113" t="s">
        <v>236</v>
      </c>
      <c r="B10" s="131" t="s">
        <v>237</v>
      </c>
      <c r="C10" s="310">
        <f>SUM('4B. melléklet'!C9)</f>
        <v>0</v>
      </c>
      <c r="D10" s="310">
        <f>SUM('4B. melléklet'!D9)</f>
        <v>0</v>
      </c>
      <c r="E10" s="310">
        <f>SUM('4B. melléklet'!E9)</f>
        <v>0</v>
      </c>
      <c r="F10" s="85"/>
      <c r="G10" s="23"/>
      <c r="H10" s="107"/>
      <c r="I10" s="112"/>
      <c r="J10" s="23"/>
      <c r="K10" s="93"/>
      <c r="L10" s="361">
        <f t="shared" si="1"/>
        <v>0</v>
      </c>
      <c r="M10" s="361">
        <f t="shared" si="2"/>
        <v>0</v>
      </c>
      <c r="N10" s="361">
        <f t="shared" si="3"/>
        <v>0</v>
      </c>
    </row>
    <row r="11" spans="1:14" x14ac:dyDescent="0.25">
      <c r="A11" s="114" t="s">
        <v>238</v>
      </c>
      <c r="B11" s="131" t="s">
        <v>239</v>
      </c>
      <c r="C11" s="310">
        <f>SUM('4B. melléklet'!C10)</f>
        <v>0</v>
      </c>
      <c r="D11" s="310">
        <f>SUM('4B. melléklet'!D10)</f>
        <v>0</v>
      </c>
      <c r="E11" s="310">
        <f>SUM('4B. melléklet'!E10)</f>
        <v>0</v>
      </c>
      <c r="F11" s="85"/>
      <c r="G11" s="23"/>
      <c r="H11" s="107"/>
      <c r="I11" s="112"/>
      <c r="J11" s="23"/>
      <c r="K11" s="93"/>
      <c r="L11" s="361">
        <f t="shared" si="1"/>
        <v>0</v>
      </c>
      <c r="M11" s="361">
        <f t="shared" si="2"/>
        <v>0</v>
      </c>
      <c r="N11" s="361">
        <f t="shared" si="3"/>
        <v>0</v>
      </c>
    </row>
    <row r="12" spans="1:14" x14ac:dyDescent="0.25">
      <c r="A12" s="114" t="s">
        <v>240</v>
      </c>
      <c r="B12" s="131" t="s">
        <v>241</v>
      </c>
      <c r="C12" s="310">
        <f>SUM('4B. melléklet'!C11)</f>
        <v>0</v>
      </c>
      <c r="D12" s="310">
        <f>SUM('4B. melléklet'!D11)</f>
        <v>0</v>
      </c>
      <c r="E12" s="310">
        <f>SUM('4B. melléklet'!E11)</f>
        <v>0</v>
      </c>
      <c r="F12" s="85"/>
      <c r="G12" s="23"/>
      <c r="H12" s="107"/>
      <c r="I12" s="112"/>
      <c r="J12" s="23"/>
      <c r="K12" s="93"/>
      <c r="L12" s="361">
        <f t="shared" si="1"/>
        <v>0</v>
      </c>
      <c r="M12" s="361">
        <f t="shared" si="2"/>
        <v>0</v>
      </c>
      <c r="N12" s="361">
        <f t="shared" si="3"/>
        <v>0</v>
      </c>
    </row>
    <row r="13" spans="1:14" x14ac:dyDescent="0.25">
      <c r="A13" s="114" t="s">
        <v>242</v>
      </c>
      <c r="B13" s="131" t="s">
        <v>243</v>
      </c>
      <c r="C13" s="310">
        <f>SUM('4B. melléklet'!C12)</f>
        <v>983001</v>
      </c>
      <c r="D13" s="310">
        <f>SUM('4B. melléklet'!D12)</f>
        <v>983001</v>
      </c>
      <c r="E13" s="310">
        <f>SUM('4B. melléklet'!E12)</f>
        <v>983001</v>
      </c>
      <c r="F13" s="85"/>
      <c r="G13" s="23"/>
      <c r="H13" s="107"/>
      <c r="I13" s="112"/>
      <c r="J13" s="23"/>
      <c r="K13" s="93"/>
      <c r="L13" s="361">
        <f t="shared" si="1"/>
        <v>983001</v>
      </c>
      <c r="M13" s="361">
        <f t="shared" si="2"/>
        <v>983001</v>
      </c>
      <c r="N13" s="361">
        <f t="shared" si="3"/>
        <v>983001</v>
      </c>
    </row>
    <row r="14" spans="1:14" x14ac:dyDescent="0.25">
      <c r="A14" s="114" t="s">
        <v>244</v>
      </c>
      <c r="B14" s="131" t="s">
        <v>245</v>
      </c>
      <c r="C14" s="310">
        <f>SUM('4B. melléklet'!C13)</f>
        <v>384000</v>
      </c>
      <c r="D14" s="310">
        <f>SUM('4B. melléklet'!D13)</f>
        <v>404000</v>
      </c>
      <c r="E14" s="310">
        <f>SUM('4B. melléklet'!E13)</f>
        <v>404000</v>
      </c>
      <c r="F14" s="85"/>
      <c r="G14" s="23"/>
      <c r="H14" s="107"/>
      <c r="I14" s="112"/>
      <c r="J14" s="23"/>
      <c r="K14" s="93"/>
      <c r="L14" s="361">
        <f t="shared" si="1"/>
        <v>384000</v>
      </c>
      <c r="M14" s="361">
        <f t="shared" si="2"/>
        <v>404000</v>
      </c>
      <c r="N14" s="361">
        <f t="shared" si="3"/>
        <v>404000</v>
      </c>
    </row>
    <row r="15" spans="1:14" x14ac:dyDescent="0.25">
      <c r="A15" s="114" t="s">
        <v>246</v>
      </c>
      <c r="B15" s="131" t="s">
        <v>247</v>
      </c>
      <c r="C15" s="310">
        <f>SUM('4B. melléklet'!C14)</f>
        <v>0</v>
      </c>
      <c r="D15" s="310">
        <f>SUM('4B. melléklet'!D14)</f>
        <v>0</v>
      </c>
      <c r="E15" s="310">
        <f>SUM('4B. melléklet'!E14)</f>
        <v>0</v>
      </c>
      <c r="F15" s="85"/>
      <c r="G15" s="23"/>
      <c r="H15" s="107"/>
      <c r="I15" s="112"/>
      <c r="J15" s="23"/>
      <c r="K15" s="93"/>
      <c r="L15" s="361">
        <f t="shared" si="1"/>
        <v>0</v>
      </c>
      <c r="M15" s="361">
        <f t="shared" si="2"/>
        <v>0</v>
      </c>
      <c r="N15" s="361">
        <f t="shared" si="3"/>
        <v>0</v>
      </c>
    </row>
    <row r="16" spans="1:14" x14ac:dyDescent="0.25">
      <c r="A16" s="81" t="s">
        <v>248</v>
      </c>
      <c r="B16" s="131" t="s">
        <v>249</v>
      </c>
      <c r="C16" s="310">
        <f>SUM('4B. melléklet'!C15)</f>
        <v>124050</v>
      </c>
      <c r="D16" s="310">
        <f>SUM('4B. melléklet'!D15)</f>
        <v>124050</v>
      </c>
      <c r="E16" s="310">
        <f>SUM('4B. melléklet'!E15)</f>
        <v>113190</v>
      </c>
      <c r="F16" s="85"/>
      <c r="G16" s="23"/>
      <c r="H16" s="107"/>
      <c r="I16" s="112"/>
      <c r="J16" s="23"/>
      <c r="K16" s="93"/>
      <c r="L16" s="361">
        <f t="shared" si="1"/>
        <v>124050</v>
      </c>
      <c r="M16" s="361">
        <f t="shared" si="2"/>
        <v>124050</v>
      </c>
      <c r="N16" s="361">
        <f t="shared" si="3"/>
        <v>113190</v>
      </c>
    </row>
    <row r="17" spans="1:14" x14ac:dyDescent="0.25">
      <c r="A17" s="81" t="s">
        <v>250</v>
      </c>
      <c r="B17" s="131" t="s">
        <v>251</v>
      </c>
      <c r="C17" s="310">
        <f>SUM('4B. melléklet'!C16)</f>
        <v>0</v>
      </c>
      <c r="D17" s="310">
        <f>SUM('4B. melléklet'!D16)</f>
        <v>0</v>
      </c>
      <c r="E17" s="310">
        <f>SUM('4B. melléklet'!E16)</f>
        <v>0</v>
      </c>
      <c r="F17" s="85"/>
      <c r="G17" s="23"/>
      <c r="H17" s="107"/>
      <c r="I17" s="112"/>
      <c r="J17" s="23"/>
      <c r="K17" s="93"/>
      <c r="L17" s="361">
        <f t="shared" si="1"/>
        <v>0</v>
      </c>
      <c r="M17" s="361">
        <f t="shared" si="2"/>
        <v>0</v>
      </c>
      <c r="N17" s="361">
        <f t="shared" si="3"/>
        <v>0</v>
      </c>
    </row>
    <row r="18" spans="1:14" x14ac:dyDescent="0.25">
      <c r="A18" s="81" t="s">
        <v>252</v>
      </c>
      <c r="B18" s="131" t="s">
        <v>253</v>
      </c>
      <c r="C18" s="310">
        <f>SUM('4B. melléklet'!C17)</f>
        <v>0</v>
      </c>
      <c r="D18" s="310">
        <f>SUM('4B. melléklet'!D17)</f>
        <v>0</v>
      </c>
      <c r="E18" s="310">
        <f>SUM('4B. melléklet'!E17)</f>
        <v>0</v>
      </c>
      <c r="F18" s="85"/>
      <c r="G18" s="23"/>
      <c r="H18" s="107"/>
      <c r="I18" s="112"/>
      <c r="J18" s="23"/>
      <c r="K18" s="93"/>
      <c r="L18" s="361">
        <f t="shared" si="1"/>
        <v>0</v>
      </c>
      <c r="M18" s="361">
        <f t="shared" si="2"/>
        <v>0</v>
      </c>
      <c r="N18" s="361">
        <f t="shared" si="3"/>
        <v>0</v>
      </c>
    </row>
    <row r="19" spans="1:14" x14ac:dyDescent="0.25">
      <c r="A19" s="81" t="s">
        <v>254</v>
      </c>
      <c r="B19" s="131" t="s">
        <v>255</v>
      </c>
      <c r="C19" s="310">
        <f>SUM('4B. melléklet'!C18)</f>
        <v>0</v>
      </c>
      <c r="D19" s="310">
        <f>SUM('4B. melléklet'!D18)</f>
        <v>0</v>
      </c>
      <c r="E19" s="310">
        <f>SUM('4B. melléklet'!E18)</f>
        <v>0</v>
      </c>
      <c r="F19" s="85"/>
      <c r="G19" s="23"/>
      <c r="H19" s="107"/>
      <c r="I19" s="112"/>
      <c r="J19" s="23"/>
      <c r="K19" s="93"/>
      <c r="L19" s="361">
        <f t="shared" si="1"/>
        <v>0</v>
      </c>
      <c r="M19" s="361">
        <f t="shared" si="2"/>
        <v>0</v>
      </c>
      <c r="N19" s="361">
        <f t="shared" si="3"/>
        <v>0</v>
      </c>
    </row>
    <row r="20" spans="1:14" x14ac:dyDescent="0.25">
      <c r="A20" s="81" t="s">
        <v>602</v>
      </c>
      <c r="B20" s="131" t="s">
        <v>256</v>
      </c>
      <c r="C20" s="310">
        <f>SUM('4B. melléklet'!C19)</f>
        <v>0</v>
      </c>
      <c r="D20" s="310">
        <f>SUM('4B. melléklet'!D19)</f>
        <v>100065</v>
      </c>
      <c r="E20" s="310">
        <f>SUM('4B. melléklet'!E19)</f>
        <v>100065</v>
      </c>
      <c r="F20" s="85"/>
      <c r="G20" s="23"/>
      <c r="H20" s="107"/>
      <c r="I20" s="112"/>
      <c r="J20" s="23"/>
      <c r="K20" s="93"/>
      <c r="L20" s="361">
        <f t="shared" si="1"/>
        <v>0</v>
      </c>
      <c r="M20" s="361">
        <f t="shared" si="2"/>
        <v>100065</v>
      </c>
      <c r="N20" s="361">
        <f t="shared" si="3"/>
        <v>100065</v>
      </c>
    </row>
    <row r="21" spans="1:14" x14ac:dyDescent="0.25">
      <c r="A21" s="115" t="s">
        <v>533</v>
      </c>
      <c r="B21" s="132" t="s">
        <v>257</v>
      </c>
      <c r="C21" s="313">
        <f>SUM('4B. melléklet'!C20)</f>
        <v>14105403</v>
      </c>
      <c r="D21" s="313">
        <f>SUM('4B. melléklet'!D20)</f>
        <v>14140359</v>
      </c>
      <c r="E21" s="313">
        <f>SUM('4B. melléklet'!E20)</f>
        <v>14048245</v>
      </c>
      <c r="F21" s="196"/>
      <c r="G21" s="80"/>
      <c r="H21" s="195"/>
      <c r="I21" s="94"/>
      <c r="J21" s="80"/>
      <c r="K21" s="95"/>
      <c r="L21" s="375">
        <f t="shared" si="1"/>
        <v>14105403</v>
      </c>
      <c r="M21" s="375">
        <f t="shared" si="2"/>
        <v>14140359</v>
      </c>
      <c r="N21" s="375">
        <f t="shared" si="3"/>
        <v>14048245</v>
      </c>
    </row>
    <row r="22" spans="1:14" x14ac:dyDescent="0.25">
      <c r="A22" s="81" t="s">
        <v>258</v>
      </c>
      <c r="B22" s="131" t="s">
        <v>259</v>
      </c>
      <c r="C22" s="310">
        <f>SUM('4B. melléklet'!C21)</f>
        <v>0</v>
      </c>
      <c r="D22" s="310">
        <f>SUM('4B. melléklet'!D21)</f>
        <v>0</v>
      </c>
      <c r="E22" s="310">
        <f>SUM('4B. melléklet'!E21)</f>
        <v>0</v>
      </c>
      <c r="F22" s="85"/>
      <c r="G22" s="23"/>
      <c r="H22" s="107"/>
      <c r="I22" s="112"/>
      <c r="J22" s="23"/>
      <c r="K22" s="93"/>
      <c r="L22" s="361">
        <f t="shared" si="1"/>
        <v>0</v>
      </c>
      <c r="M22" s="361">
        <f t="shared" si="2"/>
        <v>0</v>
      </c>
      <c r="N22" s="361">
        <f t="shared" si="3"/>
        <v>0</v>
      </c>
    </row>
    <row r="23" spans="1:14" ht="33.75" customHeight="1" x14ac:dyDescent="0.25">
      <c r="A23" s="81" t="s">
        <v>260</v>
      </c>
      <c r="B23" s="131" t="s">
        <v>261</v>
      </c>
      <c r="C23" s="310">
        <f>SUM('4B. melléklet'!C22)</f>
        <v>0</v>
      </c>
      <c r="D23" s="310">
        <f>SUM('4B. melléklet'!D22)</f>
        <v>0</v>
      </c>
      <c r="E23" s="310">
        <f>SUM('4B. melléklet'!E22)</f>
        <v>0</v>
      </c>
      <c r="F23" s="85"/>
      <c r="G23" s="23"/>
      <c r="H23" s="107"/>
      <c r="I23" s="112"/>
      <c r="J23" s="23"/>
      <c r="K23" s="93"/>
      <c r="L23" s="361">
        <f t="shared" si="1"/>
        <v>0</v>
      </c>
      <c r="M23" s="361">
        <f t="shared" si="2"/>
        <v>0</v>
      </c>
      <c r="N23" s="361">
        <f t="shared" si="3"/>
        <v>0</v>
      </c>
    </row>
    <row r="24" spans="1:14" x14ac:dyDescent="0.25">
      <c r="A24" s="116" t="s">
        <v>262</v>
      </c>
      <c r="B24" s="131" t="s">
        <v>263</v>
      </c>
      <c r="C24" s="310">
        <f>SUM('4B. melléklet'!C23)</f>
        <v>0</v>
      </c>
      <c r="D24" s="310">
        <f>SUM('4B. melléklet'!D23)</f>
        <v>12110</v>
      </c>
      <c r="E24" s="310">
        <f>SUM('4B. melléklet'!E23)</f>
        <v>12110</v>
      </c>
      <c r="F24" s="85"/>
      <c r="G24" s="23"/>
      <c r="H24" s="107"/>
      <c r="I24" s="112"/>
      <c r="J24" s="23"/>
      <c r="K24" s="93"/>
      <c r="L24" s="361">
        <f t="shared" si="1"/>
        <v>0</v>
      </c>
      <c r="M24" s="361">
        <f t="shared" si="2"/>
        <v>12110</v>
      </c>
      <c r="N24" s="361">
        <f t="shared" si="3"/>
        <v>12110</v>
      </c>
    </row>
    <row r="25" spans="1:14" x14ac:dyDescent="0.25">
      <c r="A25" s="82" t="s">
        <v>534</v>
      </c>
      <c r="B25" s="132" t="s">
        <v>264</v>
      </c>
      <c r="C25" s="313">
        <f>SUM('4B. melléklet'!C24)</f>
        <v>0</v>
      </c>
      <c r="D25" s="313">
        <f>SUM('4B. melléklet'!D24)</f>
        <v>12110</v>
      </c>
      <c r="E25" s="313">
        <f>SUM('4B. melléklet'!E24)</f>
        <v>12110</v>
      </c>
      <c r="F25" s="196"/>
      <c r="G25" s="80"/>
      <c r="H25" s="195"/>
      <c r="I25" s="94"/>
      <c r="J25" s="80"/>
      <c r="K25" s="95"/>
      <c r="L25" s="375">
        <f t="shared" si="1"/>
        <v>0</v>
      </c>
      <c r="M25" s="375">
        <f t="shared" si="2"/>
        <v>12110</v>
      </c>
      <c r="N25" s="375">
        <f t="shared" si="3"/>
        <v>12110</v>
      </c>
    </row>
    <row r="26" spans="1:14" x14ac:dyDescent="0.25">
      <c r="A26" s="117" t="s">
        <v>632</v>
      </c>
      <c r="B26" s="133" t="s">
        <v>265</v>
      </c>
      <c r="C26" s="313">
        <f>SUM('4B. melléklet'!C25)</f>
        <v>14105403</v>
      </c>
      <c r="D26" s="313">
        <f>SUM('4B. melléklet'!D25)</f>
        <v>14152469</v>
      </c>
      <c r="E26" s="313">
        <f>SUM('4B. melléklet'!E25)</f>
        <v>14060355</v>
      </c>
      <c r="F26" s="196"/>
      <c r="G26" s="80"/>
      <c r="H26" s="195"/>
      <c r="I26" s="94"/>
      <c r="J26" s="80"/>
      <c r="K26" s="95"/>
      <c r="L26" s="375">
        <f t="shared" si="1"/>
        <v>14105403</v>
      </c>
      <c r="M26" s="375">
        <f t="shared" si="2"/>
        <v>14152469</v>
      </c>
      <c r="N26" s="375">
        <f t="shared" si="3"/>
        <v>14060355</v>
      </c>
    </row>
    <row r="27" spans="1:14" x14ac:dyDescent="0.25">
      <c r="A27" s="83" t="s">
        <v>603</v>
      </c>
      <c r="B27" s="133" t="s">
        <v>266</v>
      </c>
      <c r="C27" s="313">
        <f>SUM('4B. melléklet'!C26)</f>
        <v>2843965</v>
      </c>
      <c r="D27" s="313">
        <f>SUM('4B. melléklet'!D26)</f>
        <v>2843965</v>
      </c>
      <c r="E27" s="313">
        <f>SUM('4B. melléklet'!E26)</f>
        <v>2657973</v>
      </c>
      <c r="F27" s="196"/>
      <c r="G27" s="80"/>
      <c r="H27" s="195"/>
      <c r="I27" s="94"/>
      <c r="J27" s="80"/>
      <c r="K27" s="95"/>
      <c r="L27" s="375">
        <f t="shared" si="1"/>
        <v>2843965</v>
      </c>
      <c r="M27" s="375">
        <f t="shared" si="2"/>
        <v>2843965</v>
      </c>
      <c r="N27" s="375">
        <f t="shared" si="3"/>
        <v>2657973</v>
      </c>
    </row>
    <row r="28" spans="1:14" x14ac:dyDescent="0.25">
      <c r="A28" s="81" t="s">
        <v>267</v>
      </c>
      <c r="B28" s="131" t="s">
        <v>268</v>
      </c>
      <c r="C28" s="310">
        <f>SUM('4B. melléklet'!C27)</f>
        <v>50000</v>
      </c>
      <c r="D28" s="310">
        <f>SUM('4B. melléklet'!D27)</f>
        <v>50000</v>
      </c>
      <c r="E28" s="310">
        <f>SUM('4B. melléklet'!E27)</f>
        <v>46088</v>
      </c>
      <c r="F28" s="85"/>
      <c r="G28" s="23"/>
      <c r="H28" s="107"/>
      <c r="I28" s="112"/>
      <c r="J28" s="23"/>
      <c r="K28" s="93"/>
      <c r="L28" s="361">
        <f t="shared" si="1"/>
        <v>50000</v>
      </c>
      <c r="M28" s="361">
        <f t="shared" si="2"/>
        <v>50000</v>
      </c>
      <c r="N28" s="361">
        <f t="shared" si="3"/>
        <v>46088</v>
      </c>
    </row>
    <row r="29" spans="1:14" x14ac:dyDescent="0.25">
      <c r="A29" s="81" t="s">
        <v>269</v>
      </c>
      <c r="B29" s="131" t="s">
        <v>270</v>
      </c>
      <c r="C29" s="310">
        <f>SUM('4B. melléklet'!C28)</f>
        <v>371712</v>
      </c>
      <c r="D29" s="310">
        <f>SUM('4B. melléklet'!D28)</f>
        <v>200504</v>
      </c>
      <c r="E29" s="310">
        <f>SUM('4B. melléklet'!E28)</f>
        <v>197724</v>
      </c>
      <c r="F29" s="85"/>
      <c r="G29" s="23"/>
      <c r="H29" s="107"/>
      <c r="I29" s="112"/>
      <c r="J29" s="23"/>
      <c r="K29" s="93"/>
      <c r="L29" s="361">
        <f t="shared" si="1"/>
        <v>371712</v>
      </c>
      <c r="M29" s="361">
        <f t="shared" si="2"/>
        <v>200504</v>
      </c>
      <c r="N29" s="361">
        <f t="shared" si="3"/>
        <v>197724</v>
      </c>
    </row>
    <row r="30" spans="1:14" x14ac:dyDescent="0.25">
      <c r="A30" s="81" t="s">
        <v>271</v>
      </c>
      <c r="B30" s="131" t="s">
        <v>272</v>
      </c>
      <c r="C30" s="310">
        <f>SUM('4B. melléklet'!C29)</f>
        <v>0</v>
      </c>
      <c r="D30" s="310">
        <f>SUM('4B. melléklet'!D29)</f>
        <v>0</v>
      </c>
      <c r="E30" s="310">
        <f>SUM('4B. melléklet'!E29)</f>
        <v>0</v>
      </c>
      <c r="F30" s="85"/>
      <c r="G30" s="23"/>
      <c r="H30" s="107"/>
      <c r="I30" s="112"/>
      <c r="J30" s="23"/>
      <c r="K30" s="93"/>
      <c r="L30" s="361">
        <f t="shared" si="1"/>
        <v>0</v>
      </c>
      <c r="M30" s="361">
        <f t="shared" si="2"/>
        <v>0</v>
      </c>
      <c r="N30" s="361">
        <f t="shared" si="3"/>
        <v>0</v>
      </c>
    </row>
    <row r="31" spans="1:14" x14ac:dyDescent="0.25">
      <c r="A31" s="82" t="s">
        <v>535</v>
      </c>
      <c r="B31" s="132" t="s">
        <v>273</v>
      </c>
      <c r="C31" s="313">
        <f>SUM('4B. melléklet'!C30)</f>
        <v>421712</v>
      </c>
      <c r="D31" s="313">
        <f>SUM('4B. melléklet'!D30)</f>
        <v>250504</v>
      </c>
      <c r="E31" s="313">
        <f>SUM('4B. melléklet'!E30)</f>
        <v>243812</v>
      </c>
      <c r="F31" s="196"/>
      <c r="G31" s="80"/>
      <c r="H31" s="195"/>
      <c r="I31" s="94"/>
      <c r="J31" s="80"/>
      <c r="K31" s="95"/>
      <c r="L31" s="375">
        <f t="shared" si="1"/>
        <v>421712</v>
      </c>
      <c r="M31" s="375">
        <f t="shared" si="2"/>
        <v>250504</v>
      </c>
      <c r="N31" s="375">
        <f t="shared" si="3"/>
        <v>243812</v>
      </c>
    </row>
    <row r="32" spans="1:14" x14ac:dyDescent="0.25">
      <c r="A32" s="81" t="s">
        <v>274</v>
      </c>
      <c r="B32" s="131" t="s">
        <v>275</v>
      </c>
      <c r="C32" s="310">
        <f>SUM('4B. melléklet'!C31)</f>
        <v>45000</v>
      </c>
      <c r="D32" s="310">
        <f>SUM('4B. melléklet'!D31)</f>
        <v>86193</v>
      </c>
      <c r="E32" s="310">
        <f>SUM('4B. melléklet'!E31)</f>
        <v>71627</v>
      </c>
      <c r="F32" s="85"/>
      <c r="G32" s="23"/>
      <c r="H32" s="107"/>
      <c r="I32" s="112"/>
      <c r="J32" s="23"/>
      <c r="K32" s="93"/>
      <c r="L32" s="361">
        <f t="shared" si="1"/>
        <v>45000</v>
      </c>
      <c r="M32" s="361">
        <f t="shared" si="2"/>
        <v>86193</v>
      </c>
      <c r="N32" s="361">
        <f t="shared" si="3"/>
        <v>71627</v>
      </c>
    </row>
    <row r="33" spans="1:14" x14ac:dyDescent="0.25">
      <c r="A33" s="81" t="s">
        <v>276</v>
      </c>
      <c r="B33" s="131" t="s">
        <v>277</v>
      </c>
      <c r="C33" s="310">
        <f>SUM('4B. melléklet'!C32)</f>
        <v>0</v>
      </c>
      <c r="D33" s="310">
        <f>SUM('4B. melléklet'!D32)</f>
        <v>0</v>
      </c>
      <c r="E33" s="310">
        <f>SUM('4B. melléklet'!E32)</f>
        <v>0</v>
      </c>
      <c r="F33" s="85"/>
      <c r="G33" s="23"/>
      <c r="H33" s="107"/>
      <c r="I33" s="112"/>
      <c r="J33" s="23"/>
      <c r="K33" s="93"/>
      <c r="L33" s="361">
        <f t="shared" si="1"/>
        <v>0</v>
      </c>
      <c r="M33" s="361">
        <f t="shared" si="2"/>
        <v>0</v>
      </c>
      <c r="N33" s="361">
        <f t="shared" si="3"/>
        <v>0</v>
      </c>
    </row>
    <row r="34" spans="1:14" ht="15" customHeight="1" x14ac:dyDescent="0.25">
      <c r="A34" s="82" t="s">
        <v>633</v>
      </c>
      <c r="B34" s="132" t="s">
        <v>278</v>
      </c>
      <c r="C34" s="313">
        <f>SUM('4B. melléklet'!C33)</f>
        <v>45000</v>
      </c>
      <c r="D34" s="313">
        <f>SUM('4B. melléklet'!D33)</f>
        <v>86193</v>
      </c>
      <c r="E34" s="313">
        <f>SUM('4B. melléklet'!E33)</f>
        <v>71627</v>
      </c>
      <c r="F34" s="196"/>
      <c r="G34" s="80"/>
      <c r="H34" s="195"/>
      <c r="I34" s="94"/>
      <c r="J34" s="80"/>
      <c r="K34" s="95"/>
      <c r="L34" s="375">
        <f t="shared" si="1"/>
        <v>45000</v>
      </c>
      <c r="M34" s="375">
        <f t="shared" si="2"/>
        <v>86193</v>
      </c>
      <c r="N34" s="375">
        <f t="shared" si="3"/>
        <v>71627</v>
      </c>
    </row>
    <row r="35" spans="1:14" x14ac:dyDescent="0.25">
      <c r="A35" s="81" t="s">
        <v>279</v>
      </c>
      <c r="B35" s="131" t="s">
        <v>280</v>
      </c>
      <c r="C35" s="310">
        <f>SUM('4B. melléklet'!C34)</f>
        <v>890000</v>
      </c>
      <c r="D35" s="310">
        <f>SUM('4B. melléklet'!D34)</f>
        <v>1100532</v>
      </c>
      <c r="E35" s="310">
        <f>SUM('4B. melléklet'!E34)</f>
        <v>1099754</v>
      </c>
      <c r="F35" s="85"/>
      <c r="G35" s="23"/>
      <c r="H35" s="107"/>
      <c r="I35" s="112"/>
      <c r="J35" s="23"/>
      <c r="K35" s="93"/>
      <c r="L35" s="361">
        <f t="shared" si="1"/>
        <v>890000</v>
      </c>
      <c r="M35" s="361">
        <f t="shared" si="2"/>
        <v>1100532</v>
      </c>
      <c r="N35" s="361">
        <f t="shared" si="3"/>
        <v>1099754</v>
      </c>
    </row>
    <row r="36" spans="1:14" x14ac:dyDescent="0.25">
      <c r="A36" s="81" t="s">
        <v>281</v>
      </c>
      <c r="B36" s="131" t="s">
        <v>282</v>
      </c>
      <c r="C36" s="310">
        <f>SUM('4B. melléklet'!C35)</f>
        <v>0</v>
      </c>
      <c r="D36" s="310">
        <f>SUM('4B. melléklet'!D35)</f>
        <v>0</v>
      </c>
      <c r="E36" s="310">
        <f>SUM('4B. melléklet'!E35)</f>
        <v>0</v>
      </c>
      <c r="F36" s="85"/>
      <c r="G36" s="23"/>
      <c r="H36" s="107"/>
      <c r="I36" s="112"/>
      <c r="J36" s="23"/>
      <c r="K36" s="93"/>
      <c r="L36" s="361">
        <f t="shared" si="1"/>
        <v>0</v>
      </c>
      <c r="M36" s="361">
        <f t="shared" si="2"/>
        <v>0</v>
      </c>
      <c r="N36" s="361">
        <f t="shared" si="3"/>
        <v>0</v>
      </c>
    </row>
    <row r="37" spans="1:14" x14ac:dyDescent="0.25">
      <c r="A37" s="81" t="s">
        <v>604</v>
      </c>
      <c r="B37" s="131" t="s">
        <v>283</v>
      </c>
      <c r="C37" s="310">
        <f>SUM('4B. melléklet'!C36)</f>
        <v>0</v>
      </c>
      <c r="D37" s="310">
        <f>SUM('4B. melléklet'!D36)</f>
        <v>0</v>
      </c>
      <c r="E37" s="310">
        <f>SUM('4B. melléklet'!E36)</f>
        <v>0</v>
      </c>
      <c r="F37" s="85"/>
      <c r="G37" s="23"/>
      <c r="H37" s="107"/>
      <c r="I37" s="112"/>
      <c r="J37" s="23"/>
      <c r="K37" s="93"/>
      <c r="L37" s="361">
        <f t="shared" si="1"/>
        <v>0</v>
      </c>
      <c r="M37" s="361">
        <f t="shared" si="2"/>
        <v>0</v>
      </c>
      <c r="N37" s="361">
        <f t="shared" si="3"/>
        <v>0</v>
      </c>
    </row>
    <row r="38" spans="1:14" x14ac:dyDescent="0.25">
      <c r="A38" s="81" t="s">
        <v>284</v>
      </c>
      <c r="B38" s="131" t="s">
        <v>285</v>
      </c>
      <c r="C38" s="310">
        <f>SUM('4B. melléklet'!C37)</f>
        <v>100000</v>
      </c>
      <c r="D38" s="310">
        <f>SUM('4B. melléklet'!D37)</f>
        <v>46000</v>
      </c>
      <c r="E38" s="310">
        <f>SUM('4B. melléklet'!E37)</f>
        <v>46000</v>
      </c>
      <c r="F38" s="85"/>
      <c r="G38" s="23"/>
      <c r="H38" s="107"/>
      <c r="I38" s="112"/>
      <c r="J38" s="23"/>
      <c r="K38" s="93"/>
      <c r="L38" s="361">
        <f t="shared" si="1"/>
        <v>100000</v>
      </c>
      <c r="M38" s="361">
        <f t="shared" si="2"/>
        <v>46000</v>
      </c>
      <c r="N38" s="361">
        <f t="shared" si="3"/>
        <v>46000</v>
      </c>
    </row>
    <row r="39" spans="1:14" x14ac:dyDescent="0.25">
      <c r="A39" s="118" t="s">
        <v>605</v>
      </c>
      <c r="B39" s="131" t="s">
        <v>286</v>
      </c>
      <c r="C39" s="310">
        <f>SUM('4B. melléklet'!C38)</f>
        <v>0</v>
      </c>
      <c r="D39" s="310">
        <f>SUM('4B. melléklet'!D38)</f>
        <v>0</v>
      </c>
      <c r="E39" s="310">
        <f>SUM('4B. melléklet'!E38)</f>
        <v>0</v>
      </c>
      <c r="F39" s="85"/>
      <c r="G39" s="23"/>
      <c r="H39" s="107"/>
      <c r="I39" s="112"/>
      <c r="J39" s="23"/>
      <c r="K39" s="93"/>
      <c r="L39" s="361">
        <f t="shared" si="1"/>
        <v>0</v>
      </c>
      <c r="M39" s="361">
        <f t="shared" si="2"/>
        <v>0</v>
      </c>
      <c r="N39" s="361">
        <f t="shared" si="3"/>
        <v>0</v>
      </c>
    </row>
    <row r="40" spans="1:14" x14ac:dyDescent="0.25">
      <c r="A40" s="116" t="s">
        <v>287</v>
      </c>
      <c r="B40" s="131" t="s">
        <v>288</v>
      </c>
      <c r="C40" s="310">
        <f>SUM('4B. melléklet'!C39)</f>
        <v>262000</v>
      </c>
      <c r="D40" s="310">
        <f>SUM('4B. melléklet'!D39)</f>
        <v>262000</v>
      </c>
      <c r="E40" s="310">
        <f>SUM('4B. melléklet'!E39)</f>
        <v>251000</v>
      </c>
      <c r="F40" s="85"/>
      <c r="G40" s="23"/>
      <c r="H40" s="107"/>
      <c r="I40" s="112"/>
      <c r="J40" s="23"/>
      <c r="K40" s="93"/>
      <c r="L40" s="361">
        <f t="shared" si="1"/>
        <v>262000</v>
      </c>
      <c r="M40" s="361">
        <f t="shared" si="2"/>
        <v>262000</v>
      </c>
      <c r="N40" s="361">
        <f t="shared" si="3"/>
        <v>251000</v>
      </c>
    </row>
    <row r="41" spans="1:14" x14ac:dyDescent="0.25">
      <c r="A41" s="81" t="s">
        <v>606</v>
      </c>
      <c r="B41" s="131" t="s">
        <v>289</v>
      </c>
      <c r="C41" s="310">
        <f>SUM('4B. melléklet'!C40)</f>
        <v>230000</v>
      </c>
      <c r="D41" s="310">
        <f>SUM('4B. melléklet'!D40)</f>
        <v>205890</v>
      </c>
      <c r="E41" s="310">
        <f>SUM('4B. melléklet'!E40)</f>
        <v>122131</v>
      </c>
      <c r="F41" s="85"/>
      <c r="G41" s="23"/>
      <c r="H41" s="107"/>
      <c r="I41" s="112"/>
      <c r="J41" s="23"/>
      <c r="K41" s="93"/>
      <c r="L41" s="361">
        <f t="shared" si="1"/>
        <v>230000</v>
      </c>
      <c r="M41" s="361">
        <f t="shared" si="2"/>
        <v>205890</v>
      </c>
      <c r="N41" s="361">
        <f t="shared" si="3"/>
        <v>122131</v>
      </c>
    </row>
    <row r="42" spans="1:14" x14ac:dyDescent="0.25">
      <c r="A42" s="82" t="s">
        <v>536</v>
      </c>
      <c r="B42" s="132" t="s">
        <v>290</v>
      </c>
      <c r="C42" s="313">
        <f>SUM('4B. melléklet'!C41)</f>
        <v>1482000</v>
      </c>
      <c r="D42" s="313">
        <f>SUM('4B. melléklet'!D41)</f>
        <v>1614422</v>
      </c>
      <c r="E42" s="313">
        <f>SUM('4B. melléklet'!E41)</f>
        <v>1518885</v>
      </c>
      <c r="F42" s="196"/>
      <c r="G42" s="80"/>
      <c r="H42" s="195"/>
      <c r="I42" s="94"/>
      <c r="J42" s="80"/>
      <c r="K42" s="95"/>
      <c r="L42" s="375">
        <f t="shared" si="1"/>
        <v>1482000</v>
      </c>
      <c r="M42" s="375">
        <f t="shared" si="2"/>
        <v>1614422</v>
      </c>
      <c r="N42" s="375">
        <f t="shared" si="3"/>
        <v>1518885</v>
      </c>
    </row>
    <row r="43" spans="1:14" x14ac:dyDescent="0.25">
      <c r="A43" s="81" t="s">
        <v>291</v>
      </c>
      <c r="B43" s="131" t="s">
        <v>292</v>
      </c>
      <c r="C43" s="310">
        <f>SUM('4B. melléklet'!C42)</f>
        <v>0</v>
      </c>
      <c r="D43" s="310">
        <f>SUM('4B. melléklet'!D42)</f>
        <v>0</v>
      </c>
      <c r="E43" s="310">
        <f>SUM('4B. melléklet'!E42)</f>
        <v>0</v>
      </c>
      <c r="F43" s="85"/>
      <c r="G43" s="23"/>
      <c r="H43" s="107"/>
      <c r="I43" s="112"/>
      <c r="J43" s="23"/>
      <c r="K43" s="93"/>
      <c r="L43" s="361">
        <f t="shared" si="1"/>
        <v>0</v>
      </c>
      <c r="M43" s="361">
        <f t="shared" si="2"/>
        <v>0</v>
      </c>
      <c r="N43" s="361">
        <f t="shared" si="3"/>
        <v>0</v>
      </c>
    </row>
    <row r="44" spans="1:14" x14ac:dyDescent="0.25">
      <c r="A44" s="81" t="s">
        <v>293</v>
      </c>
      <c r="B44" s="131" t="s">
        <v>294</v>
      </c>
      <c r="C44" s="310">
        <f>SUM('4B. melléklet'!C43)</f>
        <v>0</v>
      </c>
      <c r="D44" s="310">
        <f>SUM('4B. melléklet'!D43)</f>
        <v>0</v>
      </c>
      <c r="E44" s="310">
        <f>SUM('4B. melléklet'!E43)</f>
        <v>0</v>
      </c>
      <c r="F44" s="85"/>
      <c r="G44" s="23"/>
      <c r="H44" s="107"/>
      <c r="I44" s="112"/>
      <c r="J44" s="23"/>
      <c r="K44" s="93"/>
      <c r="L44" s="361">
        <f t="shared" si="1"/>
        <v>0</v>
      </c>
      <c r="M44" s="361">
        <f t="shared" si="2"/>
        <v>0</v>
      </c>
      <c r="N44" s="361">
        <f t="shared" si="3"/>
        <v>0</v>
      </c>
    </row>
    <row r="45" spans="1:14" x14ac:dyDescent="0.25">
      <c r="A45" s="82" t="s">
        <v>537</v>
      </c>
      <c r="B45" s="132" t="s">
        <v>295</v>
      </c>
      <c r="C45" s="313">
        <f>SUM('4B. melléklet'!C44)</f>
        <v>0</v>
      </c>
      <c r="D45" s="313">
        <f>SUM('4B. melléklet'!D44)</f>
        <v>0</v>
      </c>
      <c r="E45" s="313">
        <f>SUM('4B. melléklet'!E44)</f>
        <v>0</v>
      </c>
      <c r="F45" s="196"/>
      <c r="G45" s="80"/>
      <c r="H45" s="195"/>
      <c r="I45" s="94"/>
      <c r="J45" s="80"/>
      <c r="K45" s="95"/>
      <c r="L45" s="375">
        <f t="shared" si="1"/>
        <v>0</v>
      </c>
      <c r="M45" s="375">
        <f t="shared" si="2"/>
        <v>0</v>
      </c>
      <c r="N45" s="375">
        <f t="shared" si="3"/>
        <v>0</v>
      </c>
    </row>
    <row r="46" spans="1:14" x14ac:dyDescent="0.25">
      <c r="A46" s="81" t="s">
        <v>296</v>
      </c>
      <c r="B46" s="131" t="s">
        <v>297</v>
      </c>
      <c r="C46" s="310">
        <f>SUM('4B. melléklet'!C45)</f>
        <v>300000</v>
      </c>
      <c r="D46" s="310">
        <f>SUM('4B. melléklet'!D45)</f>
        <v>202635</v>
      </c>
      <c r="E46" s="310">
        <f>SUM('4B. melléklet'!E45)</f>
        <v>99673</v>
      </c>
      <c r="F46" s="85"/>
      <c r="G46" s="23"/>
      <c r="H46" s="107"/>
      <c r="I46" s="112"/>
      <c r="J46" s="23"/>
      <c r="K46" s="93"/>
      <c r="L46" s="361">
        <f t="shared" si="1"/>
        <v>300000</v>
      </c>
      <c r="M46" s="361">
        <f t="shared" si="2"/>
        <v>202635</v>
      </c>
      <c r="N46" s="361">
        <f t="shared" si="3"/>
        <v>99673</v>
      </c>
    </row>
    <row r="47" spans="1:14" x14ac:dyDescent="0.25">
      <c r="A47" s="81" t="s">
        <v>298</v>
      </c>
      <c r="B47" s="131" t="s">
        <v>299</v>
      </c>
      <c r="C47" s="310">
        <f>SUM('4B. melléklet'!C46)</f>
        <v>0</v>
      </c>
      <c r="D47" s="310">
        <f>SUM('4B. melléklet'!D46)</f>
        <v>0</v>
      </c>
      <c r="E47" s="310">
        <f>SUM('4B. melléklet'!E46)</f>
        <v>0</v>
      </c>
      <c r="F47" s="85"/>
      <c r="G47" s="23"/>
      <c r="H47" s="107"/>
      <c r="I47" s="112"/>
      <c r="J47" s="23"/>
      <c r="K47" s="93"/>
      <c r="L47" s="361">
        <f t="shared" si="1"/>
        <v>0</v>
      </c>
      <c r="M47" s="361">
        <f t="shared" si="2"/>
        <v>0</v>
      </c>
      <c r="N47" s="361">
        <f t="shared" si="3"/>
        <v>0</v>
      </c>
    </row>
    <row r="48" spans="1:14" x14ac:dyDescent="0.25">
      <c r="A48" s="81" t="s">
        <v>607</v>
      </c>
      <c r="B48" s="131" t="s">
        <v>300</v>
      </c>
      <c r="C48" s="310">
        <f>SUM('4B. melléklet'!C47)</f>
        <v>0</v>
      </c>
      <c r="D48" s="310">
        <f>SUM('4B. melléklet'!D47)</f>
        <v>0</v>
      </c>
      <c r="E48" s="310">
        <f>SUM('4B. melléklet'!E47)</f>
        <v>0</v>
      </c>
      <c r="F48" s="85"/>
      <c r="G48" s="23"/>
      <c r="H48" s="107"/>
      <c r="I48" s="112"/>
      <c r="J48" s="23"/>
      <c r="K48" s="93"/>
      <c r="L48" s="361">
        <f t="shared" si="1"/>
        <v>0</v>
      </c>
      <c r="M48" s="361">
        <f t="shared" si="2"/>
        <v>0</v>
      </c>
      <c r="N48" s="361">
        <f t="shared" si="3"/>
        <v>0</v>
      </c>
    </row>
    <row r="49" spans="1:14" x14ac:dyDescent="0.25">
      <c r="A49" s="81" t="s">
        <v>608</v>
      </c>
      <c r="B49" s="131" t="s">
        <v>301</v>
      </c>
      <c r="C49" s="310">
        <f>SUM('4B. melléklet'!C48)</f>
        <v>0</v>
      </c>
      <c r="D49" s="310">
        <f>SUM('4B. melléklet'!D48)</f>
        <v>0</v>
      </c>
      <c r="E49" s="310">
        <f>SUM('4B. melléklet'!E48)</f>
        <v>0</v>
      </c>
      <c r="F49" s="85"/>
      <c r="G49" s="23"/>
      <c r="H49" s="107"/>
      <c r="I49" s="112"/>
      <c r="J49" s="23"/>
      <c r="K49" s="93"/>
      <c r="L49" s="361">
        <f t="shared" si="1"/>
        <v>0</v>
      </c>
      <c r="M49" s="361">
        <f t="shared" si="2"/>
        <v>0</v>
      </c>
      <c r="N49" s="361">
        <f t="shared" si="3"/>
        <v>0</v>
      </c>
    </row>
    <row r="50" spans="1:14" x14ac:dyDescent="0.25">
      <c r="A50" s="81" t="s">
        <v>302</v>
      </c>
      <c r="B50" s="131" t="s">
        <v>303</v>
      </c>
      <c r="C50" s="310">
        <f>SUM('4B. melléklet'!C49)</f>
        <v>15000</v>
      </c>
      <c r="D50" s="310">
        <f>SUM('4B. melléklet'!D49)</f>
        <v>15000</v>
      </c>
      <c r="E50" s="310">
        <f>SUM('4B. melléklet'!E49)</f>
        <v>2</v>
      </c>
      <c r="F50" s="85"/>
      <c r="G50" s="23"/>
      <c r="H50" s="107"/>
      <c r="I50" s="112"/>
      <c r="J50" s="23"/>
      <c r="K50" s="93"/>
      <c r="L50" s="361">
        <f t="shared" si="1"/>
        <v>15000</v>
      </c>
      <c r="M50" s="361">
        <f t="shared" si="2"/>
        <v>15000</v>
      </c>
      <c r="N50" s="361">
        <f t="shared" si="3"/>
        <v>2</v>
      </c>
    </row>
    <row r="51" spans="1:14" x14ac:dyDescent="0.25">
      <c r="A51" s="82" t="s">
        <v>538</v>
      </c>
      <c r="B51" s="132" t="s">
        <v>304</v>
      </c>
      <c r="C51" s="313">
        <f>SUM('4B. melléklet'!C50)</f>
        <v>315000</v>
      </c>
      <c r="D51" s="313">
        <f>SUM('4B. melléklet'!D50)</f>
        <v>217635</v>
      </c>
      <c r="E51" s="313">
        <f>SUM('4B. melléklet'!E50)</f>
        <v>99675</v>
      </c>
      <c r="F51" s="196"/>
      <c r="G51" s="80"/>
      <c r="H51" s="195"/>
      <c r="I51" s="94"/>
      <c r="J51" s="80"/>
      <c r="K51" s="95"/>
      <c r="L51" s="375">
        <f t="shared" si="1"/>
        <v>315000</v>
      </c>
      <c r="M51" s="375">
        <f t="shared" si="2"/>
        <v>217635</v>
      </c>
      <c r="N51" s="375">
        <f t="shared" si="3"/>
        <v>99675</v>
      </c>
    </row>
    <row r="52" spans="1:14" x14ac:dyDescent="0.25">
      <c r="A52" s="83" t="s">
        <v>539</v>
      </c>
      <c r="B52" s="133" t="s">
        <v>305</v>
      </c>
      <c r="C52" s="313">
        <f>SUM('4B. melléklet'!C51)</f>
        <v>2263712</v>
      </c>
      <c r="D52" s="313">
        <f>SUM('4B. melléklet'!D51)</f>
        <v>2168754</v>
      </c>
      <c r="E52" s="313">
        <f>SUM('4B. melléklet'!E51)</f>
        <v>1933999</v>
      </c>
      <c r="F52" s="196"/>
      <c r="G52" s="80"/>
      <c r="H52" s="195"/>
      <c r="I52" s="94"/>
      <c r="J52" s="80"/>
      <c r="K52" s="95"/>
      <c r="L52" s="375">
        <f t="shared" si="1"/>
        <v>2263712</v>
      </c>
      <c r="M52" s="375">
        <f t="shared" si="2"/>
        <v>2168754</v>
      </c>
      <c r="N52" s="375">
        <f t="shared" si="3"/>
        <v>1933999</v>
      </c>
    </row>
    <row r="53" spans="1:14" x14ac:dyDescent="0.25">
      <c r="A53" s="108" t="s">
        <v>306</v>
      </c>
      <c r="B53" s="131" t="s">
        <v>307</v>
      </c>
      <c r="C53" s="310">
        <f>SUM('4B. melléklet'!C52)</f>
        <v>0</v>
      </c>
      <c r="D53" s="310">
        <f>SUM('4B. melléklet'!D52)</f>
        <v>0</v>
      </c>
      <c r="E53" s="310">
        <f>SUM('4B. melléklet'!E52)</f>
        <v>0</v>
      </c>
      <c r="F53" s="85"/>
      <c r="G53" s="23"/>
      <c r="H53" s="107"/>
      <c r="I53" s="112"/>
      <c r="J53" s="23"/>
      <c r="K53" s="93"/>
      <c r="L53" s="361">
        <f t="shared" si="1"/>
        <v>0</v>
      </c>
      <c r="M53" s="361">
        <f t="shared" si="2"/>
        <v>0</v>
      </c>
      <c r="N53" s="361">
        <f t="shared" si="3"/>
        <v>0</v>
      </c>
    </row>
    <row r="54" spans="1:14" x14ac:dyDescent="0.25">
      <c r="A54" s="108" t="s">
        <v>540</v>
      </c>
      <c r="B54" s="131" t="s">
        <v>308</v>
      </c>
      <c r="C54" s="310">
        <f>SUM('4B. melléklet'!C53)</f>
        <v>0</v>
      </c>
      <c r="D54" s="310">
        <f>SUM('4B. melléklet'!D53)</f>
        <v>0</v>
      </c>
      <c r="E54" s="310">
        <f>SUM('4B. melléklet'!E53)</f>
        <v>0</v>
      </c>
      <c r="F54" s="85"/>
      <c r="G54" s="23"/>
      <c r="H54" s="107"/>
      <c r="I54" s="112"/>
      <c r="J54" s="23"/>
      <c r="K54" s="93"/>
      <c r="L54" s="361">
        <f t="shared" si="1"/>
        <v>0</v>
      </c>
      <c r="M54" s="361">
        <f t="shared" si="2"/>
        <v>0</v>
      </c>
      <c r="N54" s="361">
        <f t="shared" si="3"/>
        <v>0</v>
      </c>
    </row>
    <row r="55" spans="1:14" x14ac:dyDescent="0.25">
      <c r="A55" s="119" t="s">
        <v>609</v>
      </c>
      <c r="B55" s="131" t="s">
        <v>309</v>
      </c>
      <c r="C55" s="310">
        <f>SUM('4B. melléklet'!C54)</f>
        <v>0</v>
      </c>
      <c r="D55" s="310">
        <f>SUM('4B. melléklet'!D54)</f>
        <v>0</v>
      </c>
      <c r="E55" s="310">
        <f>SUM('4B. melléklet'!E54)</f>
        <v>0</v>
      </c>
      <c r="F55" s="85"/>
      <c r="G55" s="23"/>
      <c r="H55" s="107"/>
      <c r="I55" s="112"/>
      <c r="J55" s="23"/>
      <c r="K55" s="93"/>
      <c r="L55" s="361">
        <f t="shared" si="1"/>
        <v>0</v>
      </c>
      <c r="M55" s="361">
        <f t="shared" si="2"/>
        <v>0</v>
      </c>
      <c r="N55" s="361">
        <f t="shared" si="3"/>
        <v>0</v>
      </c>
    </row>
    <row r="56" spans="1:14" x14ac:dyDescent="0.25">
      <c r="A56" s="119" t="s">
        <v>610</v>
      </c>
      <c r="B56" s="131" t="s">
        <v>310</v>
      </c>
      <c r="C56" s="310">
        <f>SUM('4B. melléklet'!C55)</f>
        <v>0</v>
      </c>
      <c r="D56" s="310">
        <f>SUM('4B. melléklet'!D55)</f>
        <v>0</v>
      </c>
      <c r="E56" s="310">
        <f>SUM('4B. melléklet'!E55)</f>
        <v>0</v>
      </c>
      <c r="F56" s="85"/>
      <c r="G56" s="23"/>
      <c r="H56" s="107"/>
      <c r="I56" s="112"/>
      <c r="J56" s="23"/>
      <c r="K56" s="93"/>
      <c r="L56" s="361">
        <f t="shared" si="1"/>
        <v>0</v>
      </c>
      <c r="M56" s="361">
        <f t="shared" si="2"/>
        <v>0</v>
      </c>
      <c r="N56" s="361">
        <f t="shared" si="3"/>
        <v>0</v>
      </c>
    </row>
    <row r="57" spans="1:14" x14ac:dyDescent="0.25">
      <c r="A57" s="119" t="s">
        <v>611</v>
      </c>
      <c r="B57" s="131" t="s">
        <v>311</v>
      </c>
      <c r="C57" s="310">
        <f>SUM('4B. melléklet'!C56)</f>
        <v>0</v>
      </c>
      <c r="D57" s="310">
        <f>SUM('4B. melléklet'!D56)</f>
        <v>0</v>
      </c>
      <c r="E57" s="310">
        <f>SUM('4B. melléklet'!E56)</f>
        <v>0</v>
      </c>
      <c r="F57" s="85"/>
      <c r="G57" s="23"/>
      <c r="H57" s="107"/>
      <c r="I57" s="112"/>
      <c r="J57" s="23"/>
      <c r="K57" s="93"/>
      <c r="L57" s="361">
        <f t="shared" si="1"/>
        <v>0</v>
      </c>
      <c r="M57" s="361">
        <f t="shared" si="2"/>
        <v>0</v>
      </c>
      <c r="N57" s="361">
        <f t="shared" si="3"/>
        <v>0</v>
      </c>
    </row>
    <row r="58" spans="1:14" x14ac:dyDescent="0.25">
      <c r="A58" s="108" t="s">
        <v>612</v>
      </c>
      <c r="B58" s="131" t="s">
        <v>312</v>
      </c>
      <c r="C58" s="310">
        <f>SUM('4B. melléklet'!C57)</f>
        <v>0</v>
      </c>
      <c r="D58" s="310">
        <f>SUM('4B. melléklet'!D57)</f>
        <v>0</v>
      </c>
      <c r="E58" s="310">
        <f>SUM('4B. melléklet'!E57)</f>
        <v>0</v>
      </c>
      <c r="F58" s="85"/>
      <c r="G58" s="23"/>
      <c r="H58" s="107"/>
      <c r="I58" s="112"/>
      <c r="J58" s="23"/>
      <c r="K58" s="93"/>
      <c r="L58" s="361">
        <f t="shared" si="1"/>
        <v>0</v>
      </c>
      <c r="M58" s="361">
        <f t="shared" si="2"/>
        <v>0</v>
      </c>
      <c r="N58" s="361">
        <f t="shared" si="3"/>
        <v>0</v>
      </c>
    </row>
    <row r="59" spans="1:14" x14ac:dyDescent="0.25">
      <c r="A59" s="108" t="s">
        <v>613</v>
      </c>
      <c r="B59" s="131" t="s">
        <v>313</v>
      </c>
      <c r="C59" s="310">
        <f>SUM('4B. melléklet'!C58)</f>
        <v>0</v>
      </c>
      <c r="D59" s="310">
        <f>SUM('4B. melléklet'!D58)</f>
        <v>0</v>
      </c>
      <c r="E59" s="310">
        <f>SUM('4B. melléklet'!E58)</f>
        <v>0</v>
      </c>
      <c r="F59" s="85"/>
      <c r="G59" s="23"/>
      <c r="H59" s="107"/>
      <c r="I59" s="112"/>
      <c r="J59" s="23"/>
      <c r="K59" s="93"/>
      <c r="L59" s="361">
        <f t="shared" si="1"/>
        <v>0</v>
      </c>
      <c r="M59" s="361">
        <f t="shared" si="2"/>
        <v>0</v>
      </c>
      <c r="N59" s="361">
        <f t="shared" si="3"/>
        <v>0</v>
      </c>
    </row>
    <row r="60" spans="1:14" x14ac:dyDescent="0.25">
      <c r="A60" s="108" t="s">
        <v>614</v>
      </c>
      <c r="B60" s="131" t="s">
        <v>314</v>
      </c>
      <c r="C60" s="310">
        <f>SUM('4B. melléklet'!C59)</f>
        <v>0</v>
      </c>
      <c r="D60" s="310">
        <f>SUM('4B. melléklet'!D59)</f>
        <v>0</v>
      </c>
      <c r="E60" s="310">
        <f>SUM('4B. melléklet'!E59)</f>
        <v>0</v>
      </c>
      <c r="F60" s="85"/>
      <c r="G60" s="23"/>
      <c r="H60" s="107"/>
      <c r="I60" s="112"/>
      <c r="J60" s="23"/>
      <c r="K60" s="93"/>
      <c r="L60" s="361">
        <f t="shared" si="1"/>
        <v>0</v>
      </c>
      <c r="M60" s="361">
        <f t="shared" si="2"/>
        <v>0</v>
      </c>
      <c r="N60" s="361">
        <f t="shared" si="3"/>
        <v>0</v>
      </c>
    </row>
    <row r="61" spans="1:14" x14ac:dyDescent="0.25">
      <c r="A61" s="120" t="s">
        <v>568</v>
      </c>
      <c r="B61" s="133" t="s">
        <v>315</v>
      </c>
      <c r="C61" s="313">
        <f>SUM('4B. melléklet'!C60)</f>
        <v>0</v>
      </c>
      <c r="D61" s="313">
        <f>SUM('4B. melléklet'!D60)</f>
        <v>0</v>
      </c>
      <c r="E61" s="313">
        <f>SUM('4B. melléklet'!E60)</f>
        <v>0</v>
      </c>
      <c r="F61" s="196"/>
      <c r="G61" s="80"/>
      <c r="H61" s="195"/>
      <c r="I61" s="94"/>
      <c r="J61" s="80"/>
      <c r="K61" s="95"/>
      <c r="L61" s="375">
        <f t="shared" si="1"/>
        <v>0</v>
      </c>
      <c r="M61" s="375">
        <f t="shared" si="2"/>
        <v>0</v>
      </c>
      <c r="N61" s="375">
        <f t="shared" si="3"/>
        <v>0</v>
      </c>
    </row>
    <row r="62" spans="1:14" x14ac:dyDescent="0.25">
      <c r="A62" s="121" t="s">
        <v>615</v>
      </c>
      <c r="B62" s="131" t="s">
        <v>316</v>
      </c>
      <c r="C62" s="310">
        <f>SUM('4B. melléklet'!C61)</f>
        <v>0</v>
      </c>
      <c r="D62" s="310">
        <f>SUM('4B. melléklet'!D61)</f>
        <v>0</v>
      </c>
      <c r="E62" s="310">
        <f>SUM('4B. melléklet'!E61)</f>
        <v>0</v>
      </c>
      <c r="F62" s="85"/>
      <c r="G62" s="23"/>
      <c r="H62" s="107"/>
      <c r="I62" s="112"/>
      <c r="J62" s="23"/>
      <c r="K62" s="93"/>
      <c r="L62" s="361">
        <f t="shared" si="1"/>
        <v>0</v>
      </c>
      <c r="M62" s="361">
        <f t="shared" si="2"/>
        <v>0</v>
      </c>
      <c r="N62" s="361">
        <f t="shared" si="3"/>
        <v>0</v>
      </c>
    </row>
    <row r="63" spans="1:14" x14ac:dyDescent="0.25">
      <c r="A63" s="121" t="s">
        <v>317</v>
      </c>
      <c r="B63" s="131" t="s">
        <v>318</v>
      </c>
      <c r="C63" s="310">
        <f>SUM('4B. melléklet'!C62)</f>
        <v>0</v>
      </c>
      <c r="D63" s="310">
        <f>SUM('4B. melléklet'!D62)</f>
        <v>0</v>
      </c>
      <c r="E63" s="310">
        <f>SUM('4B. melléklet'!E62)</f>
        <v>0</v>
      </c>
      <c r="F63" s="85"/>
      <c r="G63" s="23"/>
      <c r="H63" s="107"/>
      <c r="I63" s="112"/>
      <c r="J63" s="23"/>
      <c r="K63" s="93"/>
      <c r="L63" s="361">
        <f t="shared" si="1"/>
        <v>0</v>
      </c>
      <c r="M63" s="361">
        <f t="shared" si="2"/>
        <v>0</v>
      </c>
      <c r="N63" s="361">
        <f t="shared" si="3"/>
        <v>0</v>
      </c>
    </row>
    <row r="64" spans="1:14" ht="30" x14ac:dyDescent="0.25">
      <c r="A64" s="121" t="s">
        <v>319</v>
      </c>
      <c r="B64" s="131" t="s">
        <v>320</v>
      </c>
      <c r="C64" s="310">
        <f>SUM('4B. melléklet'!C63)</f>
        <v>0</v>
      </c>
      <c r="D64" s="310">
        <f>SUM('4B. melléklet'!D63)</f>
        <v>0</v>
      </c>
      <c r="E64" s="310">
        <f>SUM('4B. melléklet'!E63)</f>
        <v>0</v>
      </c>
      <c r="F64" s="85"/>
      <c r="G64" s="23"/>
      <c r="H64" s="107"/>
      <c r="I64" s="112"/>
      <c r="J64" s="23"/>
      <c r="K64" s="93"/>
      <c r="L64" s="361">
        <f t="shared" si="1"/>
        <v>0</v>
      </c>
      <c r="M64" s="361">
        <f t="shared" si="2"/>
        <v>0</v>
      </c>
      <c r="N64" s="361">
        <f t="shared" si="3"/>
        <v>0</v>
      </c>
    </row>
    <row r="65" spans="1:14" ht="30" x14ac:dyDescent="0.25">
      <c r="A65" s="121" t="s">
        <v>569</v>
      </c>
      <c r="B65" s="131" t="s">
        <v>321</v>
      </c>
      <c r="C65" s="310">
        <f>SUM('4B. melléklet'!C64)</f>
        <v>0</v>
      </c>
      <c r="D65" s="310">
        <f>SUM('4B. melléklet'!D64)</f>
        <v>0</v>
      </c>
      <c r="E65" s="310">
        <f>SUM('4B. melléklet'!E64)</f>
        <v>0</v>
      </c>
      <c r="F65" s="85"/>
      <c r="G65" s="23"/>
      <c r="H65" s="107"/>
      <c r="I65" s="112"/>
      <c r="J65" s="23"/>
      <c r="K65" s="93"/>
      <c r="L65" s="361">
        <f t="shared" si="1"/>
        <v>0</v>
      </c>
      <c r="M65" s="361">
        <f t="shared" si="2"/>
        <v>0</v>
      </c>
      <c r="N65" s="361">
        <f t="shared" si="3"/>
        <v>0</v>
      </c>
    </row>
    <row r="66" spans="1:14" ht="30" x14ac:dyDescent="0.25">
      <c r="A66" s="121" t="s">
        <v>616</v>
      </c>
      <c r="B66" s="131" t="s">
        <v>322</v>
      </c>
      <c r="C66" s="310">
        <f>SUM('4B. melléklet'!C65)</f>
        <v>0</v>
      </c>
      <c r="D66" s="310">
        <f>SUM('4B. melléklet'!D65)</f>
        <v>0</v>
      </c>
      <c r="E66" s="310">
        <f>SUM('4B. melléklet'!E65)</f>
        <v>0</v>
      </c>
      <c r="F66" s="85"/>
      <c r="G66" s="23"/>
      <c r="H66" s="107"/>
      <c r="I66" s="112"/>
      <c r="J66" s="23"/>
      <c r="K66" s="93"/>
      <c r="L66" s="361">
        <f t="shared" si="1"/>
        <v>0</v>
      </c>
      <c r="M66" s="361">
        <f t="shared" si="2"/>
        <v>0</v>
      </c>
      <c r="N66" s="361">
        <f t="shared" si="3"/>
        <v>0</v>
      </c>
    </row>
    <row r="67" spans="1:14" x14ac:dyDescent="0.25">
      <c r="A67" s="121" t="s">
        <v>579</v>
      </c>
      <c r="B67" s="131" t="s">
        <v>323</v>
      </c>
      <c r="C67" s="310">
        <f>SUM('4B. melléklet'!C66)</f>
        <v>0</v>
      </c>
      <c r="D67" s="310">
        <f>SUM('4B. melléklet'!D66)</f>
        <v>0</v>
      </c>
      <c r="E67" s="310">
        <f>SUM('4B. melléklet'!E66)</f>
        <v>0</v>
      </c>
      <c r="F67" s="85"/>
      <c r="G67" s="23"/>
      <c r="H67" s="107"/>
      <c r="I67" s="112"/>
      <c r="J67" s="23"/>
      <c r="K67" s="93"/>
      <c r="L67" s="361">
        <f t="shared" si="1"/>
        <v>0</v>
      </c>
      <c r="M67" s="361">
        <f t="shared" si="2"/>
        <v>0</v>
      </c>
      <c r="N67" s="361">
        <f t="shared" si="3"/>
        <v>0</v>
      </c>
    </row>
    <row r="68" spans="1:14" ht="30" x14ac:dyDescent="0.25">
      <c r="A68" s="121" t="s">
        <v>617</v>
      </c>
      <c r="B68" s="131" t="s">
        <v>324</v>
      </c>
      <c r="C68" s="310">
        <f>SUM('4B. melléklet'!C67)</f>
        <v>0</v>
      </c>
      <c r="D68" s="310">
        <f>SUM('4B. melléklet'!D67)</f>
        <v>0</v>
      </c>
      <c r="E68" s="310">
        <f>SUM('4B. melléklet'!E67)</f>
        <v>0</v>
      </c>
      <c r="F68" s="85"/>
      <c r="G68" s="23"/>
      <c r="H68" s="107"/>
      <c r="I68" s="112"/>
      <c r="J68" s="23"/>
      <c r="K68" s="93"/>
      <c r="L68" s="361">
        <f t="shared" si="1"/>
        <v>0</v>
      </c>
      <c r="M68" s="361">
        <f t="shared" si="2"/>
        <v>0</v>
      </c>
      <c r="N68" s="361">
        <f t="shared" si="3"/>
        <v>0</v>
      </c>
    </row>
    <row r="69" spans="1:14" ht="30" x14ac:dyDescent="0.25">
      <c r="A69" s="121" t="s">
        <v>618</v>
      </c>
      <c r="B69" s="131" t="s">
        <v>325</v>
      </c>
      <c r="C69" s="310">
        <f>SUM('4B. melléklet'!C68)</f>
        <v>0</v>
      </c>
      <c r="D69" s="310">
        <f>SUM('4B. melléklet'!D68)</f>
        <v>0</v>
      </c>
      <c r="E69" s="310">
        <f>SUM('4B. melléklet'!E68)</f>
        <v>0</v>
      </c>
      <c r="F69" s="85"/>
      <c r="G69" s="23"/>
      <c r="H69" s="107"/>
      <c r="I69" s="112"/>
      <c r="J69" s="23"/>
      <c r="K69" s="93"/>
      <c r="L69" s="361">
        <f t="shared" si="1"/>
        <v>0</v>
      </c>
      <c r="M69" s="361">
        <f t="shared" si="2"/>
        <v>0</v>
      </c>
      <c r="N69" s="361">
        <f t="shared" si="3"/>
        <v>0</v>
      </c>
    </row>
    <row r="70" spans="1:14" x14ac:dyDescent="0.25">
      <c r="A70" s="121" t="s">
        <v>326</v>
      </c>
      <c r="B70" s="131" t="s">
        <v>327</v>
      </c>
      <c r="C70" s="310">
        <f>SUM('4B. melléklet'!C69)</f>
        <v>0</v>
      </c>
      <c r="D70" s="310">
        <f>SUM('4B. melléklet'!D69)</f>
        <v>0</v>
      </c>
      <c r="E70" s="310">
        <f>SUM('4B. melléklet'!E69)</f>
        <v>0</v>
      </c>
      <c r="F70" s="85"/>
      <c r="G70" s="23"/>
      <c r="H70" s="107"/>
      <c r="I70" s="112"/>
      <c r="J70" s="23"/>
      <c r="K70" s="93"/>
      <c r="L70" s="361">
        <f t="shared" si="1"/>
        <v>0</v>
      </c>
      <c r="M70" s="361">
        <f t="shared" si="2"/>
        <v>0</v>
      </c>
      <c r="N70" s="361">
        <f t="shared" si="3"/>
        <v>0</v>
      </c>
    </row>
    <row r="71" spans="1:14" x14ac:dyDescent="0.25">
      <c r="A71" s="122" t="s">
        <v>328</v>
      </c>
      <c r="B71" s="131" t="s">
        <v>329</v>
      </c>
      <c r="C71" s="310">
        <f>SUM('4B. melléklet'!C70)</f>
        <v>0</v>
      </c>
      <c r="D71" s="310">
        <f>SUM('4B. melléklet'!D70)</f>
        <v>0</v>
      </c>
      <c r="E71" s="310">
        <f>SUM('4B. melléklet'!E70)</f>
        <v>0</v>
      </c>
      <c r="F71" s="85"/>
      <c r="G71" s="23"/>
      <c r="H71" s="107"/>
      <c r="I71" s="112"/>
      <c r="J71" s="23"/>
      <c r="K71" s="93"/>
      <c r="L71" s="361">
        <f t="shared" si="1"/>
        <v>0</v>
      </c>
      <c r="M71" s="361">
        <f t="shared" si="2"/>
        <v>0</v>
      </c>
      <c r="N71" s="361">
        <f t="shared" si="3"/>
        <v>0</v>
      </c>
    </row>
    <row r="72" spans="1:14" x14ac:dyDescent="0.25">
      <c r="A72" s="59" t="s">
        <v>800</v>
      </c>
      <c r="B72" s="131" t="s">
        <v>330</v>
      </c>
      <c r="C72" s="310">
        <f>SUM('4B. melléklet'!C71)</f>
        <v>0</v>
      </c>
      <c r="D72" s="310">
        <f>SUM('4B. melléklet'!D71)</f>
        <v>0</v>
      </c>
      <c r="E72" s="310">
        <f>SUM('4B. melléklet'!E71)</f>
        <v>0</v>
      </c>
      <c r="F72" s="85"/>
      <c r="G72" s="23"/>
      <c r="H72" s="107"/>
      <c r="I72" s="112"/>
      <c r="J72" s="23"/>
      <c r="K72" s="93"/>
      <c r="L72" s="361">
        <f t="shared" si="1"/>
        <v>0</v>
      </c>
      <c r="M72" s="361">
        <f t="shared" si="2"/>
        <v>0</v>
      </c>
      <c r="N72" s="361">
        <f t="shared" si="3"/>
        <v>0</v>
      </c>
    </row>
    <row r="73" spans="1:14" x14ac:dyDescent="0.25">
      <c r="A73" s="121" t="s">
        <v>619</v>
      </c>
      <c r="B73" s="131" t="s">
        <v>331</v>
      </c>
      <c r="C73" s="310">
        <f>SUM('4B. melléklet'!C72)</f>
        <v>0</v>
      </c>
      <c r="D73" s="310">
        <f>SUM('4B. melléklet'!D72)</f>
        <v>0</v>
      </c>
      <c r="E73" s="310">
        <f>SUM('4B. melléklet'!E72)</f>
        <v>0</v>
      </c>
      <c r="F73" s="85"/>
      <c r="G73" s="23"/>
      <c r="H73" s="107"/>
      <c r="I73" s="112"/>
      <c r="J73" s="23"/>
      <c r="K73" s="93"/>
      <c r="L73" s="361">
        <f t="shared" ref="L73:L124" si="4">SUM(C73+F73+I73)</f>
        <v>0</v>
      </c>
      <c r="M73" s="361">
        <f t="shared" ref="M73:M124" si="5">SUM(D73+G73+J73)</f>
        <v>0</v>
      </c>
      <c r="N73" s="361">
        <f t="shared" ref="N73:N124" si="6">SUM(E73+H73+K73)</f>
        <v>0</v>
      </c>
    </row>
    <row r="74" spans="1:14" x14ac:dyDescent="0.25">
      <c r="A74" s="122" t="s">
        <v>801</v>
      </c>
      <c r="B74" s="131" t="s">
        <v>575</v>
      </c>
      <c r="C74" s="310">
        <f>SUM('4B. melléklet'!C73)</f>
        <v>0</v>
      </c>
      <c r="D74" s="310">
        <f>SUM('4B. melléklet'!D73)</f>
        <v>0</v>
      </c>
      <c r="E74" s="310">
        <f>SUM('4B. melléklet'!E73)</f>
        <v>0</v>
      </c>
      <c r="F74" s="85"/>
      <c r="G74" s="23"/>
      <c r="H74" s="107"/>
      <c r="I74" s="112"/>
      <c r="J74" s="23"/>
      <c r="K74" s="93"/>
      <c r="L74" s="361">
        <f t="shared" si="4"/>
        <v>0</v>
      </c>
      <c r="M74" s="361">
        <f t="shared" si="5"/>
        <v>0</v>
      </c>
      <c r="N74" s="361">
        <f t="shared" si="6"/>
        <v>0</v>
      </c>
    </row>
    <row r="75" spans="1:14" x14ac:dyDescent="0.25">
      <c r="A75" s="120" t="s">
        <v>582</v>
      </c>
      <c r="B75" s="133" t="s">
        <v>332</v>
      </c>
      <c r="C75" s="313">
        <f>SUM('4B. melléklet'!C74)</f>
        <v>0</v>
      </c>
      <c r="D75" s="313">
        <f>SUM('4B. melléklet'!D74)</f>
        <v>0</v>
      </c>
      <c r="E75" s="313">
        <f>SUM('4B. melléklet'!E74)</f>
        <v>0</v>
      </c>
      <c r="F75" s="196"/>
      <c r="G75" s="80"/>
      <c r="H75" s="195"/>
      <c r="I75" s="94"/>
      <c r="J75" s="80"/>
      <c r="K75" s="95"/>
      <c r="L75" s="375">
        <f t="shared" si="4"/>
        <v>0</v>
      </c>
      <c r="M75" s="375">
        <f t="shared" si="5"/>
        <v>0</v>
      </c>
      <c r="N75" s="375">
        <f t="shared" si="6"/>
        <v>0</v>
      </c>
    </row>
    <row r="76" spans="1:14" ht="15.75" x14ac:dyDescent="0.25">
      <c r="A76" s="123" t="s">
        <v>11</v>
      </c>
      <c r="B76" s="134"/>
      <c r="C76" s="440">
        <f>SUM('4B. melléklet'!C75)</f>
        <v>19213080</v>
      </c>
      <c r="D76" s="440">
        <f>SUM('4B. melléklet'!D75)</f>
        <v>19165188</v>
      </c>
      <c r="E76" s="440">
        <f>SUM('4B. melléklet'!E75)</f>
        <v>18652327</v>
      </c>
      <c r="F76" s="440"/>
      <c r="G76" s="440"/>
      <c r="H76" s="440"/>
      <c r="I76" s="440"/>
      <c r="J76" s="440"/>
      <c r="K76" s="440"/>
      <c r="L76" s="440">
        <f t="shared" si="4"/>
        <v>19213080</v>
      </c>
      <c r="M76" s="440">
        <f t="shared" si="5"/>
        <v>19165188</v>
      </c>
      <c r="N76" s="440">
        <f t="shared" si="6"/>
        <v>18652327</v>
      </c>
    </row>
    <row r="77" spans="1:14" x14ac:dyDescent="0.25">
      <c r="A77" s="124" t="s">
        <v>333</v>
      </c>
      <c r="B77" s="131" t="s">
        <v>334</v>
      </c>
      <c r="C77" s="310">
        <f>SUM('4B. melléklet'!C76)</f>
        <v>0</v>
      </c>
      <c r="D77" s="310">
        <f>SUM('4B. melléklet'!D76)</f>
        <v>0</v>
      </c>
      <c r="E77" s="310">
        <f>SUM('4B. melléklet'!E76)</f>
        <v>0</v>
      </c>
      <c r="F77" s="85"/>
      <c r="G77" s="23"/>
      <c r="H77" s="107"/>
      <c r="I77" s="112"/>
      <c r="J77" s="23"/>
      <c r="K77" s="93"/>
      <c r="L77" s="361">
        <f t="shared" si="4"/>
        <v>0</v>
      </c>
      <c r="M77" s="361">
        <f t="shared" si="5"/>
        <v>0</v>
      </c>
      <c r="N77" s="361">
        <f t="shared" si="6"/>
        <v>0</v>
      </c>
    </row>
    <row r="78" spans="1:14" x14ac:dyDescent="0.25">
      <c r="A78" s="124" t="s">
        <v>620</v>
      </c>
      <c r="B78" s="131" t="s">
        <v>335</v>
      </c>
      <c r="C78" s="310">
        <f>SUM('4B. melléklet'!C77)</f>
        <v>0</v>
      </c>
      <c r="D78" s="310">
        <f>SUM('4B. melléklet'!D77)</f>
        <v>0</v>
      </c>
      <c r="E78" s="310">
        <f>SUM('4B. melléklet'!E77)</f>
        <v>0</v>
      </c>
      <c r="F78" s="85"/>
      <c r="G78" s="23"/>
      <c r="H78" s="107"/>
      <c r="I78" s="112"/>
      <c r="J78" s="23"/>
      <c r="K78" s="93"/>
      <c r="L78" s="361">
        <f t="shared" si="4"/>
        <v>0</v>
      </c>
      <c r="M78" s="361">
        <f t="shared" si="5"/>
        <v>0</v>
      </c>
      <c r="N78" s="361">
        <f t="shared" si="6"/>
        <v>0</v>
      </c>
    </row>
    <row r="79" spans="1:14" x14ac:dyDescent="0.25">
      <c r="A79" s="124" t="s">
        <v>336</v>
      </c>
      <c r="B79" s="131" t="s">
        <v>337</v>
      </c>
      <c r="C79" s="310">
        <f>SUM('4B. melléklet'!C78)</f>
        <v>0</v>
      </c>
      <c r="D79" s="310">
        <f>SUM('4B. melléklet'!D78)</f>
        <v>0</v>
      </c>
      <c r="E79" s="310">
        <f>SUM('4B. melléklet'!E78)</f>
        <v>0</v>
      </c>
      <c r="F79" s="85"/>
      <c r="G79" s="23"/>
      <c r="H79" s="107"/>
      <c r="I79" s="112"/>
      <c r="J79" s="23"/>
      <c r="K79" s="93"/>
      <c r="L79" s="361">
        <f t="shared" si="4"/>
        <v>0</v>
      </c>
      <c r="M79" s="361">
        <f t="shared" si="5"/>
        <v>0</v>
      </c>
      <c r="N79" s="361">
        <f t="shared" si="6"/>
        <v>0</v>
      </c>
    </row>
    <row r="80" spans="1:14" x14ac:dyDescent="0.25">
      <c r="A80" s="124" t="s">
        <v>338</v>
      </c>
      <c r="B80" s="131" t="s">
        <v>339</v>
      </c>
      <c r="C80" s="310">
        <f>SUM('4B. melléklet'!C79)</f>
        <v>50000</v>
      </c>
      <c r="D80" s="310">
        <f>SUM('4B. melléklet'!D79)</f>
        <v>87664</v>
      </c>
      <c r="E80" s="310">
        <f>SUM('4B. melléklet'!E79)</f>
        <v>73096</v>
      </c>
      <c r="F80" s="85"/>
      <c r="G80" s="23"/>
      <c r="H80" s="107"/>
      <c r="I80" s="112"/>
      <c r="J80" s="23"/>
      <c r="K80" s="93"/>
      <c r="L80" s="361">
        <f t="shared" si="4"/>
        <v>50000</v>
      </c>
      <c r="M80" s="361">
        <f t="shared" si="5"/>
        <v>87664</v>
      </c>
      <c r="N80" s="361">
        <f t="shared" si="6"/>
        <v>73096</v>
      </c>
    </row>
    <row r="81" spans="1:14" x14ac:dyDescent="0.25">
      <c r="A81" s="116" t="s">
        <v>340</v>
      </c>
      <c r="B81" s="131" t="s">
        <v>341</v>
      </c>
      <c r="C81" s="310">
        <f>SUM('4B. melléklet'!C80)</f>
        <v>0</v>
      </c>
      <c r="D81" s="310">
        <f>SUM('4B. melléklet'!D80)</f>
        <v>0</v>
      </c>
      <c r="E81" s="310">
        <f>SUM('4B. melléklet'!E80)</f>
        <v>0</v>
      </c>
      <c r="F81" s="85"/>
      <c r="G81" s="23"/>
      <c r="H81" s="107"/>
      <c r="I81" s="112"/>
      <c r="J81" s="23"/>
      <c r="K81" s="93"/>
      <c r="L81" s="361">
        <f t="shared" si="4"/>
        <v>0</v>
      </c>
      <c r="M81" s="361">
        <f t="shared" si="5"/>
        <v>0</v>
      </c>
      <c r="N81" s="361">
        <f t="shared" si="6"/>
        <v>0</v>
      </c>
    </row>
    <row r="82" spans="1:14" x14ac:dyDescent="0.25">
      <c r="A82" s="116" t="s">
        <v>342</v>
      </c>
      <c r="B82" s="131" t="s">
        <v>343</v>
      </c>
      <c r="C82" s="310">
        <f>SUM('4B. melléklet'!C81)</f>
        <v>0</v>
      </c>
      <c r="D82" s="310">
        <f>SUM('4B. melléklet'!D81)</f>
        <v>0</v>
      </c>
      <c r="E82" s="310">
        <f>SUM('4B. melléklet'!E81)</f>
        <v>0</v>
      </c>
      <c r="F82" s="85"/>
      <c r="G82" s="23"/>
      <c r="H82" s="107"/>
      <c r="I82" s="112"/>
      <c r="J82" s="23"/>
      <c r="K82" s="93"/>
      <c r="L82" s="361">
        <f t="shared" si="4"/>
        <v>0</v>
      </c>
      <c r="M82" s="361">
        <f t="shared" si="5"/>
        <v>0</v>
      </c>
      <c r="N82" s="361">
        <f t="shared" si="6"/>
        <v>0</v>
      </c>
    </row>
    <row r="83" spans="1:14" x14ac:dyDescent="0.25">
      <c r="A83" s="116" t="s">
        <v>344</v>
      </c>
      <c r="B83" s="131" t="s">
        <v>345</v>
      </c>
      <c r="C83" s="310">
        <f>SUM('4B. melléklet'!C82)</f>
        <v>15000</v>
      </c>
      <c r="D83" s="310">
        <f>SUM('4B. melléklet'!D82)</f>
        <v>25169</v>
      </c>
      <c r="E83" s="310">
        <f>SUM('4B. melléklet'!E82)</f>
        <v>19736</v>
      </c>
      <c r="F83" s="85"/>
      <c r="G83" s="23"/>
      <c r="H83" s="107"/>
      <c r="I83" s="112"/>
      <c r="J83" s="23"/>
      <c r="K83" s="93"/>
      <c r="L83" s="361">
        <f t="shared" si="4"/>
        <v>15000</v>
      </c>
      <c r="M83" s="361">
        <f t="shared" si="5"/>
        <v>25169</v>
      </c>
      <c r="N83" s="361">
        <f t="shared" si="6"/>
        <v>19736</v>
      </c>
    </row>
    <row r="84" spans="1:14" x14ac:dyDescent="0.25">
      <c r="A84" s="125" t="s">
        <v>584</v>
      </c>
      <c r="B84" s="133" t="s">
        <v>346</v>
      </c>
      <c r="C84" s="313">
        <f>SUM('4B. melléklet'!C83)</f>
        <v>65000</v>
      </c>
      <c r="D84" s="313">
        <f>SUM('4B. melléklet'!D83)</f>
        <v>112833</v>
      </c>
      <c r="E84" s="313">
        <f>SUM('4B. melléklet'!E83)</f>
        <v>92832</v>
      </c>
      <c r="F84" s="196"/>
      <c r="G84" s="80"/>
      <c r="H84" s="195"/>
      <c r="I84" s="94"/>
      <c r="J84" s="80"/>
      <c r="K84" s="95"/>
      <c r="L84" s="375">
        <f t="shared" si="4"/>
        <v>65000</v>
      </c>
      <c r="M84" s="375">
        <f t="shared" si="5"/>
        <v>112833</v>
      </c>
      <c r="N84" s="375">
        <f t="shared" si="6"/>
        <v>92832</v>
      </c>
    </row>
    <row r="85" spans="1:14" x14ac:dyDescent="0.25">
      <c r="A85" s="108" t="s">
        <v>347</v>
      </c>
      <c r="B85" s="131" t="s">
        <v>348</v>
      </c>
      <c r="C85" s="310">
        <f>SUM('4B. melléklet'!C84)</f>
        <v>0</v>
      </c>
      <c r="D85" s="310">
        <f>SUM('4B. melléklet'!D84)</f>
        <v>0</v>
      </c>
      <c r="E85" s="310">
        <f>SUM('4B. melléklet'!E84)</f>
        <v>0</v>
      </c>
      <c r="F85" s="85"/>
      <c r="G85" s="23"/>
      <c r="H85" s="107"/>
      <c r="I85" s="112"/>
      <c r="J85" s="23"/>
      <c r="K85" s="93"/>
      <c r="L85" s="361">
        <f t="shared" si="4"/>
        <v>0</v>
      </c>
      <c r="M85" s="361">
        <f t="shared" si="5"/>
        <v>0</v>
      </c>
      <c r="N85" s="361">
        <f t="shared" si="6"/>
        <v>0</v>
      </c>
    </row>
    <row r="86" spans="1:14" x14ac:dyDescent="0.25">
      <c r="A86" s="108" t="s">
        <v>349</v>
      </c>
      <c r="B86" s="131" t="s">
        <v>350</v>
      </c>
      <c r="C86" s="310">
        <f>SUM('4B. melléklet'!C85)</f>
        <v>0</v>
      </c>
      <c r="D86" s="310">
        <f>SUM('4B. melléklet'!D85)</f>
        <v>0</v>
      </c>
      <c r="E86" s="310">
        <f>SUM('4B. melléklet'!E85)</f>
        <v>0</v>
      </c>
      <c r="F86" s="85"/>
      <c r="G86" s="23"/>
      <c r="H86" s="107"/>
      <c r="I86" s="112"/>
      <c r="J86" s="23"/>
      <c r="K86" s="93"/>
      <c r="L86" s="361">
        <f t="shared" si="4"/>
        <v>0</v>
      </c>
      <c r="M86" s="361">
        <f t="shared" si="5"/>
        <v>0</v>
      </c>
      <c r="N86" s="361">
        <f t="shared" si="6"/>
        <v>0</v>
      </c>
    </row>
    <row r="87" spans="1:14" x14ac:dyDescent="0.25">
      <c r="A87" s="108" t="s">
        <v>351</v>
      </c>
      <c r="B87" s="131" t="s">
        <v>352</v>
      </c>
      <c r="C87" s="310">
        <f>SUM('4B. melléklet'!C86)</f>
        <v>0</v>
      </c>
      <c r="D87" s="310">
        <f>SUM('4B. melléklet'!D86)</f>
        <v>0</v>
      </c>
      <c r="E87" s="310">
        <f>SUM('4B. melléklet'!E86)</f>
        <v>0</v>
      </c>
      <c r="F87" s="85"/>
      <c r="G87" s="23"/>
      <c r="H87" s="107"/>
      <c r="I87" s="112"/>
      <c r="J87" s="23"/>
      <c r="K87" s="93"/>
      <c r="L87" s="361">
        <f t="shared" si="4"/>
        <v>0</v>
      </c>
      <c r="M87" s="361">
        <f t="shared" si="5"/>
        <v>0</v>
      </c>
      <c r="N87" s="361">
        <f t="shared" si="6"/>
        <v>0</v>
      </c>
    </row>
    <row r="88" spans="1:14" x14ac:dyDescent="0.25">
      <c r="A88" s="108" t="s">
        <v>353</v>
      </c>
      <c r="B88" s="131" t="s">
        <v>354</v>
      </c>
      <c r="C88" s="310">
        <f>SUM('4B. melléklet'!C87)</f>
        <v>0</v>
      </c>
      <c r="D88" s="310">
        <f>SUM('4B. melléklet'!D87)</f>
        <v>0</v>
      </c>
      <c r="E88" s="310">
        <f>SUM('4B. melléklet'!E87)</f>
        <v>0</v>
      </c>
      <c r="F88" s="85"/>
      <c r="G88" s="23"/>
      <c r="H88" s="107"/>
      <c r="I88" s="112"/>
      <c r="J88" s="23"/>
      <c r="K88" s="93"/>
      <c r="L88" s="361">
        <f t="shared" si="4"/>
        <v>0</v>
      </c>
      <c r="M88" s="361">
        <f t="shared" si="5"/>
        <v>0</v>
      </c>
      <c r="N88" s="361">
        <f t="shared" si="6"/>
        <v>0</v>
      </c>
    </row>
    <row r="89" spans="1:14" x14ac:dyDescent="0.25">
      <c r="A89" s="120" t="s">
        <v>585</v>
      </c>
      <c r="B89" s="133" t="s">
        <v>355</v>
      </c>
      <c r="C89" s="313">
        <f>SUM('4B. melléklet'!C88)</f>
        <v>0</v>
      </c>
      <c r="D89" s="313">
        <f>SUM('4B. melléklet'!D88)</f>
        <v>0</v>
      </c>
      <c r="E89" s="313">
        <f>SUM('4B. melléklet'!E88)</f>
        <v>0</v>
      </c>
      <c r="F89" s="196"/>
      <c r="G89" s="80"/>
      <c r="H89" s="195"/>
      <c r="I89" s="94"/>
      <c r="J89" s="80"/>
      <c r="K89" s="95"/>
      <c r="L89" s="375">
        <f t="shared" si="4"/>
        <v>0</v>
      </c>
      <c r="M89" s="375">
        <f t="shared" si="5"/>
        <v>0</v>
      </c>
      <c r="N89" s="375">
        <f t="shared" si="6"/>
        <v>0</v>
      </c>
    </row>
    <row r="90" spans="1:14" ht="30" x14ac:dyDescent="0.25">
      <c r="A90" s="108" t="s">
        <v>356</v>
      </c>
      <c r="B90" s="131" t="s">
        <v>357</v>
      </c>
      <c r="C90" s="310">
        <f>SUM('4B. melléklet'!C89)</f>
        <v>0</v>
      </c>
      <c r="D90" s="310">
        <f>SUM('4B. melléklet'!D89)</f>
        <v>0</v>
      </c>
      <c r="E90" s="310">
        <f>SUM('4B. melléklet'!E89)</f>
        <v>0</v>
      </c>
      <c r="F90" s="85"/>
      <c r="G90" s="23"/>
      <c r="H90" s="107"/>
      <c r="I90" s="112"/>
      <c r="J90" s="23"/>
      <c r="K90" s="93"/>
      <c r="L90" s="361">
        <f t="shared" si="4"/>
        <v>0</v>
      </c>
      <c r="M90" s="361">
        <f t="shared" si="5"/>
        <v>0</v>
      </c>
      <c r="N90" s="361">
        <f t="shared" si="6"/>
        <v>0</v>
      </c>
    </row>
    <row r="91" spans="1:14" ht="30" x14ac:dyDescent="0.25">
      <c r="A91" s="108" t="s">
        <v>621</v>
      </c>
      <c r="B91" s="131" t="s">
        <v>358</v>
      </c>
      <c r="C91" s="310">
        <f>SUM('4B. melléklet'!C90)</f>
        <v>0</v>
      </c>
      <c r="D91" s="310">
        <f>SUM('4B. melléklet'!D90)</f>
        <v>0</v>
      </c>
      <c r="E91" s="310">
        <f>SUM('4B. melléklet'!E90)</f>
        <v>0</v>
      </c>
      <c r="F91" s="85"/>
      <c r="G91" s="23"/>
      <c r="H91" s="107"/>
      <c r="I91" s="112"/>
      <c r="J91" s="23"/>
      <c r="K91" s="93"/>
      <c r="L91" s="361">
        <f t="shared" si="4"/>
        <v>0</v>
      </c>
      <c r="M91" s="361">
        <f t="shared" si="5"/>
        <v>0</v>
      </c>
      <c r="N91" s="361">
        <f t="shared" si="6"/>
        <v>0</v>
      </c>
    </row>
    <row r="92" spans="1:14" ht="30" x14ac:dyDescent="0.25">
      <c r="A92" s="108" t="s">
        <v>622</v>
      </c>
      <c r="B92" s="131" t="s">
        <v>359</v>
      </c>
      <c r="C92" s="310">
        <f>SUM('4B. melléklet'!C91)</f>
        <v>0</v>
      </c>
      <c r="D92" s="310">
        <f>SUM('4B. melléklet'!D91)</f>
        <v>0</v>
      </c>
      <c r="E92" s="310">
        <f>SUM('4B. melléklet'!E91)</f>
        <v>0</v>
      </c>
      <c r="F92" s="85"/>
      <c r="G92" s="23"/>
      <c r="H92" s="107"/>
      <c r="I92" s="112"/>
      <c r="J92" s="23"/>
      <c r="K92" s="93"/>
      <c r="L92" s="361">
        <f t="shared" si="4"/>
        <v>0</v>
      </c>
      <c r="M92" s="361">
        <f t="shared" si="5"/>
        <v>0</v>
      </c>
      <c r="N92" s="361">
        <f t="shared" si="6"/>
        <v>0</v>
      </c>
    </row>
    <row r="93" spans="1:14" x14ac:dyDescent="0.25">
      <c r="A93" s="108" t="s">
        <v>623</v>
      </c>
      <c r="B93" s="131" t="s">
        <v>360</v>
      </c>
      <c r="C93" s="310">
        <f>SUM('4B. melléklet'!C92)</f>
        <v>0</v>
      </c>
      <c r="D93" s="310">
        <f>SUM('4B. melléklet'!D92)</f>
        <v>0</v>
      </c>
      <c r="E93" s="310">
        <f>SUM('4B. melléklet'!E92)</f>
        <v>0</v>
      </c>
      <c r="F93" s="85"/>
      <c r="G93" s="23"/>
      <c r="H93" s="107"/>
      <c r="I93" s="112"/>
      <c r="J93" s="23"/>
      <c r="K93" s="93"/>
      <c r="L93" s="361">
        <f t="shared" si="4"/>
        <v>0</v>
      </c>
      <c r="M93" s="361">
        <f t="shared" si="5"/>
        <v>0</v>
      </c>
      <c r="N93" s="361">
        <f t="shared" si="6"/>
        <v>0</v>
      </c>
    </row>
    <row r="94" spans="1:14" ht="30" x14ac:dyDescent="0.25">
      <c r="A94" s="108" t="s">
        <v>624</v>
      </c>
      <c r="B94" s="131" t="s">
        <v>361</v>
      </c>
      <c r="C94" s="310">
        <f>SUM('4B. melléklet'!C93)</f>
        <v>0</v>
      </c>
      <c r="D94" s="310">
        <f>SUM('4B. melléklet'!D93)</f>
        <v>0</v>
      </c>
      <c r="E94" s="310">
        <f>SUM('4B. melléklet'!E93)</f>
        <v>0</v>
      </c>
      <c r="F94" s="85"/>
      <c r="G94" s="23"/>
      <c r="H94" s="107"/>
      <c r="I94" s="112"/>
      <c r="J94" s="23"/>
      <c r="K94" s="93"/>
      <c r="L94" s="361">
        <f t="shared" si="4"/>
        <v>0</v>
      </c>
      <c r="M94" s="361">
        <f t="shared" si="5"/>
        <v>0</v>
      </c>
      <c r="N94" s="361">
        <f t="shared" si="6"/>
        <v>0</v>
      </c>
    </row>
    <row r="95" spans="1:14" ht="30" x14ac:dyDescent="0.25">
      <c r="A95" s="108" t="s">
        <v>625</v>
      </c>
      <c r="B95" s="131" t="s">
        <v>362</v>
      </c>
      <c r="C95" s="310">
        <f>SUM('4B. melléklet'!C94)</f>
        <v>0</v>
      </c>
      <c r="D95" s="310">
        <f>SUM('4B. melléklet'!D94)</f>
        <v>0</v>
      </c>
      <c r="E95" s="310">
        <f>SUM('4B. melléklet'!E94)</f>
        <v>0</v>
      </c>
      <c r="F95" s="85"/>
      <c r="G95" s="23"/>
      <c r="H95" s="107"/>
      <c r="I95" s="112"/>
      <c r="J95" s="23"/>
      <c r="K95" s="93"/>
      <c r="L95" s="361">
        <f t="shared" si="4"/>
        <v>0</v>
      </c>
      <c r="M95" s="361">
        <f t="shared" si="5"/>
        <v>0</v>
      </c>
      <c r="N95" s="361">
        <f t="shared" si="6"/>
        <v>0</v>
      </c>
    </row>
    <row r="96" spans="1:14" x14ac:dyDescent="0.25">
      <c r="A96" s="108" t="s">
        <v>363</v>
      </c>
      <c r="B96" s="131" t="s">
        <v>364</v>
      </c>
      <c r="C96" s="310">
        <f>SUM('4B. melléklet'!C95)</f>
        <v>0</v>
      </c>
      <c r="D96" s="310">
        <f>SUM('4B. melléklet'!D95)</f>
        <v>0</v>
      </c>
      <c r="E96" s="310">
        <f>SUM('4B. melléklet'!E95)</f>
        <v>0</v>
      </c>
      <c r="F96" s="85"/>
      <c r="G96" s="23"/>
      <c r="H96" s="107"/>
      <c r="I96" s="112"/>
      <c r="J96" s="23"/>
      <c r="K96" s="93"/>
      <c r="L96" s="361">
        <f t="shared" si="4"/>
        <v>0</v>
      </c>
      <c r="M96" s="361">
        <f t="shared" si="5"/>
        <v>0</v>
      </c>
      <c r="N96" s="361">
        <f t="shared" si="6"/>
        <v>0</v>
      </c>
    </row>
    <row r="97" spans="1:31" x14ac:dyDescent="0.25">
      <c r="A97" s="108" t="s">
        <v>626</v>
      </c>
      <c r="B97" s="131" t="s">
        <v>365</v>
      </c>
      <c r="C97" s="310">
        <f>SUM('4B. melléklet'!C96)</f>
        <v>0</v>
      </c>
      <c r="D97" s="310">
        <f>SUM('4B. melléklet'!D96)</f>
        <v>0</v>
      </c>
      <c r="E97" s="310">
        <f>SUM('4B. melléklet'!E96)</f>
        <v>0</v>
      </c>
      <c r="F97" s="85"/>
      <c r="G97" s="23"/>
      <c r="H97" s="107"/>
      <c r="I97" s="112"/>
      <c r="J97" s="23"/>
      <c r="K97" s="93"/>
      <c r="L97" s="361">
        <f t="shared" si="4"/>
        <v>0</v>
      </c>
      <c r="M97" s="361">
        <f t="shared" si="5"/>
        <v>0</v>
      </c>
      <c r="N97" s="361">
        <f t="shared" si="6"/>
        <v>0</v>
      </c>
    </row>
    <row r="98" spans="1:31" x14ac:dyDescent="0.25">
      <c r="A98" s="120" t="s">
        <v>586</v>
      </c>
      <c r="B98" s="133" t="s">
        <v>366</v>
      </c>
      <c r="C98" s="313">
        <f>SUM('4B. melléklet'!C97)</f>
        <v>0</v>
      </c>
      <c r="D98" s="313">
        <f>SUM('4B. melléklet'!D97)</f>
        <v>0</v>
      </c>
      <c r="E98" s="313">
        <f>SUM('4B. melléklet'!E97)</f>
        <v>0</v>
      </c>
      <c r="F98" s="196"/>
      <c r="G98" s="80"/>
      <c r="H98" s="195"/>
      <c r="I98" s="94"/>
      <c r="J98" s="80"/>
      <c r="K98" s="95"/>
      <c r="L98" s="375">
        <f t="shared" si="4"/>
        <v>0</v>
      </c>
      <c r="M98" s="375">
        <f t="shared" si="5"/>
        <v>0</v>
      </c>
      <c r="N98" s="375">
        <f t="shared" si="6"/>
        <v>0</v>
      </c>
    </row>
    <row r="99" spans="1:31" ht="15.75" x14ac:dyDescent="0.25">
      <c r="A99" s="123" t="s">
        <v>10</v>
      </c>
      <c r="B99" s="134"/>
      <c r="C99" s="440">
        <f>SUM('4B. melléklet'!C98)</f>
        <v>65000</v>
      </c>
      <c r="D99" s="440">
        <f>SUM('4B. melléklet'!D98)</f>
        <v>112833</v>
      </c>
      <c r="E99" s="440">
        <f>SUM('4B. melléklet'!E98)</f>
        <v>92832</v>
      </c>
      <c r="F99" s="440"/>
      <c r="G99" s="440"/>
      <c r="H99" s="440"/>
      <c r="I99" s="440"/>
      <c r="J99" s="440"/>
      <c r="K99" s="440"/>
      <c r="L99" s="440">
        <f t="shared" si="4"/>
        <v>65000</v>
      </c>
      <c r="M99" s="440">
        <f t="shared" si="5"/>
        <v>112833</v>
      </c>
      <c r="N99" s="440">
        <f t="shared" si="6"/>
        <v>92832</v>
      </c>
    </row>
    <row r="100" spans="1:31" ht="15.75" x14ac:dyDescent="0.25">
      <c r="A100" s="126" t="s">
        <v>634</v>
      </c>
      <c r="B100" s="135" t="s">
        <v>367</v>
      </c>
      <c r="C100" s="378">
        <f>SUM('4B. melléklet'!C99)</f>
        <v>19278080</v>
      </c>
      <c r="D100" s="378">
        <f>SUM('4B. melléklet'!D99)</f>
        <v>19278021</v>
      </c>
      <c r="E100" s="378">
        <f>SUM('4B. melléklet'!E99)</f>
        <v>18745159</v>
      </c>
      <c r="F100" s="378"/>
      <c r="G100" s="378"/>
      <c r="H100" s="378"/>
      <c r="I100" s="378"/>
      <c r="J100" s="378"/>
      <c r="K100" s="378"/>
      <c r="L100" s="378">
        <f t="shared" si="4"/>
        <v>19278080</v>
      </c>
      <c r="M100" s="378">
        <f t="shared" si="5"/>
        <v>19278021</v>
      </c>
      <c r="N100" s="378">
        <f t="shared" si="6"/>
        <v>18745159</v>
      </c>
    </row>
    <row r="101" spans="1:31" x14ac:dyDescent="0.25">
      <c r="A101" s="108" t="s">
        <v>627</v>
      </c>
      <c r="B101" s="136" t="s">
        <v>368</v>
      </c>
      <c r="C101" s="310">
        <f>SUM('4B. melléklet'!C100)</f>
        <v>0</v>
      </c>
      <c r="D101" s="310">
        <f>SUM('4B. melléklet'!D100)</f>
        <v>0</v>
      </c>
      <c r="E101" s="310">
        <f>SUM('4B. melléklet'!E100)</f>
        <v>0</v>
      </c>
      <c r="F101" s="86"/>
      <c r="G101" s="10"/>
      <c r="H101" s="108"/>
      <c r="I101" s="97"/>
      <c r="J101" s="10"/>
      <c r="K101" s="98"/>
      <c r="L101" s="361">
        <f t="shared" si="4"/>
        <v>0</v>
      </c>
      <c r="M101" s="361">
        <f t="shared" si="5"/>
        <v>0</v>
      </c>
      <c r="N101" s="361">
        <f t="shared" si="6"/>
        <v>0</v>
      </c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6"/>
      <c r="AE101" s="16"/>
    </row>
    <row r="102" spans="1:31" x14ac:dyDescent="0.25">
      <c r="A102" s="108" t="s">
        <v>371</v>
      </c>
      <c r="B102" s="136" t="s">
        <v>372</v>
      </c>
      <c r="C102" s="310">
        <f>SUM('4B. melléklet'!C101)</f>
        <v>0</v>
      </c>
      <c r="D102" s="310">
        <f>SUM('4B. melléklet'!D101)</f>
        <v>0</v>
      </c>
      <c r="E102" s="310">
        <f>SUM('4B. melléklet'!E101)</f>
        <v>0</v>
      </c>
      <c r="F102" s="86"/>
      <c r="G102" s="10"/>
      <c r="H102" s="108"/>
      <c r="I102" s="97"/>
      <c r="J102" s="10"/>
      <c r="K102" s="98"/>
      <c r="L102" s="361">
        <f t="shared" si="4"/>
        <v>0</v>
      </c>
      <c r="M102" s="361">
        <f t="shared" si="5"/>
        <v>0</v>
      </c>
      <c r="N102" s="361">
        <f t="shared" si="6"/>
        <v>0</v>
      </c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6"/>
      <c r="AE102" s="16"/>
    </row>
    <row r="103" spans="1:31" x14ac:dyDescent="0.25">
      <c r="A103" s="108" t="s">
        <v>628</v>
      </c>
      <c r="B103" s="136" t="s">
        <v>373</v>
      </c>
      <c r="C103" s="310">
        <f>SUM('4B. melléklet'!C102)</f>
        <v>0</v>
      </c>
      <c r="D103" s="310">
        <f>SUM('4B. melléklet'!D102)</f>
        <v>0</v>
      </c>
      <c r="E103" s="310">
        <f>SUM('4B. melléklet'!E102)</f>
        <v>0</v>
      </c>
      <c r="F103" s="86"/>
      <c r="G103" s="10"/>
      <c r="H103" s="108"/>
      <c r="I103" s="97"/>
      <c r="J103" s="10"/>
      <c r="K103" s="98"/>
      <c r="L103" s="361">
        <f t="shared" si="4"/>
        <v>0</v>
      </c>
      <c r="M103" s="361">
        <f t="shared" si="5"/>
        <v>0</v>
      </c>
      <c r="N103" s="361">
        <f t="shared" si="6"/>
        <v>0</v>
      </c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6"/>
      <c r="AE103" s="16"/>
    </row>
    <row r="104" spans="1:31" x14ac:dyDescent="0.25">
      <c r="A104" s="109" t="s">
        <v>591</v>
      </c>
      <c r="B104" s="137" t="s">
        <v>375</v>
      </c>
      <c r="C104" s="310">
        <f>SUM('4B. melléklet'!C103)</f>
        <v>0</v>
      </c>
      <c r="D104" s="310">
        <f>SUM('4B. melléklet'!D103)</f>
        <v>0</v>
      </c>
      <c r="E104" s="310">
        <f>SUM('4B. melléklet'!E103)</f>
        <v>0</v>
      </c>
      <c r="F104" s="87"/>
      <c r="G104" s="12"/>
      <c r="H104" s="109"/>
      <c r="I104" s="99"/>
      <c r="J104" s="12"/>
      <c r="K104" s="100"/>
      <c r="L104" s="361">
        <f t="shared" si="4"/>
        <v>0</v>
      </c>
      <c r="M104" s="361">
        <f t="shared" si="5"/>
        <v>0</v>
      </c>
      <c r="N104" s="361">
        <f t="shared" si="6"/>
        <v>0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E104" s="16"/>
    </row>
    <row r="105" spans="1:31" x14ac:dyDescent="0.25">
      <c r="A105" s="110" t="s">
        <v>629</v>
      </c>
      <c r="B105" s="136" t="s">
        <v>376</v>
      </c>
      <c r="C105" s="310">
        <f>SUM('4B. melléklet'!C104)</f>
        <v>0</v>
      </c>
      <c r="D105" s="310">
        <f>SUM('4B. melléklet'!D104)</f>
        <v>0</v>
      </c>
      <c r="E105" s="310">
        <f>SUM('4B. melléklet'!E104)</f>
        <v>0</v>
      </c>
      <c r="F105" s="88"/>
      <c r="G105" s="21"/>
      <c r="H105" s="110"/>
      <c r="I105" s="101"/>
      <c r="J105" s="21"/>
      <c r="K105" s="102"/>
      <c r="L105" s="361">
        <f t="shared" si="4"/>
        <v>0</v>
      </c>
      <c r="M105" s="361">
        <f t="shared" si="5"/>
        <v>0</v>
      </c>
      <c r="N105" s="361">
        <f t="shared" si="6"/>
        <v>0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6"/>
      <c r="AE105" s="16"/>
    </row>
    <row r="106" spans="1:31" x14ac:dyDescent="0.25">
      <c r="A106" s="110" t="s">
        <v>597</v>
      </c>
      <c r="B106" s="136" t="s">
        <v>379</v>
      </c>
      <c r="C106" s="310">
        <f>SUM('4B. melléklet'!C105)</f>
        <v>0</v>
      </c>
      <c r="D106" s="310">
        <f>SUM('4B. melléklet'!D105)</f>
        <v>0</v>
      </c>
      <c r="E106" s="310">
        <f>SUM('4B. melléklet'!E105)</f>
        <v>0</v>
      </c>
      <c r="F106" s="88"/>
      <c r="G106" s="21"/>
      <c r="H106" s="110"/>
      <c r="I106" s="101"/>
      <c r="J106" s="21"/>
      <c r="K106" s="102"/>
      <c r="L106" s="361">
        <f t="shared" si="4"/>
        <v>0</v>
      </c>
      <c r="M106" s="361">
        <f t="shared" si="5"/>
        <v>0</v>
      </c>
      <c r="N106" s="361">
        <f t="shared" si="6"/>
        <v>0</v>
      </c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6"/>
      <c r="AE106" s="16"/>
    </row>
    <row r="107" spans="1:31" x14ac:dyDescent="0.25">
      <c r="A107" s="108" t="s">
        <v>380</v>
      </c>
      <c r="B107" s="136" t="s">
        <v>381</v>
      </c>
      <c r="C107" s="310">
        <f>SUM('4B. melléklet'!C106)</f>
        <v>0</v>
      </c>
      <c r="D107" s="310">
        <f>SUM('4B. melléklet'!D106)</f>
        <v>0</v>
      </c>
      <c r="E107" s="310">
        <f>SUM('4B. melléklet'!E106)</f>
        <v>0</v>
      </c>
      <c r="F107" s="86"/>
      <c r="G107" s="10"/>
      <c r="H107" s="108"/>
      <c r="I107" s="97"/>
      <c r="J107" s="10"/>
      <c r="K107" s="98"/>
      <c r="L107" s="361">
        <f t="shared" si="4"/>
        <v>0</v>
      </c>
      <c r="M107" s="361">
        <f t="shared" si="5"/>
        <v>0</v>
      </c>
      <c r="N107" s="361">
        <f t="shared" si="6"/>
        <v>0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6"/>
      <c r="AE107" s="16"/>
    </row>
    <row r="108" spans="1:31" x14ac:dyDescent="0.25">
      <c r="A108" s="108" t="s">
        <v>630</v>
      </c>
      <c r="B108" s="136" t="s">
        <v>382</v>
      </c>
      <c r="C108" s="310">
        <f>SUM('4B. melléklet'!C107)</f>
        <v>0</v>
      </c>
      <c r="D108" s="310">
        <f>SUM('4B. melléklet'!D107)</f>
        <v>0</v>
      </c>
      <c r="E108" s="310">
        <f>SUM('4B. melléklet'!E107)</f>
        <v>0</v>
      </c>
      <c r="F108" s="86"/>
      <c r="G108" s="10"/>
      <c r="H108" s="108"/>
      <c r="I108" s="97"/>
      <c r="J108" s="10"/>
      <c r="K108" s="98"/>
      <c r="L108" s="361">
        <f t="shared" si="4"/>
        <v>0</v>
      </c>
      <c r="M108" s="361">
        <f t="shared" si="5"/>
        <v>0</v>
      </c>
      <c r="N108" s="361">
        <f t="shared" si="6"/>
        <v>0</v>
      </c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6"/>
      <c r="AE108" s="16"/>
    </row>
    <row r="109" spans="1:31" x14ac:dyDescent="0.25">
      <c r="A109" s="111" t="s">
        <v>594</v>
      </c>
      <c r="B109" s="137" t="s">
        <v>383</v>
      </c>
      <c r="C109" s="310">
        <f>SUM('4B. melléklet'!C108)</f>
        <v>0</v>
      </c>
      <c r="D109" s="310">
        <f>SUM('4B. melléklet'!D108)</f>
        <v>0</v>
      </c>
      <c r="E109" s="310">
        <f>SUM('4B. melléklet'!E108)</f>
        <v>0</v>
      </c>
      <c r="F109" s="89"/>
      <c r="G109" s="11"/>
      <c r="H109" s="111"/>
      <c r="I109" s="103"/>
      <c r="J109" s="11"/>
      <c r="K109" s="104"/>
      <c r="L109" s="361">
        <f t="shared" si="4"/>
        <v>0</v>
      </c>
      <c r="M109" s="361">
        <f t="shared" si="5"/>
        <v>0</v>
      </c>
      <c r="N109" s="361">
        <f t="shared" si="6"/>
        <v>0</v>
      </c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6"/>
      <c r="AE109" s="16"/>
    </row>
    <row r="110" spans="1:31" x14ac:dyDescent="0.25">
      <c r="A110" s="110" t="s">
        <v>384</v>
      </c>
      <c r="B110" s="136" t="s">
        <v>385</v>
      </c>
      <c r="C110" s="310">
        <f>SUM('4B. melléklet'!C109)</f>
        <v>0</v>
      </c>
      <c r="D110" s="310">
        <f>SUM('4B. melléklet'!D109)</f>
        <v>0</v>
      </c>
      <c r="E110" s="310">
        <f>SUM('4B. melléklet'!E109)</f>
        <v>0</v>
      </c>
      <c r="F110" s="88"/>
      <c r="G110" s="21"/>
      <c r="H110" s="110"/>
      <c r="I110" s="101"/>
      <c r="J110" s="21"/>
      <c r="K110" s="102"/>
      <c r="L110" s="361">
        <f t="shared" si="4"/>
        <v>0</v>
      </c>
      <c r="M110" s="361">
        <f t="shared" si="5"/>
        <v>0</v>
      </c>
      <c r="N110" s="361">
        <f t="shared" si="6"/>
        <v>0</v>
      </c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6"/>
      <c r="AE110" s="16"/>
    </row>
    <row r="111" spans="1:31" x14ac:dyDescent="0.25">
      <c r="A111" s="110" t="s">
        <v>386</v>
      </c>
      <c r="B111" s="136" t="s">
        <v>387</v>
      </c>
      <c r="C111" s="310">
        <f>SUM('4B. melléklet'!C110)</f>
        <v>0</v>
      </c>
      <c r="D111" s="310">
        <f>SUM('4B. melléklet'!D110)</f>
        <v>0</v>
      </c>
      <c r="E111" s="310">
        <f>SUM('4B. melléklet'!E110)</f>
        <v>0</v>
      </c>
      <c r="F111" s="88"/>
      <c r="G111" s="21"/>
      <c r="H111" s="110"/>
      <c r="I111" s="101"/>
      <c r="J111" s="21"/>
      <c r="K111" s="102"/>
      <c r="L111" s="361">
        <f t="shared" si="4"/>
        <v>0</v>
      </c>
      <c r="M111" s="361">
        <f t="shared" si="5"/>
        <v>0</v>
      </c>
      <c r="N111" s="361">
        <f t="shared" si="6"/>
        <v>0</v>
      </c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6"/>
      <c r="AE111" s="16"/>
    </row>
    <row r="112" spans="1:31" x14ac:dyDescent="0.25">
      <c r="A112" s="111" t="s">
        <v>388</v>
      </c>
      <c r="B112" s="137" t="s">
        <v>389</v>
      </c>
      <c r="C112" s="310">
        <f>SUM('4B. melléklet'!C111)</f>
        <v>0</v>
      </c>
      <c r="D112" s="310">
        <f>SUM('4B. melléklet'!D111)</f>
        <v>0</v>
      </c>
      <c r="E112" s="310">
        <f>SUM('4B. melléklet'!E111)</f>
        <v>0</v>
      </c>
      <c r="F112" s="88"/>
      <c r="G112" s="21"/>
      <c r="H112" s="110"/>
      <c r="I112" s="101"/>
      <c r="J112" s="21"/>
      <c r="K112" s="102"/>
      <c r="L112" s="361">
        <f t="shared" si="4"/>
        <v>0</v>
      </c>
      <c r="M112" s="361">
        <f t="shared" si="5"/>
        <v>0</v>
      </c>
      <c r="N112" s="361">
        <f t="shared" si="6"/>
        <v>0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6"/>
      <c r="AE112" s="16"/>
    </row>
    <row r="113" spans="1:31" x14ac:dyDescent="0.25">
      <c r="A113" s="110" t="s">
        <v>390</v>
      </c>
      <c r="B113" s="136" t="s">
        <v>391</v>
      </c>
      <c r="C113" s="310">
        <f>SUM('4B. melléklet'!C112)</f>
        <v>0</v>
      </c>
      <c r="D113" s="310">
        <f>SUM('4B. melléklet'!D112)</f>
        <v>0</v>
      </c>
      <c r="E113" s="310">
        <f>SUM('4B. melléklet'!E112)</f>
        <v>0</v>
      </c>
      <c r="F113" s="88"/>
      <c r="G113" s="21"/>
      <c r="H113" s="110"/>
      <c r="I113" s="101"/>
      <c r="J113" s="21"/>
      <c r="K113" s="102"/>
      <c r="L113" s="361">
        <f t="shared" si="4"/>
        <v>0</v>
      </c>
      <c r="M113" s="361">
        <f t="shared" si="5"/>
        <v>0</v>
      </c>
      <c r="N113" s="361">
        <f t="shared" si="6"/>
        <v>0</v>
      </c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6"/>
      <c r="AE113" s="16"/>
    </row>
    <row r="114" spans="1:31" x14ac:dyDescent="0.25">
      <c r="A114" s="110" t="s">
        <v>392</v>
      </c>
      <c r="B114" s="136" t="s">
        <v>393</v>
      </c>
      <c r="C114" s="310">
        <f>SUM('4B. melléklet'!C113)</f>
        <v>0</v>
      </c>
      <c r="D114" s="310">
        <f>SUM('4B. melléklet'!D113)</f>
        <v>0</v>
      </c>
      <c r="E114" s="310">
        <f>SUM('4B. melléklet'!E113)</f>
        <v>0</v>
      </c>
      <c r="F114" s="88"/>
      <c r="G114" s="21"/>
      <c r="H114" s="110"/>
      <c r="I114" s="101"/>
      <c r="J114" s="21"/>
      <c r="K114" s="102"/>
      <c r="L114" s="361">
        <f t="shared" si="4"/>
        <v>0</v>
      </c>
      <c r="M114" s="361">
        <f t="shared" si="5"/>
        <v>0</v>
      </c>
      <c r="N114" s="361">
        <f t="shared" si="6"/>
        <v>0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6"/>
      <c r="AE114" s="16"/>
    </row>
    <row r="115" spans="1:31" x14ac:dyDescent="0.25">
      <c r="A115" s="110" t="s">
        <v>394</v>
      </c>
      <c r="B115" s="136" t="s">
        <v>395</v>
      </c>
      <c r="C115" s="310">
        <f>SUM('4B. melléklet'!C114)</f>
        <v>0</v>
      </c>
      <c r="D115" s="310">
        <f>SUM('4B. melléklet'!D114)</f>
        <v>0</v>
      </c>
      <c r="E115" s="310">
        <f>SUM('4B. melléklet'!E114)</f>
        <v>0</v>
      </c>
      <c r="F115" s="88"/>
      <c r="G115" s="21"/>
      <c r="H115" s="110"/>
      <c r="I115" s="101"/>
      <c r="J115" s="21"/>
      <c r="K115" s="102"/>
      <c r="L115" s="361">
        <f t="shared" si="4"/>
        <v>0</v>
      </c>
      <c r="M115" s="361">
        <f t="shared" si="5"/>
        <v>0</v>
      </c>
      <c r="N115" s="361">
        <f t="shared" si="6"/>
        <v>0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6"/>
      <c r="AE115" s="16"/>
    </row>
    <row r="116" spans="1:31" x14ac:dyDescent="0.25">
      <c r="A116" s="127" t="s">
        <v>595</v>
      </c>
      <c r="B116" s="138" t="s">
        <v>396</v>
      </c>
      <c r="C116" s="310">
        <f>SUM('4B. melléklet'!C115)</f>
        <v>0</v>
      </c>
      <c r="D116" s="310">
        <f>SUM('4B. melléklet'!D115)</f>
        <v>0</v>
      </c>
      <c r="E116" s="310">
        <f>SUM('4B. melléklet'!E115)</f>
        <v>0</v>
      </c>
      <c r="F116" s="89"/>
      <c r="G116" s="11"/>
      <c r="H116" s="111"/>
      <c r="I116" s="103"/>
      <c r="J116" s="11"/>
      <c r="K116" s="104"/>
      <c r="L116" s="361">
        <f t="shared" si="4"/>
        <v>0</v>
      </c>
      <c r="M116" s="361">
        <f t="shared" si="5"/>
        <v>0</v>
      </c>
      <c r="N116" s="361">
        <f t="shared" si="6"/>
        <v>0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6"/>
      <c r="AE116" s="16"/>
    </row>
    <row r="117" spans="1:31" x14ac:dyDescent="0.25">
      <c r="A117" s="110" t="s">
        <v>397</v>
      </c>
      <c r="B117" s="136" t="s">
        <v>398</v>
      </c>
      <c r="C117" s="310">
        <f>SUM('4B. melléklet'!C116)</f>
        <v>0</v>
      </c>
      <c r="D117" s="310">
        <f>SUM('4B. melléklet'!D116)</f>
        <v>0</v>
      </c>
      <c r="E117" s="310">
        <f>SUM('4B. melléklet'!E116)</f>
        <v>0</v>
      </c>
      <c r="F117" s="88"/>
      <c r="G117" s="21"/>
      <c r="H117" s="110"/>
      <c r="I117" s="101"/>
      <c r="J117" s="21"/>
      <c r="K117" s="102"/>
      <c r="L117" s="361">
        <f t="shared" si="4"/>
        <v>0</v>
      </c>
      <c r="M117" s="361">
        <f t="shared" si="5"/>
        <v>0</v>
      </c>
      <c r="N117" s="361">
        <f t="shared" si="6"/>
        <v>0</v>
      </c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6"/>
      <c r="AE117" s="16"/>
    </row>
    <row r="118" spans="1:31" x14ac:dyDescent="0.25">
      <c r="A118" s="108" t="s">
        <v>399</v>
      </c>
      <c r="B118" s="136" t="s">
        <v>400</v>
      </c>
      <c r="C118" s="310">
        <f>SUM('4B. melléklet'!C117)</f>
        <v>0</v>
      </c>
      <c r="D118" s="310">
        <f>SUM('4B. melléklet'!D117)</f>
        <v>0</v>
      </c>
      <c r="E118" s="310">
        <f>SUM('4B. melléklet'!E117)</f>
        <v>0</v>
      </c>
      <c r="F118" s="86"/>
      <c r="G118" s="10"/>
      <c r="H118" s="108"/>
      <c r="I118" s="97"/>
      <c r="J118" s="10"/>
      <c r="K118" s="98"/>
      <c r="L118" s="361">
        <f t="shared" si="4"/>
        <v>0</v>
      </c>
      <c r="M118" s="361">
        <f t="shared" si="5"/>
        <v>0</v>
      </c>
      <c r="N118" s="361">
        <f t="shared" si="6"/>
        <v>0</v>
      </c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6"/>
      <c r="AE118" s="16"/>
    </row>
    <row r="119" spans="1:31" x14ac:dyDescent="0.25">
      <c r="A119" s="110" t="s">
        <v>631</v>
      </c>
      <c r="B119" s="136" t="s">
        <v>401</v>
      </c>
      <c r="C119" s="310">
        <f>SUM('4B. melléklet'!C118)</f>
        <v>0</v>
      </c>
      <c r="D119" s="310">
        <f>SUM('4B. melléklet'!D118)</f>
        <v>0</v>
      </c>
      <c r="E119" s="310">
        <f>SUM('4B. melléklet'!E118)</f>
        <v>0</v>
      </c>
      <c r="F119" s="88"/>
      <c r="G119" s="21"/>
      <c r="H119" s="110"/>
      <c r="I119" s="101"/>
      <c r="J119" s="21"/>
      <c r="K119" s="102"/>
      <c r="L119" s="361">
        <f t="shared" si="4"/>
        <v>0</v>
      </c>
      <c r="M119" s="361">
        <f t="shared" si="5"/>
        <v>0</v>
      </c>
      <c r="N119" s="361">
        <f t="shared" si="6"/>
        <v>0</v>
      </c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6"/>
      <c r="AE119" s="16"/>
    </row>
    <row r="120" spans="1:31" x14ac:dyDescent="0.25">
      <c r="A120" s="110" t="s">
        <v>600</v>
      </c>
      <c r="B120" s="136" t="s">
        <v>402</v>
      </c>
      <c r="C120" s="310">
        <f>SUM('4B. melléklet'!C119)</f>
        <v>0</v>
      </c>
      <c r="D120" s="310">
        <f>SUM('4B. melléklet'!D119)</f>
        <v>0</v>
      </c>
      <c r="E120" s="310">
        <f>SUM('4B. melléklet'!E119)</f>
        <v>0</v>
      </c>
      <c r="F120" s="88"/>
      <c r="G120" s="21"/>
      <c r="H120" s="110"/>
      <c r="I120" s="101"/>
      <c r="J120" s="21"/>
      <c r="K120" s="102"/>
      <c r="L120" s="361">
        <f t="shared" si="4"/>
        <v>0</v>
      </c>
      <c r="M120" s="361">
        <f t="shared" si="5"/>
        <v>0</v>
      </c>
      <c r="N120" s="361">
        <f t="shared" si="6"/>
        <v>0</v>
      </c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6"/>
      <c r="AE120" s="16"/>
    </row>
    <row r="121" spans="1:31" x14ac:dyDescent="0.25">
      <c r="A121" s="127" t="s">
        <v>601</v>
      </c>
      <c r="B121" s="138" t="s">
        <v>406</v>
      </c>
      <c r="C121" s="310">
        <f>SUM('4B. melléklet'!C120)</f>
        <v>0</v>
      </c>
      <c r="D121" s="310">
        <f>SUM('4B. melléklet'!D120)</f>
        <v>0</v>
      </c>
      <c r="E121" s="310">
        <f>SUM('4B. melléklet'!E120)</f>
        <v>0</v>
      </c>
      <c r="F121" s="89"/>
      <c r="G121" s="11"/>
      <c r="H121" s="111"/>
      <c r="I121" s="103"/>
      <c r="J121" s="11"/>
      <c r="K121" s="104"/>
      <c r="L121" s="361">
        <f t="shared" si="4"/>
        <v>0</v>
      </c>
      <c r="M121" s="361">
        <f t="shared" si="5"/>
        <v>0</v>
      </c>
      <c r="N121" s="361">
        <f t="shared" si="6"/>
        <v>0</v>
      </c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6"/>
      <c r="AE121" s="16"/>
    </row>
    <row r="122" spans="1:31" x14ac:dyDescent="0.25">
      <c r="A122" s="108" t="s">
        <v>407</v>
      </c>
      <c r="B122" s="136" t="s">
        <v>408</v>
      </c>
      <c r="C122" s="310">
        <f>SUM('4B. melléklet'!C121)</f>
        <v>0</v>
      </c>
      <c r="D122" s="310">
        <f>SUM('4B. melléklet'!D121)</f>
        <v>0</v>
      </c>
      <c r="E122" s="310">
        <f>SUM('4B. melléklet'!E121)</f>
        <v>0</v>
      </c>
      <c r="F122" s="86"/>
      <c r="G122" s="10"/>
      <c r="H122" s="108"/>
      <c r="I122" s="97"/>
      <c r="J122" s="10"/>
      <c r="K122" s="98"/>
      <c r="L122" s="361">
        <f t="shared" si="4"/>
        <v>0</v>
      </c>
      <c r="M122" s="361">
        <f t="shared" si="5"/>
        <v>0</v>
      </c>
      <c r="N122" s="361">
        <f t="shared" si="6"/>
        <v>0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6"/>
      <c r="AE122" s="16"/>
    </row>
    <row r="123" spans="1:31" ht="15.75" x14ac:dyDescent="0.25">
      <c r="A123" s="128" t="s">
        <v>635</v>
      </c>
      <c r="B123" s="139" t="s">
        <v>409</v>
      </c>
      <c r="C123" s="139">
        <f>SUM('4B. melléklet'!C122)</f>
        <v>0</v>
      </c>
      <c r="D123" s="139">
        <f>SUM('4B. melléklet'!D122)</f>
        <v>0</v>
      </c>
      <c r="E123" s="139">
        <f>SUM('4B. melléklet'!E122)</f>
        <v>0</v>
      </c>
      <c r="F123" s="139"/>
      <c r="G123" s="139"/>
      <c r="H123" s="139"/>
      <c r="I123" s="139"/>
      <c r="J123" s="139"/>
      <c r="K123" s="139"/>
      <c r="L123" s="139">
        <f t="shared" si="4"/>
        <v>0</v>
      </c>
      <c r="M123" s="139">
        <f t="shared" si="5"/>
        <v>0</v>
      </c>
      <c r="N123" s="139">
        <f t="shared" si="6"/>
        <v>0</v>
      </c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6"/>
      <c r="AE123" s="16"/>
    </row>
    <row r="124" spans="1:31" ht="15.75" x14ac:dyDescent="0.25">
      <c r="A124" s="295" t="s">
        <v>671</v>
      </c>
      <c r="B124" s="140"/>
      <c r="C124" s="442">
        <f>SUM('4B. melléklet'!C123)</f>
        <v>19278080</v>
      </c>
      <c r="D124" s="442">
        <f>SUM('4B. melléklet'!D123)</f>
        <v>19278021</v>
      </c>
      <c r="E124" s="442">
        <f>SUM('4B. melléklet'!E123)</f>
        <v>18745159</v>
      </c>
      <c r="F124" s="442"/>
      <c r="G124" s="442"/>
      <c r="H124" s="442"/>
      <c r="I124" s="442"/>
      <c r="J124" s="442"/>
      <c r="K124" s="442"/>
      <c r="L124" s="442">
        <f t="shared" si="4"/>
        <v>19278080</v>
      </c>
      <c r="M124" s="442">
        <f t="shared" si="5"/>
        <v>19278021</v>
      </c>
      <c r="N124" s="442">
        <f t="shared" si="6"/>
        <v>18745159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31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2:31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2:31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2:31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2:31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2:31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2:31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2:31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2:31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2:31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2:31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2:31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2:31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2:31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2:31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2:31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</row>
    <row r="144" spans="2:31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2:31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</row>
    <row r="146" spans="2:31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2:31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</row>
    <row r="148" spans="2:31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</row>
    <row r="149" spans="2:31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</row>
    <row r="150" spans="2:31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</row>
    <row r="151" spans="2:31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</row>
    <row r="152" spans="2:31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2:31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</row>
    <row r="154" spans="2:31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</row>
    <row r="155" spans="2:31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</row>
    <row r="156" spans="2:31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</row>
    <row r="157" spans="2:31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2:31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2:31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2:31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</row>
    <row r="161" spans="2:31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</row>
    <row r="162" spans="2:31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2:31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</row>
    <row r="164" spans="2:31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  <row r="165" spans="2:31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</row>
    <row r="166" spans="2:31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</row>
    <row r="167" spans="2:31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</row>
    <row r="168" spans="2:31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2:31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</row>
    <row r="170" spans="2:31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</row>
    <row r="171" spans="2:31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</row>
    <row r="172" spans="2:31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</row>
    <row r="173" spans="2:31" x14ac:dyDescent="0.2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K35"/>
  <sheetViews>
    <sheetView zoomScale="80" zoomScaleNormal="80" workbookViewId="0">
      <selection sqref="A1:K1"/>
    </sheetView>
  </sheetViews>
  <sheetFormatPr defaultRowHeight="15" x14ac:dyDescent="0.25"/>
  <cols>
    <col min="1" max="1" width="64.7109375" customWidth="1"/>
    <col min="2" max="2" width="9.42578125" customWidth="1"/>
    <col min="3" max="5" width="19" bestFit="1" customWidth="1"/>
    <col min="6" max="6" width="14.7109375" customWidth="1"/>
    <col min="7" max="7" width="15.140625" bestFit="1" customWidth="1"/>
    <col min="8" max="8" width="13.85546875" bestFit="1" customWidth="1"/>
    <col min="9" max="11" width="19" bestFit="1" customWidth="1"/>
  </cols>
  <sheetData>
    <row r="1" spans="1:11" x14ac:dyDescent="0.25">
      <c r="A1" s="495" t="s">
        <v>816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ht="21.75" customHeight="1" x14ac:dyDescent="0.25">
      <c r="A2" s="491" t="s">
        <v>802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</row>
    <row r="3" spans="1:11" ht="26.25" customHeight="1" x14ac:dyDescent="0.25">
      <c r="A3" s="493" t="s">
        <v>759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</row>
    <row r="5" spans="1:11" ht="15" customHeight="1" x14ac:dyDescent="0.25">
      <c r="A5" s="498" t="s">
        <v>45</v>
      </c>
      <c r="B5" s="500" t="s">
        <v>231</v>
      </c>
      <c r="C5" s="523" t="s">
        <v>70</v>
      </c>
      <c r="D5" s="514"/>
      <c r="E5" s="516"/>
      <c r="F5" s="523" t="s">
        <v>574</v>
      </c>
      <c r="G5" s="514"/>
      <c r="H5" s="516"/>
      <c r="I5" s="509" t="s">
        <v>71</v>
      </c>
      <c r="J5" s="519"/>
      <c r="K5" s="520"/>
    </row>
    <row r="6" spans="1:11" ht="23.25" customHeight="1" x14ac:dyDescent="0.25">
      <c r="A6" s="522"/>
      <c r="B6" s="521"/>
      <c r="C6" s="90" t="s">
        <v>77</v>
      </c>
      <c r="D6" s="3" t="s">
        <v>98</v>
      </c>
      <c r="E6" s="212" t="s">
        <v>99</v>
      </c>
      <c r="F6" s="90" t="s">
        <v>77</v>
      </c>
      <c r="G6" s="3" t="s">
        <v>98</v>
      </c>
      <c r="H6" s="212" t="s">
        <v>99</v>
      </c>
      <c r="I6" s="90" t="s">
        <v>77</v>
      </c>
      <c r="J6" s="3" t="s">
        <v>98</v>
      </c>
      <c r="K6" s="212" t="s">
        <v>99</v>
      </c>
    </row>
    <row r="7" spans="1:11" x14ac:dyDescent="0.25">
      <c r="A7" s="120" t="s">
        <v>333</v>
      </c>
      <c r="B7" s="214" t="s">
        <v>334</v>
      </c>
      <c r="C7" s="310"/>
      <c r="D7" s="311"/>
      <c r="E7" s="312"/>
      <c r="F7" s="310"/>
      <c r="G7" s="311"/>
      <c r="H7" s="312"/>
      <c r="I7" s="310">
        <f>SUM(C7)</f>
        <v>0</v>
      </c>
      <c r="J7" s="310">
        <f t="shared" ref="J7:K7" si="0">SUM(D7)</f>
        <v>0</v>
      </c>
      <c r="K7" s="310">
        <f t="shared" si="0"/>
        <v>0</v>
      </c>
    </row>
    <row r="8" spans="1:11" x14ac:dyDescent="0.25">
      <c r="A8" s="209"/>
      <c r="B8" s="214"/>
      <c r="C8" s="310"/>
      <c r="D8" s="311"/>
      <c r="E8" s="312"/>
      <c r="F8" s="310"/>
      <c r="G8" s="311"/>
      <c r="H8" s="312"/>
      <c r="I8" s="310">
        <f t="shared" ref="I8:I22" si="1">SUM(C8)</f>
        <v>0</v>
      </c>
      <c r="J8" s="310">
        <f t="shared" ref="J8:J22" si="2">SUM(D8)</f>
        <v>0</v>
      </c>
      <c r="K8" s="310">
        <f t="shared" ref="K8:K22" si="3">SUM(E8)</f>
        <v>0</v>
      </c>
    </row>
    <row r="9" spans="1:11" x14ac:dyDescent="0.25">
      <c r="A9" s="209"/>
      <c r="B9" s="214"/>
      <c r="C9" s="310"/>
      <c r="D9" s="311"/>
      <c r="E9" s="312"/>
      <c r="F9" s="310"/>
      <c r="G9" s="311"/>
      <c r="H9" s="312"/>
      <c r="I9" s="310">
        <f t="shared" si="1"/>
        <v>0</v>
      </c>
      <c r="J9" s="310">
        <f t="shared" si="2"/>
        <v>0</v>
      </c>
      <c r="K9" s="310">
        <f t="shared" si="3"/>
        <v>0</v>
      </c>
    </row>
    <row r="10" spans="1:11" x14ac:dyDescent="0.25">
      <c r="A10" s="120" t="s">
        <v>583</v>
      </c>
      <c r="B10" s="214" t="s">
        <v>335</v>
      </c>
      <c r="C10" s="310">
        <v>0</v>
      </c>
      <c r="D10" s="311">
        <v>4551353</v>
      </c>
      <c r="E10" s="312">
        <v>4551353</v>
      </c>
      <c r="F10" s="310"/>
      <c r="G10" s="311"/>
      <c r="H10" s="312"/>
      <c r="I10" s="310">
        <f t="shared" si="1"/>
        <v>0</v>
      </c>
      <c r="J10" s="310">
        <f t="shared" si="2"/>
        <v>4551353</v>
      </c>
      <c r="K10" s="310">
        <f t="shared" si="3"/>
        <v>4551353</v>
      </c>
    </row>
    <row r="11" spans="1:11" ht="15.75" x14ac:dyDescent="0.3">
      <c r="A11" s="209"/>
      <c r="B11" s="214"/>
      <c r="C11" s="310"/>
      <c r="D11" s="311"/>
      <c r="E11" s="444"/>
      <c r="F11" s="310"/>
      <c r="G11" s="311"/>
      <c r="H11" s="312"/>
      <c r="I11" s="310">
        <f t="shared" si="1"/>
        <v>0</v>
      </c>
      <c r="J11" s="310">
        <f t="shared" si="2"/>
        <v>0</v>
      </c>
      <c r="K11" s="310">
        <f t="shared" si="3"/>
        <v>0</v>
      </c>
    </row>
    <row r="12" spans="1:11" x14ac:dyDescent="0.25">
      <c r="A12" s="209"/>
      <c r="B12" s="214"/>
      <c r="C12" s="310"/>
      <c r="D12" s="311"/>
      <c r="E12" s="312"/>
      <c r="F12" s="310"/>
      <c r="G12" s="311"/>
      <c r="H12" s="312"/>
      <c r="I12" s="310">
        <f t="shared" si="1"/>
        <v>0</v>
      </c>
      <c r="J12" s="310">
        <f t="shared" si="2"/>
        <v>0</v>
      </c>
      <c r="K12" s="310">
        <f t="shared" si="3"/>
        <v>0</v>
      </c>
    </row>
    <row r="13" spans="1:11" x14ac:dyDescent="0.25">
      <c r="A13" s="83" t="s">
        <v>336</v>
      </c>
      <c r="B13" s="214" t="s">
        <v>337</v>
      </c>
      <c r="C13" s="310">
        <v>0</v>
      </c>
      <c r="D13" s="311">
        <v>196800</v>
      </c>
      <c r="E13" s="312">
        <v>196800</v>
      </c>
      <c r="F13" s="310"/>
      <c r="G13" s="311"/>
      <c r="H13" s="312"/>
      <c r="I13" s="310">
        <f t="shared" si="1"/>
        <v>0</v>
      </c>
      <c r="J13" s="310">
        <f t="shared" si="2"/>
        <v>196800</v>
      </c>
      <c r="K13" s="310">
        <f t="shared" si="3"/>
        <v>196800</v>
      </c>
    </row>
    <row r="14" spans="1:11" ht="15.75" x14ac:dyDescent="0.3">
      <c r="A14" s="215"/>
      <c r="B14" s="214"/>
      <c r="C14" s="310"/>
      <c r="D14" s="311"/>
      <c r="E14" s="444"/>
      <c r="F14" s="310"/>
      <c r="G14" s="311"/>
      <c r="H14" s="312"/>
      <c r="I14" s="310">
        <f t="shared" si="1"/>
        <v>0</v>
      </c>
      <c r="J14" s="310">
        <f t="shared" si="2"/>
        <v>0</v>
      </c>
      <c r="K14" s="310">
        <f t="shared" si="3"/>
        <v>0</v>
      </c>
    </row>
    <row r="15" spans="1:11" x14ac:dyDescent="0.25">
      <c r="A15" s="215"/>
      <c r="B15" s="214"/>
      <c r="C15" s="310"/>
      <c r="D15" s="311"/>
      <c r="E15" s="312"/>
      <c r="F15" s="310"/>
      <c r="G15" s="311"/>
      <c r="H15" s="312"/>
      <c r="I15" s="310">
        <f t="shared" si="1"/>
        <v>0</v>
      </c>
      <c r="J15" s="310">
        <f t="shared" si="2"/>
        <v>0</v>
      </c>
      <c r="K15" s="310">
        <f t="shared" si="3"/>
        <v>0</v>
      </c>
    </row>
    <row r="16" spans="1:11" x14ac:dyDescent="0.25">
      <c r="A16" s="120" t="s">
        <v>338</v>
      </c>
      <c r="B16" s="214" t="s">
        <v>339</v>
      </c>
      <c r="C16" s="310">
        <v>1774803</v>
      </c>
      <c r="D16" s="311">
        <v>244380</v>
      </c>
      <c r="E16" s="312">
        <v>244380</v>
      </c>
      <c r="F16" s="310">
        <v>50000</v>
      </c>
      <c r="G16" s="311">
        <v>87664</v>
      </c>
      <c r="H16" s="312">
        <v>73096</v>
      </c>
      <c r="I16" s="476">
        <f>SUM(C16+F16)</f>
        <v>1824803</v>
      </c>
      <c r="J16" s="476">
        <f>SUM(D16+G16)</f>
        <v>332044</v>
      </c>
      <c r="K16" s="476">
        <f>SUM(E16+H16)</f>
        <v>317476</v>
      </c>
    </row>
    <row r="17" spans="1:11" ht="15.75" x14ac:dyDescent="0.3">
      <c r="A17" s="209"/>
      <c r="B17" s="214"/>
      <c r="C17" s="310"/>
      <c r="D17" s="311"/>
      <c r="E17" s="444"/>
      <c r="F17" s="310"/>
      <c r="G17" s="311"/>
      <c r="H17" s="312"/>
      <c r="I17" s="310">
        <f t="shared" si="1"/>
        <v>0</v>
      </c>
      <c r="J17" s="310">
        <f t="shared" si="2"/>
        <v>0</v>
      </c>
      <c r="K17" s="310">
        <f t="shared" si="3"/>
        <v>0</v>
      </c>
    </row>
    <row r="18" spans="1:11" ht="15.75" x14ac:dyDescent="0.3">
      <c r="A18" s="209"/>
      <c r="B18" s="214"/>
      <c r="C18" s="310"/>
      <c r="D18" s="311"/>
      <c r="E18" s="444"/>
      <c r="F18" s="310"/>
      <c r="G18" s="311"/>
      <c r="H18" s="312"/>
      <c r="I18" s="310">
        <f t="shared" si="1"/>
        <v>0</v>
      </c>
      <c r="J18" s="310">
        <f t="shared" si="2"/>
        <v>0</v>
      </c>
      <c r="K18" s="310">
        <f t="shared" si="3"/>
        <v>0</v>
      </c>
    </row>
    <row r="19" spans="1:11" x14ac:dyDescent="0.25">
      <c r="A19" s="120" t="s">
        <v>340</v>
      </c>
      <c r="B19" s="214" t="s">
        <v>341</v>
      </c>
      <c r="C19" s="310"/>
      <c r="D19" s="311"/>
      <c r="E19" s="312"/>
      <c r="F19" s="310"/>
      <c r="G19" s="311"/>
      <c r="H19" s="312"/>
      <c r="I19" s="310">
        <f t="shared" si="1"/>
        <v>0</v>
      </c>
      <c r="J19" s="310">
        <f t="shared" si="2"/>
        <v>0</v>
      </c>
      <c r="K19" s="310">
        <f t="shared" si="3"/>
        <v>0</v>
      </c>
    </row>
    <row r="20" spans="1:11" x14ac:dyDescent="0.25">
      <c r="A20" s="209"/>
      <c r="B20" s="214"/>
      <c r="C20" s="310"/>
      <c r="D20" s="311"/>
      <c r="E20" s="312"/>
      <c r="F20" s="310"/>
      <c r="G20" s="311"/>
      <c r="H20" s="312"/>
      <c r="I20" s="310">
        <f t="shared" si="1"/>
        <v>0</v>
      </c>
      <c r="J20" s="310">
        <f t="shared" si="2"/>
        <v>0</v>
      </c>
      <c r="K20" s="310">
        <f t="shared" si="3"/>
        <v>0</v>
      </c>
    </row>
    <row r="21" spans="1:11" x14ac:dyDescent="0.25">
      <c r="A21" s="209"/>
      <c r="B21" s="214"/>
      <c r="C21" s="310"/>
      <c r="D21" s="311"/>
      <c r="E21" s="312"/>
      <c r="F21" s="310"/>
      <c r="G21" s="311"/>
      <c r="H21" s="312"/>
      <c r="I21" s="310">
        <f t="shared" si="1"/>
        <v>0</v>
      </c>
      <c r="J21" s="310">
        <f t="shared" si="2"/>
        <v>0</v>
      </c>
      <c r="K21" s="310">
        <f t="shared" si="3"/>
        <v>0</v>
      </c>
    </row>
    <row r="22" spans="1:11" ht="30" x14ac:dyDescent="0.25">
      <c r="A22" s="83" t="s">
        <v>342</v>
      </c>
      <c r="B22" s="214" t="s">
        <v>343</v>
      </c>
      <c r="C22" s="310"/>
      <c r="D22" s="311"/>
      <c r="E22" s="312"/>
      <c r="F22" s="310"/>
      <c r="G22" s="311"/>
      <c r="H22" s="312"/>
      <c r="I22" s="310">
        <f t="shared" si="1"/>
        <v>0</v>
      </c>
      <c r="J22" s="310">
        <f t="shared" si="2"/>
        <v>0</v>
      </c>
      <c r="K22" s="310">
        <f t="shared" si="3"/>
        <v>0</v>
      </c>
    </row>
    <row r="23" spans="1:11" ht="30" x14ac:dyDescent="0.25">
      <c r="A23" s="83" t="s">
        <v>344</v>
      </c>
      <c r="B23" s="214" t="s">
        <v>345</v>
      </c>
      <c r="C23" s="310">
        <v>479197</v>
      </c>
      <c r="D23" s="311">
        <v>1347985</v>
      </c>
      <c r="E23" s="312">
        <v>1347985</v>
      </c>
      <c r="F23" s="310">
        <v>15000</v>
      </c>
      <c r="G23" s="311">
        <v>25169</v>
      </c>
      <c r="H23" s="312">
        <v>19736</v>
      </c>
      <c r="I23" s="476">
        <f>SUM(C23+F23)</f>
        <v>494197</v>
      </c>
      <c r="J23" s="476">
        <f>SUM(D23+G23)</f>
        <v>1373154</v>
      </c>
      <c r="K23" s="476">
        <f>SUM(E23+H23)</f>
        <v>1367721</v>
      </c>
    </row>
    <row r="24" spans="1:11" x14ac:dyDescent="0.25">
      <c r="A24" s="216" t="s">
        <v>584</v>
      </c>
      <c r="B24" s="217" t="s">
        <v>346</v>
      </c>
      <c r="C24" s="445">
        <f>SUM(C7:C23)</f>
        <v>2254000</v>
      </c>
      <c r="D24" s="445">
        <f t="shared" ref="D24:H24" si="4">SUM(D7:D23)</f>
        <v>6340518</v>
      </c>
      <c r="E24" s="445">
        <f t="shared" si="4"/>
        <v>6340518</v>
      </c>
      <c r="F24" s="445">
        <f t="shared" si="4"/>
        <v>65000</v>
      </c>
      <c r="G24" s="445">
        <f t="shared" si="4"/>
        <v>112833</v>
      </c>
      <c r="H24" s="445">
        <f t="shared" si="4"/>
        <v>92832</v>
      </c>
      <c r="I24" s="445">
        <f>SUM(C24+F24)</f>
        <v>2319000</v>
      </c>
      <c r="J24" s="445">
        <f t="shared" ref="J24:K24" si="5">SUM(D24+G24)</f>
        <v>6453351</v>
      </c>
      <c r="K24" s="445">
        <f t="shared" si="5"/>
        <v>6433350</v>
      </c>
    </row>
    <row r="25" spans="1:11" x14ac:dyDescent="0.25">
      <c r="A25" s="120" t="s">
        <v>347</v>
      </c>
      <c r="B25" s="214" t="s">
        <v>348</v>
      </c>
      <c r="C25" s="310">
        <v>1600000</v>
      </c>
      <c r="D25" s="311">
        <v>6748228</v>
      </c>
      <c r="E25" s="312">
        <v>6748228</v>
      </c>
      <c r="F25" s="310"/>
      <c r="G25" s="311"/>
      <c r="H25" s="312"/>
      <c r="I25" s="310">
        <f>SUM(C25+F25)</f>
        <v>1600000</v>
      </c>
      <c r="J25" s="310">
        <f t="shared" ref="J25:K25" si="6">SUM(D25+G25)</f>
        <v>6748228</v>
      </c>
      <c r="K25" s="310">
        <f t="shared" si="6"/>
        <v>6748228</v>
      </c>
    </row>
    <row r="26" spans="1:11" x14ac:dyDescent="0.25">
      <c r="A26" s="209"/>
      <c r="B26" s="214"/>
      <c r="C26" s="310"/>
      <c r="D26" s="311"/>
      <c r="E26" s="312"/>
      <c r="F26" s="310"/>
      <c r="G26" s="311"/>
      <c r="H26" s="312"/>
      <c r="I26" s="310">
        <f t="shared" ref="I26:I32" si="7">SUM(C26+F26)</f>
        <v>0</v>
      </c>
      <c r="J26" s="310">
        <f t="shared" ref="J26:J33" si="8">SUM(D26+G26)</f>
        <v>0</v>
      </c>
      <c r="K26" s="310">
        <f t="shared" ref="K26:K33" si="9">SUM(E26+H26)</f>
        <v>0</v>
      </c>
    </row>
    <row r="27" spans="1:11" x14ac:dyDescent="0.25">
      <c r="A27" s="209"/>
      <c r="B27" s="214"/>
      <c r="C27" s="310"/>
      <c r="D27" s="311"/>
      <c r="E27" s="312"/>
      <c r="F27" s="310"/>
      <c r="G27" s="311"/>
      <c r="H27" s="312"/>
      <c r="I27" s="310">
        <f t="shared" si="7"/>
        <v>0</v>
      </c>
      <c r="J27" s="310">
        <f t="shared" si="8"/>
        <v>0</v>
      </c>
      <c r="K27" s="310">
        <f t="shared" si="9"/>
        <v>0</v>
      </c>
    </row>
    <row r="28" spans="1:11" x14ac:dyDescent="0.25">
      <c r="A28" s="120" t="s">
        <v>349</v>
      </c>
      <c r="B28" s="214" t="s">
        <v>350</v>
      </c>
      <c r="C28" s="310"/>
      <c r="D28" s="311"/>
      <c r="E28" s="312"/>
      <c r="F28" s="310"/>
      <c r="G28" s="311"/>
      <c r="H28" s="312"/>
      <c r="I28" s="310">
        <f t="shared" si="7"/>
        <v>0</v>
      </c>
      <c r="J28" s="310">
        <f t="shared" si="8"/>
        <v>0</v>
      </c>
      <c r="K28" s="310">
        <f t="shared" si="9"/>
        <v>0</v>
      </c>
    </row>
    <row r="29" spans="1:11" x14ac:dyDescent="0.25">
      <c r="A29" s="209"/>
      <c r="B29" s="214"/>
      <c r="C29" s="310"/>
      <c r="D29" s="311"/>
      <c r="E29" s="312"/>
      <c r="F29" s="310"/>
      <c r="G29" s="311"/>
      <c r="H29" s="312"/>
      <c r="I29" s="310">
        <f t="shared" si="7"/>
        <v>0</v>
      </c>
      <c r="J29" s="310">
        <f t="shared" si="8"/>
        <v>0</v>
      </c>
      <c r="K29" s="310">
        <f t="shared" si="9"/>
        <v>0</v>
      </c>
    </row>
    <row r="30" spans="1:11" x14ac:dyDescent="0.25">
      <c r="A30" s="209"/>
      <c r="B30" s="214"/>
      <c r="C30" s="310"/>
      <c r="D30" s="311"/>
      <c r="E30" s="312"/>
      <c r="F30" s="310"/>
      <c r="G30" s="311"/>
      <c r="H30" s="312"/>
      <c r="I30" s="310">
        <f t="shared" si="7"/>
        <v>0</v>
      </c>
      <c r="J30" s="310">
        <f t="shared" si="8"/>
        <v>0</v>
      </c>
      <c r="K30" s="310">
        <f t="shared" si="9"/>
        <v>0</v>
      </c>
    </row>
    <row r="31" spans="1:11" x14ac:dyDescent="0.25">
      <c r="A31" s="120" t="s">
        <v>351</v>
      </c>
      <c r="B31" s="214" t="s">
        <v>352</v>
      </c>
      <c r="C31" s="310"/>
      <c r="D31" s="311"/>
      <c r="E31" s="312"/>
      <c r="F31" s="310"/>
      <c r="G31" s="311"/>
      <c r="H31" s="312"/>
      <c r="I31" s="310">
        <f t="shared" si="7"/>
        <v>0</v>
      </c>
      <c r="J31" s="310">
        <f t="shared" si="8"/>
        <v>0</v>
      </c>
      <c r="K31" s="310">
        <f t="shared" si="9"/>
        <v>0</v>
      </c>
    </row>
    <row r="32" spans="1:11" ht="30" x14ac:dyDescent="0.25">
      <c r="A32" s="120" t="s">
        <v>353</v>
      </c>
      <c r="B32" s="214" t="s">
        <v>354</v>
      </c>
      <c r="C32" s="310">
        <v>432000</v>
      </c>
      <c r="D32" s="311">
        <v>1663047</v>
      </c>
      <c r="E32" s="312">
        <v>1663047</v>
      </c>
      <c r="F32" s="310"/>
      <c r="G32" s="311"/>
      <c r="H32" s="312"/>
      <c r="I32" s="310">
        <f t="shared" si="7"/>
        <v>432000</v>
      </c>
      <c r="J32" s="310">
        <f t="shared" si="8"/>
        <v>1663047</v>
      </c>
      <c r="K32" s="310">
        <f t="shared" si="9"/>
        <v>1663047</v>
      </c>
    </row>
    <row r="33" spans="1:11" x14ac:dyDescent="0.25">
      <c r="A33" s="216" t="s">
        <v>585</v>
      </c>
      <c r="B33" s="217" t="s">
        <v>355</v>
      </c>
      <c r="C33" s="445">
        <f>SUM(C25:C32)</f>
        <v>2032000</v>
      </c>
      <c r="D33" s="445">
        <f t="shared" ref="D33:E33" si="10">SUM(D25:D32)</f>
        <v>8411275</v>
      </c>
      <c r="E33" s="445">
        <f t="shared" si="10"/>
        <v>8411275</v>
      </c>
      <c r="F33" s="445"/>
      <c r="G33" s="446"/>
      <c r="H33" s="447"/>
      <c r="I33" s="445">
        <f>SUM(C33+F33)</f>
        <v>2032000</v>
      </c>
      <c r="J33" s="445">
        <f t="shared" si="8"/>
        <v>8411275</v>
      </c>
      <c r="K33" s="445">
        <f t="shared" si="9"/>
        <v>8411275</v>
      </c>
    </row>
    <row r="35" spans="1:11" x14ac:dyDescent="0.25">
      <c r="A35" s="218"/>
      <c r="B35" s="218"/>
      <c r="C35" s="218"/>
      <c r="D35" s="218"/>
      <c r="E35" s="218"/>
      <c r="F35" s="218"/>
      <c r="G35" s="218"/>
      <c r="H35" s="218"/>
      <c r="I35" s="218"/>
      <c r="J35" s="218"/>
    </row>
  </sheetData>
  <mergeCells count="8">
    <mergeCell ref="A1:K1"/>
    <mergeCell ref="I5:K5"/>
    <mergeCell ref="B5:B6"/>
    <mergeCell ref="A5:A6"/>
    <mergeCell ref="C5:E5"/>
    <mergeCell ref="F5:H5"/>
    <mergeCell ref="A2:K2"/>
    <mergeCell ref="A3:K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N36"/>
  <sheetViews>
    <sheetView workbookViewId="0">
      <selection sqref="A1:D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14" x14ac:dyDescent="0.25">
      <c r="A1" s="495" t="s">
        <v>817</v>
      </c>
      <c r="B1" s="495"/>
      <c r="C1" s="495"/>
      <c r="D1" s="495"/>
    </row>
    <row r="2" spans="1:14" ht="25.5" customHeight="1" x14ac:dyDescent="0.25">
      <c r="A2" s="491" t="s">
        <v>802</v>
      </c>
      <c r="B2" s="494"/>
      <c r="C2" s="494"/>
      <c r="D2" s="494"/>
      <c r="E2" s="39"/>
      <c r="F2" s="39"/>
      <c r="G2" s="39"/>
      <c r="H2" s="39"/>
      <c r="I2" s="39"/>
      <c r="J2" s="39"/>
      <c r="K2" s="39"/>
      <c r="L2" s="39"/>
      <c r="M2" s="141"/>
      <c r="N2" s="141"/>
    </row>
    <row r="3" spans="1:14" ht="23.25" customHeight="1" x14ac:dyDescent="0.25">
      <c r="A3" s="510" t="s">
        <v>9</v>
      </c>
      <c r="B3" s="527"/>
      <c r="C3" s="527"/>
      <c r="D3" s="527"/>
    </row>
    <row r="4" spans="1:14" x14ac:dyDescent="0.25">
      <c r="A4" s="1" t="s">
        <v>79</v>
      </c>
    </row>
    <row r="5" spans="1:14" ht="51" customHeight="1" x14ac:dyDescent="0.25">
      <c r="A5" s="30" t="s">
        <v>8</v>
      </c>
      <c r="B5" s="219" t="s">
        <v>36</v>
      </c>
      <c r="C5" s="219" t="s">
        <v>570</v>
      </c>
      <c r="D5" s="40" t="s">
        <v>71</v>
      </c>
    </row>
    <row r="6" spans="1:14" ht="15" customHeight="1" x14ac:dyDescent="0.25">
      <c r="A6" s="31" t="s">
        <v>710</v>
      </c>
      <c r="B6" s="220"/>
      <c r="C6" s="220"/>
      <c r="D6" s="221"/>
    </row>
    <row r="7" spans="1:14" ht="15" customHeight="1" x14ac:dyDescent="0.25">
      <c r="A7" s="31" t="s">
        <v>711</v>
      </c>
      <c r="B7" s="220"/>
      <c r="C7" s="220"/>
      <c r="D7" s="221"/>
    </row>
    <row r="8" spans="1:14" ht="15" customHeight="1" x14ac:dyDescent="0.25">
      <c r="A8" s="31" t="s">
        <v>712</v>
      </c>
      <c r="B8" s="220"/>
      <c r="C8" s="220"/>
      <c r="D8" s="221"/>
    </row>
    <row r="9" spans="1:14" ht="15" customHeight="1" x14ac:dyDescent="0.25">
      <c r="A9" s="31" t="s">
        <v>713</v>
      </c>
      <c r="B9" s="220"/>
      <c r="C9" s="220"/>
      <c r="D9" s="221"/>
    </row>
    <row r="10" spans="1:14" ht="15" customHeight="1" x14ac:dyDescent="0.25">
      <c r="A10" s="30" t="s">
        <v>3</v>
      </c>
      <c r="B10" s="220"/>
      <c r="C10" s="220"/>
      <c r="D10" s="221"/>
    </row>
    <row r="11" spans="1:14" ht="15" customHeight="1" x14ac:dyDescent="0.25">
      <c r="A11" s="31" t="s">
        <v>714</v>
      </c>
      <c r="B11" s="220"/>
      <c r="C11" s="220"/>
      <c r="D11" s="221"/>
    </row>
    <row r="12" spans="1:14" ht="15" customHeight="1" x14ac:dyDescent="0.25">
      <c r="A12" s="31" t="s">
        <v>715</v>
      </c>
      <c r="B12" s="220"/>
      <c r="C12" s="220"/>
      <c r="D12" s="221"/>
    </row>
    <row r="13" spans="1:14" ht="15" customHeight="1" x14ac:dyDescent="0.25">
      <c r="A13" s="31" t="s">
        <v>716</v>
      </c>
      <c r="B13" s="220"/>
      <c r="C13" s="220"/>
      <c r="D13" s="221"/>
    </row>
    <row r="14" spans="1:14" ht="15" customHeight="1" x14ac:dyDescent="0.25">
      <c r="A14" s="31" t="s">
        <v>717</v>
      </c>
      <c r="B14" s="220"/>
      <c r="C14" s="220">
        <v>2</v>
      </c>
      <c r="D14" s="221">
        <f>B14+C14</f>
        <v>2</v>
      </c>
    </row>
    <row r="15" spans="1:14" ht="15" customHeight="1" x14ac:dyDescent="0.25">
      <c r="A15" s="31" t="s">
        <v>718</v>
      </c>
      <c r="B15" s="220"/>
      <c r="C15" s="220"/>
      <c r="D15" s="221">
        <f t="shared" ref="D15:D19" si="0">B15+C15</f>
        <v>0</v>
      </c>
    </row>
    <row r="16" spans="1:14" ht="15" customHeight="1" x14ac:dyDescent="0.25">
      <c r="A16" s="31" t="s">
        <v>719</v>
      </c>
      <c r="B16" s="220"/>
      <c r="C16" s="220"/>
      <c r="D16" s="221">
        <f t="shared" si="0"/>
        <v>0</v>
      </c>
    </row>
    <row r="17" spans="1:4" ht="15" customHeight="1" x14ac:dyDescent="0.25">
      <c r="A17" s="31" t="s">
        <v>764</v>
      </c>
      <c r="B17" s="220"/>
      <c r="C17" s="220">
        <v>1</v>
      </c>
      <c r="D17" s="221">
        <f t="shared" si="0"/>
        <v>1</v>
      </c>
    </row>
    <row r="18" spans="1:4" ht="15" customHeight="1" x14ac:dyDescent="0.25">
      <c r="A18" s="31" t="s">
        <v>765</v>
      </c>
      <c r="B18" s="220"/>
      <c r="C18" s="220">
        <v>1</v>
      </c>
      <c r="D18" s="221">
        <f t="shared" si="0"/>
        <v>1</v>
      </c>
    </row>
    <row r="19" spans="1:4" ht="15" customHeight="1" x14ac:dyDescent="0.25">
      <c r="A19" s="31" t="s">
        <v>720</v>
      </c>
      <c r="B19" s="220"/>
      <c r="C19" s="220"/>
      <c r="D19" s="221">
        <f t="shared" si="0"/>
        <v>0</v>
      </c>
    </row>
    <row r="20" spans="1:4" ht="15" customHeight="1" x14ac:dyDescent="0.25">
      <c r="A20" s="30" t="s">
        <v>4</v>
      </c>
      <c r="B20" s="220"/>
      <c r="C20" s="279">
        <f>SUM(C14:C19)</f>
        <v>4</v>
      </c>
      <c r="D20" s="280">
        <f t="shared" ref="D20:D34" si="1">B20+C20</f>
        <v>4</v>
      </c>
    </row>
    <row r="21" spans="1:4" ht="15" customHeight="1" x14ac:dyDescent="0.25">
      <c r="A21" s="31" t="s">
        <v>721</v>
      </c>
      <c r="B21" s="220">
        <v>1</v>
      </c>
      <c r="C21" s="220"/>
      <c r="D21" s="221">
        <f t="shared" si="1"/>
        <v>1</v>
      </c>
    </row>
    <row r="22" spans="1:4" ht="15" customHeight="1" x14ac:dyDescent="0.25">
      <c r="A22" s="31" t="s">
        <v>722</v>
      </c>
      <c r="B22" s="220"/>
      <c r="C22" s="220"/>
      <c r="D22" s="221"/>
    </row>
    <row r="23" spans="1:4" ht="15" customHeight="1" x14ac:dyDescent="0.25">
      <c r="A23" s="31" t="s">
        <v>723</v>
      </c>
      <c r="B23" s="220"/>
      <c r="C23" s="220"/>
      <c r="D23" s="221">
        <f t="shared" si="1"/>
        <v>0</v>
      </c>
    </row>
    <row r="24" spans="1:4" ht="15" customHeight="1" x14ac:dyDescent="0.25">
      <c r="A24" s="30" t="s">
        <v>5</v>
      </c>
      <c r="B24" s="279">
        <f>B21+B23</f>
        <v>1</v>
      </c>
      <c r="C24" s="279"/>
      <c r="D24" s="280">
        <f t="shared" si="1"/>
        <v>1</v>
      </c>
    </row>
    <row r="25" spans="1:4" ht="15" customHeight="1" x14ac:dyDescent="0.25">
      <c r="A25" s="31" t="s">
        <v>724</v>
      </c>
      <c r="B25" s="220">
        <v>1</v>
      </c>
      <c r="C25" s="220"/>
      <c r="D25" s="221">
        <f t="shared" si="1"/>
        <v>1</v>
      </c>
    </row>
    <row r="26" spans="1:4" ht="15" customHeight="1" x14ac:dyDescent="0.25">
      <c r="A26" s="31" t="s">
        <v>725</v>
      </c>
      <c r="B26" s="220">
        <v>4</v>
      </c>
      <c r="C26" s="220"/>
      <c r="D26" s="221">
        <f t="shared" si="1"/>
        <v>4</v>
      </c>
    </row>
    <row r="27" spans="1:4" ht="15" customHeight="1" x14ac:dyDescent="0.25">
      <c r="A27" s="31" t="s">
        <v>726</v>
      </c>
      <c r="B27" s="220">
        <v>0</v>
      </c>
      <c r="C27" s="220"/>
      <c r="D27" s="221">
        <f t="shared" si="1"/>
        <v>0</v>
      </c>
    </row>
    <row r="28" spans="1:4" ht="15" customHeight="1" x14ac:dyDescent="0.25">
      <c r="A28" s="30" t="s">
        <v>6</v>
      </c>
      <c r="B28" s="279">
        <f>B25+B26+B27</f>
        <v>5</v>
      </c>
      <c r="C28" s="279"/>
      <c r="D28" s="280">
        <f t="shared" si="1"/>
        <v>5</v>
      </c>
    </row>
    <row r="29" spans="1:4" ht="37.5" customHeight="1" x14ac:dyDescent="0.25">
      <c r="A29" s="30" t="s">
        <v>7</v>
      </c>
      <c r="B29" s="43">
        <f>SUM(B24+B28)</f>
        <v>6</v>
      </c>
      <c r="C29" s="281">
        <f>SUM(C20)</f>
        <v>4</v>
      </c>
      <c r="D29" s="272">
        <f>SUM(B29:C29)</f>
        <v>10</v>
      </c>
    </row>
    <row r="30" spans="1:4" ht="15" customHeight="1" x14ac:dyDescent="0.25">
      <c r="A30" s="31" t="s">
        <v>727</v>
      </c>
      <c r="B30" s="220"/>
      <c r="C30" s="220"/>
      <c r="D30" s="222"/>
    </row>
    <row r="31" spans="1:4" ht="15" customHeight="1" x14ac:dyDescent="0.25">
      <c r="A31" s="31" t="s">
        <v>0</v>
      </c>
      <c r="B31" s="220"/>
      <c r="C31" s="220"/>
      <c r="D31" s="222"/>
    </row>
    <row r="32" spans="1:4" ht="15" customHeight="1" x14ac:dyDescent="0.25">
      <c r="A32" s="31" t="s">
        <v>1</v>
      </c>
      <c r="B32" s="220"/>
      <c r="C32" s="220"/>
      <c r="D32" s="222"/>
    </row>
    <row r="33" spans="1:4" ht="15" customHeight="1" x14ac:dyDescent="0.25">
      <c r="A33" s="31" t="s">
        <v>2</v>
      </c>
      <c r="B33" s="220"/>
      <c r="C33" s="220"/>
      <c r="D33" s="222"/>
    </row>
    <row r="34" spans="1:4" ht="36" customHeight="1" x14ac:dyDescent="0.25">
      <c r="A34" s="30" t="s">
        <v>100</v>
      </c>
      <c r="B34" s="279">
        <v>0</v>
      </c>
      <c r="C34" s="279">
        <v>0</v>
      </c>
      <c r="D34" s="272">
        <f t="shared" si="1"/>
        <v>0</v>
      </c>
    </row>
    <row r="35" spans="1:4" x14ac:dyDescent="0.25">
      <c r="A35" s="524"/>
      <c r="B35" s="525"/>
      <c r="C35" s="525"/>
    </row>
    <row r="36" spans="1:4" x14ac:dyDescent="0.25">
      <c r="A36" s="526"/>
      <c r="B36" s="525"/>
      <c r="C36" s="525"/>
    </row>
  </sheetData>
  <mergeCells count="5">
    <mergeCell ref="A1:D1"/>
    <mergeCell ref="A35:C35"/>
    <mergeCell ref="A36:C36"/>
    <mergeCell ref="A2:D2"/>
    <mergeCell ref="A3:D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J16"/>
  <sheetViews>
    <sheetView workbookViewId="0">
      <selection sqref="A1:H1"/>
    </sheetView>
  </sheetViews>
  <sheetFormatPr defaultRowHeight="15" x14ac:dyDescent="0.25"/>
  <cols>
    <col min="1" max="1" width="24.5703125" bestFit="1" customWidth="1"/>
    <col min="2" max="2" width="10.140625" customWidth="1"/>
    <col min="3" max="4" width="21.140625" bestFit="1" customWidth="1"/>
    <col min="5" max="5" width="14.28515625" customWidth="1"/>
    <col min="6" max="6" width="15.140625" customWidth="1"/>
    <col min="7" max="8" width="21.140625" bestFit="1" customWidth="1"/>
    <col min="9" max="9" width="17.140625" customWidth="1"/>
    <col min="10" max="10" width="17.7109375" customWidth="1"/>
  </cols>
  <sheetData>
    <row r="1" spans="1:10" x14ac:dyDescent="0.25">
      <c r="A1" s="495" t="s">
        <v>818</v>
      </c>
      <c r="B1" s="495"/>
      <c r="C1" s="495"/>
      <c r="D1" s="495"/>
      <c r="E1" s="495"/>
      <c r="F1" s="495"/>
      <c r="G1" s="495"/>
      <c r="H1" s="495"/>
      <c r="I1" s="74"/>
      <c r="J1" s="74"/>
    </row>
    <row r="2" spans="1:10" ht="42.75" customHeight="1" x14ac:dyDescent="0.25">
      <c r="A2" s="491" t="s">
        <v>802</v>
      </c>
      <c r="B2" s="494"/>
      <c r="C2" s="494"/>
      <c r="D2" s="494"/>
      <c r="E2" s="494"/>
      <c r="F2" s="494"/>
      <c r="G2" s="494"/>
      <c r="H2" s="494"/>
      <c r="I2" s="192"/>
      <c r="J2" s="192"/>
    </row>
    <row r="3" spans="1:10" ht="23.25" customHeight="1" x14ac:dyDescent="0.25">
      <c r="A3" s="493" t="s">
        <v>760</v>
      </c>
      <c r="B3" s="494"/>
      <c r="C3" s="494"/>
      <c r="D3" s="494"/>
      <c r="E3" s="494"/>
      <c r="F3" s="494"/>
      <c r="G3" s="494"/>
      <c r="H3" s="494"/>
      <c r="I3" s="39"/>
      <c r="J3" s="39"/>
    </row>
    <row r="4" spans="1:10" ht="18" x14ac:dyDescent="0.25">
      <c r="A4" s="73"/>
    </row>
    <row r="5" spans="1:10" x14ac:dyDescent="0.25">
      <c r="A5" s="498" t="s">
        <v>230</v>
      </c>
      <c r="B5" s="500" t="s">
        <v>231</v>
      </c>
      <c r="C5" s="523" t="s">
        <v>70</v>
      </c>
      <c r="D5" s="516"/>
      <c r="E5" s="530" t="s">
        <v>574</v>
      </c>
      <c r="F5" s="514"/>
      <c r="G5" s="523" t="s">
        <v>71</v>
      </c>
      <c r="H5" s="516"/>
      <c r="I5" s="528"/>
      <c r="J5" s="529"/>
    </row>
    <row r="6" spans="1:10" x14ac:dyDescent="0.25">
      <c r="A6" s="522"/>
      <c r="B6" s="521"/>
      <c r="C6" s="90" t="s">
        <v>77</v>
      </c>
      <c r="D6" s="283" t="s">
        <v>98</v>
      </c>
      <c r="E6" s="84" t="s">
        <v>77</v>
      </c>
      <c r="F6" s="284" t="s">
        <v>98</v>
      </c>
      <c r="G6" s="90" t="s">
        <v>77</v>
      </c>
      <c r="H6" s="283" t="s">
        <v>98</v>
      </c>
      <c r="I6" s="213"/>
      <c r="J6" s="213"/>
    </row>
    <row r="7" spans="1:10" x14ac:dyDescent="0.25">
      <c r="A7" s="172"/>
      <c r="B7" s="287"/>
      <c r="C7" s="162"/>
      <c r="D7" s="163"/>
      <c r="E7" s="157"/>
      <c r="F7" s="172"/>
      <c r="G7" s="162"/>
      <c r="H7" s="163"/>
      <c r="I7" s="223"/>
      <c r="J7" s="223"/>
    </row>
    <row r="8" spans="1:10" x14ac:dyDescent="0.25">
      <c r="A8" s="154"/>
      <c r="B8" s="288"/>
      <c r="C8" s="92"/>
      <c r="D8" s="177"/>
      <c r="E8" s="145"/>
      <c r="F8" s="154"/>
      <c r="G8" s="92"/>
      <c r="H8" s="177"/>
      <c r="I8" s="223"/>
      <c r="J8" s="223"/>
    </row>
    <row r="9" spans="1:10" x14ac:dyDescent="0.25">
      <c r="A9" s="154"/>
      <c r="B9" s="288"/>
      <c r="C9" s="92"/>
      <c r="D9" s="177"/>
      <c r="E9" s="145"/>
      <c r="F9" s="154"/>
      <c r="G9" s="92"/>
      <c r="H9" s="177"/>
      <c r="I9" s="223"/>
      <c r="J9" s="223"/>
    </row>
    <row r="10" spans="1:10" x14ac:dyDescent="0.25">
      <c r="A10" s="154"/>
      <c r="B10" s="288"/>
      <c r="C10" s="92"/>
      <c r="D10" s="177"/>
      <c r="E10" s="145"/>
      <c r="F10" s="154"/>
      <c r="G10" s="92"/>
      <c r="H10" s="177"/>
      <c r="I10" s="223"/>
      <c r="J10" s="223"/>
    </row>
    <row r="11" spans="1:10" x14ac:dyDescent="0.25">
      <c r="A11" s="286" t="s">
        <v>44</v>
      </c>
      <c r="B11" s="289" t="s">
        <v>575</v>
      </c>
      <c r="C11" s="381">
        <f>SUM('4A. melléklet'!C73)</f>
        <v>14249455</v>
      </c>
      <c r="D11" s="381">
        <f>SUM('4A. melléklet'!D73)</f>
        <v>14487210</v>
      </c>
      <c r="E11" s="448">
        <v>0</v>
      </c>
      <c r="F11" s="449">
        <v>0</v>
      </c>
      <c r="G11" s="381">
        <f>C11</f>
        <v>14249455</v>
      </c>
      <c r="H11" s="450">
        <f>D11</f>
        <v>14487210</v>
      </c>
      <c r="I11" s="223"/>
      <c r="J11" s="223"/>
    </row>
    <row r="12" spans="1:10" x14ac:dyDescent="0.25">
      <c r="A12" s="120"/>
      <c r="B12" s="150"/>
      <c r="C12" s="92"/>
      <c r="D12" s="177"/>
      <c r="E12" s="145"/>
      <c r="F12" s="154"/>
      <c r="G12" s="92"/>
      <c r="H12" s="177"/>
      <c r="I12" s="223"/>
      <c r="J12" s="223"/>
    </row>
    <row r="13" spans="1:10" x14ac:dyDescent="0.25">
      <c r="A13" s="120"/>
      <c r="B13" s="150"/>
      <c r="C13" s="92"/>
      <c r="D13" s="177"/>
      <c r="E13" s="145"/>
      <c r="F13" s="154"/>
      <c r="G13" s="92"/>
      <c r="H13" s="177"/>
      <c r="I13" s="223"/>
      <c r="J13" s="223"/>
    </row>
    <row r="14" spans="1:10" x14ac:dyDescent="0.25">
      <c r="A14" s="120"/>
      <c r="B14" s="150"/>
      <c r="C14" s="92"/>
      <c r="D14" s="177"/>
      <c r="E14" s="145"/>
      <c r="F14" s="154"/>
      <c r="G14" s="92"/>
      <c r="H14" s="177"/>
      <c r="I14" s="223"/>
      <c r="J14" s="223"/>
    </row>
    <row r="15" spans="1:10" x14ac:dyDescent="0.25">
      <c r="A15" s="120"/>
      <c r="B15" s="150"/>
      <c r="C15" s="92"/>
      <c r="D15" s="177"/>
      <c r="E15" s="145"/>
      <c r="F15" s="154"/>
      <c r="G15" s="92"/>
      <c r="H15" s="177"/>
      <c r="I15" s="223"/>
      <c r="J15" s="223"/>
    </row>
    <row r="16" spans="1:10" x14ac:dyDescent="0.25">
      <c r="A16" s="286" t="s">
        <v>43</v>
      </c>
      <c r="B16" s="289" t="s">
        <v>575</v>
      </c>
      <c r="C16" s="105">
        <v>0</v>
      </c>
      <c r="D16" s="106">
        <v>0</v>
      </c>
      <c r="E16" s="282">
        <v>0</v>
      </c>
      <c r="F16" s="285">
        <v>0</v>
      </c>
      <c r="G16" s="105">
        <v>0</v>
      </c>
      <c r="H16" s="106">
        <v>0</v>
      </c>
      <c r="I16" s="223"/>
      <c r="J16" s="223"/>
    </row>
  </sheetData>
  <mergeCells count="9">
    <mergeCell ref="A1:H1"/>
    <mergeCell ref="A3:H3"/>
    <mergeCell ref="G5:H5"/>
    <mergeCell ref="I5:J5"/>
    <mergeCell ref="A5:A6"/>
    <mergeCell ref="B5:B6"/>
    <mergeCell ref="C5:D5"/>
    <mergeCell ref="E5:F5"/>
    <mergeCell ref="A2:H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I74"/>
  <sheetViews>
    <sheetView workbookViewId="0">
      <selection sqref="A1:I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16.42578125" customWidth="1"/>
    <col min="6" max="6" width="11.140625" customWidth="1"/>
    <col min="7" max="7" width="10.28515625" customWidth="1"/>
    <col min="8" max="8" width="11.7109375" customWidth="1"/>
    <col min="9" max="9" width="10.28515625" customWidth="1"/>
  </cols>
  <sheetData>
    <row r="1" spans="1:9" x14ac:dyDescent="0.25">
      <c r="A1" s="495" t="s">
        <v>819</v>
      </c>
      <c r="B1" s="495"/>
      <c r="C1" s="495"/>
      <c r="D1" s="495"/>
      <c r="E1" s="495"/>
      <c r="F1" s="495"/>
      <c r="G1" s="495"/>
      <c r="H1" s="495"/>
      <c r="I1" s="495"/>
    </row>
    <row r="2" spans="1:9" ht="25.5" customHeight="1" x14ac:dyDescent="0.25">
      <c r="A2" s="491" t="s">
        <v>802</v>
      </c>
      <c r="B2" s="492"/>
      <c r="C2" s="492"/>
      <c r="D2" s="492"/>
      <c r="E2" s="492"/>
      <c r="F2" s="492"/>
      <c r="G2" s="492"/>
      <c r="H2" s="492"/>
    </row>
    <row r="3" spans="1:9" ht="82.5" customHeight="1" x14ac:dyDescent="0.25">
      <c r="A3" s="493" t="s">
        <v>761</v>
      </c>
      <c r="B3" s="510"/>
      <c r="C3" s="510"/>
      <c r="D3" s="510"/>
      <c r="E3" s="510"/>
      <c r="F3" s="510"/>
      <c r="G3" s="510"/>
      <c r="H3" s="510"/>
    </row>
    <row r="4" spans="1:9" ht="20.25" customHeight="1" x14ac:dyDescent="0.25">
      <c r="A4" s="36"/>
      <c r="B4" s="37"/>
      <c r="C4" s="37"/>
      <c r="D4" s="37"/>
      <c r="E4" s="37"/>
      <c r="F4" s="37"/>
      <c r="G4" s="37"/>
      <c r="H4" s="37"/>
    </row>
    <row r="5" spans="1:9" ht="15.75" x14ac:dyDescent="0.25">
      <c r="A5" s="290" t="s">
        <v>577</v>
      </c>
    </row>
    <row r="6" spans="1:9" ht="86.25" customHeight="1" x14ac:dyDescent="0.3">
      <c r="A6" s="2" t="s">
        <v>230</v>
      </c>
      <c r="B6" s="3" t="s">
        <v>231</v>
      </c>
      <c r="C6" s="32" t="s">
        <v>47</v>
      </c>
      <c r="D6" s="32" t="s">
        <v>48</v>
      </c>
      <c r="E6" s="32" t="s">
        <v>51</v>
      </c>
      <c r="F6" s="32" t="s">
        <v>52</v>
      </c>
      <c r="G6" s="32" t="s">
        <v>53</v>
      </c>
      <c r="H6" s="32" t="s">
        <v>97</v>
      </c>
      <c r="I6" s="32" t="s">
        <v>576</v>
      </c>
    </row>
    <row r="7" spans="1:9" x14ac:dyDescent="0.25">
      <c r="A7" s="13" t="s">
        <v>665</v>
      </c>
      <c r="B7" s="5" t="s">
        <v>496</v>
      </c>
      <c r="C7" s="23"/>
      <c r="D7" s="23"/>
      <c r="E7" s="33"/>
      <c r="F7" s="23"/>
      <c r="G7" s="23"/>
      <c r="H7" s="23"/>
      <c r="I7" s="23"/>
    </row>
    <row r="8" spans="1:9" x14ac:dyDescent="0.25">
      <c r="A8" s="26" t="s">
        <v>369</v>
      </c>
      <c r="B8" s="26" t="s">
        <v>496</v>
      </c>
      <c r="C8" s="23"/>
      <c r="D8" s="23"/>
      <c r="E8" s="23"/>
      <c r="F8" s="23"/>
      <c r="G8" s="23"/>
      <c r="H8" s="23"/>
      <c r="I8" s="23"/>
    </row>
    <row r="9" spans="1:9" ht="30" x14ac:dyDescent="0.25">
      <c r="A9" s="9" t="s">
        <v>497</v>
      </c>
      <c r="B9" s="5" t="s">
        <v>498</v>
      </c>
      <c r="C9" s="23"/>
      <c r="D9" s="23"/>
      <c r="E9" s="23"/>
      <c r="F9" s="23"/>
      <c r="G9" s="23"/>
      <c r="H9" s="23"/>
      <c r="I9" s="23"/>
    </row>
    <row r="10" spans="1:9" x14ac:dyDescent="0.25">
      <c r="A10" s="13" t="s">
        <v>706</v>
      </c>
      <c r="B10" s="5" t="s">
        <v>499</v>
      </c>
      <c r="C10" s="23"/>
      <c r="D10" s="23"/>
      <c r="E10" s="23"/>
      <c r="F10" s="23"/>
      <c r="G10" s="23"/>
      <c r="H10" s="23"/>
      <c r="I10" s="23"/>
    </row>
    <row r="11" spans="1:9" x14ac:dyDescent="0.25">
      <c r="A11" s="26" t="s">
        <v>369</v>
      </c>
      <c r="B11" s="26" t="s">
        <v>499</v>
      </c>
      <c r="C11" s="23"/>
      <c r="D11" s="23"/>
      <c r="E11" s="23"/>
      <c r="F11" s="23"/>
      <c r="G11" s="23"/>
      <c r="H11" s="23"/>
      <c r="I11" s="23"/>
    </row>
    <row r="12" spans="1:9" x14ac:dyDescent="0.25">
      <c r="A12" s="8" t="s">
        <v>685</v>
      </c>
      <c r="B12" s="7" t="s">
        <v>500</v>
      </c>
      <c r="C12" s="23"/>
      <c r="D12" s="23"/>
      <c r="E12" s="23"/>
      <c r="F12" s="23"/>
      <c r="G12" s="23"/>
      <c r="H12" s="23"/>
      <c r="I12" s="23"/>
    </row>
    <row r="13" spans="1:9" x14ac:dyDescent="0.25">
      <c r="A13" s="9" t="s">
        <v>707</v>
      </c>
      <c r="B13" s="5" t="s">
        <v>501</v>
      </c>
      <c r="C13" s="23"/>
      <c r="D13" s="23"/>
      <c r="E13" s="23"/>
      <c r="F13" s="23"/>
      <c r="G13" s="23"/>
      <c r="H13" s="23"/>
      <c r="I13" s="23"/>
    </row>
    <row r="14" spans="1:9" x14ac:dyDescent="0.25">
      <c r="A14" s="26" t="s">
        <v>377</v>
      </c>
      <c r="B14" s="26" t="s">
        <v>501</v>
      </c>
      <c r="C14" s="23"/>
      <c r="D14" s="23"/>
      <c r="E14" s="23"/>
      <c r="F14" s="23"/>
      <c r="G14" s="23"/>
      <c r="H14" s="23"/>
      <c r="I14" s="23"/>
    </row>
    <row r="15" spans="1:9" x14ac:dyDescent="0.25">
      <c r="A15" s="13" t="s">
        <v>502</v>
      </c>
      <c r="B15" s="5" t="s">
        <v>503</v>
      </c>
      <c r="C15" s="23"/>
      <c r="D15" s="23"/>
      <c r="E15" s="23"/>
      <c r="F15" s="23"/>
      <c r="G15" s="23"/>
      <c r="H15" s="23"/>
      <c r="I15" s="23"/>
    </row>
    <row r="16" spans="1:9" x14ac:dyDescent="0.25">
      <c r="A16" s="10" t="s">
        <v>708</v>
      </c>
      <c r="B16" s="5" t="s">
        <v>504</v>
      </c>
      <c r="C16" s="20"/>
      <c r="D16" s="20"/>
      <c r="E16" s="20"/>
      <c r="F16" s="20"/>
      <c r="G16" s="20"/>
      <c r="H16" s="20"/>
      <c r="I16" s="20"/>
    </row>
    <row r="17" spans="1:9" x14ac:dyDescent="0.25">
      <c r="A17" s="26" t="s">
        <v>378</v>
      </c>
      <c r="B17" s="26" t="s">
        <v>504</v>
      </c>
      <c r="C17" s="20"/>
      <c r="D17" s="20"/>
      <c r="E17" s="20"/>
      <c r="F17" s="20"/>
      <c r="G17" s="20"/>
      <c r="H17" s="20"/>
      <c r="I17" s="20"/>
    </row>
    <row r="18" spans="1:9" x14ac:dyDescent="0.25">
      <c r="A18" s="13" t="s">
        <v>505</v>
      </c>
      <c r="B18" s="5" t="s">
        <v>506</v>
      </c>
      <c r="C18" s="20"/>
      <c r="D18" s="20"/>
      <c r="E18" s="20"/>
      <c r="F18" s="20"/>
      <c r="G18" s="20"/>
      <c r="H18" s="20"/>
      <c r="I18" s="20"/>
    </row>
    <row r="19" spans="1:9" x14ac:dyDescent="0.25">
      <c r="A19" s="14" t="s">
        <v>686</v>
      </c>
      <c r="B19" s="7" t="s">
        <v>507</v>
      </c>
      <c r="C19" s="20"/>
      <c r="D19" s="20"/>
      <c r="E19" s="20"/>
      <c r="F19" s="20"/>
      <c r="G19" s="20"/>
      <c r="H19" s="20"/>
      <c r="I19" s="20"/>
    </row>
    <row r="20" spans="1:9" x14ac:dyDescent="0.25">
      <c r="A20" s="9" t="s">
        <v>522</v>
      </c>
      <c r="B20" s="5" t="s">
        <v>523</v>
      </c>
      <c r="C20" s="20"/>
      <c r="D20" s="20"/>
      <c r="E20" s="20"/>
      <c r="F20" s="20"/>
      <c r="G20" s="20"/>
      <c r="H20" s="20"/>
      <c r="I20" s="20"/>
    </row>
    <row r="21" spans="1:9" x14ac:dyDescent="0.25">
      <c r="A21" s="10" t="s">
        <v>524</v>
      </c>
      <c r="B21" s="5" t="s">
        <v>525</v>
      </c>
      <c r="C21" s="20"/>
      <c r="D21" s="20"/>
      <c r="E21" s="20"/>
      <c r="F21" s="20"/>
      <c r="G21" s="20"/>
      <c r="H21" s="20"/>
      <c r="I21" s="20"/>
    </row>
    <row r="22" spans="1:9" x14ac:dyDescent="0.25">
      <c r="A22" s="13" t="s">
        <v>526</v>
      </c>
      <c r="B22" s="5" t="s">
        <v>527</v>
      </c>
      <c r="C22" s="20"/>
      <c r="D22" s="20"/>
      <c r="E22" s="20"/>
      <c r="F22" s="20"/>
      <c r="G22" s="20"/>
      <c r="H22" s="20"/>
      <c r="I22" s="20"/>
    </row>
    <row r="23" spans="1:9" x14ac:dyDescent="0.25">
      <c r="A23" s="13" t="s">
        <v>670</v>
      </c>
      <c r="B23" s="5" t="s">
        <v>528</v>
      </c>
      <c r="C23" s="20"/>
      <c r="D23" s="20"/>
      <c r="E23" s="20"/>
      <c r="F23" s="20"/>
      <c r="G23" s="20"/>
      <c r="H23" s="20"/>
      <c r="I23" s="20"/>
    </row>
    <row r="24" spans="1:9" x14ac:dyDescent="0.25">
      <c r="A24" s="26" t="s">
        <v>403</v>
      </c>
      <c r="B24" s="26" t="s">
        <v>528</v>
      </c>
      <c r="C24" s="20"/>
      <c r="D24" s="20"/>
      <c r="E24" s="20"/>
      <c r="F24" s="20"/>
      <c r="G24" s="20"/>
      <c r="H24" s="20"/>
      <c r="I24" s="20"/>
    </row>
    <row r="25" spans="1:9" x14ac:dyDescent="0.25">
      <c r="A25" s="26" t="s">
        <v>404</v>
      </c>
      <c r="B25" s="26" t="s">
        <v>528</v>
      </c>
      <c r="C25" s="20"/>
      <c r="D25" s="20"/>
      <c r="E25" s="20"/>
      <c r="F25" s="20"/>
      <c r="G25" s="20"/>
      <c r="H25" s="20"/>
      <c r="I25" s="20"/>
    </row>
    <row r="26" spans="1:9" x14ac:dyDescent="0.25">
      <c r="A26" s="27" t="s">
        <v>405</v>
      </c>
      <c r="B26" s="27" t="s">
        <v>528</v>
      </c>
      <c r="C26" s="20"/>
      <c r="D26" s="20"/>
      <c r="E26" s="20"/>
      <c r="F26" s="20"/>
      <c r="G26" s="20"/>
      <c r="H26" s="20"/>
      <c r="I26" s="20"/>
    </row>
    <row r="27" spans="1:9" x14ac:dyDescent="0.25">
      <c r="A27" s="28" t="s">
        <v>689</v>
      </c>
      <c r="B27" s="22" t="s">
        <v>529</v>
      </c>
      <c r="C27" s="20"/>
      <c r="D27" s="20"/>
      <c r="E27" s="20"/>
      <c r="F27" s="20"/>
      <c r="G27" s="20"/>
      <c r="H27" s="20"/>
      <c r="I27" s="20"/>
    </row>
    <row r="28" spans="1:9" x14ac:dyDescent="0.25">
      <c r="A28" s="51"/>
      <c r="B28" s="52"/>
    </row>
    <row r="29" spans="1:9" ht="24.75" customHeight="1" x14ac:dyDescent="0.25">
      <c r="A29" s="2" t="s">
        <v>230</v>
      </c>
      <c r="B29" s="3" t="s">
        <v>231</v>
      </c>
      <c r="C29" s="291">
        <v>2016</v>
      </c>
      <c r="D29" s="291">
        <v>2017</v>
      </c>
      <c r="E29" s="291">
        <v>2018</v>
      </c>
    </row>
    <row r="30" spans="1:9" ht="31.5" x14ac:dyDescent="0.25">
      <c r="A30" s="53" t="s">
        <v>96</v>
      </c>
      <c r="B30" s="22"/>
      <c r="C30" s="20"/>
      <c r="D30" s="20"/>
      <c r="E30" s="20"/>
    </row>
    <row r="31" spans="1:9" ht="15.75" x14ac:dyDescent="0.25">
      <c r="A31" s="54" t="s">
        <v>90</v>
      </c>
      <c r="B31" s="22"/>
      <c r="C31" s="20"/>
      <c r="D31" s="20"/>
      <c r="E31" s="20"/>
    </row>
    <row r="32" spans="1:9" ht="31.5" x14ac:dyDescent="0.25">
      <c r="A32" s="54" t="s">
        <v>91</v>
      </c>
      <c r="B32" s="22"/>
      <c r="C32" s="20"/>
      <c r="D32" s="20"/>
      <c r="E32" s="20"/>
    </row>
    <row r="33" spans="1:7" ht="15.75" x14ac:dyDescent="0.25">
      <c r="A33" s="54" t="s">
        <v>92</v>
      </c>
      <c r="B33" s="22"/>
      <c r="C33" s="20"/>
      <c r="D33" s="20"/>
      <c r="E33" s="20"/>
    </row>
    <row r="34" spans="1:7" ht="31.5" x14ac:dyDescent="0.25">
      <c r="A34" s="54" t="s">
        <v>93</v>
      </c>
      <c r="B34" s="22"/>
      <c r="C34" s="20"/>
      <c r="D34" s="20"/>
      <c r="E34" s="20"/>
    </row>
    <row r="35" spans="1:7" ht="15.75" x14ac:dyDescent="0.25">
      <c r="A35" s="54" t="s">
        <v>94</v>
      </c>
      <c r="B35" s="22"/>
      <c r="C35" s="20"/>
      <c r="D35" s="20"/>
      <c r="E35" s="20"/>
    </row>
    <row r="36" spans="1:7" ht="15.75" x14ac:dyDescent="0.25">
      <c r="A36" s="54" t="s">
        <v>95</v>
      </c>
      <c r="B36" s="22"/>
      <c r="C36" s="20"/>
      <c r="D36" s="20"/>
      <c r="E36" s="20"/>
    </row>
    <row r="37" spans="1:7" x14ac:dyDescent="0.25">
      <c r="A37" s="28" t="s">
        <v>76</v>
      </c>
      <c r="B37" s="22"/>
      <c r="C37" s="80">
        <f>C31+C32+C35</f>
        <v>0</v>
      </c>
      <c r="D37" s="80">
        <f>D31+D32+D35</f>
        <v>0</v>
      </c>
      <c r="E37" s="80">
        <f>E31+E32+E35</f>
        <v>0</v>
      </c>
    </row>
    <row r="38" spans="1:7" x14ac:dyDescent="0.25">
      <c r="A38" s="51"/>
      <c r="B38" s="52"/>
    </row>
    <row r="39" spans="1:7" x14ac:dyDescent="0.25">
      <c r="A39" s="51"/>
      <c r="B39" s="52"/>
    </row>
    <row r="40" spans="1:7" x14ac:dyDescent="0.25">
      <c r="A40" s="51"/>
      <c r="B40" s="52"/>
    </row>
    <row r="41" spans="1:7" x14ac:dyDescent="0.25">
      <c r="A41" s="51"/>
      <c r="B41" s="52"/>
    </row>
    <row r="42" spans="1:7" x14ac:dyDescent="0.25">
      <c r="A42" s="51"/>
      <c r="B42" s="52"/>
    </row>
    <row r="43" spans="1:7" x14ac:dyDescent="0.25">
      <c r="A43" s="51"/>
      <c r="B43" s="52"/>
    </row>
    <row r="44" spans="1:7" x14ac:dyDescent="0.25">
      <c r="A44" s="51"/>
      <c r="B44" s="52"/>
    </row>
    <row r="45" spans="1:7" x14ac:dyDescent="0.25">
      <c r="A45" s="51"/>
      <c r="B45" s="52"/>
    </row>
    <row r="46" spans="1:7" x14ac:dyDescent="0.25">
      <c r="A46" s="51"/>
      <c r="B46" s="52"/>
    </row>
    <row r="48" spans="1:7" x14ac:dyDescent="0.25">
      <c r="A48" s="4"/>
      <c r="B48" s="4"/>
      <c r="C48" s="4"/>
      <c r="D48" s="4"/>
      <c r="E48" s="4"/>
      <c r="F48" s="4"/>
      <c r="G48" s="4"/>
    </row>
    <row r="49" spans="1:8" x14ac:dyDescent="0.25">
      <c r="A49" s="34" t="s">
        <v>54</v>
      </c>
      <c r="B49" s="4"/>
      <c r="C49" s="4"/>
      <c r="D49" s="4"/>
      <c r="E49" s="4"/>
      <c r="F49" s="4"/>
      <c r="G49" s="4"/>
    </row>
    <row r="50" spans="1:8" ht="15.75" x14ac:dyDescent="0.25">
      <c r="A50" s="35" t="s">
        <v>57</v>
      </c>
      <c r="B50" s="4"/>
      <c r="C50" s="4"/>
      <c r="D50" s="4"/>
      <c r="E50" s="4"/>
      <c r="F50" s="4"/>
      <c r="G50" s="4"/>
    </row>
    <row r="51" spans="1:8" ht="15.75" x14ac:dyDescent="0.25">
      <c r="A51" s="35" t="s">
        <v>58</v>
      </c>
      <c r="B51" s="4"/>
      <c r="C51" s="4"/>
      <c r="D51" s="4"/>
      <c r="E51" s="4"/>
      <c r="F51" s="4"/>
      <c r="G51" s="4"/>
    </row>
    <row r="52" spans="1:8" ht="15.75" x14ac:dyDescent="0.25">
      <c r="A52" s="35" t="s">
        <v>59</v>
      </c>
      <c r="B52" s="4"/>
      <c r="C52" s="4"/>
      <c r="D52" s="4"/>
      <c r="E52" s="4"/>
      <c r="F52" s="4"/>
      <c r="G52" s="4"/>
    </row>
    <row r="53" spans="1:8" ht="15.75" x14ac:dyDescent="0.25">
      <c r="A53" s="35" t="s">
        <v>60</v>
      </c>
      <c r="B53" s="4"/>
      <c r="C53" s="4"/>
      <c r="D53" s="4"/>
      <c r="E53" s="4"/>
      <c r="F53" s="4"/>
      <c r="G53" s="4"/>
    </row>
    <row r="54" spans="1:8" ht="15.75" x14ac:dyDescent="0.25">
      <c r="A54" s="35" t="s">
        <v>61</v>
      </c>
      <c r="B54" s="4"/>
      <c r="C54" s="4"/>
      <c r="D54" s="4"/>
      <c r="E54" s="4"/>
      <c r="F54" s="4"/>
      <c r="G54" s="4"/>
    </row>
    <row r="55" spans="1:8" x14ac:dyDescent="0.25">
      <c r="A55" s="34" t="s">
        <v>55</v>
      </c>
      <c r="B55" s="4"/>
      <c r="C55" s="4"/>
      <c r="D55" s="4"/>
      <c r="E55" s="4"/>
      <c r="F55" s="4"/>
      <c r="G55" s="4"/>
    </row>
    <row r="56" spans="1:8" x14ac:dyDescent="0.25">
      <c r="A56" s="4"/>
      <c r="B56" s="4"/>
      <c r="C56" s="4"/>
      <c r="D56" s="4"/>
      <c r="E56" s="4"/>
      <c r="F56" s="4"/>
      <c r="G56" s="4"/>
    </row>
    <row r="57" spans="1:8" ht="45.75" customHeight="1" x14ac:dyDescent="0.25">
      <c r="A57" s="531" t="s">
        <v>62</v>
      </c>
      <c r="B57" s="532"/>
      <c r="C57" s="532"/>
      <c r="D57" s="532"/>
      <c r="E57" s="532"/>
      <c r="F57" s="532"/>
      <c r="G57" s="532"/>
      <c r="H57" s="532"/>
    </row>
    <row r="60" spans="1:8" ht="15.75" x14ac:dyDescent="0.25">
      <c r="A60" s="29" t="s">
        <v>64</v>
      </c>
    </row>
    <row r="61" spans="1:8" ht="15.75" x14ac:dyDescent="0.25">
      <c r="A61" s="35" t="s">
        <v>65</v>
      </c>
    </row>
    <row r="62" spans="1:8" ht="15.75" x14ac:dyDescent="0.25">
      <c r="A62" s="35" t="s">
        <v>66</v>
      </c>
    </row>
    <row r="63" spans="1:8" ht="15.75" x14ac:dyDescent="0.25">
      <c r="A63" s="35" t="s">
        <v>67</v>
      </c>
    </row>
    <row r="64" spans="1:8" x14ac:dyDescent="0.25">
      <c r="A64" s="34" t="s">
        <v>63</v>
      </c>
    </row>
    <row r="65" spans="1:1" ht="15.75" x14ac:dyDescent="0.25">
      <c r="A65" s="35" t="s">
        <v>68</v>
      </c>
    </row>
    <row r="67" spans="1:1" ht="15.75" x14ac:dyDescent="0.25">
      <c r="A67" s="49" t="s">
        <v>88</v>
      </c>
    </row>
    <row r="68" spans="1:1" ht="15.75" x14ac:dyDescent="0.25">
      <c r="A68" s="49" t="s">
        <v>89</v>
      </c>
    </row>
    <row r="69" spans="1:1" ht="15.75" x14ac:dyDescent="0.25">
      <c r="A69" s="50" t="s">
        <v>90</v>
      </c>
    </row>
    <row r="70" spans="1:1" ht="15.75" x14ac:dyDescent="0.25">
      <c r="A70" s="50" t="s">
        <v>91</v>
      </c>
    </row>
    <row r="71" spans="1:1" ht="15.75" x14ac:dyDescent="0.25">
      <c r="A71" s="50" t="s">
        <v>92</v>
      </c>
    </row>
    <row r="72" spans="1:1" ht="15.75" x14ac:dyDescent="0.25">
      <c r="A72" s="50" t="s">
        <v>93</v>
      </c>
    </row>
    <row r="73" spans="1:1" ht="15.75" x14ac:dyDescent="0.25">
      <c r="A73" s="50" t="s">
        <v>94</v>
      </c>
    </row>
    <row r="74" spans="1:1" ht="15.75" x14ac:dyDescent="0.25">
      <c r="A74" s="50" t="s">
        <v>95</v>
      </c>
    </row>
  </sheetData>
  <mergeCells count="4">
    <mergeCell ref="A3:H3"/>
    <mergeCell ref="A57:H57"/>
    <mergeCell ref="A2:H2"/>
    <mergeCell ref="A1:I1"/>
  </mergeCells>
  <phoneticPr fontId="0" type="noConversion"/>
  <hyperlinks>
    <hyperlink ref="A19" r:id="rId1" location="foot4" display="http://njt.hu/cgi_bin/njt_doc.cgi?docid=142896.245143 - foot4" xr:uid="{00000000-0004-0000-1000-000000000000}"/>
    <hyperlink ref="A49" r:id="rId2" location="foot4" display="http://njt.hu/cgi_bin/njt_doc.cgi?docid=142896.245143 - foot4" xr:uid="{00000000-0004-0000-1000-000001000000}"/>
    <hyperlink ref="A55" r:id="rId3" location="foot5" display="http://njt.hu/cgi_bin/njt_doc.cgi?docid=142896.245143 - foot5" xr:uid="{00000000-0004-0000-1000-000002000000}"/>
    <hyperlink ref="A64" r:id="rId4" location="foot53" display="http://njt.hu/cgi_bin/njt_doc.cgi?docid=139876.243471 - foot53" xr:uid="{00000000-0004-0000-1000-000003000000}"/>
  </hyperlink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M33"/>
  <sheetViews>
    <sheetView zoomScale="90" zoomScaleNormal="90" workbookViewId="0">
      <selection sqref="A1:M1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16.7109375" customWidth="1"/>
    <col min="7" max="7" width="17.140625" customWidth="1"/>
    <col min="8" max="8" width="15" customWidth="1"/>
    <col min="9" max="9" width="16.140625" customWidth="1"/>
    <col min="10" max="10" width="16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A1" s="495" t="s">
        <v>820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</row>
    <row r="2" spans="1:13" ht="30" customHeight="1" x14ac:dyDescent="0.25">
      <c r="A2" s="491" t="s">
        <v>802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</row>
    <row r="3" spans="1:13" ht="27" customHeight="1" x14ac:dyDescent="0.25">
      <c r="A3" s="493" t="s">
        <v>762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</row>
    <row r="4" spans="1:13" ht="16.5" customHeight="1" x14ac:dyDescent="0.25">
      <c r="A4" s="72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15.75" x14ac:dyDescent="0.25">
      <c r="A5" s="225" t="s">
        <v>577</v>
      </c>
    </row>
    <row r="6" spans="1:13" ht="61.5" customHeight="1" x14ac:dyDescent="0.3">
      <c r="A6" s="2" t="s">
        <v>230</v>
      </c>
      <c r="B6" s="3" t="s">
        <v>231</v>
      </c>
      <c r="C6" s="32" t="s">
        <v>46</v>
      </c>
      <c r="D6" s="32" t="s">
        <v>136</v>
      </c>
      <c r="E6" s="32" t="s">
        <v>137</v>
      </c>
      <c r="F6" s="32" t="s">
        <v>138</v>
      </c>
      <c r="G6" s="32" t="s">
        <v>139</v>
      </c>
      <c r="H6" s="32" t="s">
        <v>49</v>
      </c>
      <c r="I6" s="32" t="s">
        <v>49</v>
      </c>
      <c r="J6" s="32" t="s">
        <v>56</v>
      </c>
      <c r="K6" s="32" t="s">
        <v>47</v>
      </c>
      <c r="L6" s="32" t="s">
        <v>48</v>
      </c>
      <c r="M6" s="32" t="s">
        <v>50</v>
      </c>
    </row>
    <row r="7" spans="1:13" x14ac:dyDescent="0.25">
      <c r="A7" s="10" t="s">
        <v>333</v>
      </c>
      <c r="B7" s="6" t="s">
        <v>334</v>
      </c>
      <c r="C7" s="6"/>
      <c r="D7" s="6"/>
      <c r="E7" s="23"/>
      <c r="F7" s="23"/>
      <c r="G7" s="23"/>
      <c r="H7" s="23"/>
      <c r="I7" s="23"/>
      <c r="J7" s="23"/>
      <c r="K7" s="23"/>
      <c r="L7" s="23"/>
      <c r="M7" s="23"/>
    </row>
    <row r="8" spans="1:13" x14ac:dyDescent="0.25">
      <c r="A8" s="10"/>
      <c r="B8" s="6"/>
      <c r="C8" s="6"/>
      <c r="D8" s="6"/>
      <c r="E8" s="23"/>
      <c r="F8" s="23"/>
      <c r="G8" s="23"/>
      <c r="H8" s="23"/>
      <c r="I8" s="23"/>
      <c r="J8" s="23"/>
      <c r="K8" s="23"/>
      <c r="L8" s="23"/>
      <c r="M8" s="23"/>
    </row>
    <row r="9" spans="1:13" x14ac:dyDescent="0.25">
      <c r="A9" s="10"/>
      <c r="B9" s="6"/>
      <c r="C9" s="6"/>
      <c r="D9" s="6"/>
      <c r="E9" s="23"/>
      <c r="F9" s="23"/>
      <c r="G9" s="23"/>
      <c r="H9" s="23"/>
      <c r="I9" s="23"/>
      <c r="J9" s="23"/>
      <c r="K9" s="23"/>
      <c r="L9" s="23"/>
      <c r="M9" s="23"/>
    </row>
    <row r="10" spans="1:13" x14ac:dyDescent="0.25">
      <c r="A10" s="10" t="s">
        <v>583</v>
      </c>
      <c r="B10" s="6" t="s">
        <v>335</v>
      </c>
      <c r="C10" s="6"/>
      <c r="D10" s="6"/>
      <c r="E10" s="23"/>
      <c r="F10" s="23"/>
      <c r="G10" s="23"/>
      <c r="H10" s="23"/>
      <c r="I10" s="23"/>
      <c r="J10" s="23"/>
      <c r="K10" s="23"/>
      <c r="L10" s="23"/>
      <c r="M10" s="23"/>
    </row>
    <row r="11" spans="1:13" x14ac:dyDescent="0.25">
      <c r="A11" s="10"/>
      <c r="B11" s="6"/>
      <c r="C11" s="6"/>
      <c r="D11" s="6"/>
      <c r="E11" s="23"/>
      <c r="F11" s="23"/>
      <c r="G11" s="23"/>
      <c r="H11" s="23"/>
      <c r="I11" s="23"/>
      <c r="J11" s="23"/>
      <c r="K11" s="23"/>
      <c r="L11" s="23"/>
      <c r="M11" s="23"/>
    </row>
    <row r="12" spans="1:13" x14ac:dyDescent="0.25">
      <c r="A12" s="5"/>
      <c r="B12" s="6"/>
      <c r="C12" s="6"/>
      <c r="D12" s="6"/>
      <c r="E12" s="23"/>
      <c r="F12" s="23"/>
      <c r="G12" s="23"/>
      <c r="H12" s="23"/>
      <c r="I12" s="23"/>
      <c r="J12" s="23"/>
      <c r="K12" s="23"/>
      <c r="L12" s="23"/>
      <c r="M12" s="23"/>
    </row>
    <row r="13" spans="1:13" x14ac:dyDescent="0.25">
      <c r="A13" s="5"/>
      <c r="B13" s="6"/>
      <c r="C13" s="6"/>
      <c r="D13" s="6"/>
      <c r="E13" s="23"/>
      <c r="F13" s="23"/>
      <c r="G13" s="23"/>
      <c r="H13" s="23"/>
      <c r="I13" s="23"/>
      <c r="J13" s="23"/>
      <c r="K13" s="23"/>
      <c r="L13" s="23"/>
      <c r="M13" s="23"/>
    </row>
    <row r="14" spans="1:13" x14ac:dyDescent="0.25">
      <c r="A14" s="10" t="s">
        <v>338</v>
      </c>
      <c r="B14" s="6" t="s">
        <v>339</v>
      </c>
      <c r="C14" s="6"/>
      <c r="D14" s="6"/>
      <c r="E14" s="23"/>
      <c r="F14" s="23"/>
      <c r="G14" s="23"/>
      <c r="H14" s="23"/>
      <c r="I14" s="23"/>
      <c r="J14" s="23"/>
      <c r="K14" s="23"/>
      <c r="L14" s="23"/>
      <c r="M14" s="23"/>
    </row>
    <row r="15" spans="1:13" x14ac:dyDescent="0.25">
      <c r="A15" s="10"/>
      <c r="B15" s="6"/>
      <c r="C15" s="6"/>
      <c r="D15" s="6"/>
      <c r="E15" s="23"/>
      <c r="F15" s="23"/>
      <c r="G15" s="23"/>
      <c r="H15" s="23"/>
      <c r="I15" s="23"/>
      <c r="J15" s="23"/>
      <c r="K15" s="23"/>
      <c r="L15" s="23"/>
      <c r="M15" s="23"/>
    </row>
    <row r="16" spans="1:13" x14ac:dyDescent="0.25">
      <c r="A16" s="10"/>
      <c r="B16" s="6"/>
      <c r="C16" s="6"/>
      <c r="D16" s="6"/>
      <c r="E16" s="23"/>
      <c r="F16" s="23"/>
      <c r="G16" s="23"/>
      <c r="H16" s="23"/>
      <c r="I16" s="23"/>
      <c r="J16" s="23"/>
      <c r="K16" s="23"/>
      <c r="L16" s="23"/>
      <c r="M16" s="23"/>
    </row>
    <row r="17" spans="1:13" x14ac:dyDescent="0.25">
      <c r="A17" s="10" t="s">
        <v>340</v>
      </c>
      <c r="B17" s="6" t="s">
        <v>341</v>
      </c>
      <c r="C17" s="6"/>
      <c r="D17" s="6"/>
      <c r="E17" s="23"/>
      <c r="F17" s="23"/>
      <c r="G17" s="23"/>
      <c r="H17" s="23"/>
      <c r="I17" s="23"/>
      <c r="J17" s="23"/>
      <c r="K17" s="23"/>
      <c r="L17" s="23"/>
      <c r="M17" s="23"/>
    </row>
    <row r="18" spans="1:13" x14ac:dyDescent="0.25">
      <c r="A18" s="10"/>
      <c r="B18" s="6"/>
      <c r="C18" s="6"/>
      <c r="D18" s="6"/>
      <c r="E18" s="23"/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10"/>
      <c r="B19" s="6"/>
      <c r="C19" s="6"/>
      <c r="D19" s="6"/>
      <c r="E19" s="23"/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5" t="s">
        <v>342</v>
      </c>
      <c r="B20" s="6" t="s">
        <v>343</v>
      </c>
      <c r="C20" s="6"/>
      <c r="D20" s="6"/>
      <c r="E20" s="23"/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5" t="s">
        <v>344</v>
      </c>
      <c r="B21" s="6" t="s">
        <v>345</v>
      </c>
      <c r="C21" s="6"/>
      <c r="D21" s="6"/>
      <c r="E21" s="23"/>
      <c r="F21" s="23"/>
      <c r="G21" s="23"/>
      <c r="H21" s="23"/>
      <c r="I21" s="23"/>
      <c r="J21" s="23"/>
      <c r="K21" s="23"/>
      <c r="L21" s="23"/>
      <c r="M21" s="23"/>
    </row>
    <row r="22" spans="1:13" ht="15.75" x14ac:dyDescent="0.25">
      <c r="A22" s="61" t="s">
        <v>584</v>
      </c>
      <c r="B22" s="58" t="s">
        <v>346</v>
      </c>
      <c r="C22" s="58"/>
      <c r="D22" s="58"/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10" t="s">
        <v>347</v>
      </c>
      <c r="B23" s="6" t="s">
        <v>348</v>
      </c>
      <c r="C23" s="6"/>
      <c r="D23" s="6"/>
      <c r="E23" s="23"/>
      <c r="F23" s="23"/>
      <c r="G23" s="23"/>
      <c r="H23" s="23"/>
      <c r="I23" s="23"/>
      <c r="J23" s="23"/>
      <c r="K23" s="23"/>
      <c r="L23" s="23"/>
      <c r="M23" s="23"/>
    </row>
    <row r="24" spans="1:13" x14ac:dyDescent="0.25">
      <c r="A24" s="10"/>
      <c r="B24" s="6"/>
      <c r="C24" s="6"/>
      <c r="D24" s="6"/>
      <c r="E24" s="23"/>
      <c r="F24" s="23"/>
      <c r="G24" s="23"/>
      <c r="H24" s="23"/>
      <c r="I24" s="23"/>
      <c r="J24" s="23"/>
      <c r="K24" s="23"/>
      <c r="L24" s="23"/>
      <c r="M24" s="23"/>
    </row>
    <row r="25" spans="1:13" x14ac:dyDescent="0.25">
      <c r="A25" s="10"/>
      <c r="B25" s="6"/>
      <c r="C25" s="6"/>
      <c r="D25" s="6"/>
      <c r="E25" s="23"/>
      <c r="F25" s="23"/>
      <c r="G25" s="23"/>
      <c r="H25" s="23"/>
      <c r="I25" s="23"/>
      <c r="J25" s="23"/>
      <c r="K25" s="23"/>
      <c r="L25" s="23"/>
      <c r="M25" s="23"/>
    </row>
    <row r="26" spans="1:13" x14ac:dyDescent="0.25">
      <c r="A26" s="10" t="s">
        <v>349</v>
      </c>
      <c r="B26" s="6" t="s">
        <v>350</v>
      </c>
      <c r="C26" s="6"/>
      <c r="D26" s="6"/>
      <c r="E26" s="23"/>
      <c r="F26" s="23"/>
      <c r="G26" s="23"/>
      <c r="H26" s="23"/>
      <c r="I26" s="23"/>
      <c r="J26" s="23"/>
      <c r="K26" s="23"/>
      <c r="L26" s="23"/>
      <c r="M26" s="23"/>
    </row>
    <row r="27" spans="1:13" x14ac:dyDescent="0.25">
      <c r="A27" s="10"/>
      <c r="B27" s="6"/>
      <c r="C27" s="6"/>
      <c r="D27" s="6"/>
      <c r="E27" s="23"/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10"/>
      <c r="B28" s="6"/>
      <c r="C28" s="6"/>
      <c r="D28" s="6"/>
      <c r="E28" s="23"/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10" t="s">
        <v>351</v>
      </c>
      <c r="B29" s="6" t="s">
        <v>352</v>
      </c>
      <c r="C29" s="6"/>
      <c r="D29" s="6"/>
      <c r="E29" s="23"/>
      <c r="F29" s="23"/>
      <c r="G29" s="23"/>
      <c r="H29" s="23"/>
      <c r="I29" s="23"/>
      <c r="J29" s="23"/>
      <c r="K29" s="23"/>
      <c r="L29" s="23"/>
      <c r="M29" s="23"/>
    </row>
    <row r="30" spans="1:13" x14ac:dyDescent="0.25">
      <c r="A30" s="10"/>
      <c r="B30" s="6"/>
      <c r="C30" s="6"/>
      <c r="D30" s="6"/>
      <c r="E30" s="23"/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10"/>
      <c r="B31" s="6"/>
      <c r="C31" s="6"/>
      <c r="D31" s="6"/>
      <c r="E31" s="23"/>
      <c r="F31" s="23"/>
      <c r="G31" s="23"/>
      <c r="H31" s="23"/>
      <c r="I31" s="23"/>
      <c r="J31" s="23"/>
      <c r="K31" s="23"/>
      <c r="L31" s="23"/>
      <c r="M31" s="23"/>
    </row>
    <row r="32" spans="1:13" x14ac:dyDescent="0.25">
      <c r="A32" s="10" t="s">
        <v>353</v>
      </c>
      <c r="B32" s="6" t="s">
        <v>354</v>
      </c>
      <c r="C32" s="6"/>
      <c r="D32" s="6"/>
      <c r="E32" s="23"/>
      <c r="F32" s="23"/>
      <c r="G32" s="23"/>
      <c r="H32" s="23"/>
      <c r="I32" s="23"/>
      <c r="J32" s="23"/>
      <c r="K32" s="23"/>
      <c r="L32" s="23"/>
      <c r="M32" s="23"/>
    </row>
    <row r="33" spans="1:13" ht="15.75" x14ac:dyDescent="0.25">
      <c r="A33" s="61" t="s">
        <v>585</v>
      </c>
      <c r="B33" s="58" t="s">
        <v>355</v>
      </c>
      <c r="C33" s="58"/>
      <c r="D33" s="58"/>
      <c r="E33" s="62"/>
      <c r="F33" s="62"/>
      <c r="G33" s="62"/>
      <c r="H33" s="62"/>
      <c r="I33" s="62"/>
      <c r="J33" s="62"/>
      <c r="K33" s="62"/>
      <c r="L33" s="62"/>
      <c r="M33" s="62"/>
    </row>
  </sheetData>
  <mergeCells count="3">
    <mergeCell ref="A3:M3"/>
    <mergeCell ref="A2:M2"/>
    <mergeCell ref="A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H69"/>
  <sheetViews>
    <sheetView workbookViewId="0">
      <selection sqref="A1:H1"/>
    </sheetView>
  </sheetViews>
  <sheetFormatPr defaultRowHeight="15" x14ac:dyDescent="0.25"/>
  <cols>
    <col min="1" max="1" width="64.5703125" customWidth="1"/>
    <col min="2" max="2" width="11" customWidth="1"/>
    <col min="3" max="3" width="17.7109375" bestFit="1" customWidth="1"/>
    <col min="4" max="4" width="15.28515625" customWidth="1"/>
    <col min="5" max="5" width="20" bestFit="1" customWidth="1"/>
    <col min="6" max="6" width="12.140625" customWidth="1"/>
    <col min="7" max="7" width="20" bestFit="1" customWidth="1"/>
    <col min="8" max="8" width="12.85546875" customWidth="1"/>
  </cols>
  <sheetData>
    <row r="1" spans="1:8" x14ac:dyDescent="0.25">
      <c r="A1" s="495" t="s">
        <v>821</v>
      </c>
      <c r="B1" s="495"/>
      <c r="C1" s="495"/>
      <c r="D1" s="495"/>
      <c r="E1" s="495"/>
      <c r="F1" s="495"/>
      <c r="G1" s="495"/>
      <c r="H1" s="495"/>
    </row>
    <row r="2" spans="1:8" ht="22.5" customHeight="1" x14ac:dyDescent="0.25">
      <c r="A2" s="491" t="s">
        <v>802</v>
      </c>
      <c r="B2" s="494"/>
      <c r="C2" s="494"/>
      <c r="D2" s="494"/>
      <c r="E2" s="497"/>
      <c r="F2" s="497"/>
      <c r="G2" s="497"/>
      <c r="H2" s="497"/>
    </row>
    <row r="3" spans="1:8" ht="48.75" customHeight="1" x14ac:dyDescent="0.25">
      <c r="A3" s="493" t="s">
        <v>763</v>
      </c>
      <c r="B3" s="494"/>
      <c r="C3" s="494"/>
      <c r="D3" s="496"/>
      <c r="E3" s="497"/>
      <c r="F3" s="497"/>
      <c r="G3" s="497"/>
      <c r="H3" s="497"/>
    </row>
    <row r="4" spans="1:8" ht="21" customHeight="1" x14ac:dyDescent="0.25">
      <c r="A4" s="38"/>
      <c r="B4" s="39"/>
      <c r="C4" s="39"/>
    </row>
    <row r="5" spans="1:8" ht="51.75" x14ac:dyDescent="0.25">
      <c r="A5" s="204" t="s">
        <v>45</v>
      </c>
      <c r="B5" s="184" t="s">
        <v>231</v>
      </c>
      <c r="C5" s="193" t="s">
        <v>80</v>
      </c>
      <c r="D5" s="91" t="s">
        <v>81</v>
      </c>
      <c r="E5" s="194" t="s">
        <v>140</v>
      </c>
      <c r="F5" s="75" t="s">
        <v>141</v>
      </c>
      <c r="G5" s="193" t="s">
        <v>142</v>
      </c>
      <c r="H5" s="91" t="s">
        <v>143</v>
      </c>
    </row>
    <row r="6" spans="1:8" x14ac:dyDescent="0.25">
      <c r="A6" s="121" t="s">
        <v>593</v>
      </c>
      <c r="B6" s="136" t="s">
        <v>368</v>
      </c>
      <c r="C6" s="92"/>
      <c r="D6" s="177"/>
      <c r="E6" s="145"/>
      <c r="F6" s="154"/>
      <c r="G6" s="92"/>
      <c r="H6" s="177"/>
    </row>
    <row r="7" spans="1:8" x14ac:dyDescent="0.25">
      <c r="A7" s="228" t="s">
        <v>369</v>
      </c>
      <c r="B7" s="248" t="s">
        <v>368</v>
      </c>
      <c r="C7" s="92"/>
      <c r="D7" s="177"/>
      <c r="E7" s="145"/>
      <c r="F7" s="154"/>
      <c r="G7" s="92"/>
      <c r="H7" s="177"/>
    </row>
    <row r="8" spans="1:8" x14ac:dyDescent="0.25">
      <c r="A8" s="228" t="s">
        <v>370</v>
      </c>
      <c r="B8" s="248" t="s">
        <v>368</v>
      </c>
      <c r="C8" s="92"/>
      <c r="D8" s="177"/>
      <c r="E8" s="145"/>
      <c r="F8" s="154"/>
      <c r="G8" s="92"/>
      <c r="H8" s="177"/>
    </row>
    <row r="9" spans="1:8" ht="30" x14ac:dyDescent="0.25">
      <c r="A9" s="121" t="s">
        <v>371</v>
      </c>
      <c r="B9" s="136" t="s">
        <v>372</v>
      </c>
      <c r="C9" s="92"/>
      <c r="D9" s="177"/>
      <c r="E9" s="145"/>
      <c r="F9" s="154"/>
      <c r="G9" s="92"/>
      <c r="H9" s="177"/>
    </row>
    <row r="10" spans="1:8" x14ac:dyDescent="0.25">
      <c r="A10" s="121" t="s">
        <v>592</v>
      </c>
      <c r="B10" s="136" t="s">
        <v>373</v>
      </c>
      <c r="C10" s="92"/>
      <c r="D10" s="177"/>
      <c r="E10" s="145"/>
      <c r="F10" s="154"/>
      <c r="G10" s="92"/>
      <c r="H10" s="177"/>
    </row>
    <row r="11" spans="1:8" x14ac:dyDescent="0.25">
      <c r="A11" s="228" t="s">
        <v>369</v>
      </c>
      <c r="B11" s="248" t="s">
        <v>373</v>
      </c>
      <c r="C11" s="92"/>
      <c r="D11" s="177"/>
      <c r="E11" s="145"/>
      <c r="F11" s="154"/>
      <c r="G11" s="92"/>
      <c r="H11" s="177"/>
    </row>
    <row r="12" spans="1:8" x14ac:dyDescent="0.25">
      <c r="A12" s="228" t="s">
        <v>370</v>
      </c>
      <c r="B12" s="248" t="s">
        <v>374</v>
      </c>
      <c r="C12" s="92"/>
      <c r="D12" s="177"/>
      <c r="E12" s="145"/>
      <c r="F12" s="154"/>
      <c r="G12" s="92"/>
      <c r="H12" s="177"/>
    </row>
    <row r="13" spans="1:8" x14ac:dyDescent="0.25">
      <c r="A13" s="243" t="s">
        <v>591</v>
      </c>
      <c r="B13" s="137" t="s">
        <v>375</v>
      </c>
      <c r="C13" s="92"/>
      <c r="D13" s="177"/>
      <c r="E13" s="145"/>
      <c r="F13" s="154"/>
      <c r="G13" s="92"/>
      <c r="H13" s="177"/>
    </row>
    <row r="14" spans="1:8" x14ac:dyDescent="0.25">
      <c r="A14" s="122" t="s">
        <v>596</v>
      </c>
      <c r="B14" s="136" t="s">
        <v>376</v>
      </c>
      <c r="C14" s="92"/>
      <c r="D14" s="177"/>
      <c r="E14" s="145"/>
      <c r="F14" s="154"/>
      <c r="G14" s="92"/>
      <c r="H14" s="177"/>
    </row>
    <row r="15" spans="1:8" x14ac:dyDescent="0.25">
      <c r="A15" s="228" t="s">
        <v>377</v>
      </c>
      <c r="B15" s="248" t="s">
        <v>376</v>
      </c>
      <c r="C15" s="92"/>
      <c r="D15" s="177"/>
      <c r="E15" s="145"/>
      <c r="F15" s="154"/>
      <c r="G15" s="92"/>
      <c r="H15" s="177"/>
    </row>
    <row r="16" spans="1:8" x14ac:dyDescent="0.25">
      <c r="A16" s="228" t="s">
        <v>378</v>
      </c>
      <c r="B16" s="248" t="s">
        <v>376</v>
      </c>
      <c r="C16" s="92"/>
      <c r="D16" s="177"/>
      <c r="E16" s="145"/>
      <c r="F16" s="154"/>
      <c r="G16" s="92"/>
      <c r="H16" s="177"/>
    </row>
    <row r="17" spans="1:8" x14ac:dyDescent="0.25">
      <c r="A17" s="122" t="s">
        <v>597</v>
      </c>
      <c r="B17" s="136" t="s">
        <v>379</v>
      </c>
      <c r="C17" s="92"/>
      <c r="D17" s="177"/>
      <c r="E17" s="145"/>
      <c r="F17" s="154"/>
      <c r="G17" s="92"/>
      <c r="H17" s="177"/>
    </row>
    <row r="18" spans="1:8" x14ac:dyDescent="0.25">
      <c r="A18" s="228" t="s">
        <v>370</v>
      </c>
      <c r="B18" s="248" t="s">
        <v>379</v>
      </c>
      <c r="C18" s="92"/>
      <c r="D18" s="177"/>
      <c r="E18" s="145"/>
      <c r="F18" s="154"/>
      <c r="G18" s="92"/>
      <c r="H18" s="177"/>
    </row>
    <row r="19" spans="1:8" x14ac:dyDescent="0.25">
      <c r="A19" s="108" t="s">
        <v>380</v>
      </c>
      <c r="B19" s="136" t="s">
        <v>381</v>
      </c>
      <c r="C19" s="92"/>
      <c r="D19" s="177"/>
      <c r="E19" s="145"/>
      <c r="F19" s="154"/>
      <c r="G19" s="92"/>
      <c r="H19" s="177"/>
    </row>
    <row r="20" spans="1:8" x14ac:dyDescent="0.25">
      <c r="A20" s="108" t="s">
        <v>598</v>
      </c>
      <c r="B20" s="136" t="s">
        <v>382</v>
      </c>
      <c r="C20" s="92"/>
      <c r="D20" s="177"/>
      <c r="E20" s="145"/>
      <c r="F20" s="154"/>
      <c r="G20" s="92"/>
      <c r="H20" s="177"/>
    </row>
    <row r="21" spans="1:8" x14ac:dyDescent="0.25">
      <c r="A21" s="228" t="s">
        <v>378</v>
      </c>
      <c r="B21" s="248" t="s">
        <v>382</v>
      </c>
      <c r="C21" s="92"/>
      <c r="D21" s="177"/>
      <c r="E21" s="145"/>
      <c r="F21" s="154"/>
      <c r="G21" s="92"/>
      <c r="H21" s="177"/>
    </row>
    <row r="22" spans="1:8" x14ac:dyDescent="0.25">
      <c r="A22" s="228" t="s">
        <v>370</v>
      </c>
      <c r="B22" s="248" t="s">
        <v>382</v>
      </c>
      <c r="C22" s="92"/>
      <c r="D22" s="177"/>
      <c r="E22" s="145"/>
      <c r="F22" s="154"/>
      <c r="G22" s="92"/>
      <c r="H22" s="177"/>
    </row>
    <row r="23" spans="1:8" x14ac:dyDescent="0.25">
      <c r="A23" s="244" t="s">
        <v>594</v>
      </c>
      <c r="B23" s="137" t="s">
        <v>383</v>
      </c>
      <c r="C23" s="92"/>
      <c r="D23" s="177"/>
      <c r="E23" s="145"/>
      <c r="F23" s="154"/>
      <c r="G23" s="92"/>
      <c r="H23" s="177"/>
    </row>
    <row r="24" spans="1:8" x14ac:dyDescent="0.25">
      <c r="A24" s="122" t="s">
        <v>384</v>
      </c>
      <c r="B24" s="136" t="s">
        <v>385</v>
      </c>
      <c r="C24" s="92"/>
      <c r="D24" s="177"/>
      <c r="E24" s="145"/>
      <c r="F24" s="154"/>
      <c r="G24" s="92"/>
      <c r="H24" s="177"/>
    </row>
    <row r="25" spans="1:8" x14ac:dyDescent="0.25">
      <c r="A25" s="122" t="s">
        <v>386</v>
      </c>
      <c r="B25" s="136" t="s">
        <v>387</v>
      </c>
      <c r="C25" s="310">
        <v>1265953</v>
      </c>
      <c r="D25" s="312">
        <v>0</v>
      </c>
      <c r="E25" s="335">
        <v>1265953</v>
      </c>
      <c r="F25" s="414">
        <v>0</v>
      </c>
      <c r="G25" s="310">
        <v>1265953</v>
      </c>
      <c r="H25" s="177">
        <v>0</v>
      </c>
    </row>
    <row r="26" spans="1:8" x14ac:dyDescent="0.25">
      <c r="A26" s="122" t="s">
        <v>390</v>
      </c>
      <c r="B26" s="136" t="s">
        <v>391</v>
      </c>
      <c r="C26" s="92"/>
      <c r="D26" s="177"/>
      <c r="E26" s="145"/>
      <c r="F26" s="154"/>
      <c r="G26" s="92"/>
      <c r="H26" s="177"/>
    </row>
    <row r="27" spans="1:8" x14ac:dyDescent="0.25">
      <c r="A27" s="122" t="s">
        <v>392</v>
      </c>
      <c r="B27" s="136" t="s">
        <v>393</v>
      </c>
      <c r="C27" s="92"/>
      <c r="D27" s="177"/>
      <c r="E27" s="145"/>
      <c r="F27" s="154"/>
      <c r="G27" s="92"/>
      <c r="H27" s="177"/>
    </row>
    <row r="28" spans="1:8" x14ac:dyDescent="0.25">
      <c r="A28" s="122" t="s">
        <v>394</v>
      </c>
      <c r="B28" s="136" t="s">
        <v>395</v>
      </c>
      <c r="C28" s="92"/>
      <c r="D28" s="177"/>
      <c r="E28" s="145"/>
      <c r="F28" s="154"/>
      <c r="G28" s="92"/>
      <c r="H28" s="177"/>
    </row>
    <row r="29" spans="1:8" x14ac:dyDescent="0.25">
      <c r="A29" s="245" t="s">
        <v>595</v>
      </c>
      <c r="B29" s="249" t="s">
        <v>396</v>
      </c>
      <c r="C29" s="451">
        <f>SUM(C25)</f>
        <v>1265953</v>
      </c>
      <c r="D29" s="451">
        <f t="shared" ref="D29:H29" si="0">SUM(D25)</f>
        <v>0</v>
      </c>
      <c r="E29" s="451">
        <f t="shared" si="0"/>
        <v>1265953</v>
      </c>
      <c r="F29" s="451">
        <f t="shared" si="0"/>
        <v>0</v>
      </c>
      <c r="G29" s="451">
        <f t="shared" si="0"/>
        <v>1265953</v>
      </c>
      <c r="H29" s="451">
        <f t="shared" si="0"/>
        <v>0</v>
      </c>
    </row>
    <row r="30" spans="1:8" x14ac:dyDescent="0.25">
      <c r="A30" s="122" t="s">
        <v>397</v>
      </c>
      <c r="B30" s="136" t="s">
        <v>398</v>
      </c>
      <c r="C30" s="210"/>
      <c r="D30" s="211"/>
      <c r="E30" s="207"/>
      <c r="F30" s="208"/>
      <c r="G30" s="210"/>
      <c r="H30" s="211"/>
    </row>
    <row r="31" spans="1:8" x14ac:dyDescent="0.25">
      <c r="A31" s="121" t="s">
        <v>399</v>
      </c>
      <c r="B31" s="136" t="s">
        <v>400</v>
      </c>
      <c r="C31" s="210"/>
      <c r="D31" s="211"/>
      <c r="E31" s="207"/>
      <c r="F31" s="208"/>
      <c r="G31" s="210"/>
      <c r="H31" s="211"/>
    </row>
    <row r="32" spans="1:8" x14ac:dyDescent="0.25">
      <c r="A32" s="122" t="s">
        <v>599</v>
      </c>
      <c r="B32" s="136" t="s">
        <v>401</v>
      </c>
      <c r="C32" s="210"/>
      <c r="D32" s="211"/>
      <c r="E32" s="207"/>
      <c r="F32" s="208"/>
      <c r="G32" s="210"/>
      <c r="H32" s="211"/>
    </row>
    <row r="33" spans="1:8" x14ac:dyDescent="0.25">
      <c r="A33" s="228" t="s">
        <v>370</v>
      </c>
      <c r="B33" s="248" t="s">
        <v>401</v>
      </c>
      <c r="C33" s="210"/>
      <c r="D33" s="211"/>
      <c r="E33" s="207"/>
      <c r="F33" s="208"/>
      <c r="G33" s="210"/>
      <c r="H33" s="211"/>
    </row>
    <row r="34" spans="1:8" x14ac:dyDescent="0.25">
      <c r="A34" s="122" t="s">
        <v>600</v>
      </c>
      <c r="B34" s="136" t="s">
        <v>402</v>
      </c>
      <c r="C34" s="210"/>
      <c r="D34" s="211"/>
      <c r="E34" s="207"/>
      <c r="F34" s="208"/>
      <c r="G34" s="210"/>
      <c r="H34" s="211"/>
    </row>
    <row r="35" spans="1:8" x14ac:dyDescent="0.25">
      <c r="A35" s="228" t="s">
        <v>403</v>
      </c>
      <c r="B35" s="248" t="s">
        <v>402</v>
      </c>
      <c r="C35" s="210"/>
      <c r="D35" s="211"/>
      <c r="E35" s="207"/>
      <c r="F35" s="208"/>
      <c r="G35" s="210"/>
      <c r="H35" s="211"/>
    </row>
    <row r="36" spans="1:8" x14ac:dyDescent="0.25">
      <c r="A36" s="228" t="s">
        <v>404</v>
      </c>
      <c r="B36" s="248" t="s">
        <v>402</v>
      </c>
      <c r="C36" s="210"/>
      <c r="D36" s="211"/>
      <c r="E36" s="207"/>
      <c r="F36" s="208"/>
      <c r="G36" s="210"/>
      <c r="H36" s="211"/>
    </row>
    <row r="37" spans="1:8" x14ac:dyDescent="0.25">
      <c r="A37" s="228" t="s">
        <v>405</v>
      </c>
      <c r="B37" s="248" t="s">
        <v>402</v>
      </c>
      <c r="C37" s="210"/>
      <c r="D37" s="211"/>
      <c r="E37" s="207"/>
      <c r="F37" s="208"/>
      <c r="G37" s="210"/>
      <c r="H37" s="211"/>
    </row>
    <row r="38" spans="1:8" x14ac:dyDescent="0.25">
      <c r="A38" s="228" t="s">
        <v>370</v>
      </c>
      <c r="B38" s="248" t="s">
        <v>402</v>
      </c>
      <c r="C38" s="210"/>
      <c r="D38" s="211"/>
      <c r="E38" s="207"/>
      <c r="F38" s="208"/>
      <c r="G38" s="210"/>
      <c r="H38" s="211"/>
    </row>
    <row r="39" spans="1:8" x14ac:dyDescent="0.25">
      <c r="A39" s="245" t="s">
        <v>601</v>
      </c>
      <c r="B39" s="249" t="s">
        <v>406</v>
      </c>
      <c r="C39" s="234"/>
      <c r="D39" s="235"/>
      <c r="E39" s="231"/>
      <c r="F39" s="241"/>
      <c r="G39" s="234"/>
      <c r="H39" s="235"/>
    </row>
    <row r="40" spans="1:8" x14ac:dyDescent="0.25">
      <c r="B40" s="250"/>
      <c r="C40" s="236"/>
      <c r="D40" s="237"/>
      <c r="E40" s="188"/>
      <c r="F40" s="188"/>
      <c r="G40" s="236"/>
      <c r="H40" s="237"/>
    </row>
    <row r="41" spans="1:8" x14ac:dyDescent="0.25">
      <c r="B41" s="250"/>
      <c r="C41" s="236"/>
      <c r="D41" s="237"/>
      <c r="E41" s="188"/>
      <c r="F41" s="188"/>
      <c r="G41" s="236"/>
      <c r="H41" s="237"/>
    </row>
    <row r="42" spans="1:8" ht="51.75" x14ac:dyDescent="0.25">
      <c r="A42" s="204" t="s">
        <v>45</v>
      </c>
      <c r="B42" s="184" t="s">
        <v>231</v>
      </c>
      <c r="C42" s="238" t="s">
        <v>80</v>
      </c>
      <c r="D42" s="212" t="s">
        <v>81</v>
      </c>
      <c r="E42" s="232" t="s">
        <v>140</v>
      </c>
      <c r="F42" s="203" t="s">
        <v>141</v>
      </c>
      <c r="G42" s="238" t="s">
        <v>142</v>
      </c>
      <c r="H42" s="212" t="s">
        <v>143</v>
      </c>
    </row>
    <row r="43" spans="1:8" x14ac:dyDescent="0.25">
      <c r="A43" s="122" t="s">
        <v>665</v>
      </c>
      <c r="B43" s="136" t="s">
        <v>496</v>
      </c>
      <c r="C43" s="92"/>
      <c r="D43" s="177"/>
      <c r="E43" s="145"/>
      <c r="F43" s="154"/>
      <c r="G43" s="92"/>
      <c r="H43" s="177"/>
    </row>
    <row r="44" spans="1:8" x14ac:dyDescent="0.25">
      <c r="A44" s="229" t="s">
        <v>369</v>
      </c>
      <c r="B44" s="251" t="s">
        <v>496</v>
      </c>
      <c r="C44" s="92"/>
      <c r="D44" s="177"/>
      <c r="E44" s="145"/>
      <c r="F44" s="154"/>
      <c r="G44" s="92"/>
      <c r="H44" s="177"/>
    </row>
    <row r="45" spans="1:8" ht="30" x14ac:dyDescent="0.25">
      <c r="A45" s="121" t="s">
        <v>497</v>
      </c>
      <c r="B45" s="136" t="s">
        <v>498</v>
      </c>
      <c r="C45" s="92"/>
      <c r="D45" s="177"/>
      <c r="E45" s="145"/>
      <c r="F45" s="154"/>
      <c r="G45" s="92"/>
      <c r="H45" s="177"/>
    </row>
    <row r="46" spans="1:8" x14ac:dyDescent="0.25">
      <c r="A46" s="122" t="s">
        <v>706</v>
      </c>
      <c r="B46" s="136" t="s">
        <v>499</v>
      </c>
      <c r="C46" s="92"/>
      <c r="D46" s="177"/>
      <c r="E46" s="145"/>
      <c r="F46" s="154"/>
      <c r="G46" s="92"/>
      <c r="H46" s="177"/>
    </row>
    <row r="47" spans="1:8" x14ac:dyDescent="0.25">
      <c r="A47" s="229" t="s">
        <v>369</v>
      </c>
      <c r="B47" s="251" t="s">
        <v>499</v>
      </c>
      <c r="C47" s="92"/>
      <c r="D47" s="177"/>
      <c r="E47" s="145"/>
      <c r="F47" s="154"/>
      <c r="G47" s="92"/>
      <c r="H47" s="177"/>
    </row>
    <row r="48" spans="1:8" x14ac:dyDescent="0.25">
      <c r="A48" s="243" t="s">
        <v>685</v>
      </c>
      <c r="B48" s="137" t="s">
        <v>500</v>
      </c>
      <c r="C48" s="92"/>
      <c r="D48" s="177"/>
      <c r="E48" s="145"/>
      <c r="F48" s="154"/>
      <c r="G48" s="92"/>
      <c r="H48" s="177"/>
    </row>
    <row r="49" spans="1:8" x14ac:dyDescent="0.25">
      <c r="A49" s="121" t="s">
        <v>707</v>
      </c>
      <c r="B49" s="136" t="s">
        <v>501</v>
      </c>
      <c r="C49" s="92"/>
      <c r="D49" s="177"/>
      <c r="E49" s="145"/>
      <c r="F49" s="154"/>
      <c r="G49" s="92"/>
      <c r="H49" s="177"/>
    </row>
    <row r="50" spans="1:8" x14ac:dyDescent="0.25">
      <c r="A50" s="229" t="s">
        <v>377</v>
      </c>
      <c r="B50" s="251" t="s">
        <v>501</v>
      </c>
      <c r="C50" s="92"/>
      <c r="D50" s="177"/>
      <c r="E50" s="145"/>
      <c r="F50" s="154"/>
      <c r="G50" s="92"/>
      <c r="H50" s="177"/>
    </row>
    <row r="51" spans="1:8" x14ac:dyDescent="0.25">
      <c r="A51" s="122" t="s">
        <v>502</v>
      </c>
      <c r="B51" s="136" t="s">
        <v>503</v>
      </c>
      <c r="C51" s="92"/>
      <c r="D51" s="177"/>
      <c r="E51" s="145"/>
      <c r="F51" s="154"/>
      <c r="G51" s="92"/>
      <c r="H51" s="177"/>
    </row>
    <row r="52" spans="1:8" x14ac:dyDescent="0.25">
      <c r="A52" s="108" t="s">
        <v>708</v>
      </c>
      <c r="B52" s="136" t="s">
        <v>504</v>
      </c>
      <c r="C52" s="92"/>
      <c r="D52" s="177"/>
      <c r="E52" s="145"/>
      <c r="F52" s="154"/>
      <c r="G52" s="92"/>
      <c r="H52" s="177"/>
    </row>
    <row r="53" spans="1:8" x14ac:dyDescent="0.25">
      <c r="A53" s="229" t="s">
        <v>378</v>
      </c>
      <c r="B53" s="251" t="s">
        <v>504</v>
      </c>
      <c r="C53" s="92"/>
      <c r="D53" s="177"/>
      <c r="E53" s="145"/>
      <c r="F53" s="154"/>
      <c r="G53" s="92"/>
      <c r="H53" s="177"/>
    </row>
    <row r="54" spans="1:8" x14ac:dyDescent="0.25">
      <c r="A54" s="122" t="s">
        <v>505</v>
      </c>
      <c r="B54" s="136" t="s">
        <v>506</v>
      </c>
      <c r="C54" s="92"/>
      <c r="D54" s="177"/>
      <c r="E54" s="145"/>
      <c r="F54" s="154"/>
      <c r="G54" s="92"/>
      <c r="H54" s="177"/>
    </row>
    <row r="55" spans="1:8" x14ac:dyDescent="0.25">
      <c r="A55" s="244" t="s">
        <v>686</v>
      </c>
      <c r="B55" s="137" t="s">
        <v>507</v>
      </c>
      <c r="C55" s="92"/>
      <c r="D55" s="177"/>
      <c r="E55" s="145"/>
      <c r="F55" s="154"/>
      <c r="G55" s="92"/>
      <c r="H55" s="177"/>
    </row>
    <row r="56" spans="1:8" x14ac:dyDescent="0.25">
      <c r="A56" s="244" t="s">
        <v>511</v>
      </c>
      <c r="B56" s="137" t="s">
        <v>512</v>
      </c>
      <c r="C56" s="310">
        <v>0</v>
      </c>
      <c r="D56" s="312">
        <v>0</v>
      </c>
      <c r="E56" s="335">
        <v>0</v>
      </c>
      <c r="F56" s="414">
        <v>0</v>
      </c>
      <c r="G56" s="310">
        <v>1678765</v>
      </c>
      <c r="H56" s="312">
        <v>0</v>
      </c>
    </row>
    <row r="57" spans="1:8" x14ac:dyDescent="0.25">
      <c r="A57" s="244" t="s">
        <v>513</v>
      </c>
      <c r="B57" s="137" t="s">
        <v>514</v>
      </c>
      <c r="C57" s="92"/>
      <c r="D57" s="177"/>
      <c r="E57" s="145"/>
      <c r="F57" s="154"/>
      <c r="G57" s="92"/>
      <c r="H57" s="177"/>
    </row>
    <row r="58" spans="1:8" x14ac:dyDescent="0.25">
      <c r="A58" s="244" t="s">
        <v>517</v>
      </c>
      <c r="B58" s="137" t="s">
        <v>518</v>
      </c>
      <c r="C58" s="92"/>
      <c r="D58" s="177"/>
      <c r="E58" s="145"/>
      <c r="F58" s="154"/>
      <c r="G58" s="92"/>
      <c r="H58" s="177"/>
    </row>
    <row r="59" spans="1:8" x14ac:dyDescent="0.25">
      <c r="A59" s="243" t="s">
        <v>69</v>
      </c>
      <c r="B59" s="137" t="s">
        <v>519</v>
      </c>
      <c r="C59" s="92"/>
      <c r="D59" s="177"/>
      <c r="E59" s="145"/>
      <c r="F59" s="154"/>
      <c r="G59" s="92"/>
      <c r="H59" s="177"/>
    </row>
    <row r="60" spans="1:8" x14ac:dyDescent="0.25">
      <c r="A60" s="109" t="s">
        <v>520</v>
      </c>
      <c r="B60" s="137" t="s">
        <v>519</v>
      </c>
      <c r="C60" s="92"/>
      <c r="D60" s="177"/>
      <c r="E60" s="145"/>
      <c r="F60" s="154"/>
      <c r="G60" s="92"/>
      <c r="H60" s="177"/>
    </row>
    <row r="61" spans="1:8" x14ac:dyDescent="0.25">
      <c r="A61" s="246" t="s">
        <v>688</v>
      </c>
      <c r="B61" s="252" t="s">
        <v>521</v>
      </c>
      <c r="C61" s="452">
        <f>SUM(C48+C55+C56+C57+C58+C59+C60)</f>
        <v>0</v>
      </c>
      <c r="D61" s="452">
        <f t="shared" ref="D61:H61" si="1">SUM(D48+D55+D56+D57+D58+D59+D60)</f>
        <v>0</v>
      </c>
      <c r="E61" s="452">
        <f t="shared" si="1"/>
        <v>0</v>
      </c>
      <c r="F61" s="452">
        <f t="shared" si="1"/>
        <v>0</v>
      </c>
      <c r="G61" s="452">
        <f t="shared" si="1"/>
        <v>1678765</v>
      </c>
      <c r="H61" s="452">
        <f t="shared" si="1"/>
        <v>0</v>
      </c>
    </row>
    <row r="62" spans="1:8" x14ac:dyDescent="0.25">
      <c r="A62" s="121" t="s">
        <v>522</v>
      </c>
      <c r="B62" s="136" t="s">
        <v>523</v>
      </c>
      <c r="C62" s="210"/>
      <c r="D62" s="211"/>
      <c r="E62" s="207"/>
      <c r="F62" s="208"/>
      <c r="G62" s="210"/>
      <c r="H62" s="211"/>
    </row>
    <row r="63" spans="1:8" x14ac:dyDescent="0.25">
      <c r="A63" s="108" t="s">
        <v>524</v>
      </c>
      <c r="B63" s="136" t="s">
        <v>525</v>
      </c>
      <c r="C63" s="210"/>
      <c r="D63" s="211"/>
      <c r="E63" s="207"/>
      <c r="F63" s="208"/>
      <c r="G63" s="210"/>
      <c r="H63" s="211"/>
    </row>
    <row r="64" spans="1:8" x14ac:dyDescent="0.25">
      <c r="A64" s="122" t="s">
        <v>526</v>
      </c>
      <c r="B64" s="136" t="s">
        <v>527</v>
      </c>
      <c r="C64" s="210"/>
      <c r="D64" s="211"/>
      <c r="E64" s="207"/>
      <c r="F64" s="208"/>
      <c r="G64" s="210"/>
      <c r="H64" s="211"/>
    </row>
    <row r="65" spans="1:8" x14ac:dyDescent="0.25">
      <c r="A65" s="122" t="s">
        <v>670</v>
      </c>
      <c r="B65" s="136" t="s">
        <v>528</v>
      </c>
      <c r="C65" s="210"/>
      <c r="D65" s="211"/>
      <c r="E65" s="207"/>
      <c r="F65" s="208"/>
      <c r="G65" s="210"/>
      <c r="H65" s="211"/>
    </row>
    <row r="66" spans="1:8" x14ac:dyDescent="0.25">
      <c r="A66" s="229" t="s">
        <v>403</v>
      </c>
      <c r="B66" s="251" t="s">
        <v>528</v>
      </c>
      <c r="C66" s="210"/>
      <c r="D66" s="211"/>
      <c r="E66" s="207"/>
      <c r="F66" s="208"/>
      <c r="G66" s="210"/>
      <c r="H66" s="211"/>
    </row>
    <row r="67" spans="1:8" x14ac:dyDescent="0.25">
      <c r="A67" s="229" t="s">
        <v>404</v>
      </c>
      <c r="B67" s="251" t="s">
        <v>528</v>
      </c>
      <c r="C67" s="210"/>
      <c r="D67" s="211"/>
      <c r="E67" s="207"/>
      <c r="F67" s="208"/>
      <c r="G67" s="210"/>
      <c r="H67" s="211"/>
    </row>
    <row r="68" spans="1:8" x14ac:dyDescent="0.25">
      <c r="A68" s="230" t="s">
        <v>405</v>
      </c>
      <c r="B68" s="253" t="s">
        <v>528</v>
      </c>
      <c r="C68" s="210"/>
      <c r="D68" s="211"/>
      <c r="E68" s="207"/>
      <c r="F68" s="208"/>
      <c r="G68" s="210"/>
      <c r="H68" s="211"/>
    </row>
    <row r="69" spans="1:8" x14ac:dyDescent="0.25">
      <c r="A69" s="247" t="s">
        <v>689</v>
      </c>
      <c r="B69" s="252" t="s">
        <v>529</v>
      </c>
      <c r="C69" s="239"/>
      <c r="D69" s="240"/>
      <c r="E69" s="233"/>
      <c r="F69" s="242"/>
      <c r="G69" s="239"/>
      <c r="H69" s="240"/>
    </row>
  </sheetData>
  <mergeCells count="3">
    <mergeCell ref="A2:H2"/>
    <mergeCell ref="A3:H3"/>
    <mergeCell ref="A1:H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J99"/>
  <sheetViews>
    <sheetView zoomScale="80" zoomScaleNormal="80" workbookViewId="0">
      <selection sqref="A1:E1"/>
    </sheetView>
  </sheetViews>
  <sheetFormatPr defaultRowHeight="15" x14ac:dyDescent="0.25"/>
  <cols>
    <col min="1" max="1" width="92.5703125" customWidth="1"/>
    <col min="3" max="3" width="23" bestFit="1" customWidth="1"/>
    <col min="4" max="5" width="22.7109375" bestFit="1" customWidth="1"/>
  </cols>
  <sheetData>
    <row r="1" spans="1:7" x14ac:dyDescent="0.25">
      <c r="A1" s="495" t="s">
        <v>804</v>
      </c>
      <c r="B1" s="495"/>
      <c r="C1" s="495"/>
      <c r="D1" s="495"/>
      <c r="E1" s="495"/>
    </row>
    <row r="2" spans="1:7" ht="24" customHeight="1" x14ac:dyDescent="0.25">
      <c r="A2" s="491" t="s">
        <v>802</v>
      </c>
      <c r="B2" s="492"/>
      <c r="C2" s="492"/>
      <c r="D2" s="492"/>
      <c r="E2" s="492"/>
    </row>
    <row r="3" spans="1:7" ht="24" customHeight="1" x14ac:dyDescent="0.25">
      <c r="A3" s="493" t="s">
        <v>753</v>
      </c>
      <c r="B3" s="494"/>
      <c r="C3" s="494"/>
      <c r="D3" s="494"/>
      <c r="E3" s="494"/>
      <c r="G3" s="46"/>
    </row>
    <row r="4" spans="1:7" ht="18" x14ac:dyDescent="0.25">
      <c r="A4" s="73"/>
    </row>
    <row r="5" spans="1:7" x14ac:dyDescent="0.25">
      <c r="A5" s="57" t="s">
        <v>72</v>
      </c>
    </row>
    <row r="6" spans="1:7" ht="25.5" x14ac:dyDescent="0.25">
      <c r="A6" s="183" t="s">
        <v>230</v>
      </c>
      <c r="B6" s="184" t="s">
        <v>86</v>
      </c>
      <c r="C6" s="90" t="s">
        <v>77</v>
      </c>
      <c r="D6" s="3" t="s">
        <v>98</v>
      </c>
      <c r="E6" s="91" t="s">
        <v>99</v>
      </c>
    </row>
    <row r="7" spans="1:7" ht="15" customHeight="1" x14ac:dyDescent="0.25">
      <c r="A7" s="114" t="s">
        <v>410</v>
      </c>
      <c r="B7" s="148" t="s">
        <v>411</v>
      </c>
      <c r="C7" s="310">
        <f>SUM('2A. melléklet'!C7+'2B. melléklet'!C7)</f>
        <v>13368394</v>
      </c>
      <c r="D7" s="310">
        <f>SUM('2A. melléklet'!D7+'2B. melléklet'!D7)</f>
        <v>13368394</v>
      </c>
      <c r="E7" s="310">
        <f>SUM('2A. melléklet'!E7+'2B. melléklet'!E7)</f>
        <v>13368394</v>
      </c>
    </row>
    <row r="8" spans="1:7" ht="15" customHeight="1" x14ac:dyDescent="0.25">
      <c r="A8" s="81" t="s">
        <v>412</v>
      </c>
      <c r="B8" s="148" t="s">
        <v>413</v>
      </c>
      <c r="C8" s="310">
        <f>SUM('2A. melléklet'!C8+'2B. melléklet'!C8)</f>
        <v>13356868</v>
      </c>
      <c r="D8" s="310">
        <f>SUM('2A. melléklet'!D8+'2B. melléklet'!D8)</f>
        <v>13551868</v>
      </c>
      <c r="E8" s="310">
        <f>SUM('2A. melléklet'!E8+'2B. melléklet'!E8)</f>
        <v>13551868</v>
      </c>
    </row>
    <row r="9" spans="1:7" ht="15" customHeight="1" x14ac:dyDescent="0.25">
      <c r="A9" s="81" t="s">
        <v>414</v>
      </c>
      <c r="B9" s="148" t="s">
        <v>415</v>
      </c>
      <c r="C9" s="310">
        <f>SUM('2A. melléklet'!C9+'2B. melléklet'!C9)</f>
        <v>8077897</v>
      </c>
      <c r="D9" s="310">
        <f>SUM('2A. melléklet'!D9+'2B. melléklet'!D9)</f>
        <v>8192949</v>
      </c>
      <c r="E9" s="310">
        <f>SUM('2A. melléklet'!E9+'2B. melléklet'!E9)</f>
        <v>8192949</v>
      </c>
    </row>
    <row r="10" spans="1:7" ht="15" customHeight="1" x14ac:dyDescent="0.25">
      <c r="A10" s="81" t="s">
        <v>416</v>
      </c>
      <c r="B10" s="148" t="s">
        <v>417</v>
      </c>
      <c r="C10" s="310">
        <f>SUM('2A. melléklet'!C10+'2B. melléklet'!C10)</f>
        <v>1800000</v>
      </c>
      <c r="D10" s="310">
        <f>SUM('2A. melléklet'!D10+'2B. melléklet'!D10)</f>
        <v>1800000</v>
      </c>
      <c r="E10" s="310">
        <f>SUM('2A. melléklet'!E10+'2B. melléklet'!E10)</f>
        <v>1800000</v>
      </c>
    </row>
    <row r="11" spans="1:7" ht="15" customHeight="1" x14ac:dyDescent="0.25">
      <c r="A11" s="81" t="s">
        <v>418</v>
      </c>
      <c r="B11" s="148" t="s">
        <v>419</v>
      </c>
      <c r="C11" s="310">
        <f>SUM('2A. melléklet'!C11+'2B. melléklet'!C11)</f>
        <v>0</v>
      </c>
      <c r="D11" s="310">
        <f>SUM('2A. melléklet'!D11+'2B. melléklet'!D11)</f>
        <v>0</v>
      </c>
      <c r="E11" s="310">
        <f>SUM('2A. melléklet'!E11+'2B. melléklet'!E11)</f>
        <v>0</v>
      </c>
    </row>
    <row r="12" spans="1:7" ht="15" customHeight="1" x14ac:dyDescent="0.25">
      <c r="A12" s="81" t="s">
        <v>420</v>
      </c>
      <c r="B12" s="148" t="s">
        <v>421</v>
      </c>
      <c r="C12" s="310">
        <f>SUM('2A. melléklet'!C12+'2B. melléklet'!C12)</f>
        <v>0</v>
      </c>
      <c r="D12" s="310">
        <f>SUM('2A. melléklet'!D12+'2B. melléklet'!D12)</f>
        <v>0</v>
      </c>
      <c r="E12" s="310">
        <f>SUM('2A. melléklet'!E12+'2B. melléklet'!E12)</f>
        <v>0</v>
      </c>
    </row>
    <row r="13" spans="1:7" ht="15" customHeight="1" x14ac:dyDescent="0.25">
      <c r="A13" s="82" t="s">
        <v>674</v>
      </c>
      <c r="B13" s="149" t="s">
        <v>422</v>
      </c>
      <c r="C13" s="313">
        <f>SUM('2A. melléklet'!C13+'2B. melléklet'!C13)</f>
        <v>36603159</v>
      </c>
      <c r="D13" s="313">
        <f>SUM('2A. melléklet'!D13+'2B. melléklet'!D13)</f>
        <v>36913211</v>
      </c>
      <c r="E13" s="313">
        <f>SUM('2A. melléklet'!E13+'2B. melléklet'!E13)</f>
        <v>36913211</v>
      </c>
    </row>
    <row r="14" spans="1:7" ht="15" customHeight="1" x14ac:dyDescent="0.25">
      <c r="A14" s="81" t="s">
        <v>423</v>
      </c>
      <c r="B14" s="148" t="s">
        <v>424</v>
      </c>
      <c r="C14" s="310">
        <f>SUM('2A. melléklet'!C14+'2B. melléklet'!C14)</f>
        <v>0</v>
      </c>
      <c r="D14" s="310">
        <f>SUM('2A. melléklet'!D14+'2B. melléklet'!D14)</f>
        <v>0</v>
      </c>
      <c r="E14" s="310">
        <f>SUM('2A. melléklet'!E14+'2B. melléklet'!E14)</f>
        <v>0</v>
      </c>
    </row>
    <row r="15" spans="1:7" ht="15" customHeight="1" x14ac:dyDescent="0.25">
      <c r="A15" s="81" t="s">
        <v>425</v>
      </c>
      <c r="B15" s="148" t="s">
        <v>426</v>
      </c>
      <c r="C15" s="310">
        <f>SUM('2A. melléklet'!C15+'2B. melléklet'!C15)</f>
        <v>0</v>
      </c>
      <c r="D15" s="310">
        <f>SUM('2A. melléklet'!D15+'2B. melléklet'!D15)</f>
        <v>0</v>
      </c>
      <c r="E15" s="310">
        <f>SUM('2A. melléklet'!E15+'2B. melléklet'!E15)</f>
        <v>0</v>
      </c>
    </row>
    <row r="16" spans="1:7" ht="15" customHeight="1" x14ac:dyDescent="0.25">
      <c r="A16" s="81" t="s">
        <v>636</v>
      </c>
      <c r="B16" s="148" t="s">
        <v>427</v>
      </c>
      <c r="C16" s="310">
        <f>SUM('2A. melléklet'!C16+'2B. melléklet'!C16)</f>
        <v>0</v>
      </c>
      <c r="D16" s="310">
        <f>SUM('2A. melléklet'!D16+'2B. melléklet'!D16)</f>
        <v>0</v>
      </c>
      <c r="E16" s="310">
        <f>SUM('2A. melléklet'!E16+'2B. melléklet'!E16)</f>
        <v>0</v>
      </c>
    </row>
    <row r="17" spans="1:5" ht="15" customHeight="1" x14ac:dyDescent="0.25">
      <c r="A17" s="81" t="s">
        <v>637</v>
      </c>
      <c r="B17" s="148" t="s">
        <v>428</v>
      </c>
      <c r="C17" s="310">
        <f>SUM('2A. melléklet'!C17+'2B. melléklet'!C17)</f>
        <v>0</v>
      </c>
      <c r="D17" s="310">
        <f>SUM('2A. melléklet'!D17+'2B. melléklet'!D17)</f>
        <v>0</v>
      </c>
      <c r="E17" s="310">
        <f>SUM('2A. melléklet'!E17+'2B. melléklet'!E17)</f>
        <v>0</v>
      </c>
    </row>
    <row r="18" spans="1:5" ht="15" customHeight="1" x14ac:dyDescent="0.25">
      <c r="A18" s="81" t="s">
        <v>638</v>
      </c>
      <c r="B18" s="148" t="s">
        <v>429</v>
      </c>
      <c r="C18" s="310">
        <f>SUM('2A. melléklet'!C18+'2B. melléklet'!C18)</f>
        <v>0</v>
      </c>
      <c r="D18" s="310">
        <f>SUM('2A. melléklet'!D18+'2B. melléklet'!D18)</f>
        <v>12607558</v>
      </c>
      <c r="E18" s="310">
        <f>SUM('2A. melléklet'!E18+'2B. melléklet'!E18)</f>
        <v>12657558</v>
      </c>
    </row>
    <row r="19" spans="1:5" ht="15" customHeight="1" x14ac:dyDescent="0.25">
      <c r="A19" s="83" t="s">
        <v>675</v>
      </c>
      <c r="B19" s="150" t="s">
        <v>430</v>
      </c>
      <c r="C19" s="313">
        <f>SUM('2A. melléklet'!C19+'2B. melléklet'!C19)</f>
        <v>36603159</v>
      </c>
      <c r="D19" s="313">
        <f>SUM('2A. melléklet'!D19+'2B. melléklet'!D19)</f>
        <v>49520769</v>
      </c>
      <c r="E19" s="313">
        <f>SUM('2A. melléklet'!E19+'2B. melléklet'!E19)</f>
        <v>49570769</v>
      </c>
    </row>
    <row r="20" spans="1:5" ht="15" customHeight="1" x14ac:dyDescent="0.25">
      <c r="A20" s="81" t="s">
        <v>642</v>
      </c>
      <c r="B20" s="148" t="s">
        <v>439</v>
      </c>
      <c r="C20" s="310">
        <f>SUM('2A. melléklet'!C20+'2B. melléklet'!C20)</f>
        <v>0</v>
      </c>
      <c r="D20" s="310">
        <f>SUM('2A. melléklet'!D20+'2B. melléklet'!D20)</f>
        <v>0</v>
      </c>
      <c r="E20" s="310">
        <f>SUM('2A. melléklet'!E20+'2B. melléklet'!E20)</f>
        <v>0</v>
      </c>
    </row>
    <row r="21" spans="1:5" ht="15" customHeight="1" x14ac:dyDescent="0.25">
      <c r="A21" s="81" t="s">
        <v>643</v>
      </c>
      <c r="B21" s="148" t="s">
        <v>440</v>
      </c>
      <c r="C21" s="310">
        <f>SUM('2A. melléklet'!C21+'2B. melléklet'!C21)</f>
        <v>0</v>
      </c>
      <c r="D21" s="310">
        <f>SUM('2A. melléklet'!D21+'2B. melléklet'!D21)</f>
        <v>0</v>
      </c>
      <c r="E21" s="310">
        <f>SUM('2A. melléklet'!E21+'2B. melléklet'!E21)</f>
        <v>0</v>
      </c>
    </row>
    <row r="22" spans="1:5" ht="15" customHeight="1" x14ac:dyDescent="0.25">
      <c r="A22" s="82" t="s">
        <v>677</v>
      </c>
      <c r="B22" s="149" t="s">
        <v>441</v>
      </c>
      <c r="C22" s="313">
        <f>SUM('2A. melléklet'!C22+'2B. melléklet'!C22)</f>
        <v>0</v>
      </c>
      <c r="D22" s="313">
        <f>SUM('2A. melléklet'!D22+'2B. melléklet'!D22)</f>
        <v>0</v>
      </c>
      <c r="E22" s="313">
        <f>SUM('2A. melléklet'!E22+'2B. melléklet'!E22)</f>
        <v>0</v>
      </c>
    </row>
    <row r="23" spans="1:5" ht="15" customHeight="1" x14ac:dyDescent="0.25">
      <c r="A23" s="81" t="s">
        <v>644</v>
      </c>
      <c r="B23" s="148" t="s">
        <v>442</v>
      </c>
      <c r="C23" s="310">
        <f>SUM('2A. melléklet'!C23+'2B. melléklet'!C23)</f>
        <v>0</v>
      </c>
      <c r="D23" s="310">
        <f>SUM('2A. melléklet'!D23+'2B. melléklet'!D23)</f>
        <v>0</v>
      </c>
      <c r="E23" s="310">
        <f>SUM('2A. melléklet'!E23+'2B. melléklet'!E23)</f>
        <v>0</v>
      </c>
    </row>
    <row r="24" spans="1:5" ht="15" customHeight="1" x14ac:dyDescent="0.25">
      <c r="A24" s="81" t="s">
        <v>645</v>
      </c>
      <c r="B24" s="148" t="s">
        <v>443</v>
      </c>
      <c r="C24" s="310">
        <f>SUM('2A. melléklet'!C24+'2B. melléklet'!C24)</f>
        <v>0</v>
      </c>
      <c r="D24" s="310">
        <f>SUM('2A. melléklet'!D24+'2B. melléklet'!D24)</f>
        <v>0</v>
      </c>
      <c r="E24" s="310">
        <f>SUM('2A. melléklet'!E24+'2B. melléklet'!E24)</f>
        <v>0</v>
      </c>
    </row>
    <row r="25" spans="1:5" ht="15" customHeight="1" x14ac:dyDescent="0.25">
      <c r="A25" s="81" t="s">
        <v>646</v>
      </c>
      <c r="B25" s="148" t="s">
        <v>444</v>
      </c>
      <c r="C25" s="310">
        <f>SUM('2A. melléklet'!C25+'2B. melléklet'!C25)</f>
        <v>1000000</v>
      </c>
      <c r="D25" s="310">
        <f>SUM('2A. melléklet'!D25+'2B. melléklet'!D25)</f>
        <v>1000000</v>
      </c>
      <c r="E25" s="310">
        <f>SUM('2A. melléklet'!E25+'2B. melléklet'!E25)</f>
        <v>1112187</v>
      </c>
    </row>
    <row r="26" spans="1:5" ht="15" customHeight="1" x14ac:dyDescent="0.25">
      <c r="A26" s="81" t="s">
        <v>647</v>
      </c>
      <c r="B26" s="148" t="s">
        <v>445</v>
      </c>
      <c r="C26" s="310">
        <f>SUM('2A. melléklet'!C26+'2B. melléklet'!C26)</f>
        <v>10500000</v>
      </c>
      <c r="D26" s="310">
        <f>SUM('2A. melléklet'!D26+'2B. melléklet'!D26)</f>
        <v>10500000</v>
      </c>
      <c r="E26" s="310">
        <f>SUM('2A. melléklet'!E26+'2B. melléklet'!E26)</f>
        <v>6585324</v>
      </c>
    </row>
    <row r="27" spans="1:5" ht="15" customHeight="1" x14ac:dyDescent="0.25">
      <c r="A27" s="81" t="s">
        <v>648</v>
      </c>
      <c r="B27" s="148" t="s">
        <v>448</v>
      </c>
      <c r="C27" s="310">
        <f>SUM('2A. melléklet'!C27+'2B. melléklet'!C27)</f>
        <v>0</v>
      </c>
      <c r="D27" s="310">
        <f>SUM('2A. melléklet'!D27+'2B. melléklet'!D27)</f>
        <v>0</v>
      </c>
      <c r="E27" s="310">
        <f>SUM('2A. melléklet'!E27+'2B. melléklet'!E27)</f>
        <v>0</v>
      </c>
    </row>
    <row r="28" spans="1:5" ht="15" customHeight="1" x14ac:dyDescent="0.25">
      <c r="A28" s="81" t="s">
        <v>449</v>
      </c>
      <c r="B28" s="148" t="s">
        <v>450</v>
      </c>
      <c r="C28" s="310">
        <f>SUM('2A. melléklet'!C28+'2B. melléklet'!C28)</f>
        <v>0</v>
      </c>
      <c r="D28" s="310">
        <f>SUM('2A. melléklet'!D28+'2B. melléklet'!D28)</f>
        <v>0</v>
      </c>
      <c r="E28" s="310">
        <f>SUM('2A. melléklet'!E28+'2B. melléklet'!E28)</f>
        <v>0</v>
      </c>
    </row>
    <row r="29" spans="1:5" ht="15" customHeight="1" x14ac:dyDescent="0.25">
      <c r="A29" s="81" t="s">
        <v>649</v>
      </c>
      <c r="B29" s="148" t="s">
        <v>451</v>
      </c>
      <c r="C29" s="310">
        <f>SUM('2A. melléklet'!C29+'2B. melléklet'!C29)</f>
        <v>1900000</v>
      </c>
      <c r="D29" s="310">
        <f>SUM('2A. melléklet'!D29+'2B. melléklet'!D29)</f>
        <v>1900000</v>
      </c>
      <c r="E29" s="310">
        <f>SUM('2A. melléklet'!E29+'2B. melléklet'!E29)</f>
        <v>1945175</v>
      </c>
    </row>
    <row r="30" spans="1:5" ht="15" customHeight="1" x14ac:dyDescent="0.25">
      <c r="A30" s="81" t="s">
        <v>650</v>
      </c>
      <c r="B30" s="148" t="s">
        <v>456</v>
      </c>
      <c r="C30" s="310">
        <f>SUM('2A. melléklet'!C30+'2B. melléklet'!C30)</f>
        <v>0</v>
      </c>
      <c r="D30" s="310">
        <f>SUM('2A. melléklet'!D30+'2B. melléklet'!D30)</f>
        <v>0</v>
      </c>
      <c r="E30" s="310">
        <f>SUM('2A. melléklet'!E30+'2B. melléklet'!E30)</f>
        <v>0</v>
      </c>
    </row>
    <row r="31" spans="1:5" ht="15" customHeight="1" x14ac:dyDescent="0.25">
      <c r="A31" s="82" t="s">
        <v>678</v>
      </c>
      <c r="B31" s="149" t="s">
        <v>459</v>
      </c>
      <c r="C31" s="310">
        <f>SUM('2A. melléklet'!C31+'2B. melléklet'!C31)</f>
        <v>12400000</v>
      </c>
      <c r="D31" s="310">
        <f>SUM('2A. melléklet'!D31+'2B. melléklet'!D31)</f>
        <v>12400000</v>
      </c>
      <c r="E31" s="310">
        <f>SUM('2A. melléklet'!E31+'2B. melléklet'!E31)</f>
        <v>8530499</v>
      </c>
    </row>
    <row r="32" spans="1:5" ht="15" customHeight="1" x14ac:dyDescent="0.25">
      <c r="A32" s="81" t="s">
        <v>651</v>
      </c>
      <c r="B32" s="148" t="s">
        <v>460</v>
      </c>
      <c r="C32" s="310">
        <f>SUM('2A. melléklet'!C32+'2B. melléklet'!C32)</f>
        <v>200000</v>
      </c>
      <c r="D32" s="310">
        <f>SUM('2A. melléklet'!D32+'2B. melléklet'!D32)</f>
        <v>200000</v>
      </c>
      <c r="E32" s="310">
        <f>SUM('2A. melléklet'!E32+'2B. melléklet'!E32)</f>
        <v>448162</v>
      </c>
    </row>
    <row r="33" spans="1:5" ht="15" customHeight="1" x14ac:dyDescent="0.25">
      <c r="A33" s="83" t="s">
        <v>679</v>
      </c>
      <c r="B33" s="150" t="s">
        <v>461</v>
      </c>
      <c r="C33" s="313">
        <f>SUM('2A. melléklet'!C33+'2B. melléklet'!C33)</f>
        <v>13600000</v>
      </c>
      <c r="D33" s="313">
        <f>SUM('2A. melléklet'!D33+'2B. melléklet'!D33)</f>
        <v>13600000</v>
      </c>
      <c r="E33" s="313">
        <f>SUM('2A. melléklet'!E33+'2B. melléklet'!E33)</f>
        <v>10090848</v>
      </c>
    </row>
    <row r="34" spans="1:5" ht="15" customHeight="1" x14ac:dyDescent="0.25">
      <c r="A34" s="108" t="s">
        <v>462</v>
      </c>
      <c r="B34" s="148" t="s">
        <v>463</v>
      </c>
      <c r="C34" s="310">
        <f>SUM('2A. melléklet'!C34+'2B. melléklet'!C34)</f>
        <v>0</v>
      </c>
      <c r="D34" s="310">
        <f>SUM('2A. melléklet'!D34+'2B. melléklet'!D34)</f>
        <v>0</v>
      </c>
      <c r="E34" s="310">
        <f>SUM('2A. melléklet'!E34+'2B. melléklet'!E34)</f>
        <v>0</v>
      </c>
    </row>
    <row r="35" spans="1:5" ht="15" customHeight="1" x14ac:dyDescent="0.25">
      <c r="A35" s="108" t="s">
        <v>652</v>
      </c>
      <c r="B35" s="148" t="s">
        <v>464</v>
      </c>
      <c r="C35" s="310">
        <f>SUM('2A. melléklet'!C35+'2B. melléklet'!C35)</f>
        <v>0</v>
      </c>
      <c r="D35" s="310">
        <f>SUM('2A. melléklet'!D35+'2B. melléklet'!D35)</f>
        <v>0</v>
      </c>
      <c r="E35" s="310">
        <f>SUM('2A. melléklet'!E35+'2B. melléklet'!E35)</f>
        <v>0</v>
      </c>
    </row>
    <row r="36" spans="1:5" ht="15" customHeight="1" x14ac:dyDescent="0.25">
      <c r="A36" s="108" t="s">
        <v>653</v>
      </c>
      <c r="B36" s="148" t="s">
        <v>465</v>
      </c>
      <c r="C36" s="310">
        <f>SUM('2A. melléklet'!C36+'2B. melléklet'!C36)</f>
        <v>1350000</v>
      </c>
      <c r="D36" s="310">
        <f>SUM('2A. melléklet'!D36+'2B. melléklet'!D36)</f>
        <v>1350000</v>
      </c>
      <c r="E36" s="310">
        <f>SUM('2A. melléklet'!E36+'2B. melléklet'!E36)</f>
        <v>1667976</v>
      </c>
    </row>
    <row r="37" spans="1:5" ht="15" customHeight="1" x14ac:dyDescent="0.25">
      <c r="A37" s="108" t="s">
        <v>654</v>
      </c>
      <c r="B37" s="148" t="s">
        <v>466</v>
      </c>
      <c r="C37" s="310">
        <f>SUM('2A. melléklet'!C37+'2B. melléklet'!C37)</f>
        <v>1070000</v>
      </c>
      <c r="D37" s="310">
        <f>SUM('2A. melléklet'!D37+'2B. melléklet'!D37)</f>
        <v>1070000</v>
      </c>
      <c r="E37" s="310">
        <f>SUM('2A. melléklet'!E37+'2B. melléklet'!E37)</f>
        <v>1547975</v>
      </c>
    </row>
    <row r="38" spans="1:5" ht="15" customHeight="1" x14ac:dyDescent="0.25">
      <c r="A38" s="108" t="s">
        <v>467</v>
      </c>
      <c r="B38" s="148" t="s">
        <v>468</v>
      </c>
      <c r="C38" s="310">
        <f>SUM('2A. melléklet'!C38+'2B. melléklet'!C38)</f>
        <v>450000</v>
      </c>
      <c r="D38" s="310">
        <f>SUM('2A. melléklet'!D38+'2B. melléklet'!D38)</f>
        <v>450000</v>
      </c>
      <c r="E38" s="310">
        <f>SUM('2A. melléklet'!E38+'2B. melléklet'!E38)</f>
        <v>270160</v>
      </c>
    </row>
    <row r="39" spans="1:5" ht="15" customHeight="1" x14ac:dyDescent="0.25">
      <c r="A39" s="108" t="s">
        <v>469</v>
      </c>
      <c r="B39" s="148" t="s">
        <v>470</v>
      </c>
      <c r="C39" s="310">
        <f>SUM('2A. melléklet'!C39+'2B. melléklet'!C39)</f>
        <v>0</v>
      </c>
      <c r="D39" s="310">
        <f>SUM('2A. melléklet'!D39+'2B. melléklet'!D39)</f>
        <v>0</v>
      </c>
      <c r="E39" s="310">
        <f>SUM('2A. melléklet'!E39+'2B. melléklet'!E39)</f>
        <v>0</v>
      </c>
    </row>
    <row r="40" spans="1:5" ht="15" customHeight="1" x14ac:dyDescent="0.25">
      <c r="A40" s="108" t="s">
        <v>471</v>
      </c>
      <c r="B40" s="148" t="s">
        <v>472</v>
      </c>
      <c r="C40" s="310">
        <f>SUM('2A. melléklet'!C40+'2B. melléklet'!C40)</f>
        <v>0</v>
      </c>
      <c r="D40" s="310">
        <f>SUM('2A. melléklet'!D40+'2B. melléklet'!D40)</f>
        <v>0</v>
      </c>
      <c r="E40" s="310">
        <f>SUM('2A. melléklet'!E40+'2B. melléklet'!E40)</f>
        <v>0</v>
      </c>
    </row>
    <row r="41" spans="1:5" ht="15" customHeight="1" x14ac:dyDescent="0.25">
      <c r="A41" s="108" t="s">
        <v>655</v>
      </c>
      <c r="B41" s="148" t="s">
        <v>473</v>
      </c>
      <c r="C41" s="310">
        <f>SUM('2A. melléklet'!C41+'2B. melléklet'!C41)</f>
        <v>0</v>
      </c>
      <c r="D41" s="310">
        <f>SUM('2A. melléklet'!D41+'2B. melléklet'!D41)</f>
        <v>0</v>
      </c>
      <c r="E41" s="310">
        <f>SUM('2A. melléklet'!E41+'2B. melléklet'!E41)</f>
        <v>22</v>
      </c>
    </row>
    <row r="42" spans="1:5" ht="15" customHeight="1" x14ac:dyDescent="0.25">
      <c r="A42" s="108" t="s">
        <v>656</v>
      </c>
      <c r="B42" s="148" t="s">
        <v>474</v>
      </c>
      <c r="C42" s="310">
        <f>SUM('2A. melléklet'!C42+'2B. melléklet'!C42)</f>
        <v>0</v>
      </c>
      <c r="D42" s="310">
        <f>SUM('2A. melléklet'!D42+'2B. melléklet'!D42)</f>
        <v>0</v>
      </c>
      <c r="E42" s="310">
        <f>SUM('2A. melléklet'!E42+'2B. melléklet'!E42)</f>
        <v>0</v>
      </c>
    </row>
    <row r="43" spans="1:5" ht="15" customHeight="1" x14ac:dyDescent="0.25">
      <c r="A43" s="108" t="s">
        <v>754</v>
      </c>
      <c r="B43" s="148" t="s">
        <v>475</v>
      </c>
      <c r="C43" s="310">
        <f>SUM('2A. melléklet'!C43+'2B. melléklet'!C44)</f>
        <v>0</v>
      </c>
      <c r="D43" s="310">
        <f>SUM('2A. melléklet'!D43+'2B. melléklet'!D44)</f>
        <v>0</v>
      </c>
      <c r="E43" s="310">
        <f>SUM('2A. melléklet'!E43+'2B. melléklet'!E44)</f>
        <v>2</v>
      </c>
    </row>
    <row r="44" spans="1:5" ht="15" customHeight="1" x14ac:dyDescent="0.25">
      <c r="A44" s="108" t="s">
        <v>657</v>
      </c>
      <c r="B44" s="148" t="s">
        <v>755</v>
      </c>
      <c r="C44" s="310">
        <f>SUM('2A. melléklet'!C44+'2B. melléklet'!C45)</f>
        <v>0</v>
      </c>
      <c r="D44" s="310">
        <f>SUM('2A. melléklet'!D44+'2B. melléklet'!D45)</f>
        <v>0</v>
      </c>
      <c r="E44" s="310">
        <f>SUM('2A. melléklet'!E44+'2B. melléklet'!E45)</f>
        <v>2293668</v>
      </c>
    </row>
    <row r="45" spans="1:5" ht="15" customHeight="1" x14ac:dyDescent="0.25">
      <c r="A45" s="120" t="s">
        <v>680</v>
      </c>
      <c r="B45" s="150" t="s">
        <v>476</v>
      </c>
      <c r="C45" s="310">
        <f>SUM('2A. melléklet'!C45+'2B. melléklet'!C46)</f>
        <v>2870000</v>
      </c>
      <c r="D45" s="310">
        <f>SUM('2A. melléklet'!D45+'2B. melléklet'!D46)</f>
        <v>2870000</v>
      </c>
      <c r="E45" s="310">
        <f>SUM('2A. melléklet'!E45+'2B. melléklet'!E46)</f>
        <v>5779799</v>
      </c>
    </row>
    <row r="46" spans="1:5" ht="15" customHeight="1" x14ac:dyDescent="0.25">
      <c r="A46" s="108" t="s">
        <v>485</v>
      </c>
      <c r="B46" s="148" t="s">
        <v>486</v>
      </c>
      <c r="C46" s="310">
        <f>SUM('2A. melléklet'!C46+'2B. melléklet'!C47)</f>
        <v>0</v>
      </c>
      <c r="D46" s="310">
        <f>SUM('2A. melléklet'!D46+'2B. melléklet'!D47)</f>
        <v>0</v>
      </c>
      <c r="E46" s="310">
        <f>SUM('2A. melléklet'!E46+'2B. melléklet'!E47)</f>
        <v>0</v>
      </c>
    </row>
    <row r="47" spans="1:5" ht="15" customHeight="1" x14ac:dyDescent="0.25">
      <c r="A47" s="81" t="s">
        <v>661</v>
      </c>
      <c r="B47" s="148" t="s">
        <v>756</v>
      </c>
      <c r="C47" s="310">
        <f>SUM('2A. melléklet'!C47+'2B. melléklet'!C48)</f>
        <v>0</v>
      </c>
      <c r="D47" s="310">
        <f>SUM('2A. melléklet'!D47+'2B. melléklet'!D48)</f>
        <v>0</v>
      </c>
      <c r="E47" s="310">
        <f>SUM('2A. melléklet'!E47+'2B. melléklet'!E48)</f>
        <v>0</v>
      </c>
    </row>
    <row r="48" spans="1:5" ht="15" customHeight="1" x14ac:dyDescent="0.25">
      <c r="A48" s="108" t="s">
        <v>662</v>
      </c>
      <c r="B48" s="148" t="s">
        <v>757</v>
      </c>
      <c r="C48" s="310">
        <f>SUM('2A. melléklet'!C48+'2B. melléklet'!C49)</f>
        <v>0</v>
      </c>
      <c r="D48" s="310">
        <f>SUM('2A. melléklet'!D48+'2B. melléklet'!D49)</f>
        <v>0</v>
      </c>
      <c r="E48" s="310">
        <f>SUM('2A. melléklet'!E48+'2B. melléklet'!E49)</f>
        <v>80000</v>
      </c>
    </row>
    <row r="49" spans="1:10" ht="15" customHeight="1" x14ac:dyDescent="0.25">
      <c r="A49" s="83" t="s">
        <v>682</v>
      </c>
      <c r="B49" s="150" t="s">
        <v>489</v>
      </c>
      <c r="C49" s="313">
        <f>SUM('2A. melléklet'!C49+'2B. melléklet'!C50)</f>
        <v>0</v>
      </c>
      <c r="D49" s="313">
        <f>SUM('2A. melléklet'!D49+'2B. melléklet'!D50)</f>
        <v>0</v>
      </c>
      <c r="E49" s="313">
        <f>SUM('2A. melléklet'!E49+'2B. melléklet'!E50)</f>
        <v>80000</v>
      </c>
    </row>
    <row r="50" spans="1:10" ht="15" customHeight="1" x14ac:dyDescent="0.25">
      <c r="A50" s="123" t="s">
        <v>11</v>
      </c>
      <c r="B50" s="185"/>
      <c r="C50" s="322">
        <f>SUM('2A. melléklet'!C50+'2B. melléklet'!C51)</f>
        <v>53073159</v>
      </c>
      <c r="D50" s="322">
        <f>SUM('2A. melléklet'!D50+'2B. melléklet'!D51)</f>
        <v>65990769</v>
      </c>
      <c r="E50" s="322">
        <f>SUM('2A. melléklet'!E50+'2B. melléklet'!E51)</f>
        <v>65521416</v>
      </c>
    </row>
    <row r="51" spans="1:10" ht="15" customHeight="1" x14ac:dyDescent="0.25">
      <c r="A51" s="81" t="s">
        <v>431</v>
      </c>
      <c r="B51" s="148" t="s">
        <v>432</v>
      </c>
      <c r="C51" s="310">
        <f>SUM('2A. melléklet'!C51+'2B. melléklet'!C51)</f>
        <v>0</v>
      </c>
      <c r="D51" s="310">
        <f>SUM('2A. melléklet'!D51+'2B. melléklet'!D51)</f>
        <v>0</v>
      </c>
      <c r="E51" s="310">
        <f>SUM('2A. melléklet'!E51+'2B. melléklet'!E51)</f>
        <v>0</v>
      </c>
    </row>
    <row r="52" spans="1:10" ht="15" customHeight="1" x14ac:dyDescent="0.25">
      <c r="A52" s="81" t="s">
        <v>433</v>
      </c>
      <c r="B52" s="148" t="s">
        <v>434</v>
      </c>
      <c r="C52" s="310">
        <f>SUM('2A. melléklet'!C52+'2B. melléklet'!C52)</f>
        <v>0</v>
      </c>
      <c r="D52" s="310">
        <f>SUM('2A. melléklet'!D52+'2B. melléklet'!D52)</f>
        <v>0</v>
      </c>
      <c r="E52" s="310">
        <f>SUM('2A. melléklet'!E52+'2B. melléklet'!E52)</f>
        <v>0</v>
      </c>
    </row>
    <row r="53" spans="1:10" ht="15" customHeight="1" x14ac:dyDescent="0.25">
      <c r="A53" s="81" t="s">
        <v>639</v>
      </c>
      <c r="B53" s="148" t="s">
        <v>435</v>
      </c>
      <c r="C53" s="310">
        <f>SUM('2A. melléklet'!C53+'2B. melléklet'!C53)</f>
        <v>0</v>
      </c>
      <c r="D53" s="310">
        <f>SUM('2A. melléklet'!D53+'2B. melléklet'!D53)</f>
        <v>0</v>
      </c>
      <c r="E53" s="310">
        <f>SUM('2A. melléklet'!E53+'2B. melléklet'!E53)</f>
        <v>0</v>
      </c>
    </row>
    <row r="54" spans="1:10" ht="15" customHeight="1" x14ac:dyDescent="0.25">
      <c r="A54" s="81" t="s">
        <v>640</v>
      </c>
      <c r="B54" s="148" t="s">
        <v>436</v>
      </c>
      <c r="C54" s="310">
        <f>SUM('2A. melléklet'!C54+'2B. melléklet'!C54)</f>
        <v>0</v>
      </c>
      <c r="D54" s="310">
        <f>SUM('2A. melléklet'!D54+'2B. melléklet'!D54)</f>
        <v>0</v>
      </c>
      <c r="E54" s="310">
        <f>SUM('2A. melléklet'!E54+'2B. melléklet'!E54)</f>
        <v>0</v>
      </c>
    </row>
    <row r="55" spans="1:10" ht="15" customHeight="1" x14ac:dyDescent="0.25">
      <c r="A55" s="81" t="s">
        <v>641</v>
      </c>
      <c r="B55" s="148" t="s">
        <v>437</v>
      </c>
      <c r="C55" s="310">
        <f>SUM('2A. melléklet'!C55+'2B. melléklet'!C55)</f>
        <v>0</v>
      </c>
      <c r="D55" s="310">
        <f>SUM('2A. melléklet'!D55+'2B. melléklet'!D55)</f>
        <v>1775048</v>
      </c>
      <c r="E55" s="310">
        <f>SUM('2A. melléklet'!E55+'2B. melléklet'!E55)</f>
        <v>1775048</v>
      </c>
    </row>
    <row r="56" spans="1:10" ht="15" customHeight="1" x14ac:dyDescent="0.25">
      <c r="A56" s="83" t="s">
        <v>676</v>
      </c>
      <c r="B56" s="150" t="s">
        <v>438</v>
      </c>
      <c r="C56" s="313">
        <f>SUM('2A. melléklet'!C56+'2B. melléklet'!C56)</f>
        <v>0</v>
      </c>
      <c r="D56" s="313">
        <f>SUM('2A. melléklet'!D56+'2B. melléklet'!D56)</f>
        <v>1775048</v>
      </c>
      <c r="E56" s="313">
        <f>SUM('2A. melléklet'!E56+'2B. melléklet'!E56)</f>
        <v>1775048</v>
      </c>
    </row>
    <row r="57" spans="1:10" ht="15" customHeight="1" x14ac:dyDescent="0.25">
      <c r="A57" s="108" t="s">
        <v>658</v>
      </c>
      <c r="B57" s="148" t="s">
        <v>477</v>
      </c>
      <c r="C57" s="310">
        <f>SUM('2A. melléklet'!C57+'2B. melléklet'!C57)</f>
        <v>0</v>
      </c>
      <c r="D57" s="310">
        <f>SUM('2A. melléklet'!D57+'2B. melléklet'!D57)</f>
        <v>0</v>
      </c>
      <c r="E57" s="310">
        <f>SUM('2A. melléklet'!E57+'2B. melléklet'!E57)</f>
        <v>0</v>
      </c>
      <c r="J57" s="108"/>
    </row>
    <row r="58" spans="1:10" ht="15" customHeight="1" x14ac:dyDescent="0.25">
      <c r="A58" s="108" t="s">
        <v>659</v>
      </c>
      <c r="B58" s="148" t="s">
        <v>478</v>
      </c>
      <c r="C58" s="310">
        <f>SUM('2A. melléklet'!C58+'2B. melléklet'!C58)</f>
        <v>0</v>
      </c>
      <c r="D58" s="310">
        <f>SUM('2A. melléklet'!D58+'2B. melléklet'!D58)</f>
        <v>0</v>
      </c>
      <c r="E58" s="310">
        <f>SUM('2A. melléklet'!E58+'2B. melléklet'!E58)</f>
        <v>0</v>
      </c>
    </row>
    <row r="59" spans="1:10" ht="15" customHeight="1" x14ac:dyDescent="0.25">
      <c r="A59" s="108" t="s">
        <v>479</v>
      </c>
      <c r="B59" s="148" t="s">
        <v>480</v>
      </c>
      <c r="C59" s="310">
        <f>SUM('2A. melléklet'!C59+'2B. melléklet'!C59)</f>
        <v>0</v>
      </c>
      <c r="D59" s="310">
        <f>SUM('2A. melléklet'!D59+'2B. melléklet'!D59)</f>
        <v>0</v>
      </c>
      <c r="E59" s="310">
        <f>SUM('2A. melléklet'!E59+'2B. melléklet'!E59)</f>
        <v>0</v>
      </c>
    </row>
    <row r="60" spans="1:10" ht="15" customHeight="1" x14ac:dyDescent="0.25">
      <c r="A60" s="108" t="s">
        <v>660</v>
      </c>
      <c r="B60" s="148" t="s">
        <v>481</v>
      </c>
      <c r="C60" s="310">
        <f>SUM('2A. melléklet'!C60+'2B. melléklet'!C60)</f>
        <v>0</v>
      </c>
      <c r="D60" s="310">
        <f>SUM('2A. melléklet'!D60+'2B. melléklet'!D60)</f>
        <v>0</v>
      </c>
      <c r="E60" s="310">
        <f>SUM('2A. melléklet'!E60+'2B. melléklet'!E60)</f>
        <v>0</v>
      </c>
    </row>
    <row r="61" spans="1:10" ht="15" customHeight="1" x14ac:dyDescent="0.25">
      <c r="A61" s="108" t="s">
        <v>482</v>
      </c>
      <c r="B61" s="148" t="s">
        <v>483</v>
      </c>
      <c r="C61" s="310">
        <f>SUM('2A. melléklet'!C61+'2B. melléklet'!C61)</f>
        <v>0</v>
      </c>
      <c r="D61" s="310">
        <f>SUM('2A. melléklet'!D61+'2B. melléklet'!D61)</f>
        <v>0</v>
      </c>
      <c r="E61" s="310">
        <f>SUM('2A. melléklet'!E61+'2B. melléklet'!E61)</f>
        <v>0</v>
      </c>
    </row>
    <row r="62" spans="1:10" ht="15" customHeight="1" x14ac:dyDescent="0.25">
      <c r="A62" s="83" t="s">
        <v>681</v>
      </c>
      <c r="B62" s="150" t="s">
        <v>484</v>
      </c>
      <c r="C62" s="313">
        <f>SUM('2A. melléklet'!C62+'2B. melléklet'!C62)</f>
        <v>0</v>
      </c>
      <c r="D62" s="313">
        <f>SUM('2A. melléklet'!D62+'2B. melléklet'!D62)</f>
        <v>0</v>
      </c>
      <c r="E62" s="313">
        <f>SUM('2A. melléklet'!E62+'2B. melléklet'!E62)</f>
        <v>0</v>
      </c>
    </row>
    <row r="63" spans="1:10" ht="15" customHeight="1" x14ac:dyDescent="0.25">
      <c r="A63" s="108" t="s">
        <v>490</v>
      </c>
      <c r="B63" s="148" t="s">
        <v>491</v>
      </c>
      <c r="C63" s="310">
        <f>SUM('2A. melléklet'!C63+'2B. melléklet'!C63)</f>
        <v>0</v>
      </c>
      <c r="D63" s="310">
        <f>SUM('2A. melléklet'!D63+'2B. melléklet'!D63)</f>
        <v>0</v>
      </c>
      <c r="E63" s="310">
        <f>SUM('2A. melléklet'!E63+'2B. melléklet'!E63)</f>
        <v>0</v>
      </c>
    </row>
    <row r="64" spans="1:10" ht="15" customHeight="1" x14ac:dyDescent="0.25">
      <c r="A64" s="81" t="s">
        <v>663</v>
      </c>
      <c r="B64" s="148" t="s">
        <v>492</v>
      </c>
      <c r="C64" s="310">
        <f>SUM('2A. melléklet'!C64+'2B. melléklet'!C64)</f>
        <v>0</v>
      </c>
      <c r="D64" s="310">
        <f>SUM('2A. melléklet'!D64+'2B. melléklet'!D64)</f>
        <v>0</v>
      </c>
      <c r="E64" s="310">
        <f>SUM('2A. melléklet'!E64+'2B. melléklet'!E64)</f>
        <v>0</v>
      </c>
    </row>
    <row r="65" spans="1:5" ht="15" customHeight="1" x14ac:dyDescent="0.25">
      <c r="A65" s="108" t="s">
        <v>664</v>
      </c>
      <c r="B65" s="148" t="s">
        <v>493</v>
      </c>
      <c r="C65" s="310">
        <f>SUM('2A. melléklet'!C65+'2B. melléklet'!C65)</f>
        <v>0</v>
      </c>
      <c r="D65" s="310">
        <f>SUM('2A. melléklet'!D65+'2B. melléklet'!D65)</f>
        <v>0</v>
      </c>
      <c r="E65" s="310">
        <f>SUM('2A. melléklet'!E65+'2B. melléklet'!E65)</f>
        <v>0</v>
      </c>
    </row>
    <row r="66" spans="1:5" ht="15" customHeight="1" x14ac:dyDescent="0.25">
      <c r="A66" s="83" t="s">
        <v>684</v>
      </c>
      <c r="B66" s="150" t="s">
        <v>494</v>
      </c>
      <c r="C66" s="313">
        <f>SUM('2A. melléklet'!C66+'2B. melléklet'!C66)</f>
        <v>0</v>
      </c>
      <c r="D66" s="313">
        <f>SUM('2A. melléklet'!D66+'2B. melléklet'!D66)</f>
        <v>0</v>
      </c>
      <c r="E66" s="313">
        <f>SUM('2A. melléklet'!E66+'2B. melléklet'!E66)</f>
        <v>0</v>
      </c>
    </row>
    <row r="67" spans="1:5" ht="15" customHeight="1" x14ac:dyDescent="0.25">
      <c r="A67" s="123" t="s">
        <v>10</v>
      </c>
      <c r="B67" s="185"/>
      <c r="C67" s="323">
        <f>SUM('2A. melléklet'!C67+'2B. melléklet'!C67)</f>
        <v>0</v>
      </c>
      <c r="D67" s="323">
        <f>SUM('2A. melléklet'!D67+'2B. melléklet'!D67)</f>
        <v>1775048</v>
      </c>
      <c r="E67" s="323">
        <f>SUM('2A. melléklet'!E67+'2B. melléklet'!E67)</f>
        <v>1775048</v>
      </c>
    </row>
    <row r="68" spans="1:5" ht="15.75" x14ac:dyDescent="0.25">
      <c r="A68" s="143" t="s">
        <v>683</v>
      </c>
      <c r="B68" s="152" t="s">
        <v>495</v>
      </c>
      <c r="C68" s="324">
        <f>SUM('2A. melléklet'!C68+'2B. melléklet'!C68)</f>
        <v>53073159</v>
      </c>
      <c r="D68" s="324">
        <f>SUM('2A. melléklet'!D68+'2B. melléklet'!D68)</f>
        <v>67765817</v>
      </c>
      <c r="E68" s="324">
        <f>SUM('2A. melléklet'!E68+'2B. melléklet'!E68)</f>
        <v>67296466</v>
      </c>
    </row>
    <row r="69" spans="1:5" ht="15.75" x14ac:dyDescent="0.25">
      <c r="A69" s="144" t="s">
        <v>41</v>
      </c>
      <c r="B69" s="153"/>
      <c r="C69" s="318">
        <f>SUM(C50-'4. melléklet'!C75)</f>
        <v>-26351009</v>
      </c>
      <c r="D69" s="318">
        <f>SUM(D50-'4. melléklet'!D75)</f>
        <v>-14689605</v>
      </c>
      <c r="E69" s="318">
        <f>SUM(E50-'4. melléklet'!E75)</f>
        <v>1899636</v>
      </c>
    </row>
    <row r="70" spans="1:5" ht="15.75" x14ac:dyDescent="0.25">
      <c r="A70" s="144" t="s">
        <v>42</v>
      </c>
      <c r="B70" s="153"/>
      <c r="C70" s="318">
        <f>SUM(C67+'4. melléklet'!C98)</f>
        <v>4351000</v>
      </c>
      <c r="D70" s="318">
        <f>SUM(D67+'4. melléklet'!D98)</f>
        <v>16639674</v>
      </c>
      <c r="E70" s="318">
        <f>SUM(E67+'4. melléklet'!E98)</f>
        <v>16619673</v>
      </c>
    </row>
    <row r="71" spans="1:5" x14ac:dyDescent="0.25">
      <c r="A71" s="110" t="s">
        <v>665</v>
      </c>
      <c r="B71" s="136" t="s">
        <v>496</v>
      </c>
      <c r="C71" s="310"/>
      <c r="D71" s="311"/>
      <c r="E71" s="312"/>
    </row>
    <row r="72" spans="1:5" x14ac:dyDescent="0.25">
      <c r="A72" s="108" t="s">
        <v>497</v>
      </c>
      <c r="B72" s="136" t="s">
        <v>498</v>
      </c>
      <c r="C72" s="310"/>
      <c r="D72" s="311"/>
      <c r="E72" s="312"/>
    </row>
    <row r="73" spans="1:5" x14ac:dyDescent="0.25">
      <c r="A73" s="110" t="s">
        <v>666</v>
      </c>
      <c r="B73" s="136" t="s">
        <v>499</v>
      </c>
      <c r="C73" s="310"/>
      <c r="D73" s="311"/>
      <c r="E73" s="312"/>
    </row>
    <row r="74" spans="1:5" x14ac:dyDescent="0.25">
      <c r="A74" s="109" t="s">
        <v>685</v>
      </c>
      <c r="B74" s="137" t="s">
        <v>500</v>
      </c>
      <c r="C74" s="310"/>
      <c r="D74" s="311"/>
      <c r="E74" s="312"/>
    </row>
    <row r="75" spans="1:5" x14ac:dyDescent="0.25">
      <c r="A75" s="108" t="s">
        <v>667</v>
      </c>
      <c r="B75" s="136" t="s">
        <v>501</v>
      </c>
      <c r="C75" s="310"/>
      <c r="D75" s="311"/>
      <c r="E75" s="312"/>
    </row>
    <row r="76" spans="1:5" x14ac:dyDescent="0.25">
      <c r="A76" s="110" t="s">
        <v>502</v>
      </c>
      <c r="B76" s="136" t="s">
        <v>503</v>
      </c>
      <c r="C76" s="310"/>
      <c r="D76" s="311"/>
      <c r="E76" s="312"/>
    </row>
    <row r="77" spans="1:5" x14ac:dyDescent="0.25">
      <c r="A77" s="108" t="s">
        <v>668</v>
      </c>
      <c r="B77" s="136" t="s">
        <v>504</v>
      </c>
      <c r="C77" s="310"/>
      <c r="D77" s="311"/>
      <c r="E77" s="312"/>
    </row>
    <row r="78" spans="1:5" x14ac:dyDescent="0.25">
      <c r="A78" s="110" t="s">
        <v>505</v>
      </c>
      <c r="B78" s="136" t="s">
        <v>506</v>
      </c>
      <c r="C78" s="310"/>
      <c r="D78" s="311"/>
      <c r="E78" s="312"/>
    </row>
    <row r="79" spans="1:5" x14ac:dyDescent="0.25">
      <c r="A79" s="111" t="s">
        <v>686</v>
      </c>
      <c r="B79" s="137" t="s">
        <v>507</v>
      </c>
      <c r="C79" s="310"/>
      <c r="D79" s="311"/>
      <c r="E79" s="312"/>
    </row>
    <row r="80" spans="1:5" x14ac:dyDescent="0.25">
      <c r="A80" s="81" t="s">
        <v>39</v>
      </c>
      <c r="B80" s="136" t="s">
        <v>508</v>
      </c>
      <c r="C80" s="310">
        <f>SUM('2A. melléklet'!C80+'2B. melléklet'!C80)</f>
        <v>31967962</v>
      </c>
      <c r="D80" s="310">
        <f>SUM('2A. melléklet'!D80+'2B. melléklet'!D80)</f>
        <v>29045136</v>
      </c>
      <c r="E80" s="310">
        <f>SUM('2A. melléklet'!E80+'2B. melléklet'!E80)</f>
        <v>29045136</v>
      </c>
    </row>
    <row r="81" spans="1:5" x14ac:dyDescent="0.25">
      <c r="A81" s="81" t="s">
        <v>40</v>
      </c>
      <c r="B81" s="136" t="s">
        <v>508</v>
      </c>
      <c r="C81" s="310">
        <f>SUM('2A. melléklet'!C81)</f>
        <v>0</v>
      </c>
      <c r="D81" s="310">
        <f>SUM('2A. melléklet'!D81)</f>
        <v>0</v>
      </c>
      <c r="E81" s="310">
        <f>SUM('2A. melléklet'!E81)</f>
        <v>0</v>
      </c>
    </row>
    <row r="82" spans="1:5" x14ac:dyDescent="0.25">
      <c r="A82" s="81" t="s">
        <v>37</v>
      </c>
      <c r="B82" s="136" t="s">
        <v>509</v>
      </c>
      <c r="C82" s="310">
        <f>SUM('2A. melléklet'!C82)</f>
        <v>0</v>
      </c>
      <c r="D82" s="310">
        <f>SUM('2A. melléklet'!D82)</f>
        <v>0</v>
      </c>
      <c r="E82" s="310">
        <f>SUM('2A. melléklet'!E82)</f>
        <v>0</v>
      </c>
    </row>
    <row r="83" spans="1:5" x14ac:dyDescent="0.25">
      <c r="A83" s="81" t="s">
        <v>38</v>
      </c>
      <c r="B83" s="136" t="s">
        <v>509</v>
      </c>
      <c r="C83" s="310">
        <f>SUM('2A. melléklet'!C83)</f>
        <v>0</v>
      </c>
      <c r="D83" s="310">
        <f>SUM('2A. melléklet'!D83)</f>
        <v>0</v>
      </c>
      <c r="E83" s="310">
        <f>SUM('2A. melléklet'!E83)</f>
        <v>0</v>
      </c>
    </row>
    <row r="84" spans="1:5" x14ac:dyDescent="0.25">
      <c r="A84" s="82" t="s">
        <v>687</v>
      </c>
      <c r="B84" s="137" t="s">
        <v>510</v>
      </c>
      <c r="C84" s="310">
        <f>SUM('2A. melléklet'!C84+'2B. melléklet'!C84)</f>
        <v>31967962</v>
      </c>
      <c r="D84" s="310">
        <f>SUM('2A. melléklet'!D84+'2B. melléklet'!D84)</f>
        <v>29045136</v>
      </c>
      <c r="E84" s="310">
        <f>SUM('2A. melléklet'!E84+'2B. melléklet'!E84)</f>
        <v>29045136</v>
      </c>
    </row>
    <row r="85" spans="1:5" x14ac:dyDescent="0.25">
      <c r="A85" s="110" t="s">
        <v>511</v>
      </c>
      <c r="B85" s="136" t="s">
        <v>512</v>
      </c>
      <c r="C85" s="310">
        <f>SUM('2A. melléklet'!C85)</f>
        <v>0</v>
      </c>
      <c r="D85" s="310">
        <f>SUM('2A. melléklet'!D85)</f>
        <v>0</v>
      </c>
      <c r="E85" s="310">
        <f>SUM('2A. melléklet'!E85)</f>
        <v>1678765</v>
      </c>
    </row>
    <row r="86" spans="1:5" x14ac:dyDescent="0.25">
      <c r="A86" s="110" t="s">
        <v>513</v>
      </c>
      <c r="B86" s="136" t="s">
        <v>514</v>
      </c>
      <c r="C86" s="310">
        <f>SUM('2A. melléklet'!C86)</f>
        <v>0</v>
      </c>
      <c r="D86" s="310">
        <f>SUM('2A. melléklet'!D86)</f>
        <v>0</v>
      </c>
      <c r="E86" s="310">
        <f>SUM('2A. melléklet'!E86)</f>
        <v>0</v>
      </c>
    </row>
    <row r="87" spans="1:5" x14ac:dyDescent="0.25">
      <c r="A87" s="110" t="s">
        <v>515</v>
      </c>
      <c r="B87" s="136" t="s">
        <v>516</v>
      </c>
      <c r="C87" s="310">
        <f>SUM('2A. melléklet'!C87)</f>
        <v>0</v>
      </c>
      <c r="D87" s="310">
        <f>SUM('2A. melléklet'!D87)</f>
        <v>0</v>
      </c>
      <c r="E87" s="310">
        <f>SUM('2A. melléklet'!E87)</f>
        <v>0</v>
      </c>
    </row>
    <row r="88" spans="1:5" x14ac:dyDescent="0.25">
      <c r="A88" s="110" t="s">
        <v>517</v>
      </c>
      <c r="B88" s="136" t="s">
        <v>518</v>
      </c>
      <c r="C88" s="310">
        <f>SUM('2A. melléklet'!C88)</f>
        <v>0</v>
      </c>
      <c r="D88" s="310">
        <f>SUM('2A. melléklet'!D88)</f>
        <v>0</v>
      </c>
      <c r="E88" s="310">
        <f>SUM('2A. melléklet'!E88)</f>
        <v>0</v>
      </c>
    </row>
    <row r="89" spans="1:5" x14ac:dyDescent="0.25">
      <c r="A89" s="108" t="s">
        <v>669</v>
      </c>
      <c r="B89" s="136" t="s">
        <v>519</v>
      </c>
      <c r="C89" s="310">
        <f>SUM('2A. melléklet'!C89)</f>
        <v>0</v>
      </c>
      <c r="D89" s="310">
        <f>SUM('2A. melléklet'!D89)</f>
        <v>0</v>
      </c>
      <c r="E89" s="310">
        <f>SUM('2A. melléklet'!E89)</f>
        <v>0</v>
      </c>
    </row>
    <row r="90" spans="1:5" x14ac:dyDescent="0.25">
      <c r="A90" s="109" t="s">
        <v>688</v>
      </c>
      <c r="B90" s="137" t="s">
        <v>521</v>
      </c>
      <c r="C90" s="476"/>
      <c r="D90" s="310"/>
      <c r="E90" s="310"/>
    </row>
    <row r="91" spans="1:5" x14ac:dyDescent="0.25">
      <c r="A91" s="108" t="s">
        <v>522</v>
      </c>
      <c r="B91" s="136" t="s">
        <v>523</v>
      </c>
      <c r="C91" s="310">
        <f>SUM('2A. melléklet'!C91)</f>
        <v>0</v>
      </c>
      <c r="D91" s="310">
        <f>SUM('2A. melléklet'!D91)</f>
        <v>0</v>
      </c>
      <c r="E91" s="310">
        <f>SUM('2A. melléklet'!E91)</f>
        <v>0</v>
      </c>
    </row>
    <row r="92" spans="1:5" x14ac:dyDescent="0.25">
      <c r="A92" s="108" t="s">
        <v>524</v>
      </c>
      <c r="B92" s="136" t="s">
        <v>525</v>
      </c>
      <c r="C92" s="310">
        <f>SUM('2A. melléklet'!C92)</f>
        <v>0</v>
      </c>
      <c r="D92" s="310">
        <f>SUM('2A. melléklet'!D92)</f>
        <v>0</v>
      </c>
      <c r="E92" s="310">
        <f>SUM('2A. melléklet'!E92)</f>
        <v>0</v>
      </c>
    </row>
    <row r="93" spans="1:5" x14ac:dyDescent="0.25">
      <c r="A93" s="110" t="s">
        <v>526</v>
      </c>
      <c r="B93" s="136" t="s">
        <v>527</v>
      </c>
      <c r="C93" s="310">
        <f>SUM('2A. melléklet'!C93)</f>
        <v>0</v>
      </c>
      <c r="D93" s="310">
        <f>SUM('2A. melléklet'!D93)</f>
        <v>0</v>
      </c>
      <c r="E93" s="310">
        <f>SUM('2A. melléklet'!E93)</f>
        <v>0</v>
      </c>
    </row>
    <row r="94" spans="1:5" x14ac:dyDescent="0.25">
      <c r="A94" s="110" t="s">
        <v>670</v>
      </c>
      <c r="B94" s="136" t="s">
        <v>528</v>
      </c>
      <c r="C94" s="310">
        <f>SUM('2A. melléklet'!C94)</f>
        <v>0</v>
      </c>
      <c r="D94" s="310">
        <f>SUM('2A. melléklet'!D94)</f>
        <v>0</v>
      </c>
      <c r="E94" s="310">
        <f>SUM('2A. melléklet'!E94)</f>
        <v>0</v>
      </c>
    </row>
    <row r="95" spans="1:5" x14ac:dyDescent="0.25">
      <c r="A95" s="111" t="s">
        <v>689</v>
      </c>
      <c r="B95" s="137" t="s">
        <v>529</v>
      </c>
      <c r="C95" s="310">
        <f>SUM('2A. melléklet'!C95)</f>
        <v>0</v>
      </c>
      <c r="D95" s="310">
        <f>SUM('2A. melléklet'!D95)</f>
        <v>0</v>
      </c>
      <c r="E95" s="310">
        <f>SUM('2A. melléklet'!E95)</f>
        <v>0</v>
      </c>
    </row>
    <row r="96" spans="1:5" x14ac:dyDescent="0.25">
      <c r="A96" s="109" t="s">
        <v>530</v>
      </c>
      <c r="B96" s="137" t="s">
        <v>531</v>
      </c>
      <c r="C96" s="310">
        <f>SUM('2A. melléklet'!C96)</f>
        <v>0</v>
      </c>
      <c r="D96" s="310">
        <f>SUM('2A. melléklet'!D96)</f>
        <v>0</v>
      </c>
      <c r="E96" s="310">
        <f>SUM('2A. melléklet'!E96)</f>
        <v>0</v>
      </c>
    </row>
    <row r="97" spans="1:5" ht="15.75" x14ac:dyDescent="0.25">
      <c r="A97" s="128" t="s">
        <v>690</v>
      </c>
      <c r="B97" s="139" t="s">
        <v>532</v>
      </c>
      <c r="C97" s="325">
        <f>SUM('2A. melléklet'!C97)</f>
        <v>31946250</v>
      </c>
      <c r="D97" s="325">
        <f>SUM('2A. melléklet'!D97)</f>
        <v>29023483</v>
      </c>
      <c r="E97" s="325">
        <v>30723901</v>
      </c>
    </row>
    <row r="98" spans="1:5" ht="15.75" x14ac:dyDescent="0.25">
      <c r="A98" s="129" t="s">
        <v>672</v>
      </c>
      <c r="B98" s="140"/>
      <c r="C98" s="320">
        <f t="shared" ref="C98:E98" si="0">SUM(C68+C97)</f>
        <v>85019409</v>
      </c>
      <c r="D98" s="320">
        <f t="shared" si="0"/>
        <v>96789300</v>
      </c>
      <c r="E98" s="320">
        <f t="shared" si="0"/>
        <v>98020367</v>
      </c>
    </row>
    <row r="99" spans="1:5" x14ac:dyDescent="0.25">
      <c r="C99" s="202"/>
      <c r="D99" s="202"/>
      <c r="E99" s="202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E115"/>
  <sheetViews>
    <sheetView workbookViewId="0">
      <selection sqref="A1:E1"/>
    </sheetView>
  </sheetViews>
  <sheetFormatPr defaultRowHeight="15" x14ac:dyDescent="0.25"/>
  <cols>
    <col min="1" max="1" width="81" customWidth="1"/>
    <col min="2" max="2" width="10.85546875" customWidth="1"/>
    <col min="3" max="5" width="21.140625" bestFit="1" customWidth="1"/>
  </cols>
  <sheetData>
    <row r="1" spans="1:5" x14ac:dyDescent="0.25">
      <c r="A1" s="495" t="s">
        <v>822</v>
      </c>
      <c r="B1" s="495"/>
      <c r="C1" s="495"/>
      <c r="D1" s="495"/>
      <c r="E1" s="495"/>
    </row>
    <row r="2" spans="1:5" ht="27" customHeight="1" x14ac:dyDescent="0.25">
      <c r="A2" s="491" t="s">
        <v>802</v>
      </c>
      <c r="B2" s="492"/>
      <c r="C2" s="492"/>
      <c r="D2" s="497"/>
      <c r="E2" s="497"/>
    </row>
    <row r="3" spans="1:5" ht="27" customHeight="1" x14ac:dyDescent="0.25">
      <c r="A3" s="493" t="s">
        <v>797</v>
      </c>
      <c r="B3" s="494"/>
      <c r="C3" s="494"/>
      <c r="D3" s="497"/>
      <c r="E3" s="497"/>
    </row>
    <row r="4" spans="1:5" ht="19.5" customHeight="1" x14ac:dyDescent="0.25">
      <c r="A4" s="72"/>
      <c r="B4" s="39"/>
      <c r="C4" s="39"/>
    </row>
    <row r="5" spans="1:5" ht="25.5" x14ac:dyDescent="0.25">
      <c r="A5" s="204" t="s">
        <v>45</v>
      </c>
      <c r="B5" s="184" t="s">
        <v>231</v>
      </c>
      <c r="C5" s="254" t="s">
        <v>77</v>
      </c>
      <c r="D5" s="56" t="s">
        <v>98</v>
      </c>
      <c r="E5" s="255" t="s">
        <v>99</v>
      </c>
    </row>
    <row r="6" spans="1:5" x14ac:dyDescent="0.25">
      <c r="A6" s="108" t="s">
        <v>15</v>
      </c>
      <c r="B6" s="148" t="s">
        <v>321</v>
      </c>
      <c r="C6" s="92"/>
      <c r="D6" s="76"/>
      <c r="E6" s="177"/>
    </row>
    <row r="7" spans="1:5" x14ac:dyDescent="0.25">
      <c r="A7" s="108" t="s">
        <v>16</v>
      </c>
      <c r="B7" s="148" t="s">
        <v>321</v>
      </c>
      <c r="C7" s="92"/>
      <c r="D7" s="76"/>
      <c r="E7" s="177"/>
    </row>
    <row r="8" spans="1:5" ht="30" x14ac:dyDescent="0.25">
      <c r="A8" s="108" t="s">
        <v>17</v>
      </c>
      <c r="B8" s="148" t="s">
        <v>321</v>
      </c>
      <c r="C8" s="92"/>
      <c r="D8" s="76"/>
      <c r="E8" s="177"/>
    </row>
    <row r="9" spans="1:5" x14ac:dyDescent="0.25">
      <c r="A9" s="108" t="s">
        <v>18</v>
      </c>
      <c r="B9" s="148" t="s">
        <v>321</v>
      </c>
      <c r="C9" s="92"/>
      <c r="D9" s="76"/>
      <c r="E9" s="177"/>
    </row>
    <row r="10" spans="1:5" x14ac:dyDescent="0.25">
      <c r="A10" s="108" t="s">
        <v>19</v>
      </c>
      <c r="B10" s="148" t="s">
        <v>321</v>
      </c>
      <c r="C10" s="92"/>
      <c r="D10" s="76"/>
      <c r="E10" s="177"/>
    </row>
    <row r="11" spans="1:5" x14ac:dyDescent="0.25">
      <c r="A11" s="108" t="s">
        <v>20</v>
      </c>
      <c r="B11" s="148" t="s">
        <v>321</v>
      </c>
      <c r="C11" s="92"/>
      <c r="D11" s="76"/>
      <c r="E11" s="177"/>
    </row>
    <row r="12" spans="1:5" x14ac:dyDescent="0.25">
      <c r="A12" s="108" t="s">
        <v>21</v>
      </c>
      <c r="B12" s="148" t="s">
        <v>321</v>
      </c>
      <c r="C12" s="92"/>
      <c r="D12" s="76"/>
      <c r="E12" s="177"/>
    </row>
    <row r="13" spans="1:5" x14ac:dyDescent="0.25">
      <c r="A13" s="108" t="s">
        <v>22</v>
      </c>
      <c r="B13" s="148" t="s">
        <v>321</v>
      </c>
      <c r="C13" s="92"/>
      <c r="D13" s="76"/>
      <c r="E13" s="177"/>
    </row>
    <row r="14" spans="1:5" x14ac:dyDescent="0.25">
      <c r="A14" s="108" t="s">
        <v>23</v>
      </c>
      <c r="B14" s="148" t="s">
        <v>321</v>
      </c>
      <c r="C14" s="92"/>
      <c r="D14" s="76"/>
      <c r="E14" s="177"/>
    </row>
    <row r="15" spans="1:5" x14ac:dyDescent="0.25">
      <c r="A15" s="108" t="s">
        <v>24</v>
      </c>
      <c r="B15" s="148" t="s">
        <v>321</v>
      </c>
      <c r="C15" s="92"/>
      <c r="D15" s="76"/>
      <c r="E15" s="177"/>
    </row>
    <row r="16" spans="1:5" ht="25.5" x14ac:dyDescent="0.25">
      <c r="A16" s="243" t="s">
        <v>569</v>
      </c>
      <c r="B16" s="149" t="s">
        <v>321</v>
      </c>
      <c r="C16" s="92"/>
      <c r="D16" s="76"/>
      <c r="E16" s="177"/>
    </row>
    <row r="17" spans="1:5" x14ac:dyDescent="0.25">
      <c r="A17" s="108" t="s">
        <v>15</v>
      </c>
      <c r="B17" s="148" t="s">
        <v>322</v>
      </c>
      <c r="C17" s="92"/>
      <c r="D17" s="76"/>
      <c r="E17" s="177"/>
    </row>
    <row r="18" spans="1:5" x14ac:dyDescent="0.25">
      <c r="A18" s="108" t="s">
        <v>16</v>
      </c>
      <c r="B18" s="148" t="s">
        <v>322</v>
      </c>
      <c r="C18" s="92"/>
      <c r="D18" s="76"/>
      <c r="E18" s="177"/>
    </row>
    <row r="19" spans="1:5" ht="30" x14ac:dyDescent="0.25">
      <c r="A19" s="108" t="s">
        <v>17</v>
      </c>
      <c r="B19" s="148" t="s">
        <v>322</v>
      </c>
      <c r="C19" s="92"/>
      <c r="D19" s="76"/>
      <c r="E19" s="177"/>
    </row>
    <row r="20" spans="1:5" x14ac:dyDescent="0.25">
      <c r="A20" s="108" t="s">
        <v>18</v>
      </c>
      <c r="B20" s="148" t="s">
        <v>322</v>
      </c>
      <c r="C20" s="92"/>
      <c r="D20" s="76"/>
      <c r="E20" s="177"/>
    </row>
    <row r="21" spans="1:5" x14ac:dyDescent="0.25">
      <c r="A21" s="108" t="s">
        <v>19</v>
      </c>
      <c r="B21" s="148" t="s">
        <v>322</v>
      </c>
      <c r="C21" s="92"/>
      <c r="D21" s="76"/>
      <c r="E21" s="177"/>
    </row>
    <row r="22" spans="1:5" x14ac:dyDescent="0.25">
      <c r="A22" s="108" t="s">
        <v>20</v>
      </c>
      <c r="B22" s="148" t="s">
        <v>322</v>
      </c>
      <c r="C22" s="92"/>
      <c r="D22" s="76"/>
      <c r="E22" s="177"/>
    </row>
    <row r="23" spans="1:5" x14ac:dyDescent="0.25">
      <c r="A23" s="108" t="s">
        <v>21</v>
      </c>
      <c r="B23" s="148" t="s">
        <v>322</v>
      </c>
      <c r="C23" s="92"/>
      <c r="D23" s="76"/>
      <c r="E23" s="177"/>
    </row>
    <row r="24" spans="1:5" x14ac:dyDescent="0.25">
      <c r="A24" s="108" t="s">
        <v>22</v>
      </c>
      <c r="B24" s="148" t="s">
        <v>322</v>
      </c>
      <c r="C24" s="92"/>
      <c r="D24" s="76"/>
      <c r="E24" s="177"/>
    </row>
    <row r="25" spans="1:5" x14ac:dyDescent="0.25">
      <c r="A25" s="108" t="s">
        <v>23</v>
      </c>
      <c r="B25" s="148" t="s">
        <v>322</v>
      </c>
      <c r="C25" s="92"/>
      <c r="D25" s="76"/>
      <c r="E25" s="177"/>
    </row>
    <row r="26" spans="1:5" x14ac:dyDescent="0.25">
      <c r="A26" s="108" t="s">
        <v>24</v>
      </c>
      <c r="B26" s="148" t="s">
        <v>322</v>
      </c>
      <c r="C26" s="92"/>
      <c r="D26" s="76"/>
      <c r="E26" s="177"/>
    </row>
    <row r="27" spans="1:5" ht="25.5" x14ac:dyDescent="0.25">
      <c r="A27" s="243" t="s">
        <v>578</v>
      </c>
      <c r="B27" s="149" t="s">
        <v>322</v>
      </c>
      <c r="C27" s="92"/>
      <c r="D27" s="76"/>
      <c r="E27" s="177"/>
    </row>
    <row r="28" spans="1:5" x14ac:dyDescent="0.25">
      <c r="A28" s="108" t="s">
        <v>15</v>
      </c>
      <c r="B28" s="148" t="s">
        <v>323</v>
      </c>
      <c r="C28" s="92"/>
      <c r="D28" s="76"/>
      <c r="E28" s="177"/>
    </row>
    <row r="29" spans="1:5" x14ac:dyDescent="0.25">
      <c r="A29" s="108" t="s">
        <v>16</v>
      </c>
      <c r="B29" s="148" t="s">
        <v>323</v>
      </c>
      <c r="C29" s="92"/>
      <c r="D29" s="76"/>
      <c r="E29" s="177"/>
    </row>
    <row r="30" spans="1:5" ht="30" x14ac:dyDescent="0.25">
      <c r="A30" s="108" t="s">
        <v>17</v>
      </c>
      <c r="B30" s="148" t="s">
        <v>323</v>
      </c>
      <c r="C30" s="92"/>
      <c r="D30" s="76"/>
      <c r="E30" s="177"/>
    </row>
    <row r="31" spans="1:5" x14ac:dyDescent="0.25">
      <c r="A31" s="108" t="s">
        <v>18</v>
      </c>
      <c r="B31" s="148" t="s">
        <v>323</v>
      </c>
      <c r="C31" s="310"/>
      <c r="D31" s="311"/>
      <c r="E31" s="312"/>
    </row>
    <row r="32" spans="1:5" x14ac:dyDescent="0.25">
      <c r="A32" s="108" t="s">
        <v>19</v>
      </c>
      <c r="B32" s="148" t="s">
        <v>323</v>
      </c>
      <c r="C32" s="310"/>
      <c r="D32" s="311"/>
      <c r="E32" s="312"/>
    </row>
    <row r="33" spans="1:5" x14ac:dyDescent="0.25">
      <c r="A33" s="108" t="s">
        <v>20</v>
      </c>
      <c r="B33" s="148" t="s">
        <v>323</v>
      </c>
      <c r="C33" s="310"/>
      <c r="D33" s="311"/>
      <c r="E33" s="312"/>
    </row>
    <row r="34" spans="1:5" x14ac:dyDescent="0.25">
      <c r="A34" s="108" t="s">
        <v>21</v>
      </c>
      <c r="B34" s="148" t="s">
        <v>323</v>
      </c>
      <c r="C34" s="310">
        <v>0</v>
      </c>
      <c r="D34" s="311">
        <v>0</v>
      </c>
      <c r="E34" s="312"/>
    </row>
    <row r="35" spans="1:5" x14ac:dyDescent="0.25">
      <c r="A35" s="108" t="s">
        <v>22</v>
      </c>
      <c r="B35" s="148" t="s">
        <v>323</v>
      </c>
      <c r="C35" s="310">
        <v>0</v>
      </c>
      <c r="D35" s="311">
        <v>0</v>
      </c>
      <c r="E35" s="312"/>
    </row>
    <row r="36" spans="1:5" x14ac:dyDescent="0.25">
      <c r="A36" s="108" t="s">
        <v>23</v>
      </c>
      <c r="B36" s="148" t="s">
        <v>323</v>
      </c>
      <c r="C36" s="92"/>
      <c r="D36" s="76"/>
      <c r="E36" s="177"/>
    </row>
    <row r="37" spans="1:5" x14ac:dyDescent="0.25">
      <c r="A37" s="108" t="s">
        <v>24</v>
      </c>
      <c r="B37" s="148" t="s">
        <v>323</v>
      </c>
      <c r="C37" s="92"/>
      <c r="D37" s="76"/>
      <c r="E37" s="177"/>
    </row>
    <row r="38" spans="1:5" x14ac:dyDescent="0.25">
      <c r="A38" s="243" t="s">
        <v>579</v>
      </c>
      <c r="B38" s="149" t="s">
        <v>323</v>
      </c>
      <c r="C38" s="453">
        <v>1900063</v>
      </c>
      <c r="D38" s="454">
        <v>1900063</v>
      </c>
      <c r="E38" s="455">
        <v>1665837</v>
      </c>
    </row>
    <row r="39" spans="1:5" x14ac:dyDescent="0.25">
      <c r="A39" s="108" t="s">
        <v>25</v>
      </c>
      <c r="B39" s="136" t="s">
        <v>325</v>
      </c>
      <c r="C39" s="210"/>
      <c r="D39" s="191"/>
      <c r="E39" s="211"/>
    </row>
    <row r="40" spans="1:5" x14ac:dyDescent="0.25">
      <c r="A40" s="108" t="s">
        <v>26</v>
      </c>
      <c r="B40" s="136" t="s">
        <v>325</v>
      </c>
      <c r="C40" s="210"/>
      <c r="D40" s="191"/>
      <c r="E40" s="211"/>
    </row>
    <row r="41" spans="1:5" x14ac:dyDescent="0.25">
      <c r="A41" s="108" t="s">
        <v>27</v>
      </c>
      <c r="B41" s="136" t="s">
        <v>325</v>
      </c>
      <c r="C41" s="210"/>
      <c r="D41" s="191"/>
      <c r="E41" s="211"/>
    </row>
    <row r="42" spans="1:5" x14ac:dyDescent="0.25">
      <c r="A42" s="81" t="s">
        <v>28</v>
      </c>
      <c r="B42" s="136" t="s">
        <v>325</v>
      </c>
      <c r="C42" s="210"/>
      <c r="D42" s="191"/>
      <c r="E42" s="211"/>
    </row>
    <row r="43" spans="1:5" x14ac:dyDescent="0.25">
      <c r="A43" s="81" t="s">
        <v>29</v>
      </c>
      <c r="B43" s="136" t="s">
        <v>325</v>
      </c>
      <c r="C43" s="210"/>
      <c r="D43" s="191"/>
      <c r="E43" s="211"/>
    </row>
    <row r="44" spans="1:5" x14ac:dyDescent="0.25">
      <c r="A44" s="81" t="s">
        <v>30</v>
      </c>
      <c r="B44" s="136" t="s">
        <v>325</v>
      </c>
      <c r="C44" s="210"/>
      <c r="D44" s="191"/>
      <c r="E44" s="211"/>
    </row>
    <row r="45" spans="1:5" x14ac:dyDescent="0.25">
      <c r="A45" s="108" t="s">
        <v>31</v>
      </c>
      <c r="B45" s="136" t="s">
        <v>325</v>
      </c>
      <c r="C45" s="210"/>
      <c r="D45" s="191"/>
      <c r="E45" s="211"/>
    </row>
    <row r="46" spans="1:5" x14ac:dyDescent="0.25">
      <c r="A46" s="108" t="s">
        <v>32</v>
      </c>
      <c r="B46" s="136" t="s">
        <v>325</v>
      </c>
      <c r="C46" s="210"/>
      <c r="D46" s="191"/>
      <c r="E46" s="211"/>
    </row>
    <row r="47" spans="1:5" x14ac:dyDescent="0.25">
      <c r="A47" s="108" t="s">
        <v>33</v>
      </c>
      <c r="B47" s="136" t="s">
        <v>325</v>
      </c>
      <c r="C47" s="210"/>
      <c r="D47" s="191"/>
      <c r="E47" s="211"/>
    </row>
    <row r="48" spans="1:5" x14ac:dyDescent="0.25">
      <c r="A48" s="108" t="s">
        <v>34</v>
      </c>
      <c r="B48" s="136" t="s">
        <v>325</v>
      </c>
      <c r="C48" s="210"/>
      <c r="D48" s="191"/>
      <c r="E48" s="211"/>
    </row>
    <row r="49" spans="1:5" ht="25.5" x14ac:dyDescent="0.25">
      <c r="A49" s="243" t="s">
        <v>580</v>
      </c>
      <c r="B49" s="149" t="s">
        <v>325</v>
      </c>
      <c r="C49" s="210">
        <v>0</v>
      </c>
      <c r="D49" s="191">
        <v>0</v>
      </c>
      <c r="E49" s="211">
        <v>0</v>
      </c>
    </row>
    <row r="50" spans="1:5" x14ac:dyDescent="0.25">
      <c r="A50" s="108" t="s">
        <v>25</v>
      </c>
      <c r="B50" s="136" t="s">
        <v>331</v>
      </c>
      <c r="C50" s="210"/>
      <c r="D50" s="191"/>
      <c r="E50" s="211"/>
    </row>
    <row r="51" spans="1:5" x14ac:dyDescent="0.25">
      <c r="A51" s="108" t="s">
        <v>26</v>
      </c>
      <c r="B51" s="136" t="s">
        <v>331</v>
      </c>
      <c r="C51" s="210">
        <v>0</v>
      </c>
      <c r="D51" s="210">
        <v>0</v>
      </c>
      <c r="E51" s="457">
        <v>660000</v>
      </c>
    </row>
    <row r="52" spans="1:5" x14ac:dyDescent="0.25">
      <c r="A52" s="108" t="s">
        <v>27</v>
      </c>
      <c r="B52" s="136" t="s">
        <v>331</v>
      </c>
      <c r="C52" s="210">
        <v>0</v>
      </c>
      <c r="D52" s="210">
        <v>0</v>
      </c>
      <c r="E52" s="457">
        <v>640000</v>
      </c>
    </row>
    <row r="53" spans="1:5" x14ac:dyDescent="0.25">
      <c r="A53" s="81" t="s">
        <v>28</v>
      </c>
      <c r="B53" s="136" t="s">
        <v>331</v>
      </c>
      <c r="C53" s="210"/>
      <c r="D53" s="456"/>
      <c r="E53" s="457"/>
    </row>
    <row r="54" spans="1:5" x14ac:dyDescent="0.25">
      <c r="A54" s="81" t="s">
        <v>29</v>
      </c>
      <c r="B54" s="136" t="s">
        <v>331</v>
      </c>
      <c r="C54" s="210"/>
      <c r="D54" s="456"/>
      <c r="E54" s="457"/>
    </row>
    <row r="55" spans="1:5" x14ac:dyDescent="0.25">
      <c r="A55" s="81" t="s">
        <v>30</v>
      </c>
      <c r="B55" s="136" t="s">
        <v>331</v>
      </c>
      <c r="C55" s="210"/>
      <c r="D55" s="456"/>
      <c r="E55" s="457"/>
    </row>
    <row r="56" spans="1:5" x14ac:dyDescent="0.25">
      <c r="A56" s="108" t="s">
        <v>31</v>
      </c>
      <c r="B56" s="136" t="s">
        <v>331</v>
      </c>
      <c r="C56" s="210"/>
      <c r="D56" s="456"/>
      <c r="E56" s="457"/>
    </row>
    <row r="57" spans="1:5" x14ac:dyDescent="0.25">
      <c r="A57" s="108" t="s">
        <v>35</v>
      </c>
      <c r="B57" s="136" t="s">
        <v>331</v>
      </c>
      <c r="C57" s="210"/>
      <c r="D57" s="456"/>
      <c r="E57" s="457"/>
    </row>
    <row r="58" spans="1:5" x14ac:dyDescent="0.25">
      <c r="A58" s="108" t="s">
        <v>33</v>
      </c>
      <c r="B58" s="136" t="s">
        <v>331</v>
      </c>
      <c r="C58" s="210"/>
      <c r="D58" s="456"/>
      <c r="E58" s="457"/>
    </row>
    <row r="59" spans="1:5" x14ac:dyDescent="0.25">
      <c r="A59" s="108" t="s">
        <v>34</v>
      </c>
      <c r="B59" s="136" t="s">
        <v>331</v>
      </c>
      <c r="C59" s="210"/>
      <c r="D59" s="456"/>
      <c r="E59" s="457"/>
    </row>
    <row r="60" spans="1:5" x14ac:dyDescent="0.25">
      <c r="A60" s="109" t="s">
        <v>581</v>
      </c>
      <c r="B60" s="137" t="s">
        <v>331</v>
      </c>
      <c r="C60" s="256">
        <v>1030000</v>
      </c>
      <c r="D60" s="458">
        <v>1300000</v>
      </c>
      <c r="E60" s="459">
        <f>SUM(E50:E59)</f>
        <v>1300000</v>
      </c>
    </row>
    <row r="61" spans="1:5" x14ac:dyDescent="0.25">
      <c r="A61" s="108" t="s">
        <v>15</v>
      </c>
      <c r="B61" s="148" t="s">
        <v>358</v>
      </c>
      <c r="C61" s="92"/>
      <c r="D61" s="76"/>
      <c r="E61" s="177"/>
    </row>
    <row r="62" spans="1:5" x14ac:dyDescent="0.25">
      <c r="A62" s="108" t="s">
        <v>16</v>
      </c>
      <c r="B62" s="148" t="s">
        <v>358</v>
      </c>
      <c r="C62" s="92"/>
      <c r="D62" s="76"/>
      <c r="E62" s="177"/>
    </row>
    <row r="63" spans="1:5" ht="30" x14ac:dyDescent="0.25">
      <c r="A63" s="108" t="s">
        <v>17</v>
      </c>
      <c r="B63" s="148" t="s">
        <v>358</v>
      </c>
      <c r="C63" s="92"/>
      <c r="D63" s="76"/>
      <c r="E63" s="177"/>
    </row>
    <row r="64" spans="1:5" x14ac:dyDescent="0.25">
      <c r="A64" s="108" t="s">
        <v>18</v>
      </c>
      <c r="B64" s="148" t="s">
        <v>358</v>
      </c>
      <c r="C64" s="92"/>
      <c r="D64" s="76"/>
      <c r="E64" s="177"/>
    </row>
    <row r="65" spans="1:5" x14ac:dyDescent="0.25">
      <c r="A65" s="108" t="s">
        <v>19</v>
      </c>
      <c r="B65" s="148" t="s">
        <v>358</v>
      </c>
      <c r="C65" s="92"/>
      <c r="D65" s="76"/>
      <c r="E65" s="177"/>
    </row>
    <row r="66" spans="1:5" x14ac:dyDescent="0.25">
      <c r="A66" s="108" t="s">
        <v>20</v>
      </c>
      <c r="B66" s="148" t="s">
        <v>358</v>
      </c>
      <c r="C66" s="92"/>
      <c r="D66" s="76"/>
      <c r="E66" s="177"/>
    </row>
    <row r="67" spans="1:5" x14ac:dyDescent="0.25">
      <c r="A67" s="108" t="s">
        <v>21</v>
      </c>
      <c r="B67" s="148" t="s">
        <v>358</v>
      </c>
      <c r="C67" s="92"/>
      <c r="D67" s="76"/>
      <c r="E67" s="177"/>
    </row>
    <row r="68" spans="1:5" x14ac:dyDescent="0.25">
      <c r="A68" s="108" t="s">
        <v>22</v>
      </c>
      <c r="B68" s="148" t="s">
        <v>358</v>
      </c>
      <c r="C68" s="92"/>
      <c r="D68" s="76"/>
      <c r="E68" s="177"/>
    </row>
    <row r="69" spans="1:5" x14ac:dyDescent="0.25">
      <c r="A69" s="108" t="s">
        <v>23</v>
      </c>
      <c r="B69" s="148" t="s">
        <v>358</v>
      </c>
      <c r="C69" s="92"/>
      <c r="D69" s="76"/>
      <c r="E69" s="177"/>
    </row>
    <row r="70" spans="1:5" x14ac:dyDescent="0.25">
      <c r="A70" s="108" t="s">
        <v>24</v>
      </c>
      <c r="B70" s="148" t="s">
        <v>358</v>
      </c>
      <c r="C70" s="92"/>
      <c r="D70" s="76"/>
      <c r="E70" s="177"/>
    </row>
    <row r="71" spans="1:5" ht="25.5" x14ac:dyDescent="0.25">
      <c r="A71" s="243" t="s">
        <v>590</v>
      </c>
      <c r="B71" s="149" t="s">
        <v>358</v>
      </c>
      <c r="C71" s="92"/>
      <c r="D71" s="76"/>
      <c r="E71" s="177"/>
    </row>
    <row r="72" spans="1:5" x14ac:dyDescent="0.25">
      <c r="A72" s="108" t="s">
        <v>15</v>
      </c>
      <c r="B72" s="148" t="s">
        <v>359</v>
      </c>
      <c r="C72" s="92"/>
      <c r="D72" s="76"/>
      <c r="E72" s="177"/>
    </row>
    <row r="73" spans="1:5" x14ac:dyDescent="0.25">
      <c r="A73" s="108" t="s">
        <v>16</v>
      </c>
      <c r="B73" s="148" t="s">
        <v>359</v>
      </c>
      <c r="C73" s="92"/>
      <c r="D73" s="76"/>
      <c r="E73" s="177"/>
    </row>
    <row r="74" spans="1:5" ht="30" x14ac:dyDescent="0.25">
      <c r="A74" s="108" t="s">
        <v>17</v>
      </c>
      <c r="B74" s="148" t="s">
        <v>359</v>
      </c>
      <c r="C74" s="92"/>
      <c r="D74" s="76"/>
      <c r="E74" s="177"/>
    </row>
    <row r="75" spans="1:5" x14ac:dyDescent="0.25">
      <c r="A75" s="108" t="s">
        <v>18</v>
      </c>
      <c r="B75" s="148" t="s">
        <v>359</v>
      </c>
      <c r="C75" s="92"/>
      <c r="D75" s="76"/>
      <c r="E75" s="177"/>
    </row>
    <row r="76" spans="1:5" x14ac:dyDescent="0.25">
      <c r="A76" s="108" t="s">
        <v>19</v>
      </c>
      <c r="B76" s="148" t="s">
        <v>359</v>
      </c>
      <c r="C76" s="92"/>
      <c r="D76" s="76"/>
      <c r="E76" s="177"/>
    </row>
    <row r="77" spans="1:5" x14ac:dyDescent="0.25">
      <c r="A77" s="108" t="s">
        <v>20</v>
      </c>
      <c r="B77" s="148" t="s">
        <v>359</v>
      </c>
      <c r="C77" s="92"/>
      <c r="D77" s="76"/>
      <c r="E77" s="177"/>
    </row>
    <row r="78" spans="1:5" x14ac:dyDescent="0.25">
      <c r="A78" s="108" t="s">
        <v>21</v>
      </c>
      <c r="B78" s="148" t="s">
        <v>359</v>
      </c>
      <c r="C78" s="92"/>
      <c r="D78" s="76"/>
      <c r="E78" s="177"/>
    </row>
    <row r="79" spans="1:5" x14ac:dyDescent="0.25">
      <c r="A79" s="108" t="s">
        <v>22</v>
      </c>
      <c r="B79" s="148" t="s">
        <v>359</v>
      </c>
      <c r="C79" s="92"/>
      <c r="D79" s="76"/>
      <c r="E79" s="177"/>
    </row>
    <row r="80" spans="1:5" x14ac:dyDescent="0.25">
      <c r="A80" s="108" t="s">
        <v>23</v>
      </c>
      <c r="B80" s="148" t="s">
        <v>359</v>
      </c>
      <c r="C80" s="92"/>
      <c r="D80" s="76"/>
      <c r="E80" s="177"/>
    </row>
    <row r="81" spans="1:5" x14ac:dyDescent="0.25">
      <c r="A81" s="108" t="s">
        <v>24</v>
      </c>
      <c r="B81" s="148" t="s">
        <v>359</v>
      </c>
      <c r="C81" s="92"/>
      <c r="D81" s="76"/>
      <c r="E81" s="177"/>
    </row>
    <row r="82" spans="1:5" ht="25.5" x14ac:dyDescent="0.25">
      <c r="A82" s="243" t="s">
        <v>589</v>
      </c>
      <c r="B82" s="149" t="s">
        <v>359</v>
      </c>
      <c r="C82" s="92"/>
      <c r="D82" s="76"/>
      <c r="E82" s="177"/>
    </row>
    <row r="83" spans="1:5" x14ac:dyDescent="0.25">
      <c r="A83" s="108" t="s">
        <v>15</v>
      </c>
      <c r="B83" s="148" t="s">
        <v>360</v>
      </c>
      <c r="C83" s="92"/>
      <c r="D83" s="76"/>
      <c r="E83" s="177"/>
    </row>
    <row r="84" spans="1:5" x14ac:dyDescent="0.25">
      <c r="A84" s="108" t="s">
        <v>16</v>
      </c>
      <c r="B84" s="148" t="s">
        <v>360</v>
      </c>
      <c r="C84" s="92"/>
      <c r="D84" s="76"/>
      <c r="E84" s="177"/>
    </row>
    <row r="85" spans="1:5" ht="30" x14ac:dyDescent="0.25">
      <c r="A85" s="108" t="s">
        <v>17</v>
      </c>
      <c r="B85" s="148" t="s">
        <v>360</v>
      </c>
      <c r="C85" s="92"/>
      <c r="D85" s="76"/>
      <c r="E85" s="177"/>
    </row>
    <row r="86" spans="1:5" x14ac:dyDescent="0.25">
      <c r="A86" s="108" t="s">
        <v>18</v>
      </c>
      <c r="B86" s="148" t="s">
        <v>360</v>
      </c>
      <c r="C86" s="92"/>
      <c r="D86" s="76"/>
      <c r="E86" s="177"/>
    </row>
    <row r="87" spans="1:5" x14ac:dyDescent="0.25">
      <c r="A87" s="108" t="s">
        <v>19</v>
      </c>
      <c r="B87" s="148" t="s">
        <v>360</v>
      </c>
      <c r="C87" s="92"/>
      <c r="D87" s="76"/>
      <c r="E87" s="177"/>
    </row>
    <row r="88" spans="1:5" x14ac:dyDescent="0.25">
      <c r="A88" s="108" t="s">
        <v>20</v>
      </c>
      <c r="B88" s="148" t="s">
        <v>360</v>
      </c>
      <c r="C88" s="92"/>
      <c r="D88" s="76"/>
      <c r="E88" s="177"/>
    </row>
    <row r="89" spans="1:5" x14ac:dyDescent="0.25">
      <c r="A89" s="108" t="s">
        <v>21</v>
      </c>
      <c r="B89" s="148" t="s">
        <v>360</v>
      </c>
      <c r="C89" s="92"/>
      <c r="D89" s="76"/>
      <c r="E89" s="177"/>
    </row>
    <row r="90" spans="1:5" x14ac:dyDescent="0.25">
      <c r="A90" s="108" t="s">
        <v>22</v>
      </c>
      <c r="B90" s="148" t="s">
        <v>360</v>
      </c>
      <c r="C90" s="92"/>
      <c r="D90" s="76"/>
      <c r="E90" s="177"/>
    </row>
    <row r="91" spans="1:5" x14ac:dyDescent="0.25">
      <c r="A91" s="108" t="s">
        <v>23</v>
      </c>
      <c r="B91" s="148" t="s">
        <v>360</v>
      </c>
      <c r="C91" s="92"/>
      <c r="D91" s="76"/>
      <c r="E91" s="177"/>
    </row>
    <row r="92" spans="1:5" x14ac:dyDescent="0.25">
      <c r="A92" s="108" t="s">
        <v>24</v>
      </c>
      <c r="B92" s="148" t="s">
        <v>360</v>
      </c>
      <c r="C92" s="92"/>
      <c r="D92" s="76"/>
      <c r="E92" s="177"/>
    </row>
    <row r="93" spans="1:5" x14ac:dyDescent="0.25">
      <c r="A93" s="243" t="s">
        <v>588</v>
      </c>
      <c r="B93" s="149" t="s">
        <v>360</v>
      </c>
      <c r="C93" s="92"/>
      <c r="D93" s="76"/>
      <c r="E93" s="177"/>
    </row>
    <row r="94" spans="1:5" x14ac:dyDescent="0.25">
      <c r="A94" s="108" t="s">
        <v>25</v>
      </c>
      <c r="B94" s="136" t="s">
        <v>362</v>
      </c>
      <c r="C94" s="92"/>
      <c r="D94" s="76"/>
      <c r="E94" s="177"/>
    </row>
    <row r="95" spans="1:5" x14ac:dyDescent="0.25">
      <c r="A95" s="108" t="s">
        <v>26</v>
      </c>
      <c r="B95" s="148" t="s">
        <v>362</v>
      </c>
      <c r="C95" s="92"/>
      <c r="D95" s="76"/>
      <c r="E95" s="177"/>
    </row>
    <row r="96" spans="1:5" x14ac:dyDescent="0.25">
      <c r="A96" s="108" t="s">
        <v>27</v>
      </c>
      <c r="B96" s="136" t="s">
        <v>362</v>
      </c>
      <c r="C96" s="92"/>
      <c r="D96" s="76"/>
      <c r="E96" s="177"/>
    </row>
    <row r="97" spans="1:5" x14ac:dyDescent="0.25">
      <c r="A97" s="81" t="s">
        <v>28</v>
      </c>
      <c r="B97" s="148" t="s">
        <v>362</v>
      </c>
      <c r="C97" s="92"/>
      <c r="D97" s="76"/>
      <c r="E97" s="177"/>
    </row>
    <row r="98" spans="1:5" x14ac:dyDescent="0.25">
      <c r="A98" s="81" t="s">
        <v>29</v>
      </c>
      <c r="B98" s="136" t="s">
        <v>362</v>
      </c>
      <c r="C98" s="92"/>
      <c r="D98" s="76"/>
      <c r="E98" s="177"/>
    </row>
    <row r="99" spans="1:5" x14ac:dyDescent="0.25">
      <c r="A99" s="81" t="s">
        <v>30</v>
      </c>
      <c r="B99" s="148" t="s">
        <v>362</v>
      </c>
      <c r="C99" s="92"/>
      <c r="D99" s="76"/>
      <c r="E99" s="177"/>
    </row>
    <row r="100" spans="1:5" x14ac:dyDescent="0.25">
      <c r="A100" s="108" t="s">
        <v>31</v>
      </c>
      <c r="B100" s="136" t="s">
        <v>362</v>
      </c>
      <c r="C100" s="92"/>
      <c r="D100" s="76"/>
      <c r="E100" s="177"/>
    </row>
    <row r="101" spans="1:5" x14ac:dyDescent="0.25">
      <c r="A101" s="108" t="s">
        <v>35</v>
      </c>
      <c r="B101" s="148" t="s">
        <v>362</v>
      </c>
      <c r="C101" s="92"/>
      <c r="D101" s="76"/>
      <c r="E101" s="177"/>
    </row>
    <row r="102" spans="1:5" x14ac:dyDescent="0.25">
      <c r="A102" s="108" t="s">
        <v>33</v>
      </c>
      <c r="B102" s="136" t="s">
        <v>362</v>
      </c>
      <c r="C102" s="92"/>
      <c r="D102" s="76"/>
      <c r="E102" s="177"/>
    </row>
    <row r="103" spans="1:5" x14ac:dyDescent="0.25">
      <c r="A103" s="108" t="s">
        <v>34</v>
      </c>
      <c r="B103" s="148" t="s">
        <v>362</v>
      </c>
      <c r="C103" s="92"/>
      <c r="D103" s="76"/>
      <c r="E103" s="177"/>
    </row>
    <row r="104" spans="1:5" ht="25.5" x14ac:dyDescent="0.25">
      <c r="A104" s="243" t="s">
        <v>587</v>
      </c>
      <c r="B104" s="149" t="s">
        <v>362</v>
      </c>
      <c r="C104" s="92"/>
      <c r="D104" s="76"/>
      <c r="E104" s="177"/>
    </row>
    <row r="105" spans="1:5" x14ac:dyDescent="0.25">
      <c r="A105" s="108" t="s">
        <v>25</v>
      </c>
      <c r="B105" s="136" t="s">
        <v>365</v>
      </c>
      <c r="C105" s="92"/>
      <c r="D105" s="76"/>
      <c r="E105" s="177"/>
    </row>
    <row r="106" spans="1:5" x14ac:dyDescent="0.25">
      <c r="A106" s="108" t="s">
        <v>26</v>
      </c>
      <c r="B106" s="136" t="s">
        <v>365</v>
      </c>
      <c r="C106" s="92"/>
      <c r="D106" s="76"/>
      <c r="E106" s="177"/>
    </row>
    <row r="107" spans="1:5" x14ac:dyDescent="0.25">
      <c r="A107" s="108" t="s">
        <v>27</v>
      </c>
      <c r="B107" s="136" t="s">
        <v>365</v>
      </c>
      <c r="C107" s="92"/>
      <c r="D107" s="76"/>
      <c r="E107" s="177"/>
    </row>
    <row r="108" spans="1:5" x14ac:dyDescent="0.25">
      <c r="A108" s="81" t="s">
        <v>28</v>
      </c>
      <c r="B108" s="136" t="s">
        <v>365</v>
      </c>
      <c r="C108" s="92"/>
      <c r="D108" s="76"/>
      <c r="E108" s="177"/>
    </row>
    <row r="109" spans="1:5" x14ac:dyDescent="0.25">
      <c r="A109" s="81" t="s">
        <v>29</v>
      </c>
      <c r="B109" s="136" t="s">
        <v>365</v>
      </c>
      <c r="C109" s="92"/>
      <c r="D109" s="76"/>
      <c r="E109" s="177"/>
    </row>
    <row r="110" spans="1:5" x14ac:dyDescent="0.25">
      <c r="A110" s="81" t="s">
        <v>30</v>
      </c>
      <c r="B110" s="136" t="s">
        <v>365</v>
      </c>
      <c r="C110" s="92"/>
      <c r="D110" s="76"/>
      <c r="E110" s="177"/>
    </row>
    <row r="111" spans="1:5" x14ac:dyDescent="0.25">
      <c r="A111" s="108" t="s">
        <v>31</v>
      </c>
      <c r="B111" s="136" t="s">
        <v>365</v>
      </c>
      <c r="C111" s="92"/>
      <c r="D111" s="76"/>
      <c r="E111" s="177"/>
    </row>
    <row r="112" spans="1:5" x14ac:dyDescent="0.25">
      <c r="A112" s="108" t="s">
        <v>35</v>
      </c>
      <c r="B112" s="136" t="s">
        <v>365</v>
      </c>
      <c r="C112" s="92"/>
      <c r="D112" s="76"/>
      <c r="E112" s="177"/>
    </row>
    <row r="113" spans="1:5" x14ac:dyDescent="0.25">
      <c r="A113" s="108" t="s">
        <v>33</v>
      </c>
      <c r="B113" s="136" t="s">
        <v>365</v>
      </c>
      <c r="C113" s="92"/>
      <c r="D113" s="76"/>
      <c r="E113" s="177"/>
    </row>
    <row r="114" spans="1:5" x14ac:dyDescent="0.25">
      <c r="A114" s="108" t="s">
        <v>34</v>
      </c>
      <c r="B114" s="136" t="s">
        <v>365</v>
      </c>
      <c r="C114" s="92"/>
      <c r="D114" s="76"/>
      <c r="E114" s="177"/>
    </row>
    <row r="115" spans="1:5" x14ac:dyDescent="0.25">
      <c r="A115" s="109" t="s">
        <v>626</v>
      </c>
      <c r="B115" s="149" t="s">
        <v>365</v>
      </c>
      <c r="C115" s="205"/>
      <c r="D115" s="24"/>
      <c r="E115" s="206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E38"/>
  <sheetViews>
    <sheetView workbookViewId="0">
      <selection sqref="A1:E1"/>
    </sheetView>
  </sheetViews>
  <sheetFormatPr defaultRowHeight="15" x14ac:dyDescent="0.25"/>
  <cols>
    <col min="1" max="1" width="82.42578125" customWidth="1"/>
    <col min="3" max="5" width="17.5703125" bestFit="1" customWidth="1"/>
  </cols>
  <sheetData>
    <row r="1" spans="1:5" x14ac:dyDescent="0.25">
      <c r="A1" s="495" t="s">
        <v>823</v>
      </c>
      <c r="B1" s="495"/>
      <c r="C1" s="495"/>
      <c r="D1" s="495"/>
      <c r="E1" s="495"/>
    </row>
    <row r="2" spans="1:5" ht="28.5" customHeight="1" x14ac:dyDescent="0.25">
      <c r="A2" s="491" t="s">
        <v>802</v>
      </c>
      <c r="B2" s="492"/>
      <c r="C2" s="492"/>
      <c r="D2" s="497"/>
      <c r="E2" s="497"/>
    </row>
    <row r="3" spans="1:5" ht="27" customHeight="1" x14ac:dyDescent="0.25">
      <c r="A3" s="493" t="s">
        <v>767</v>
      </c>
      <c r="B3" s="510"/>
      <c r="C3" s="510"/>
      <c r="D3" s="497"/>
      <c r="E3" s="497"/>
    </row>
    <row r="4" spans="1:5" ht="18.75" customHeight="1" x14ac:dyDescent="0.3">
      <c r="A4" s="45"/>
      <c r="B4" s="48"/>
      <c r="C4" s="48"/>
    </row>
    <row r="5" spans="1:5" ht="25.5" x14ac:dyDescent="0.25">
      <c r="A5" s="204" t="s">
        <v>45</v>
      </c>
      <c r="B5" s="184" t="s">
        <v>231</v>
      </c>
      <c r="C5" s="259" t="s">
        <v>77</v>
      </c>
      <c r="D5" s="56" t="s">
        <v>98</v>
      </c>
      <c r="E5" s="255" t="s">
        <v>99</v>
      </c>
    </row>
    <row r="6" spans="1:5" x14ac:dyDescent="0.25">
      <c r="A6" s="121" t="s">
        <v>541</v>
      </c>
      <c r="B6" s="148" t="s">
        <v>310</v>
      </c>
      <c r="C6" s="145"/>
      <c r="D6" s="76"/>
      <c r="E6" s="177"/>
    </row>
    <row r="7" spans="1:5" x14ac:dyDescent="0.25">
      <c r="A7" s="121" t="s">
        <v>542</v>
      </c>
      <c r="B7" s="148" t="s">
        <v>310</v>
      </c>
      <c r="C7" s="145"/>
      <c r="D7" s="76"/>
      <c r="E7" s="177"/>
    </row>
    <row r="8" spans="1:5" x14ac:dyDescent="0.25">
      <c r="A8" s="121" t="s">
        <v>543</v>
      </c>
      <c r="B8" s="148" t="s">
        <v>310</v>
      </c>
      <c r="C8" s="145"/>
      <c r="D8" s="76"/>
      <c r="E8" s="177"/>
    </row>
    <row r="9" spans="1:5" x14ac:dyDescent="0.25">
      <c r="A9" s="121" t="s">
        <v>544</v>
      </c>
      <c r="B9" s="148" t="s">
        <v>310</v>
      </c>
      <c r="C9" s="145"/>
      <c r="D9" s="76"/>
      <c r="E9" s="177"/>
    </row>
    <row r="10" spans="1:5" x14ac:dyDescent="0.25">
      <c r="A10" s="108" t="s">
        <v>545</v>
      </c>
      <c r="B10" s="148" t="s">
        <v>310</v>
      </c>
      <c r="C10" s="145"/>
      <c r="D10" s="76"/>
      <c r="E10" s="177"/>
    </row>
    <row r="11" spans="1:5" x14ac:dyDescent="0.25">
      <c r="A11" s="108" t="s">
        <v>546</v>
      </c>
      <c r="B11" s="148" t="s">
        <v>310</v>
      </c>
      <c r="C11" s="145"/>
      <c r="D11" s="76"/>
      <c r="E11" s="177"/>
    </row>
    <row r="12" spans="1:5" x14ac:dyDescent="0.25">
      <c r="A12" s="109" t="s">
        <v>85</v>
      </c>
      <c r="B12" s="260" t="s">
        <v>310</v>
      </c>
      <c r="C12" s="196"/>
      <c r="D12" s="80"/>
      <c r="E12" s="95"/>
    </row>
    <row r="13" spans="1:5" x14ac:dyDescent="0.25">
      <c r="A13" s="121" t="s">
        <v>547</v>
      </c>
      <c r="B13" s="148" t="s">
        <v>311</v>
      </c>
      <c r="C13" s="145"/>
      <c r="D13" s="76"/>
      <c r="E13" s="177"/>
    </row>
    <row r="14" spans="1:5" x14ac:dyDescent="0.25">
      <c r="A14" s="257" t="s">
        <v>84</v>
      </c>
      <c r="B14" s="260" t="s">
        <v>311</v>
      </c>
      <c r="C14" s="196"/>
      <c r="D14" s="80"/>
      <c r="E14" s="95"/>
    </row>
    <row r="15" spans="1:5" x14ac:dyDescent="0.25">
      <c r="A15" s="121" t="s">
        <v>548</v>
      </c>
      <c r="B15" s="148" t="s">
        <v>312</v>
      </c>
      <c r="C15" s="145"/>
      <c r="D15" s="76"/>
      <c r="E15" s="177"/>
    </row>
    <row r="16" spans="1:5" x14ac:dyDescent="0.25">
      <c r="A16" s="121" t="s">
        <v>549</v>
      </c>
      <c r="B16" s="148" t="s">
        <v>312</v>
      </c>
      <c r="C16" s="145"/>
      <c r="D16" s="76"/>
      <c r="E16" s="177"/>
    </row>
    <row r="17" spans="1:5" x14ac:dyDescent="0.25">
      <c r="A17" s="108" t="s">
        <v>550</v>
      </c>
      <c r="B17" s="148" t="s">
        <v>312</v>
      </c>
      <c r="C17" s="145"/>
      <c r="D17" s="76"/>
      <c r="E17" s="177"/>
    </row>
    <row r="18" spans="1:5" x14ac:dyDescent="0.25">
      <c r="A18" s="108" t="s">
        <v>551</v>
      </c>
      <c r="B18" s="148" t="s">
        <v>312</v>
      </c>
      <c r="C18" s="145"/>
      <c r="D18" s="76"/>
      <c r="E18" s="177"/>
    </row>
    <row r="19" spans="1:5" x14ac:dyDescent="0.25">
      <c r="A19" s="108" t="s">
        <v>552</v>
      </c>
      <c r="B19" s="148" t="s">
        <v>312</v>
      </c>
      <c r="C19" s="145"/>
      <c r="D19" s="76"/>
      <c r="E19" s="177"/>
    </row>
    <row r="20" spans="1:5" ht="30" x14ac:dyDescent="0.25">
      <c r="A20" s="119" t="s">
        <v>553</v>
      </c>
      <c r="B20" s="148" t="s">
        <v>312</v>
      </c>
      <c r="C20" s="145"/>
      <c r="D20" s="76"/>
      <c r="E20" s="177"/>
    </row>
    <row r="21" spans="1:5" x14ac:dyDescent="0.25">
      <c r="A21" s="243" t="s">
        <v>83</v>
      </c>
      <c r="B21" s="260" t="s">
        <v>312</v>
      </c>
      <c r="C21" s="196"/>
      <c r="D21" s="80"/>
      <c r="E21" s="95"/>
    </row>
    <row r="22" spans="1:5" x14ac:dyDescent="0.25">
      <c r="A22" s="121" t="s">
        <v>554</v>
      </c>
      <c r="B22" s="148" t="s">
        <v>313</v>
      </c>
      <c r="C22" s="145"/>
      <c r="D22" s="76"/>
      <c r="E22" s="177"/>
    </row>
    <row r="23" spans="1:5" x14ac:dyDescent="0.25">
      <c r="A23" s="121" t="s">
        <v>555</v>
      </c>
      <c r="B23" s="148" t="s">
        <v>313</v>
      </c>
      <c r="C23" s="335"/>
      <c r="D23" s="311"/>
      <c r="E23" s="312"/>
    </row>
    <row r="24" spans="1:5" x14ac:dyDescent="0.25">
      <c r="A24" s="243" t="s">
        <v>82</v>
      </c>
      <c r="B24" s="149" t="s">
        <v>313</v>
      </c>
      <c r="C24" s="368"/>
      <c r="D24" s="314"/>
      <c r="E24" s="315"/>
    </row>
    <row r="25" spans="1:5" x14ac:dyDescent="0.25">
      <c r="A25" s="9" t="s">
        <v>556</v>
      </c>
      <c r="B25" s="148" t="s">
        <v>314</v>
      </c>
      <c r="C25" s="335"/>
      <c r="D25" s="311"/>
      <c r="E25" s="312"/>
    </row>
    <row r="26" spans="1:5" x14ac:dyDescent="0.25">
      <c r="A26" s="9" t="s">
        <v>557</v>
      </c>
      <c r="B26" s="148" t="s">
        <v>314</v>
      </c>
      <c r="C26" s="335"/>
      <c r="D26" s="311"/>
      <c r="E26" s="312"/>
    </row>
    <row r="27" spans="1:5" x14ac:dyDescent="0.25">
      <c r="A27" s="10" t="s">
        <v>558</v>
      </c>
      <c r="B27" s="148" t="s">
        <v>314</v>
      </c>
      <c r="C27" s="335"/>
      <c r="D27" s="311"/>
      <c r="E27" s="312"/>
    </row>
    <row r="28" spans="1:5" x14ac:dyDescent="0.25">
      <c r="A28" s="10" t="s">
        <v>559</v>
      </c>
      <c r="B28" s="148" t="s">
        <v>314</v>
      </c>
      <c r="C28" s="335"/>
      <c r="D28" s="311"/>
      <c r="E28" s="312"/>
    </row>
    <row r="29" spans="1:5" x14ac:dyDescent="0.25">
      <c r="A29" s="10" t="s">
        <v>560</v>
      </c>
      <c r="B29" s="148" t="s">
        <v>314</v>
      </c>
      <c r="C29" s="335"/>
      <c r="D29" s="311"/>
      <c r="E29" s="312"/>
    </row>
    <row r="30" spans="1:5" x14ac:dyDescent="0.25">
      <c r="A30" s="10" t="s">
        <v>561</v>
      </c>
      <c r="B30" s="148" t="s">
        <v>314</v>
      </c>
      <c r="C30" s="335"/>
      <c r="D30" s="311"/>
      <c r="E30" s="312"/>
    </row>
    <row r="31" spans="1:5" x14ac:dyDescent="0.25">
      <c r="A31" s="10" t="s">
        <v>766</v>
      </c>
      <c r="B31" s="148" t="s">
        <v>314</v>
      </c>
      <c r="C31" s="335">
        <v>4110000</v>
      </c>
      <c r="D31" s="311">
        <v>4110000</v>
      </c>
      <c r="E31" s="312">
        <v>3471000</v>
      </c>
    </row>
    <row r="32" spans="1:5" x14ac:dyDescent="0.25">
      <c r="A32" s="10" t="s">
        <v>562</v>
      </c>
      <c r="B32" s="148" t="s">
        <v>314</v>
      </c>
      <c r="C32" s="335"/>
      <c r="D32" s="311"/>
      <c r="E32" s="312"/>
    </row>
    <row r="33" spans="1:5" x14ac:dyDescent="0.25">
      <c r="A33" s="10" t="s">
        <v>563</v>
      </c>
      <c r="B33" s="148" t="s">
        <v>314</v>
      </c>
      <c r="C33" s="335"/>
      <c r="D33" s="311"/>
      <c r="E33" s="312"/>
    </row>
    <row r="34" spans="1:5" x14ac:dyDescent="0.25">
      <c r="A34" s="10" t="s">
        <v>564</v>
      </c>
      <c r="B34" s="148" t="s">
        <v>314</v>
      </c>
      <c r="C34" s="335"/>
      <c r="D34" s="311"/>
      <c r="E34" s="312"/>
    </row>
    <row r="35" spans="1:5" ht="30" x14ac:dyDescent="0.25">
      <c r="A35" s="10" t="s">
        <v>565</v>
      </c>
      <c r="B35" s="148" t="s">
        <v>314</v>
      </c>
      <c r="C35" s="335"/>
      <c r="D35" s="311"/>
      <c r="E35" s="312"/>
    </row>
    <row r="36" spans="1:5" ht="30" x14ac:dyDescent="0.25">
      <c r="A36" s="10" t="s">
        <v>566</v>
      </c>
      <c r="B36" s="148" t="s">
        <v>314</v>
      </c>
      <c r="C36" s="335"/>
      <c r="D36" s="311"/>
      <c r="E36" s="312"/>
    </row>
    <row r="37" spans="1:5" x14ac:dyDescent="0.25">
      <c r="A37" s="243" t="s">
        <v>567</v>
      </c>
      <c r="B37" s="260" t="s">
        <v>314</v>
      </c>
      <c r="C37" s="368">
        <f>SUM(C25:C36)</f>
        <v>4110000</v>
      </c>
      <c r="D37" s="368">
        <f>SUM(D25:D36)</f>
        <v>4110000</v>
      </c>
      <c r="E37" s="368">
        <f>SUM(E25:E36)</f>
        <v>3471000</v>
      </c>
    </row>
    <row r="38" spans="1:5" ht="15.75" x14ac:dyDescent="0.25">
      <c r="A38" s="258" t="s">
        <v>568</v>
      </c>
      <c r="B38" s="261" t="s">
        <v>315</v>
      </c>
      <c r="C38" s="460">
        <f>SUM(C24+C37)</f>
        <v>4110000</v>
      </c>
      <c r="D38" s="460">
        <f t="shared" ref="D38:E38" si="0">SUM(D24+D37)</f>
        <v>4110000</v>
      </c>
      <c r="E38" s="460">
        <f t="shared" si="0"/>
        <v>3471000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E35"/>
  <sheetViews>
    <sheetView workbookViewId="0">
      <selection sqref="A1:E1"/>
    </sheetView>
  </sheetViews>
  <sheetFormatPr defaultRowHeight="15" x14ac:dyDescent="0.25"/>
  <cols>
    <col min="1" max="1" width="65" customWidth="1"/>
    <col min="3" max="4" width="19" bestFit="1" customWidth="1"/>
    <col min="5" max="5" width="17.5703125" bestFit="1" customWidth="1"/>
  </cols>
  <sheetData>
    <row r="1" spans="1:5" x14ac:dyDescent="0.25">
      <c r="A1" s="495" t="s">
        <v>824</v>
      </c>
      <c r="B1" s="495"/>
      <c r="C1" s="495"/>
      <c r="D1" s="495"/>
      <c r="E1" s="495"/>
    </row>
    <row r="2" spans="1:5" ht="24" customHeight="1" x14ac:dyDescent="0.25">
      <c r="A2" s="491" t="s">
        <v>802</v>
      </c>
      <c r="B2" s="492"/>
      <c r="C2" s="492"/>
      <c r="D2" s="497"/>
      <c r="E2" s="497"/>
    </row>
    <row r="3" spans="1:5" ht="26.25" customHeight="1" x14ac:dyDescent="0.25">
      <c r="A3" s="493" t="s">
        <v>768</v>
      </c>
      <c r="B3" s="494"/>
      <c r="C3" s="494"/>
      <c r="D3" s="497"/>
      <c r="E3" s="497"/>
    </row>
    <row r="5" spans="1:5" ht="25.5" x14ac:dyDescent="0.25">
      <c r="A5" s="204" t="s">
        <v>45</v>
      </c>
      <c r="B5" s="184" t="s">
        <v>231</v>
      </c>
      <c r="C5" s="254" t="s">
        <v>77</v>
      </c>
      <c r="D5" s="467" t="s">
        <v>98</v>
      </c>
      <c r="E5" s="255" t="s">
        <v>99</v>
      </c>
    </row>
    <row r="6" spans="1:5" x14ac:dyDescent="0.25">
      <c r="A6" s="81" t="s">
        <v>691</v>
      </c>
      <c r="B6" s="136" t="s">
        <v>444</v>
      </c>
      <c r="C6" s="310"/>
      <c r="D6" s="311"/>
      <c r="E6" s="312"/>
    </row>
    <row r="7" spans="1:5" x14ac:dyDescent="0.25">
      <c r="A7" s="81" t="s">
        <v>692</v>
      </c>
      <c r="B7" s="136" t="s">
        <v>444</v>
      </c>
      <c r="C7" s="310"/>
      <c r="D7" s="311"/>
      <c r="E7" s="312"/>
    </row>
    <row r="8" spans="1:5" x14ac:dyDescent="0.25">
      <c r="A8" s="81" t="s">
        <v>693</v>
      </c>
      <c r="B8" s="136" t="s">
        <v>444</v>
      </c>
      <c r="C8" s="310">
        <v>1000000</v>
      </c>
      <c r="D8" s="311">
        <v>1000000</v>
      </c>
      <c r="E8" s="312">
        <v>1112187</v>
      </c>
    </row>
    <row r="9" spans="1:5" x14ac:dyDescent="0.25">
      <c r="A9" s="81" t="s">
        <v>694</v>
      </c>
      <c r="B9" s="136" t="s">
        <v>444</v>
      </c>
      <c r="C9" s="310"/>
      <c r="D9" s="311"/>
      <c r="E9" s="312"/>
    </row>
    <row r="10" spans="1:5" x14ac:dyDescent="0.25">
      <c r="A10" s="82" t="s">
        <v>646</v>
      </c>
      <c r="B10" s="149" t="s">
        <v>444</v>
      </c>
      <c r="C10" s="453">
        <f>SUM(C6:C9)</f>
        <v>1000000</v>
      </c>
      <c r="D10" s="454">
        <f t="shared" ref="D10:E10" si="0">SUM(D6:D9)</f>
        <v>1000000</v>
      </c>
      <c r="E10" s="455">
        <f t="shared" si="0"/>
        <v>1112187</v>
      </c>
    </row>
    <row r="11" spans="1:5" x14ac:dyDescent="0.25">
      <c r="A11" s="81" t="s">
        <v>647</v>
      </c>
      <c r="B11" s="148" t="s">
        <v>445</v>
      </c>
      <c r="C11" s="310">
        <v>10500000</v>
      </c>
      <c r="D11" s="311">
        <v>10500000</v>
      </c>
      <c r="E11" s="312">
        <v>6585324</v>
      </c>
    </row>
    <row r="12" spans="1:5" ht="27" x14ac:dyDescent="0.25">
      <c r="A12" s="229" t="s">
        <v>446</v>
      </c>
      <c r="B12" s="251" t="s">
        <v>445</v>
      </c>
      <c r="C12" s="310">
        <v>10500000</v>
      </c>
      <c r="D12" s="311">
        <v>10500000</v>
      </c>
      <c r="E12" s="312">
        <v>6585324</v>
      </c>
    </row>
    <row r="13" spans="1:5" ht="27" x14ac:dyDescent="0.25">
      <c r="A13" s="229" t="s">
        <v>447</v>
      </c>
      <c r="B13" s="251" t="s">
        <v>445</v>
      </c>
      <c r="C13" s="461"/>
      <c r="D13" s="456"/>
      <c r="E13" s="457"/>
    </row>
    <row r="14" spans="1:5" x14ac:dyDescent="0.25">
      <c r="A14" s="81" t="s">
        <v>649</v>
      </c>
      <c r="B14" s="148" t="s">
        <v>451</v>
      </c>
      <c r="C14" s="461">
        <f>SUM(C15:C18)</f>
        <v>1900000</v>
      </c>
      <c r="D14" s="456">
        <f t="shared" ref="D14:E14" si="1">SUM(D15:D18)</f>
        <v>1900000</v>
      </c>
      <c r="E14" s="457">
        <f t="shared" si="1"/>
        <v>1945175</v>
      </c>
    </row>
    <row r="15" spans="1:5" ht="27" x14ac:dyDescent="0.25">
      <c r="A15" s="229" t="s">
        <v>452</v>
      </c>
      <c r="B15" s="251" t="s">
        <v>451</v>
      </c>
      <c r="C15" s="461"/>
      <c r="D15" s="456"/>
      <c r="E15" s="457"/>
    </row>
    <row r="16" spans="1:5" ht="27" x14ac:dyDescent="0.25">
      <c r="A16" s="229" t="s">
        <v>453</v>
      </c>
      <c r="B16" s="251" t="s">
        <v>451</v>
      </c>
      <c r="C16" s="461">
        <v>1900000</v>
      </c>
      <c r="D16" s="456">
        <v>1900000</v>
      </c>
      <c r="E16" s="457">
        <v>1945175</v>
      </c>
    </row>
    <row r="17" spans="1:5" x14ac:dyDescent="0.25">
      <c r="A17" s="229" t="s">
        <v>454</v>
      </c>
      <c r="B17" s="251" t="s">
        <v>451</v>
      </c>
      <c r="C17" s="461"/>
      <c r="D17" s="456"/>
      <c r="E17" s="457"/>
    </row>
    <row r="18" spans="1:5" x14ac:dyDescent="0.25">
      <c r="A18" s="229" t="s">
        <v>455</v>
      </c>
      <c r="B18" s="251" t="s">
        <v>451</v>
      </c>
      <c r="C18" s="461"/>
      <c r="D18" s="456"/>
      <c r="E18" s="457"/>
    </row>
    <row r="19" spans="1:5" x14ac:dyDescent="0.25">
      <c r="A19" s="81" t="s">
        <v>695</v>
      </c>
      <c r="B19" s="148" t="s">
        <v>456</v>
      </c>
      <c r="C19" s="461">
        <v>0</v>
      </c>
      <c r="D19" s="456">
        <v>0</v>
      </c>
      <c r="E19" s="457">
        <v>0</v>
      </c>
    </row>
    <row r="20" spans="1:5" x14ac:dyDescent="0.25">
      <c r="A20" s="229" t="s">
        <v>457</v>
      </c>
      <c r="B20" s="251" t="s">
        <v>456</v>
      </c>
      <c r="C20" s="461"/>
      <c r="D20" s="456"/>
      <c r="E20" s="457"/>
    </row>
    <row r="21" spans="1:5" x14ac:dyDescent="0.25">
      <c r="A21" s="229" t="s">
        <v>458</v>
      </c>
      <c r="B21" s="251" t="s">
        <v>456</v>
      </c>
      <c r="C21" s="461">
        <v>0</v>
      </c>
      <c r="D21" s="456">
        <v>0</v>
      </c>
      <c r="E21" s="457">
        <v>0</v>
      </c>
    </row>
    <row r="22" spans="1:5" x14ac:dyDescent="0.25">
      <c r="A22" s="82" t="s">
        <v>678</v>
      </c>
      <c r="B22" s="149" t="s">
        <v>459</v>
      </c>
      <c r="C22" s="462">
        <f>SUM(C11+C14+C19)</f>
        <v>12400000</v>
      </c>
      <c r="D22" s="458">
        <f t="shared" ref="D22:E22" si="2">SUM(D11+D14+D19)</f>
        <v>12400000</v>
      </c>
      <c r="E22" s="459">
        <f t="shared" si="2"/>
        <v>8530499</v>
      </c>
    </row>
    <row r="23" spans="1:5" x14ac:dyDescent="0.25">
      <c r="A23" s="81" t="s">
        <v>696</v>
      </c>
      <c r="B23" s="136" t="s">
        <v>460</v>
      </c>
      <c r="C23" s="310"/>
      <c r="D23" s="311"/>
      <c r="E23" s="312"/>
    </row>
    <row r="24" spans="1:5" x14ac:dyDescent="0.25">
      <c r="A24" s="81" t="s">
        <v>697</v>
      </c>
      <c r="B24" s="136" t="s">
        <v>460</v>
      </c>
      <c r="C24" s="310"/>
      <c r="D24" s="311"/>
      <c r="E24" s="312">
        <v>30000</v>
      </c>
    </row>
    <row r="25" spans="1:5" x14ac:dyDescent="0.25">
      <c r="A25" s="81" t="s">
        <v>698</v>
      </c>
      <c r="B25" s="136" t="s">
        <v>460</v>
      </c>
      <c r="C25" s="310"/>
      <c r="D25" s="311"/>
      <c r="E25" s="312"/>
    </row>
    <row r="26" spans="1:5" x14ac:dyDescent="0.25">
      <c r="A26" s="81" t="s">
        <v>699</v>
      </c>
      <c r="B26" s="136" t="s">
        <v>460</v>
      </c>
      <c r="C26" s="310"/>
      <c r="D26" s="311"/>
      <c r="E26" s="312"/>
    </row>
    <row r="27" spans="1:5" x14ac:dyDescent="0.25">
      <c r="A27" s="81" t="s">
        <v>700</v>
      </c>
      <c r="B27" s="136" t="s">
        <v>460</v>
      </c>
      <c r="C27" s="310"/>
      <c r="D27" s="311"/>
      <c r="E27" s="312"/>
    </row>
    <row r="28" spans="1:5" x14ac:dyDescent="0.25">
      <c r="A28" s="81" t="s">
        <v>701</v>
      </c>
      <c r="B28" s="136" t="s">
        <v>460</v>
      </c>
      <c r="C28" s="310"/>
      <c r="D28" s="311"/>
      <c r="E28" s="312"/>
    </row>
    <row r="29" spans="1:5" x14ac:dyDescent="0.25">
      <c r="A29" s="81" t="s">
        <v>702</v>
      </c>
      <c r="B29" s="136" t="s">
        <v>460</v>
      </c>
      <c r="C29" s="310"/>
      <c r="D29" s="311"/>
      <c r="E29" s="312"/>
    </row>
    <row r="30" spans="1:5" x14ac:dyDescent="0.25">
      <c r="A30" s="81" t="s">
        <v>703</v>
      </c>
      <c r="B30" s="136" t="s">
        <v>460</v>
      </c>
      <c r="C30" s="310"/>
      <c r="D30" s="311"/>
      <c r="E30" s="312"/>
    </row>
    <row r="31" spans="1:5" ht="45" x14ac:dyDescent="0.25">
      <c r="A31" s="81" t="s">
        <v>704</v>
      </c>
      <c r="B31" s="136" t="s">
        <v>460</v>
      </c>
      <c r="C31" s="310"/>
      <c r="D31" s="311"/>
      <c r="E31" s="312"/>
    </row>
    <row r="32" spans="1:5" x14ac:dyDescent="0.25">
      <c r="A32" s="81" t="s">
        <v>651</v>
      </c>
      <c r="B32" s="136" t="s">
        <v>460</v>
      </c>
      <c r="C32" s="310">
        <v>200000</v>
      </c>
      <c r="D32" s="311">
        <v>200000</v>
      </c>
      <c r="E32" s="312">
        <v>448162</v>
      </c>
    </row>
    <row r="33" spans="1:5" x14ac:dyDescent="0.25">
      <c r="A33" s="81" t="s">
        <v>729</v>
      </c>
      <c r="B33" s="136" t="s">
        <v>460</v>
      </c>
      <c r="C33" s="310">
        <v>0</v>
      </c>
      <c r="D33" s="311">
        <v>0</v>
      </c>
      <c r="E33" s="312">
        <v>401995</v>
      </c>
    </row>
    <row r="34" spans="1:5" x14ac:dyDescent="0.25">
      <c r="A34" s="81" t="s">
        <v>705</v>
      </c>
      <c r="B34" s="136" t="s">
        <v>460</v>
      </c>
      <c r="C34" s="310"/>
      <c r="D34" s="311"/>
      <c r="E34" s="312"/>
    </row>
    <row r="35" spans="1:5" x14ac:dyDescent="0.25">
      <c r="A35" s="82" t="s">
        <v>651</v>
      </c>
      <c r="B35" s="149" t="s">
        <v>460</v>
      </c>
      <c r="C35" s="453">
        <v>200000</v>
      </c>
      <c r="D35" s="454">
        <v>200000</v>
      </c>
      <c r="E35" s="315">
        <v>448162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F63"/>
  <sheetViews>
    <sheetView workbookViewId="0">
      <selection activeCell="B1" sqref="B1:F1"/>
    </sheetView>
  </sheetViews>
  <sheetFormatPr defaultRowHeight="15" x14ac:dyDescent="0.25"/>
  <cols>
    <col min="1" max="1" width="65.5703125" customWidth="1"/>
    <col min="2" max="2" width="14.42578125" bestFit="1" customWidth="1"/>
    <col min="3" max="3" width="18.85546875" customWidth="1"/>
    <col min="4" max="4" width="17" customWidth="1"/>
    <col min="5" max="5" width="16" customWidth="1"/>
    <col min="6" max="6" width="19.7109375" customWidth="1"/>
  </cols>
  <sheetData>
    <row r="1" spans="1:6" x14ac:dyDescent="0.25">
      <c r="B1" s="533" t="s">
        <v>825</v>
      </c>
      <c r="C1" s="533"/>
      <c r="D1" s="533"/>
      <c r="E1" s="533"/>
      <c r="F1" s="533"/>
    </row>
    <row r="3" spans="1:6" ht="27" customHeight="1" x14ac:dyDescent="0.25">
      <c r="A3" s="534" t="s">
        <v>802</v>
      </c>
      <c r="B3" s="534"/>
      <c r="C3" s="534"/>
      <c r="D3" s="534"/>
      <c r="E3" s="534"/>
      <c r="F3" s="534"/>
    </row>
    <row r="4" spans="1:6" ht="25.5" customHeight="1" x14ac:dyDescent="0.25">
      <c r="A4" s="493" t="s">
        <v>730</v>
      </c>
      <c r="B4" s="493"/>
      <c r="C4" s="493"/>
      <c r="D4" s="493"/>
      <c r="E4" s="493"/>
      <c r="F4" s="493"/>
    </row>
    <row r="6" spans="1:6" ht="15.75" thickBot="1" x14ac:dyDescent="0.3">
      <c r="A6" s="218" t="s">
        <v>728</v>
      </c>
      <c r="B6" s="218"/>
      <c r="C6" s="218"/>
      <c r="D6" s="218"/>
      <c r="E6" s="218"/>
      <c r="F6" s="218"/>
    </row>
    <row r="7" spans="1:6" ht="63.75" x14ac:dyDescent="0.25">
      <c r="A7" s="297" t="s">
        <v>45</v>
      </c>
      <c r="B7" s="298" t="s">
        <v>731</v>
      </c>
      <c r="C7" s="298" t="s">
        <v>732</v>
      </c>
      <c r="D7" s="298" t="s">
        <v>733</v>
      </c>
      <c r="E7" s="299" t="s">
        <v>734</v>
      </c>
      <c r="F7" s="300" t="s">
        <v>735</v>
      </c>
    </row>
    <row r="8" spans="1:6" x14ac:dyDescent="0.25">
      <c r="A8" s="301" t="s">
        <v>144</v>
      </c>
      <c r="B8" s="296">
        <f>SUM(B26+B41+B55+B56+B61+B62+B63)</f>
        <v>151261490</v>
      </c>
      <c r="C8" s="296">
        <f t="shared" ref="C8:F8" si="0">SUM(C26+C41+C55+C56+C61+C62+C63)</f>
        <v>0</v>
      </c>
      <c r="D8" s="296">
        <f t="shared" si="0"/>
        <v>99578505</v>
      </c>
      <c r="E8" s="296">
        <f t="shared" si="0"/>
        <v>38848317</v>
      </c>
      <c r="F8" s="296">
        <f t="shared" si="0"/>
        <v>289688312</v>
      </c>
    </row>
    <row r="9" spans="1:6" x14ac:dyDescent="0.25">
      <c r="A9" s="302" t="s">
        <v>101</v>
      </c>
      <c r="B9" s="303"/>
      <c r="C9" s="303"/>
      <c r="D9" s="303"/>
      <c r="E9" s="303"/>
      <c r="F9" s="296">
        <f t="shared" ref="F9:F39" si="1">SUM(B9:E9)</f>
        <v>0</v>
      </c>
    </row>
    <row r="10" spans="1:6" x14ac:dyDescent="0.25">
      <c r="A10" s="302" t="s">
        <v>102</v>
      </c>
      <c r="B10" s="303"/>
      <c r="C10" s="303"/>
      <c r="D10" s="303"/>
      <c r="E10" s="303"/>
      <c r="F10" s="296">
        <f t="shared" si="1"/>
        <v>0</v>
      </c>
    </row>
    <row r="11" spans="1:6" x14ac:dyDescent="0.25">
      <c r="A11" s="302" t="s">
        <v>103</v>
      </c>
      <c r="B11" s="303"/>
      <c r="C11" s="303"/>
      <c r="D11" s="303"/>
      <c r="E11" s="303"/>
      <c r="F11" s="296">
        <f t="shared" si="1"/>
        <v>0</v>
      </c>
    </row>
    <row r="12" spans="1:6" x14ac:dyDescent="0.25">
      <c r="A12" s="301" t="s">
        <v>130</v>
      </c>
      <c r="B12" s="304">
        <f>SUM(B9:B11)</f>
        <v>0</v>
      </c>
      <c r="C12" s="304">
        <f>SUM(C9:C11)</f>
        <v>0</v>
      </c>
      <c r="D12" s="304">
        <f>SUM(D9:D11)</f>
        <v>0</v>
      </c>
      <c r="E12" s="304">
        <f>SUM(E9:E11)</f>
        <v>0</v>
      </c>
      <c r="F12" s="296">
        <f t="shared" si="1"/>
        <v>0</v>
      </c>
    </row>
    <row r="13" spans="1:6" x14ac:dyDescent="0.25">
      <c r="A13" s="302" t="s">
        <v>104</v>
      </c>
      <c r="B13" s="484">
        <v>151261490</v>
      </c>
      <c r="C13" s="303"/>
      <c r="D13" s="303">
        <v>99455845</v>
      </c>
      <c r="E13" s="303">
        <v>9171000</v>
      </c>
      <c r="F13" s="483">
        <f t="shared" si="1"/>
        <v>259888335</v>
      </c>
    </row>
    <row r="14" spans="1:6" x14ac:dyDescent="0.25">
      <c r="A14" s="302" t="s">
        <v>105</v>
      </c>
      <c r="B14" s="303">
        <v>0</v>
      </c>
      <c r="C14" s="303"/>
      <c r="D14" s="303">
        <v>122660</v>
      </c>
      <c r="E14" s="303">
        <v>453974</v>
      </c>
      <c r="F14" s="483">
        <f t="shared" si="1"/>
        <v>576634</v>
      </c>
    </row>
    <row r="15" spans="1:6" x14ac:dyDescent="0.25">
      <c r="A15" s="302" t="s">
        <v>106</v>
      </c>
      <c r="B15" s="303"/>
      <c r="C15" s="303"/>
      <c r="D15" s="303"/>
      <c r="E15" s="303"/>
      <c r="F15" s="296">
        <f t="shared" si="1"/>
        <v>0</v>
      </c>
    </row>
    <row r="16" spans="1:6" x14ac:dyDescent="0.25">
      <c r="A16" s="302" t="s">
        <v>107</v>
      </c>
      <c r="B16" s="303"/>
      <c r="C16" s="303"/>
      <c r="D16" s="303"/>
      <c r="E16" s="303"/>
      <c r="F16" s="296">
        <f t="shared" si="1"/>
        <v>0</v>
      </c>
    </row>
    <row r="17" spans="1:6" x14ac:dyDescent="0.25">
      <c r="A17" s="302" t="s">
        <v>108</v>
      </c>
      <c r="B17" s="303"/>
      <c r="C17" s="303"/>
      <c r="D17" s="303"/>
      <c r="E17" s="303"/>
      <c r="F17" s="296">
        <f t="shared" si="1"/>
        <v>0</v>
      </c>
    </row>
    <row r="18" spans="1:6" x14ac:dyDescent="0.25">
      <c r="A18" s="301" t="s">
        <v>131</v>
      </c>
      <c r="B18" s="304">
        <f>SUM(B13:B17)</f>
        <v>151261490</v>
      </c>
      <c r="C18" s="304">
        <f>SUM(C13:C17)</f>
        <v>0</v>
      </c>
      <c r="D18" s="304">
        <f>SUM(D13:D17)</f>
        <v>99578505</v>
      </c>
      <c r="E18" s="304">
        <f>SUM(E13:E17)</f>
        <v>9624974</v>
      </c>
      <c r="F18" s="488">
        <f t="shared" si="1"/>
        <v>260464969</v>
      </c>
    </row>
    <row r="19" spans="1:6" x14ac:dyDescent="0.25">
      <c r="A19" s="302" t="s">
        <v>127</v>
      </c>
      <c r="B19" s="303">
        <v>0</v>
      </c>
      <c r="C19" s="303"/>
      <c r="D19" s="303"/>
      <c r="E19" s="303">
        <v>988060</v>
      </c>
      <c r="F19" s="296">
        <f t="shared" si="1"/>
        <v>988060</v>
      </c>
    </row>
    <row r="20" spans="1:6" x14ac:dyDescent="0.25">
      <c r="A20" s="302" t="s">
        <v>128</v>
      </c>
      <c r="B20" s="303"/>
      <c r="C20" s="303"/>
      <c r="D20" s="303"/>
      <c r="E20" s="303"/>
      <c r="F20" s="296">
        <f t="shared" si="1"/>
        <v>0</v>
      </c>
    </row>
    <row r="21" spans="1:6" x14ac:dyDescent="0.25">
      <c r="A21" s="302" t="s">
        <v>109</v>
      </c>
      <c r="B21" s="303"/>
      <c r="C21" s="303"/>
      <c r="D21" s="303"/>
      <c r="E21" s="303"/>
      <c r="F21" s="296">
        <f t="shared" si="1"/>
        <v>0</v>
      </c>
    </row>
    <row r="22" spans="1:6" x14ac:dyDescent="0.25">
      <c r="A22" s="301" t="s">
        <v>129</v>
      </c>
      <c r="B22" s="304">
        <f>SUM(B19:B21)</f>
        <v>0</v>
      </c>
      <c r="C22" s="304">
        <f>SUM(C19:C21)</f>
        <v>0</v>
      </c>
      <c r="D22" s="304">
        <f>SUM(D19:D21)</f>
        <v>0</v>
      </c>
      <c r="E22" s="304">
        <f>SUM(E19:E21)</f>
        <v>988060</v>
      </c>
      <c r="F22" s="296">
        <f t="shared" si="1"/>
        <v>988060</v>
      </c>
    </row>
    <row r="23" spans="1:6" x14ac:dyDescent="0.25">
      <c r="A23" s="302" t="s">
        <v>110</v>
      </c>
      <c r="B23" s="303"/>
      <c r="C23" s="303"/>
      <c r="D23" s="303"/>
      <c r="E23" s="303"/>
      <c r="F23" s="296">
        <f t="shared" si="1"/>
        <v>0</v>
      </c>
    </row>
    <row r="24" spans="1:6" ht="30" x14ac:dyDescent="0.25">
      <c r="A24" s="302" t="s">
        <v>111</v>
      </c>
      <c r="B24" s="303"/>
      <c r="C24" s="303"/>
      <c r="D24" s="303"/>
      <c r="E24" s="303"/>
      <c r="F24" s="296">
        <f t="shared" si="1"/>
        <v>0</v>
      </c>
    </row>
    <row r="25" spans="1:6" x14ac:dyDescent="0.25">
      <c r="A25" s="301" t="s">
        <v>146</v>
      </c>
      <c r="B25" s="304">
        <f>SUM(B23:B24)</f>
        <v>0</v>
      </c>
      <c r="C25" s="304">
        <f>SUM(C23:C24)</f>
        <v>0</v>
      </c>
      <c r="D25" s="304">
        <f>SUM(D23:D24)</f>
        <v>0</v>
      </c>
      <c r="E25" s="304">
        <f>SUM(E23:E24)</f>
        <v>0</v>
      </c>
      <c r="F25" s="296">
        <f t="shared" si="1"/>
        <v>0</v>
      </c>
    </row>
    <row r="26" spans="1:6" ht="25.5" x14ac:dyDescent="0.25">
      <c r="A26" s="301" t="s">
        <v>132</v>
      </c>
      <c r="B26" s="304">
        <f>SUM(B25,B22,B18,B12)</f>
        <v>151261490</v>
      </c>
      <c r="C26" s="304">
        <f>SUM(C25,C22,C18,C12)</f>
        <v>0</v>
      </c>
      <c r="D26" s="304">
        <f>SUM(D25,D22,D18,D12)</f>
        <v>99578505</v>
      </c>
      <c r="E26" s="304">
        <f>SUM(E25,E22,E18,E12)</f>
        <v>10613034</v>
      </c>
      <c r="F26" s="490">
        <f t="shared" si="1"/>
        <v>261453029</v>
      </c>
    </row>
    <row r="27" spans="1:6" x14ac:dyDescent="0.25">
      <c r="A27" s="302" t="s">
        <v>112</v>
      </c>
      <c r="B27" s="303"/>
      <c r="C27" s="303"/>
      <c r="D27" s="303"/>
      <c r="E27" s="303"/>
      <c r="F27" s="296">
        <f t="shared" si="1"/>
        <v>0</v>
      </c>
    </row>
    <row r="28" spans="1:6" x14ac:dyDescent="0.25">
      <c r="A28" s="302" t="s">
        <v>113</v>
      </c>
      <c r="B28" s="303"/>
      <c r="C28" s="303"/>
      <c r="D28" s="303"/>
      <c r="E28" s="303"/>
      <c r="F28" s="296">
        <f t="shared" si="1"/>
        <v>0</v>
      </c>
    </row>
    <row r="29" spans="1:6" x14ac:dyDescent="0.25">
      <c r="A29" s="302" t="s">
        <v>114</v>
      </c>
      <c r="B29" s="303"/>
      <c r="C29" s="303"/>
      <c r="D29" s="303"/>
      <c r="E29" s="303"/>
      <c r="F29" s="296">
        <f t="shared" si="1"/>
        <v>0</v>
      </c>
    </row>
    <row r="30" spans="1:6" ht="30" x14ac:dyDescent="0.25">
      <c r="A30" s="302" t="s">
        <v>115</v>
      </c>
      <c r="B30" s="303"/>
      <c r="C30" s="303"/>
      <c r="D30" s="303"/>
      <c r="E30" s="303"/>
      <c r="F30" s="296">
        <f t="shared" si="1"/>
        <v>0</v>
      </c>
    </row>
    <row r="31" spans="1:6" x14ac:dyDescent="0.25">
      <c r="A31" s="302" t="s">
        <v>116</v>
      </c>
      <c r="B31" s="303"/>
      <c r="C31" s="303"/>
      <c r="D31" s="303"/>
      <c r="E31" s="303"/>
      <c r="F31" s="296">
        <f t="shared" si="1"/>
        <v>0</v>
      </c>
    </row>
    <row r="32" spans="1:6" x14ac:dyDescent="0.25">
      <c r="A32" s="301" t="s">
        <v>147</v>
      </c>
      <c r="B32" s="304">
        <f>SUM(B27:B31)</f>
        <v>0</v>
      </c>
      <c r="C32" s="304">
        <f>SUM(C27:C31)</f>
        <v>0</v>
      </c>
      <c r="D32" s="304">
        <f>SUM(D27:D31)</f>
        <v>0</v>
      </c>
      <c r="E32" s="304">
        <f>SUM(E27:E31)</f>
        <v>0</v>
      </c>
      <c r="F32" s="296">
        <f t="shared" si="1"/>
        <v>0</v>
      </c>
    </row>
    <row r="33" spans="1:6" x14ac:dyDescent="0.25">
      <c r="A33" s="302" t="s">
        <v>117</v>
      </c>
      <c r="B33" s="303"/>
      <c r="C33" s="303"/>
      <c r="D33" s="303"/>
      <c r="E33" s="303"/>
      <c r="F33" s="296">
        <f t="shared" si="1"/>
        <v>0</v>
      </c>
    </row>
    <row r="34" spans="1:6" x14ac:dyDescent="0.25">
      <c r="A34" s="302" t="s">
        <v>133</v>
      </c>
      <c r="B34" s="303"/>
      <c r="C34" s="303"/>
      <c r="D34" s="303"/>
      <c r="E34" s="303"/>
      <c r="F34" s="296">
        <f t="shared" si="1"/>
        <v>0</v>
      </c>
    </row>
    <row r="35" spans="1:6" x14ac:dyDescent="0.25">
      <c r="A35" s="302" t="s">
        <v>118</v>
      </c>
      <c r="B35" s="303"/>
      <c r="C35" s="303"/>
      <c r="D35" s="303"/>
      <c r="E35" s="303"/>
      <c r="F35" s="296">
        <f t="shared" si="1"/>
        <v>0</v>
      </c>
    </row>
    <row r="36" spans="1:6" x14ac:dyDescent="0.25">
      <c r="A36" s="302" t="s">
        <v>119</v>
      </c>
      <c r="B36" s="303"/>
      <c r="C36" s="303"/>
      <c r="D36" s="303"/>
      <c r="E36" s="303"/>
      <c r="F36" s="296">
        <f t="shared" si="1"/>
        <v>0</v>
      </c>
    </row>
    <row r="37" spans="1:6" x14ac:dyDescent="0.25">
      <c r="A37" s="302" t="s">
        <v>120</v>
      </c>
      <c r="B37" s="303"/>
      <c r="C37" s="303"/>
      <c r="D37" s="303"/>
      <c r="E37" s="303"/>
      <c r="F37" s="296">
        <f t="shared" si="1"/>
        <v>0</v>
      </c>
    </row>
    <row r="38" spans="1:6" x14ac:dyDescent="0.25">
      <c r="A38" s="302" t="s">
        <v>121</v>
      </c>
      <c r="B38" s="303"/>
      <c r="C38" s="303"/>
      <c r="D38" s="303"/>
      <c r="E38" s="303"/>
      <c r="F38" s="296">
        <f t="shared" si="1"/>
        <v>0</v>
      </c>
    </row>
    <row r="39" spans="1:6" x14ac:dyDescent="0.25">
      <c r="A39" s="302" t="s">
        <v>122</v>
      </c>
      <c r="B39" s="303"/>
      <c r="C39" s="303"/>
      <c r="D39" s="303"/>
      <c r="E39" s="303"/>
      <c r="F39" s="296">
        <f t="shared" si="1"/>
        <v>0</v>
      </c>
    </row>
    <row r="40" spans="1:6" x14ac:dyDescent="0.25">
      <c r="A40" s="301" t="s">
        <v>134</v>
      </c>
      <c r="B40" s="304">
        <f>SUM(B33:B39)</f>
        <v>0</v>
      </c>
      <c r="C40" s="304">
        <f>SUM(C33:C39)</f>
        <v>0</v>
      </c>
      <c r="D40" s="304">
        <f>SUM(D33:D39)</f>
        <v>0</v>
      </c>
      <c r="E40" s="304">
        <f>SUM(E33:E39)</f>
        <v>0</v>
      </c>
      <c r="F40" s="296">
        <f t="shared" ref="F40:F63" si="2">SUM(B40:E40)</f>
        <v>0</v>
      </c>
    </row>
    <row r="41" spans="1:6" x14ac:dyDescent="0.25">
      <c r="A41" s="301" t="s">
        <v>148</v>
      </c>
      <c r="B41" s="304">
        <f>SUM(B40,B32)</f>
        <v>0</v>
      </c>
      <c r="C41" s="304">
        <f>SUM(C40,C32)</f>
        <v>0</v>
      </c>
      <c r="D41" s="304">
        <f>SUM(D40,D32)</f>
        <v>0</v>
      </c>
      <c r="E41" s="304">
        <f>SUM(E40,E32)</f>
        <v>0</v>
      </c>
      <c r="F41" s="296">
        <f t="shared" si="2"/>
        <v>0</v>
      </c>
    </row>
    <row r="42" spans="1:6" x14ac:dyDescent="0.25">
      <c r="A42" s="302" t="s">
        <v>736</v>
      </c>
      <c r="B42" s="304"/>
      <c r="C42" s="304"/>
      <c r="D42" s="304"/>
      <c r="E42" s="304"/>
      <c r="F42" s="296">
        <f t="shared" si="2"/>
        <v>0</v>
      </c>
    </row>
    <row r="43" spans="1:6" x14ac:dyDescent="0.25">
      <c r="A43" s="302" t="s">
        <v>737</v>
      </c>
      <c r="B43" s="304"/>
      <c r="C43" s="304"/>
      <c r="D43" s="304"/>
      <c r="E43" s="304"/>
      <c r="F43" s="296">
        <f t="shared" si="2"/>
        <v>0</v>
      </c>
    </row>
    <row r="44" spans="1:6" x14ac:dyDescent="0.25">
      <c r="A44" s="301" t="s">
        <v>123</v>
      </c>
      <c r="B44" s="303">
        <f>SUM(B42:B43)</f>
        <v>0</v>
      </c>
      <c r="C44" s="303">
        <f>SUM(C42:C43)</f>
        <v>0</v>
      </c>
      <c r="D44" s="303">
        <f>SUM(D42:D43)</f>
        <v>0</v>
      </c>
      <c r="E44" s="303">
        <f>SUM(E42:E43)</f>
        <v>0</v>
      </c>
      <c r="F44" s="296">
        <f t="shared" si="2"/>
        <v>0</v>
      </c>
    </row>
    <row r="45" spans="1:6" x14ac:dyDescent="0.25">
      <c r="A45" s="302" t="s">
        <v>738</v>
      </c>
      <c r="B45" s="303"/>
      <c r="C45" s="303"/>
      <c r="D45" s="303"/>
      <c r="E45" s="303">
        <v>226840</v>
      </c>
      <c r="F45" s="296">
        <f t="shared" si="2"/>
        <v>226840</v>
      </c>
    </row>
    <row r="46" spans="1:6" x14ac:dyDescent="0.25">
      <c r="A46" s="302" t="s">
        <v>739</v>
      </c>
      <c r="B46" s="303"/>
      <c r="C46" s="303"/>
      <c r="D46" s="303"/>
      <c r="E46" s="303"/>
      <c r="F46" s="296">
        <f t="shared" si="2"/>
        <v>0</v>
      </c>
    </row>
    <row r="47" spans="1:6" x14ac:dyDescent="0.25">
      <c r="A47" s="302" t="s">
        <v>740</v>
      </c>
      <c r="B47" s="303"/>
      <c r="C47" s="303"/>
      <c r="D47" s="303"/>
      <c r="E47" s="303"/>
      <c r="F47" s="296">
        <f t="shared" si="2"/>
        <v>0</v>
      </c>
    </row>
    <row r="48" spans="1:6" x14ac:dyDescent="0.25">
      <c r="A48" s="301" t="s">
        <v>124</v>
      </c>
      <c r="B48" s="303">
        <f>SUM(B45:B47)</f>
        <v>0</v>
      </c>
      <c r="C48" s="303">
        <f>SUM(C45:C47)</f>
        <v>0</v>
      </c>
      <c r="D48" s="303">
        <f>SUM(D45:D47)</f>
        <v>0</v>
      </c>
      <c r="E48" s="303">
        <f>SUM(E45:E47)</f>
        <v>226840</v>
      </c>
      <c r="F48" s="296">
        <f t="shared" si="2"/>
        <v>226840</v>
      </c>
    </row>
    <row r="49" spans="1:6" x14ac:dyDescent="0.25">
      <c r="A49" s="302" t="s">
        <v>741</v>
      </c>
      <c r="B49" s="303"/>
      <c r="C49" s="303"/>
      <c r="D49" s="303"/>
      <c r="E49" s="303">
        <v>19284618</v>
      </c>
      <c r="F49" s="296">
        <f t="shared" si="2"/>
        <v>19284618</v>
      </c>
    </row>
    <row r="50" spans="1:6" x14ac:dyDescent="0.25">
      <c r="A50" s="302" t="s">
        <v>742</v>
      </c>
      <c r="B50" s="303"/>
      <c r="C50" s="303"/>
      <c r="D50" s="303"/>
      <c r="E50" s="303"/>
      <c r="F50" s="296">
        <f t="shared" si="2"/>
        <v>0</v>
      </c>
    </row>
    <row r="51" spans="1:6" x14ac:dyDescent="0.25">
      <c r="A51" s="301" t="s">
        <v>125</v>
      </c>
      <c r="B51" s="303">
        <f>SUM(B49:B50)</f>
        <v>0</v>
      </c>
      <c r="C51" s="303">
        <f>SUM(C49:C50)</f>
        <v>0</v>
      </c>
      <c r="D51" s="303">
        <f>SUM(D49:D50)</f>
        <v>0</v>
      </c>
      <c r="E51" s="303">
        <f>SUM(E49:E50)</f>
        <v>19284618</v>
      </c>
      <c r="F51" s="296">
        <f t="shared" si="2"/>
        <v>19284618</v>
      </c>
    </row>
    <row r="52" spans="1:6" x14ac:dyDescent="0.25">
      <c r="A52" s="302" t="s">
        <v>743</v>
      </c>
      <c r="B52" s="303"/>
      <c r="C52" s="303"/>
      <c r="D52" s="303"/>
      <c r="E52" s="303"/>
      <c r="F52" s="296">
        <f t="shared" si="2"/>
        <v>0</v>
      </c>
    </row>
    <row r="53" spans="1:6" x14ac:dyDescent="0.25">
      <c r="A53" s="302" t="s">
        <v>744</v>
      </c>
      <c r="B53" s="303"/>
      <c r="C53" s="303"/>
      <c r="D53" s="303"/>
      <c r="E53" s="303"/>
      <c r="F53" s="296">
        <f t="shared" si="2"/>
        <v>0</v>
      </c>
    </row>
    <row r="54" spans="1:6" x14ac:dyDescent="0.25">
      <c r="A54" s="301" t="s">
        <v>126</v>
      </c>
      <c r="B54" s="303">
        <f>SUM(B52:B53)</f>
        <v>0</v>
      </c>
      <c r="C54" s="303">
        <f>SUM(C52:C53)</f>
        <v>0</v>
      </c>
      <c r="D54" s="303">
        <f>SUM(D52:D53)</f>
        <v>0</v>
      </c>
      <c r="E54" s="303">
        <f>SUM(E52:E53)</f>
        <v>0</v>
      </c>
      <c r="F54" s="296">
        <f t="shared" si="2"/>
        <v>0</v>
      </c>
    </row>
    <row r="55" spans="1:6" x14ac:dyDescent="0.25">
      <c r="A55" s="301" t="s">
        <v>135</v>
      </c>
      <c r="B55" s="304">
        <f>SUM(B54,B51,B48,B44)</f>
        <v>0</v>
      </c>
      <c r="C55" s="304">
        <f>SUM(C54,C51,C48,C44)</f>
        <v>0</v>
      </c>
      <c r="D55" s="304">
        <f>SUM(D54,D51,D48,D44)</f>
        <v>0</v>
      </c>
      <c r="E55" s="304">
        <f>SUM(E54,E51,E48,E44)</f>
        <v>19511458</v>
      </c>
      <c r="F55" s="489">
        <f t="shared" si="2"/>
        <v>19511458</v>
      </c>
    </row>
    <row r="56" spans="1:6" x14ac:dyDescent="0.25">
      <c r="A56" s="306" t="s">
        <v>745</v>
      </c>
      <c r="B56" s="485"/>
      <c r="C56" s="485"/>
      <c r="D56" s="485"/>
      <c r="E56" s="485">
        <v>8723825</v>
      </c>
      <c r="F56" s="486">
        <f t="shared" si="2"/>
        <v>8723825</v>
      </c>
    </row>
    <row r="57" spans="1:6" ht="15.75" x14ac:dyDescent="0.3">
      <c r="A57" s="307" t="s">
        <v>746</v>
      </c>
      <c r="B57" s="76"/>
      <c r="C57" s="76"/>
      <c r="D57" s="76"/>
      <c r="E57" s="76"/>
      <c r="F57" s="296">
        <f t="shared" si="2"/>
        <v>0</v>
      </c>
    </row>
    <row r="58" spans="1:6" ht="15.75" x14ac:dyDescent="0.3">
      <c r="A58" s="307" t="s">
        <v>747</v>
      </c>
      <c r="B58" s="76"/>
      <c r="C58" s="76"/>
      <c r="D58" s="76"/>
      <c r="E58" s="76"/>
      <c r="F58" s="296">
        <f t="shared" si="2"/>
        <v>0</v>
      </c>
    </row>
    <row r="59" spans="1:6" ht="15.75" x14ac:dyDescent="0.3">
      <c r="A59" s="307" t="s">
        <v>748</v>
      </c>
      <c r="B59" s="76"/>
      <c r="C59" s="76"/>
      <c r="D59" s="76"/>
      <c r="E59" s="76"/>
      <c r="F59" s="296">
        <f t="shared" si="2"/>
        <v>0</v>
      </c>
    </row>
    <row r="60" spans="1:6" ht="15.75" x14ac:dyDescent="0.3">
      <c r="A60" s="307" t="s">
        <v>749</v>
      </c>
      <c r="B60" s="76"/>
      <c r="C60" s="76"/>
      <c r="D60" s="76"/>
      <c r="E60" s="76"/>
      <c r="F60" s="296">
        <f t="shared" si="2"/>
        <v>0</v>
      </c>
    </row>
    <row r="61" spans="1:6" x14ac:dyDescent="0.25">
      <c r="A61" s="306" t="s">
        <v>750</v>
      </c>
      <c r="B61" s="76">
        <f>SUM(B57:B60)</f>
        <v>0</v>
      </c>
      <c r="C61" s="76">
        <f>SUM(C57:C60)</f>
        <v>0</v>
      </c>
      <c r="D61" s="76">
        <f>SUM(D57:D60)</f>
        <v>0</v>
      </c>
      <c r="E61" s="76">
        <f>SUM(E57:E60)</f>
        <v>0</v>
      </c>
      <c r="F61" s="296">
        <f t="shared" si="2"/>
        <v>0</v>
      </c>
    </row>
    <row r="62" spans="1:6" x14ac:dyDescent="0.25">
      <c r="A62" s="306" t="s">
        <v>751</v>
      </c>
      <c r="B62" s="76"/>
      <c r="C62" s="76"/>
      <c r="D62" s="76"/>
      <c r="E62" s="76"/>
      <c r="F62" s="296">
        <f t="shared" si="2"/>
        <v>0</v>
      </c>
    </row>
    <row r="63" spans="1:6" ht="15.75" thickBot="1" x14ac:dyDescent="0.3">
      <c r="A63" s="308" t="s">
        <v>752</v>
      </c>
      <c r="B63" s="309"/>
      <c r="C63" s="309"/>
      <c r="D63" s="309"/>
      <c r="E63" s="309"/>
      <c r="F63" s="487">
        <f t="shared" si="2"/>
        <v>0</v>
      </c>
    </row>
  </sheetData>
  <mergeCells count="3">
    <mergeCell ref="B1:F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pageSetUpPr fitToPage="1"/>
  </sheetPr>
  <dimension ref="A1:F63"/>
  <sheetViews>
    <sheetView workbookViewId="0">
      <selection activeCell="B1" sqref="B1:F1"/>
    </sheetView>
  </sheetViews>
  <sheetFormatPr defaultRowHeight="15" x14ac:dyDescent="0.25"/>
  <cols>
    <col min="1" max="1" width="65.5703125" customWidth="1"/>
    <col min="2" max="2" width="14.42578125" bestFit="1" customWidth="1"/>
    <col min="3" max="3" width="18.85546875" customWidth="1"/>
    <col min="4" max="4" width="17" customWidth="1"/>
    <col min="5" max="5" width="16" customWidth="1"/>
    <col min="6" max="6" width="19.7109375" customWidth="1"/>
  </cols>
  <sheetData>
    <row r="1" spans="1:6" x14ac:dyDescent="0.25">
      <c r="B1" s="533" t="s">
        <v>826</v>
      </c>
      <c r="C1" s="533"/>
      <c r="D1" s="533"/>
      <c r="E1" s="533"/>
      <c r="F1" s="533"/>
    </row>
    <row r="3" spans="1:6" ht="18" customHeight="1" x14ac:dyDescent="0.25">
      <c r="A3" s="534" t="s">
        <v>802</v>
      </c>
      <c r="B3" s="534"/>
      <c r="C3" s="534"/>
      <c r="D3" s="534"/>
      <c r="E3" s="534"/>
      <c r="F3" s="534"/>
    </row>
    <row r="4" spans="1:6" ht="18" x14ac:dyDescent="0.25">
      <c r="A4" s="493" t="s">
        <v>730</v>
      </c>
      <c r="B4" s="493"/>
      <c r="C4" s="493"/>
      <c r="D4" s="493"/>
      <c r="E4" s="493"/>
      <c r="F4" s="493"/>
    </row>
    <row r="6" spans="1:6" ht="15.75" thickBot="1" x14ac:dyDescent="0.3">
      <c r="A6" s="218" t="s">
        <v>574</v>
      </c>
      <c r="B6" s="218"/>
      <c r="C6" s="218"/>
      <c r="D6" s="218"/>
      <c r="E6" s="218"/>
      <c r="F6" s="218"/>
    </row>
    <row r="7" spans="1:6" ht="63.75" x14ac:dyDescent="0.25">
      <c r="A7" s="297" t="s">
        <v>45</v>
      </c>
      <c r="B7" s="298" t="s">
        <v>731</v>
      </c>
      <c r="C7" s="298" t="s">
        <v>732</v>
      </c>
      <c r="D7" s="298" t="s">
        <v>733</v>
      </c>
      <c r="E7" s="299" t="s">
        <v>734</v>
      </c>
      <c r="F7" s="300" t="s">
        <v>735</v>
      </c>
    </row>
    <row r="8" spans="1:6" x14ac:dyDescent="0.25">
      <c r="A8" s="301" t="s">
        <v>144</v>
      </c>
      <c r="B8" s="296">
        <f>SUM(B26+B41+B55+B56+B61+B62+B63)</f>
        <v>28367</v>
      </c>
      <c r="C8" s="296">
        <f>SUM(C26+C41+C55+C56+C61+C62+C63)</f>
        <v>0</v>
      </c>
      <c r="D8" s="296">
        <f>SUM(D26+D41+D55+D56+D61+D62+D63)</f>
        <v>0</v>
      </c>
      <c r="E8" s="296">
        <f>SUM(E26+E41+E55+E56+E61+E62+E63)</f>
        <v>42773</v>
      </c>
      <c r="F8" s="296">
        <f t="shared" ref="F8:F39" si="0">SUM(B8:E8)</f>
        <v>71140</v>
      </c>
    </row>
    <row r="9" spans="1:6" x14ac:dyDescent="0.25">
      <c r="A9" s="302" t="s">
        <v>101</v>
      </c>
      <c r="B9" s="303"/>
      <c r="C9" s="303"/>
      <c r="D9" s="303"/>
      <c r="E9" s="303"/>
      <c r="F9" s="296">
        <f t="shared" si="0"/>
        <v>0</v>
      </c>
    </row>
    <row r="10" spans="1:6" x14ac:dyDescent="0.25">
      <c r="A10" s="302" t="s">
        <v>102</v>
      </c>
      <c r="B10" s="303"/>
      <c r="C10" s="303"/>
      <c r="D10" s="303"/>
      <c r="E10" s="303"/>
      <c r="F10" s="296">
        <f t="shared" si="0"/>
        <v>0</v>
      </c>
    </row>
    <row r="11" spans="1:6" x14ac:dyDescent="0.25">
      <c r="A11" s="302" t="s">
        <v>103</v>
      </c>
      <c r="B11" s="303"/>
      <c r="C11" s="303"/>
      <c r="D11" s="303"/>
      <c r="E11" s="303"/>
      <c r="F11" s="296">
        <f t="shared" si="0"/>
        <v>0</v>
      </c>
    </row>
    <row r="12" spans="1:6" x14ac:dyDescent="0.25">
      <c r="A12" s="301" t="s">
        <v>130</v>
      </c>
      <c r="B12" s="304">
        <f>SUM(B9:B11)</f>
        <v>0</v>
      </c>
      <c r="C12" s="304">
        <f>SUM(C9:C11)</f>
        <v>0</v>
      </c>
      <c r="D12" s="304">
        <f>SUM(D9:D11)</f>
        <v>0</v>
      </c>
      <c r="E12" s="304">
        <f>SUM(E9:E11)</f>
        <v>0</v>
      </c>
      <c r="F12" s="296">
        <f t="shared" si="0"/>
        <v>0</v>
      </c>
    </row>
    <row r="13" spans="1:6" x14ac:dyDescent="0.25">
      <c r="A13" s="302" t="s">
        <v>104</v>
      </c>
      <c r="B13" s="303"/>
      <c r="C13" s="303"/>
      <c r="D13" s="303"/>
      <c r="E13" s="303"/>
      <c r="F13" s="296">
        <f t="shared" si="0"/>
        <v>0</v>
      </c>
    </row>
    <row r="14" spans="1:6" x14ac:dyDescent="0.25">
      <c r="A14" s="302" t="s">
        <v>105</v>
      </c>
      <c r="B14" s="303">
        <v>28367</v>
      </c>
      <c r="C14" s="303"/>
      <c r="D14" s="303"/>
      <c r="E14" s="303"/>
      <c r="F14" s="296">
        <v>28367</v>
      </c>
    </row>
    <row r="15" spans="1:6" x14ac:dyDescent="0.25">
      <c r="A15" s="302" t="s">
        <v>106</v>
      </c>
      <c r="B15" s="303"/>
      <c r="C15" s="303"/>
      <c r="D15" s="303"/>
      <c r="E15" s="303"/>
      <c r="F15" s="296">
        <f t="shared" si="0"/>
        <v>0</v>
      </c>
    </row>
    <row r="16" spans="1:6" x14ac:dyDescent="0.25">
      <c r="A16" s="302" t="s">
        <v>107</v>
      </c>
      <c r="B16" s="303"/>
      <c r="C16" s="303"/>
      <c r="D16" s="303"/>
      <c r="E16" s="303"/>
      <c r="F16" s="296">
        <f t="shared" si="0"/>
        <v>0</v>
      </c>
    </row>
    <row r="17" spans="1:6" x14ac:dyDescent="0.25">
      <c r="A17" s="302" t="s">
        <v>108</v>
      </c>
      <c r="B17" s="303"/>
      <c r="C17" s="303"/>
      <c r="D17" s="303"/>
      <c r="E17" s="303"/>
      <c r="F17" s="296">
        <f t="shared" si="0"/>
        <v>0</v>
      </c>
    </row>
    <row r="18" spans="1:6" x14ac:dyDescent="0.25">
      <c r="A18" s="301" t="s">
        <v>131</v>
      </c>
      <c r="B18" s="304">
        <f>SUM(B13:B17)</f>
        <v>28367</v>
      </c>
      <c r="C18" s="304">
        <f>SUM(C13:C17)</f>
        <v>0</v>
      </c>
      <c r="D18" s="304">
        <f>SUM(D13:D17)</f>
        <v>0</v>
      </c>
      <c r="E18" s="304">
        <f>SUM(E13:E17)</f>
        <v>0</v>
      </c>
      <c r="F18" s="296">
        <f t="shared" si="0"/>
        <v>28367</v>
      </c>
    </row>
    <row r="19" spans="1:6" x14ac:dyDescent="0.25">
      <c r="A19" s="302" t="s">
        <v>127</v>
      </c>
      <c r="B19" s="303">
        <v>0</v>
      </c>
      <c r="C19" s="303"/>
      <c r="D19" s="303"/>
      <c r="E19" s="303"/>
      <c r="F19" s="296">
        <f t="shared" si="0"/>
        <v>0</v>
      </c>
    </row>
    <row r="20" spans="1:6" x14ac:dyDescent="0.25">
      <c r="A20" s="302" t="s">
        <v>128</v>
      </c>
      <c r="B20" s="303"/>
      <c r="C20" s="303"/>
      <c r="D20" s="303"/>
      <c r="E20" s="303"/>
      <c r="F20" s="296">
        <f t="shared" si="0"/>
        <v>0</v>
      </c>
    </row>
    <row r="21" spans="1:6" x14ac:dyDescent="0.25">
      <c r="A21" s="302" t="s">
        <v>109</v>
      </c>
      <c r="B21" s="303"/>
      <c r="C21" s="303"/>
      <c r="D21" s="303"/>
      <c r="E21" s="303"/>
      <c r="F21" s="296">
        <f t="shared" si="0"/>
        <v>0</v>
      </c>
    </row>
    <row r="22" spans="1:6" x14ac:dyDescent="0.25">
      <c r="A22" s="301" t="s">
        <v>129</v>
      </c>
      <c r="B22" s="304">
        <f>SUM(B19:B21)</f>
        <v>0</v>
      </c>
      <c r="C22" s="304">
        <f>SUM(C19:C21)</f>
        <v>0</v>
      </c>
      <c r="D22" s="304">
        <f>SUM(D19:D21)</f>
        <v>0</v>
      </c>
      <c r="E22" s="304">
        <f>SUM(E19:E21)</f>
        <v>0</v>
      </c>
      <c r="F22" s="296">
        <f t="shared" si="0"/>
        <v>0</v>
      </c>
    </row>
    <row r="23" spans="1:6" x14ac:dyDescent="0.25">
      <c r="A23" s="302" t="s">
        <v>110</v>
      </c>
      <c r="B23" s="303"/>
      <c r="C23" s="303"/>
      <c r="D23" s="303"/>
      <c r="E23" s="303"/>
      <c r="F23" s="296">
        <f t="shared" si="0"/>
        <v>0</v>
      </c>
    </row>
    <row r="24" spans="1:6" ht="30" x14ac:dyDescent="0.25">
      <c r="A24" s="302" t="s">
        <v>111</v>
      </c>
      <c r="B24" s="303"/>
      <c r="C24" s="303"/>
      <c r="D24" s="303"/>
      <c r="E24" s="303"/>
      <c r="F24" s="296">
        <f t="shared" si="0"/>
        <v>0</v>
      </c>
    </row>
    <row r="25" spans="1:6" x14ac:dyDescent="0.25">
      <c r="A25" s="301" t="s">
        <v>146</v>
      </c>
      <c r="B25" s="304">
        <f>SUM(B23:B24)</f>
        <v>0</v>
      </c>
      <c r="C25" s="304">
        <f>SUM(C23:C24)</f>
        <v>0</v>
      </c>
      <c r="D25" s="304">
        <f>SUM(D23:D24)</f>
        <v>0</v>
      </c>
      <c r="E25" s="304">
        <f>SUM(E23:E24)</f>
        <v>0</v>
      </c>
      <c r="F25" s="296">
        <f t="shared" si="0"/>
        <v>0</v>
      </c>
    </row>
    <row r="26" spans="1:6" ht="25.5" x14ac:dyDescent="0.25">
      <c r="A26" s="301" t="s">
        <v>132</v>
      </c>
      <c r="B26" s="304">
        <f>SUM(B25,B22,B18,B12)</f>
        <v>28367</v>
      </c>
      <c r="C26" s="304">
        <f>SUM(C25,C22,C18,C12)</f>
        <v>0</v>
      </c>
      <c r="D26" s="304">
        <f>SUM(D25,D22,D18,D12)</f>
        <v>0</v>
      </c>
      <c r="E26" s="304">
        <f>SUM(E25,E22,E18,E12)</f>
        <v>0</v>
      </c>
      <c r="F26" s="305">
        <f t="shared" si="0"/>
        <v>28367</v>
      </c>
    </row>
    <row r="27" spans="1:6" x14ac:dyDescent="0.25">
      <c r="A27" s="302" t="s">
        <v>112</v>
      </c>
      <c r="B27" s="303"/>
      <c r="C27" s="303"/>
      <c r="D27" s="303"/>
      <c r="E27" s="303"/>
      <c r="F27" s="296">
        <f t="shared" si="0"/>
        <v>0</v>
      </c>
    </row>
    <row r="28" spans="1:6" x14ac:dyDescent="0.25">
      <c r="A28" s="302" t="s">
        <v>113</v>
      </c>
      <c r="B28" s="303"/>
      <c r="C28" s="303"/>
      <c r="D28" s="303"/>
      <c r="E28" s="303"/>
      <c r="F28" s="296">
        <f t="shared" si="0"/>
        <v>0</v>
      </c>
    </row>
    <row r="29" spans="1:6" x14ac:dyDescent="0.25">
      <c r="A29" s="302" t="s">
        <v>114</v>
      </c>
      <c r="B29" s="303"/>
      <c r="C29" s="303"/>
      <c r="D29" s="303"/>
      <c r="E29" s="303"/>
      <c r="F29" s="296">
        <f t="shared" si="0"/>
        <v>0</v>
      </c>
    </row>
    <row r="30" spans="1:6" ht="30" x14ac:dyDescent="0.25">
      <c r="A30" s="302" t="s">
        <v>115</v>
      </c>
      <c r="B30" s="303"/>
      <c r="C30" s="303"/>
      <c r="D30" s="303"/>
      <c r="E30" s="303"/>
      <c r="F30" s="296">
        <f t="shared" si="0"/>
        <v>0</v>
      </c>
    </row>
    <row r="31" spans="1:6" x14ac:dyDescent="0.25">
      <c r="A31" s="302" t="s">
        <v>116</v>
      </c>
      <c r="B31" s="303"/>
      <c r="C31" s="303"/>
      <c r="D31" s="303"/>
      <c r="E31" s="303"/>
      <c r="F31" s="296">
        <f t="shared" si="0"/>
        <v>0</v>
      </c>
    </row>
    <row r="32" spans="1:6" x14ac:dyDescent="0.25">
      <c r="A32" s="301" t="s">
        <v>147</v>
      </c>
      <c r="B32" s="304">
        <f>SUM(B27:B31)</f>
        <v>0</v>
      </c>
      <c r="C32" s="304">
        <f>SUM(C27:C31)</f>
        <v>0</v>
      </c>
      <c r="D32" s="304">
        <f>SUM(D27:D31)</f>
        <v>0</v>
      </c>
      <c r="E32" s="304">
        <f>SUM(E27:E31)</f>
        <v>0</v>
      </c>
      <c r="F32" s="296">
        <f t="shared" si="0"/>
        <v>0</v>
      </c>
    </row>
    <row r="33" spans="1:6" x14ac:dyDescent="0.25">
      <c r="A33" s="302" t="s">
        <v>117</v>
      </c>
      <c r="B33" s="303"/>
      <c r="C33" s="303"/>
      <c r="D33" s="303"/>
      <c r="E33" s="303"/>
      <c r="F33" s="296">
        <f t="shared" si="0"/>
        <v>0</v>
      </c>
    </row>
    <row r="34" spans="1:6" x14ac:dyDescent="0.25">
      <c r="A34" s="302" t="s">
        <v>133</v>
      </c>
      <c r="B34" s="303"/>
      <c r="C34" s="303"/>
      <c r="D34" s="303"/>
      <c r="E34" s="303"/>
      <c r="F34" s="296">
        <f t="shared" si="0"/>
        <v>0</v>
      </c>
    </row>
    <row r="35" spans="1:6" x14ac:dyDescent="0.25">
      <c r="A35" s="302" t="s">
        <v>118</v>
      </c>
      <c r="B35" s="303"/>
      <c r="C35" s="303"/>
      <c r="D35" s="303"/>
      <c r="E35" s="303"/>
      <c r="F35" s="296">
        <f t="shared" si="0"/>
        <v>0</v>
      </c>
    </row>
    <row r="36" spans="1:6" x14ac:dyDescent="0.25">
      <c r="A36" s="302" t="s">
        <v>119</v>
      </c>
      <c r="B36" s="303"/>
      <c r="C36" s="303"/>
      <c r="D36" s="303"/>
      <c r="E36" s="303"/>
      <c r="F36" s="296">
        <f t="shared" si="0"/>
        <v>0</v>
      </c>
    </row>
    <row r="37" spans="1:6" x14ac:dyDescent="0.25">
      <c r="A37" s="302" t="s">
        <v>120</v>
      </c>
      <c r="B37" s="303"/>
      <c r="C37" s="303"/>
      <c r="D37" s="303"/>
      <c r="E37" s="303"/>
      <c r="F37" s="296">
        <f t="shared" si="0"/>
        <v>0</v>
      </c>
    </row>
    <row r="38" spans="1:6" x14ac:dyDescent="0.25">
      <c r="A38" s="302" t="s">
        <v>121</v>
      </c>
      <c r="B38" s="303"/>
      <c r="C38" s="303"/>
      <c r="D38" s="303"/>
      <c r="E38" s="303"/>
      <c r="F38" s="296">
        <f t="shared" si="0"/>
        <v>0</v>
      </c>
    </row>
    <row r="39" spans="1:6" x14ac:dyDescent="0.25">
      <c r="A39" s="302" t="s">
        <v>122</v>
      </c>
      <c r="B39" s="303"/>
      <c r="C39" s="303"/>
      <c r="D39" s="303"/>
      <c r="E39" s="303"/>
      <c r="F39" s="296">
        <f t="shared" si="0"/>
        <v>0</v>
      </c>
    </row>
    <row r="40" spans="1:6" x14ac:dyDescent="0.25">
      <c r="A40" s="301" t="s">
        <v>134</v>
      </c>
      <c r="B40" s="304">
        <f>SUM(B33:B39)</f>
        <v>0</v>
      </c>
      <c r="C40" s="304">
        <f>SUM(C33:C39)</f>
        <v>0</v>
      </c>
      <c r="D40" s="304">
        <f>SUM(D33:D39)</f>
        <v>0</v>
      </c>
      <c r="E40" s="304">
        <f>SUM(E33:E39)</f>
        <v>0</v>
      </c>
      <c r="F40" s="296">
        <f t="shared" ref="F40:F63" si="1">SUM(B40:E40)</f>
        <v>0</v>
      </c>
    </row>
    <row r="41" spans="1:6" x14ac:dyDescent="0.25">
      <c r="A41" s="301" t="s">
        <v>148</v>
      </c>
      <c r="B41" s="304">
        <f>SUM(B40,B32)</f>
        <v>0</v>
      </c>
      <c r="C41" s="304">
        <f>SUM(C40,C32)</f>
        <v>0</v>
      </c>
      <c r="D41" s="304">
        <f>SUM(D40,D32)</f>
        <v>0</v>
      </c>
      <c r="E41" s="304">
        <f>SUM(E40,E32)</f>
        <v>0</v>
      </c>
      <c r="F41" s="296">
        <f t="shared" si="1"/>
        <v>0</v>
      </c>
    </row>
    <row r="42" spans="1:6" x14ac:dyDescent="0.25">
      <c r="A42" s="302" t="s">
        <v>736</v>
      </c>
      <c r="B42" s="304"/>
      <c r="C42" s="304"/>
      <c r="D42" s="304"/>
      <c r="E42" s="304"/>
      <c r="F42" s="296">
        <f t="shared" si="1"/>
        <v>0</v>
      </c>
    </row>
    <row r="43" spans="1:6" x14ac:dyDescent="0.25">
      <c r="A43" s="302" t="s">
        <v>737</v>
      </c>
      <c r="B43" s="304"/>
      <c r="C43" s="304"/>
      <c r="D43" s="304"/>
      <c r="E43" s="304"/>
      <c r="F43" s="296">
        <f t="shared" si="1"/>
        <v>0</v>
      </c>
    </row>
    <row r="44" spans="1:6" x14ac:dyDescent="0.25">
      <c r="A44" s="301" t="s">
        <v>123</v>
      </c>
      <c r="B44" s="303">
        <f>SUM(B42:B43)</f>
        <v>0</v>
      </c>
      <c r="C44" s="303">
        <f>SUM(C42:C43)</f>
        <v>0</v>
      </c>
      <c r="D44" s="303">
        <f>SUM(D42:D43)</f>
        <v>0</v>
      </c>
      <c r="E44" s="303">
        <f>SUM(E42:E43)</f>
        <v>0</v>
      </c>
      <c r="F44" s="296">
        <f t="shared" si="1"/>
        <v>0</v>
      </c>
    </row>
    <row r="45" spans="1:6" x14ac:dyDescent="0.25">
      <c r="A45" s="302" t="s">
        <v>738</v>
      </c>
      <c r="B45" s="303"/>
      <c r="C45" s="303"/>
      <c r="D45" s="303"/>
      <c r="E45" s="303">
        <v>24950</v>
      </c>
      <c r="F45" s="296">
        <f t="shared" si="1"/>
        <v>24950</v>
      </c>
    </row>
    <row r="46" spans="1:6" x14ac:dyDescent="0.25">
      <c r="A46" s="302" t="s">
        <v>739</v>
      </c>
      <c r="B46" s="303"/>
      <c r="C46" s="303"/>
      <c r="D46" s="303"/>
      <c r="E46" s="303"/>
      <c r="F46" s="296">
        <f t="shared" si="1"/>
        <v>0</v>
      </c>
    </row>
    <row r="47" spans="1:6" x14ac:dyDescent="0.25">
      <c r="A47" s="302" t="s">
        <v>740</v>
      </c>
      <c r="B47" s="303"/>
      <c r="C47" s="303"/>
      <c r="D47" s="303"/>
      <c r="E47" s="303"/>
      <c r="F47" s="296">
        <f t="shared" si="1"/>
        <v>0</v>
      </c>
    </row>
    <row r="48" spans="1:6" x14ac:dyDescent="0.25">
      <c r="A48" s="301" t="s">
        <v>124</v>
      </c>
      <c r="B48" s="303">
        <f>SUM(B45:B47)</f>
        <v>0</v>
      </c>
      <c r="C48" s="303">
        <f>SUM(C45:C47)</f>
        <v>0</v>
      </c>
      <c r="D48" s="303">
        <f>SUM(D45:D47)</f>
        <v>0</v>
      </c>
      <c r="E48" s="303">
        <f>SUM(E45:E47)</f>
        <v>24950</v>
      </c>
      <c r="F48" s="296">
        <f t="shared" si="1"/>
        <v>24950</v>
      </c>
    </row>
    <row r="49" spans="1:6" x14ac:dyDescent="0.25">
      <c r="A49" s="302" t="s">
        <v>741</v>
      </c>
      <c r="B49" s="303"/>
      <c r="C49" s="303"/>
      <c r="D49" s="303"/>
      <c r="E49" s="303">
        <v>17823</v>
      </c>
      <c r="F49" s="296">
        <f t="shared" si="1"/>
        <v>17823</v>
      </c>
    </row>
    <row r="50" spans="1:6" x14ac:dyDescent="0.25">
      <c r="A50" s="302" t="s">
        <v>742</v>
      </c>
      <c r="B50" s="303"/>
      <c r="C50" s="303"/>
      <c r="D50" s="303"/>
      <c r="E50" s="303"/>
      <c r="F50" s="296">
        <f t="shared" si="1"/>
        <v>0</v>
      </c>
    </row>
    <row r="51" spans="1:6" x14ac:dyDescent="0.25">
      <c r="A51" s="301" t="s">
        <v>125</v>
      </c>
      <c r="B51" s="303">
        <f>SUM(B49:B50)</f>
        <v>0</v>
      </c>
      <c r="C51" s="303">
        <f>SUM(C49:C50)</f>
        <v>0</v>
      </c>
      <c r="D51" s="303">
        <f>SUM(D49:D50)</f>
        <v>0</v>
      </c>
      <c r="E51" s="303">
        <f>SUM(E49:E50)</f>
        <v>17823</v>
      </c>
      <c r="F51" s="296">
        <f t="shared" si="1"/>
        <v>17823</v>
      </c>
    </row>
    <row r="52" spans="1:6" x14ac:dyDescent="0.25">
      <c r="A52" s="302" t="s">
        <v>743</v>
      </c>
      <c r="B52" s="303"/>
      <c r="C52" s="303"/>
      <c r="D52" s="303"/>
      <c r="E52" s="303"/>
      <c r="F52" s="296">
        <f t="shared" si="1"/>
        <v>0</v>
      </c>
    </row>
    <row r="53" spans="1:6" x14ac:dyDescent="0.25">
      <c r="A53" s="302" t="s">
        <v>744</v>
      </c>
      <c r="B53" s="303"/>
      <c r="C53" s="303"/>
      <c r="D53" s="303"/>
      <c r="E53" s="303"/>
      <c r="F53" s="296">
        <f t="shared" si="1"/>
        <v>0</v>
      </c>
    </row>
    <row r="54" spans="1:6" x14ac:dyDescent="0.25">
      <c r="A54" s="301" t="s">
        <v>126</v>
      </c>
      <c r="B54" s="303">
        <f>SUM(B52:B53)</f>
        <v>0</v>
      </c>
      <c r="C54" s="303">
        <f>SUM(C52:C53)</f>
        <v>0</v>
      </c>
      <c r="D54" s="303">
        <f>SUM(D52:D53)</f>
        <v>0</v>
      </c>
      <c r="E54" s="303">
        <f>SUM(E52:E53)</f>
        <v>0</v>
      </c>
      <c r="F54" s="296">
        <f t="shared" si="1"/>
        <v>0</v>
      </c>
    </row>
    <row r="55" spans="1:6" x14ac:dyDescent="0.25">
      <c r="A55" s="301" t="s">
        <v>135</v>
      </c>
      <c r="B55" s="304">
        <f>SUM(B54,B51,B48,B44)</f>
        <v>0</v>
      </c>
      <c r="C55" s="304">
        <f>SUM(C54,C51,C48,C44)</f>
        <v>0</v>
      </c>
      <c r="D55" s="304">
        <f>SUM(D54,D51,D48,D44)</f>
        <v>0</v>
      </c>
      <c r="E55" s="304">
        <f>SUM(E54,E51,E48,E44)</f>
        <v>42773</v>
      </c>
      <c r="F55" s="483">
        <f t="shared" si="1"/>
        <v>42773</v>
      </c>
    </row>
    <row r="56" spans="1:6" x14ac:dyDescent="0.25">
      <c r="A56" s="306" t="s">
        <v>745</v>
      </c>
      <c r="B56" s="76"/>
      <c r="C56" s="76"/>
      <c r="D56" s="76"/>
      <c r="E56" s="76"/>
      <c r="F56" s="296">
        <f t="shared" si="1"/>
        <v>0</v>
      </c>
    </row>
    <row r="57" spans="1:6" ht="15.75" x14ac:dyDescent="0.3">
      <c r="A57" s="307" t="s">
        <v>746</v>
      </c>
      <c r="B57" s="76"/>
      <c r="C57" s="76"/>
      <c r="D57" s="76"/>
      <c r="E57" s="76"/>
      <c r="F57" s="296">
        <f t="shared" si="1"/>
        <v>0</v>
      </c>
    </row>
    <row r="58" spans="1:6" ht="15.75" x14ac:dyDescent="0.3">
      <c r="A58" s="307" t="s">
        <v>747</v>
      </c>
      <c r="B58" s="76"/>
      <c r="C58" s="76"/>
      <c r="D58" s="76"/>
      <c r="E58" s="76"/>
      <c r="F58" s="296">
        <f t="shared" si="1"/>
        <v>0</v>
      </c>
    </row>
    <row r="59" spans="1:6" ht="15.75" x14ac:dyDescent="0.3">
      <c r="A59" s="307" t="s">
        <v>748</v>
      </c>
      <c r="B59" s="76"/>
      <c r="C59" s="76"/>
      <c r="D59" s="76"/>
      <c r="E59" s="76"/>
      <c r="F59" s="296">
        <f t="shared" si="1"/>
        <v>0</v>
      </c>
    </row>
    <row r="60" spans="1:6" ht="15.75" x14ac:dyDescent="0.3">
      <c r="A60" s="307" t="s">
        <v>749</v>
      </c>
      <c r="B60" s="76"/>
      <c r="C60" s="76"/>
      <c r="D60" s="76"/>
      <c r="E60" s="76"/>
      <c r="F60" s="296">
        <f t="shared" si="1"/>
        <v>0</v>
      </c>
    </row>
    <row r="61" spans="1:6" x14ac:dyDescent="0.25">
      <c r="A61" s="306" t="s">
        <v>750</v>
      </c>
      <c r="B61" s="76">
        <f>SUM(B57:B60)</f>
        <v>0</v>
      </c>
      <c r="C61" s="76">
        <f>SUM(C57:C60)</f>
        <v>0</v>
      </c>
      <c r="D61" s="76">
        <f>SUM(D57:D60)</f>
        <v>0</v>
      </c>
      <c r="E61" s="76">
        <f>SUM(E57:E60)</f>
        <v>0</v>
      </c>
      <c r="F61" s="296">
        <f t="shared" si="1"/>
        <v>0</v>
      </c>
    </row>
    <row r="62" spans="1:6" x14ac:dyDescent="0.25">
      <c r="A62" s="306" t="s">
        <v>751</v>
      </c>
      <c r="B62" s="76"/>
      <c r="C62" s="76"/>
      <c r="D62" s="76"/>
      <c r="E62" s="76"/>
      <c r="F62" s="296">
        <f t="shared" si="1"/>
        <v>0</v>
      </c>
    </row>
    <row r="63" spans="1:6" ht="15.75" thickBot="1" x14ac:dyDescent="0.3">
      <c r="A63" s="308" t="s">
        <v>752</v>
      </c>
      <c r="B63" s="309"/>
      <c r="C63" s="309"/>
      <c r="D63" s="309"/>
      <c r="E63" s="309"/>
      <c r="F63" s="487">
        <f t="shared" si="1"/>
        <v>0</v>
      </c>
    </row>
  </sheetData>
  <mergeCells count="3">
    <mergeCell ref="B1:F1"/>
    <mergeCell ref="A3:F3"/>
    <mergeCell ref="A4:F4"/>
  </mergeCells>
  <pageMargins left="0.7" right="0.7" top="0.75" bottom="0.75" header="0.3" footer="0.3"/>
  <pageSetup paperSize="9" scale="5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F80"/>
  <sheetViews>
    <sheetView workbookViewId="0">
      <selection sqref="A1:D1"/>
    </sheetView>
  </sheetViews>
  <sheetFormatPr defaultRowHeight="15" x14ac:dyDescent="0.25"/>
  <cols>
    <col min="1" max="1" width="67.140625" customWidth="1"/>
    <col min="2" max="2" width="16.28515625" customWidth="1"/>
    <col min="3" max="3" width="15.85546875" customWidth="1"/>
    <col min="4" max="4" width="14.7109375" customWidth="1"/>
  </cols>
  <sheetData>
    <row r="1" spans="1:6" x14ac:dyDescent="0.25">
      <c r="A1" s="495" t="s">
        <v>827</v>
      </c>
      <c r="B1" s="495"/>
      <c r="C1" s="495"/>
      <c r="D1" s="495"/>
    </row>
    <row r="2" spans="1:6" ht="27.75" customHeight="1" x14ac:dyDescent="0.25">
      <c r="A2" s="534" t="s">
        <v>802</v>
      </c>
      <c r="B2" s="534"/>
      <c r="C2" s="534"/>
      <c r="D2" s="534"/>
      <c r="E2" s="534"/>
      <c r="F2" s="534"/>
    </row>
    <row r="3" spans="1:6" ht="23.25" customHeight="1" x14ac:dyDescent="0.25">
      <c r="A3" s="493" t="s">
        <v>769</v>
      </c>
      <c r="B3" s="535"/>
      <c r="C3" s="535"/>
      <c r="D3" s="497"/>
    </row>
    <row r="5" spans="1:6" x14ac:dyDescent="0.25">
      <c r="A5" s="44" t="s">
        <v>45</v>
      </c>
      <c r="B5" s="277" t="s">
        <v>209</v>
      </c>
      <c r="C5" s="227" t="s">
        <v>571</v>
      </c>
      <c r="D5" s="227" t="s">
        <v>87</v>
      </c>
      <c r="E5" s="4"/>
    </row>
    <row r="6" spans="1:6" x14ac:dyDescent="0.25">
      <c r="A6" s="59" t="s">
        <v>190</v>
      </c>
      <c r="B6" s="269">
        <v>67296464</v>
      </c>
      <c r="C6" s="270">
        <v>2</v>
      </c>
      <c r="D6" s="270">
        <f>B6+C6</f>
        <v>67296466</v>
      </c>
      <c r="E6" s="4"/>
    </row>
    <row r="7" spans="1:6" x14ac:dyDescent="0.25">
      <c r="A7" s="59" t="s">
        <v>191</v>
      </c>
      <c r="B7" s="269">
        <v>59721246</v>
      </c>
      <c r="C7" s="270">
        <v>18745159</v>
      </c>
      <c r="D7" s="270">
        <f t="shared" ref="D7:D25" si="0">B7+C7</f>
        <v>78466405</v>
      </c>
      <c r="E7" s="4"/>
    </row>
    <row r="8" spans="1:6" x14ac:dyDescent="0.25">
      <c r="A8" s="60" t="s">
        <v>192</v>
      </c>
      <c r="B8" s="271">
        <f>B6-B7</f>
        <v>7575218</v>
      </c>
      <c r="C8" s="273">
        <f>C6-C7</f>
        <v>-18745157</v>
      </c>
      <c r="D8" s="273">
        <f t="shared" si="0"/>
        <v>-11169939</v>
      </c>
      <c r="E8" s="4"/>
    </row>
    <row r="9" spans="1:6" x14ac:dyDescent="0.25">
      <c r="A9" s="59" t="s">
        <v>193</v>
      </c>
      <c r="B9" s="269">
        <v>30702248</v>
      </c>
      <c r="C9" s="270">
        <v>18787871</v>
      </c>
      <c r="D9" s="270">
        <f t="shared" si="0"/>
        <v>49490119</v>
      </c>
      <c r="E9" s="4"/>
    </row>
    <row r="10" spans="1:6" x14ac:dyDescent="0.25">
      <c r="A10" s="59" t="s">
        <v>194</v>
      </c>
      <c r="B10" s="269">
        <v>20032171</v>
      </c>
      <c r="C10" s="270">
        <v>0</v>
      </c>
      <c r="D10" s="270">
        <f t="shared" si="0"/>
        <v>20032171</v>
      </c>
      <c r="E10" s="4"/>
    </row>
    <row r="11" spans="1:6" x14ac:dyDescent="0.25">
      <c r="A11" s="60" t="s">
        <v>195</v>
      </c>
      <c r="B11" s="271">
        <f>B9-B10</f>
        <v>10670077</v>
      </c>
      <c r="C11" s="273">
        <f>C9+C10</f>
        <v>18787871</v>
      </c>
      <c r="D11" s="273">
        <f t="shared" si="0"/>
        <v>29457948</v>
      </c>
      <c r="E11" s="4"/>
    </row>
    <row r="12" spans="1:6" x14ac:dyDescent="0.25">
      <c r="A12" s="67" t="s">
        <v>196</v>
      </c>
      <c r="B12" s="274">
        <f>B8+B11</f>
        <v>18245295</v>
      </c>
      <c r="C12" s="292">
        <f>C8+C11</f>
        <v>42714</v>
      </c>
      <c r="D12" s="292">
        <f t="shared" si="0"/>
        <v>18288009</v>
      </c>
      <c r="E12" s="4"/>
    </row>
    <row r="13" spans="1:6" x14ac:dyDescent="0.25">
      <c r="A13" s="59" t="s">
        <v>197</v>
      </c>
      <c r="B13" s="269">
        <v>0</v>
      </c>
      <c r="C13" s="270">
        <v>0</v>
      </c>
      <c r="D13" s="270">
        <f t="shared" si="0"/>
        <v>0</v>
      </c>
      <c r="E13" s="4"/>
    </row>
    <row r="14" spans="1:6" x14ac:dyDescent="0.25">
      <c r="A14" s="59" t="s">
        <v>198</v>
      </c>
      <c r="B14" s="269">
        <v>0</v>
      </c>
      <c r="C14" s="270">
        <v>0</v>
      </c>
      <c r="D14" s="270">
        <f t="shared" si="0"/>
        <v>0</v>
      </c>
      <c r="E14" s="4"/>
    </row>
    <row r="15" spans="1:6" ht="25.5" x14ac:dyDescent="0.25">
      <c r="A15" s="60" t="s">
        <v>199</v>
      </c>
      <c r="B15" s="271">
        <v>0</v>
      </c>
      <c r="C15" s="273">
        <v>0</v>
      </c>
      <c r="D15" s="270">
        <f t="shared" si="0"/>
        <v>0</v>
      </c>
      <c r="E15" s="4"/>
    </row>
    <row r="16" spans="1:6" x14ac:dyDescent="0.25">
      <c r="A16" s="59" t="s">
        <v>200</v>
      </c>
      <c r="B16" s="269">
        <v>0</v>
      </c>
      <c r="C16" s="270">
        <v>0</v>
      </c>
      <c r="D16" s="270">
        <f t="shared" si="0"/>
        <v>0</v>
      </c>
      <c r="E16" s="4"/>
    </row>
    <row r="17" spans="1:5" x14ac:dyDescent="0.25">
      <c r="A17" s="59" t="s">
        <v>201</v>
      </c>
      <c r="B17" s="269">
        <v>0</v>
      </c>
      <c r="C17" s="270">
        <v>0</v>
      </c>
      <c r="D17" s="270">
        <f t="shared" si="0"/>
        <v>0</v>
      </c>
      <c r="E17" s="4"/>
    </row>
    <row r="18" spans="1:5" ht="25.5" x14ac:dyDescent="0.25">
      <c r="A18" s="60" t="s">
        <v>202</v>
      </c>
      <c r="B18" s="271">
        <v>0</v>
      </c>
      <c r="C18" s="273">
        <v>0</v>
      </c>
      <c r="D18" s="273">
        <f t="shared" si="0"/>
        <v>0</v>
      </c>
      <c r="E18" s="4"/>
    </row>
    <row r="19" spans="1:5" x14ac:dyDescent="0.25">
      <c r="A19" s="70" t="s">
        <v>203</v>
      </c>
      <c r="B19" s="275">
        <v>0</v>
      </c>
      <c r="C19" s="293">
        <v>0</v>
      </c>
      <c r="D19" s="293">
        <f t="shared" si="0"/>
        <v>0</v>
      </c>
      <c r="E19" s="4"/>
    </row>
    <row r="20" spans="1:5" x14ac:dyDescent="0.25">
      <c r="A20" s="60" t="s">
        <v>204</v>
      </c>
      <c r="B20" s="271">
        <f>B12</f>
        <v>18245295</v>
      </c>
      <c r="C20" s="273">
        <f>C12</f>
        <v>42714</v>
      </c>
      <c r="D20" s="273">
        <f t="shared" si="0"/>
        <v>18288009</v>
      </c>
      <c r="E20" s="4"/>
    </row>
    <row r="21" spans="1:5" ht="25.5" x14ac:dyDescent="0.25">
      <c r="A21" s="67" t="s">
        <v>205</v>
      </c>
      <c r="B21" s="274">
        <v>0</v>
      </c>
      <c r="C21" s="292">
        <v>0</v>
      </c>
      <c r="D21" s="292">
        <f t="shared" si="0"/>
        <v>0</v>
      </c>
      <c r="E21" s="4"/>
    </row>
    <row r="22" spans="1:5" x14ac:dyDescent="0.25">
      <c r="A22" s="67" t="s">
        <v>206</v>
      </c>
      <c r="B22" s="274">
        <f>B20</f>
        <v>18245295</v>
      </c>
      <c r="C22" s="292">
        <f>C20</f>
        <v>42714</v>
      </c>
      <c r="D22" s="292">
        <f t="shared" si="0"/>
        <v>18288009</v>
      </c>
      <c r="E22" s="4"/>
    </row>
    <row r="23" spans="1:5" ht="25.5" x14ac:dyDescent="0.25">
      <c r="A23" s="70" t="s">
        <v>207</v>
      </c>
      <c r="B23" s="275">
        <v>0</v>
      </c>
      <c r="C23" s="293">
        <v>0</v>
      </c>
      <c r="D23" s="293">
        <f t="shared" si="0"/>
        <v>0</v>
      </c>
      <c r="E23" s="4"/>
    </row>
    <row r="24" spans="1:5" ht="25.5" x14ac:dyDescent="0.25">
      <c r="A24" s="70" t="s">
        <v>208</v>
      </c>
      <c r="B24" s="275">
        <v>0</v>
      </c>
      <c r="C24" s="293">
        <v>0</v>
      </c>
      <c r="D24" s="293">
        <f t="shared" si="0"/>
        <v>0</v>
      </c>
      <c r="E24" s="4"/>
    </row>
    <row r="25" spans="1:5" ht="27" customHeight="1" x14ac:dyDescent="0.25">
      <c r="A25" s="71" t="s">
        <v>210</v>
      </c>
      <c r="B25" s="276">
        <v>0</v>
      </c>
      <c r="C25" s="294">
        <v>0</v>
      </c>
      <c r="D25" s="294">
        <f t="shared" si="0"/>
        <v>0</v>
      </c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  <c r="B27" s="4"/>
      <c r="C27" s="4"/>
      <c r="D27" s="4"/>
      <c r="E27" s="4"/>
    </row>
    <row r="28" spans="1:5" x14ac:dyDescent="0.25">
      <c r="A28" s="4"/>
      <c r="B28" s="4"/>
      <c r="C28" s="4"/>
      <c r="D28" s="4"/>
      <c r="E28" s="4"/>
    </row>
    <row r="29" spans="1:5" x14ac:dyDescent="0.25">
      <c r="A29" s="4"/>
      <c r="B29" s="4"/>
      <c r="C29" s="4"/>
      <c r="D29" s="4"/>
      <c r="E29" s="4"/>
    </row>
    <row r="30" spans="1:5" x14ac:dyDescent="0.25">
      <c r="A30" s="4"/>
      <c r="B30" s="4"/>
      <c r="C30" s="4"/>
      <c r="D30" s="4"/>
      <c r="E30" s="4"/>
    </row>
    <row r="31" spans="1:5" x14ac:dyDescent="0.25">
      <c r="A31" s="4"/>
      <c r="B31" s="4"/>
      <c r="C31" s="4"/>
      <c r="D31" s="4"/>
      <c r="E31" s="4"/>
    </row>
    <row r="32" spans="1:5" x14ac:dyDescent="0.25">
      <c r="A32" s="4"/>
      <c r="B32" s="4"/>
      <c r="C32" s="4"/>
      <c r="D32" s="4"/>
      <c r="E32" s="4"/>
    </row>
    <row r="33" spans="1:5" x14ac:dyDescent="0.25">
      <c r="A33" s="4"/>
      <c r="B33" s="4"/>
      <c r="C33" s="4"/>
      <c r="D33" s="4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A35" s="4"/>
      <c r="B35" s="4"/>
      <c r="C35" s="4"/>
      <c r="D35" s="4"/>
      <c r="E35" s="4"/>
    </row>
    <row r="36" spans="1:5" x14ac:dyDescent="0.25">
      <c r="A36" s="4"/>
      <c r="B36" s="4"/>
      <c r="C36" s="4"/>
      <c r="D36" s="4"/>
      <c r="E36" s="4"/>
    </row>
    <row r="37" spans="1:5" x14ac:dyDescent="0.25">
      <c r="A37" s="4"/>
      <c r="B37" s="4"/>
      <c r="C37" s="4"/>
      <c r="D37" s="4"/>
      <c r="E37" s="4"/>
    </row>
    <row r="38" spans="1:5" x14ac:dyDescent="0.25">
      <c r="A38" s="4"/>
      <c r="B38" s="4"/>
      <c r="C38" s="4"/>
      <c r="D38" s="4"/>
      <c r="E38" s="4"/>
    </row>
    <row r="39" spans="1:5" x14ac:dyDescent="0.25">
      <c r="A39" s="4"/>
      <c r="B39" s="4"/>
      <c r="C39" s="4"/>
      <c r="D39" s="4"/>
      <c r="E39" s="4"/>
    </row>
    <row r="40" spans="1:5" x14ac:dyDescent="0.25">
      <c r="A40" s="4"/>
      <c r="B40" s="4"/>
      <c r="C40" s="4"/>
      <c r="D40" s="4"/>
      <c r="E40" s="4"/>
    </row>
    <row r="41" spans="1:5" x14ac:dyDescent="0.25">
      <c r="A41" s="4"/>
      <c r="B41" s="4"/>
      <c r="C41" s="4"/>
      <c r="D41" s="4"/>
      <c r="E41" s="4"/>
    </row>
    <row r="42" spans="1:5" x14ac:dyDescent="0.25">
      <c r="A42" s="4"/>
      <c r="B42" s="4"/>
      <c r="C42" s="4"/>
      <c r="D42" s="4"/>
      <c r="E42" s="4"/>
    </row>
    <row r="43" spans="1:5" x14ac:dyDescent="0.25">
      <c r="A43" s="4"/>
      <c r="B43" s="4"/>
      <c r="C43" s="4"/>
      <c r="D43" s="4"/>
      <c r="E43" s="4"/>
    </row>
    <row r="44" spans="1:5" x14ac:dyDescent="0.25">
      <c r="A44" s="4"/>
      <c r="B44" s="4"/>
      <c r="C44" s="4"/>
      <c r="D44" s="4"/>
      <c r="E44" s="4"/>
    </row>
    <row r="45" spans="1:5" x14ac:dyDescent="0.25">
      <c r="A45" s="4"/>
      <c r="B45" s="4"/>
      <c r="C45" s="4"/>
      <c r="D45" s="4"/>
      <c r="E45" s="4"/>
    </row>
    <row r="46" spans="1:5" x14ac:dyDescent="0.25">
      <c r="A46" s="4"/>
      <c r="B46" s="4"/>
      <c r="C46" s="4"/>
      <c r="D46" s="4"/>
      <c r="E46" s="4"/>
    </row>
    <row r="47" spans="1:5" x14ac:dyDescent="0.25">
      <c r="A47" s="4"/>
      <c r="B47" s="4"/>
      <c r="C47" s="4"/>
      <c r="D47" s="4"/>
      <c r="E47" s="4"/>
    </row>
    <row r="48" spans="1:5" x14ac:dyDescent="0.25">
      <c r="A48" s="4"/>
      <c r="B48" s="4"/>
      <c r="C48" s="4"/>
      <c r="D48" s="4"/>
      <c r="E48" s="4"/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/>
      <c r="B51" s="4"/>
      <c r="C51" s="4"/>
      <c r="D51" s="4"/>
      <c r="E51" s="4"/>
    </row>
    <row r="52" spans="1:5" x14ac:dyDescent="0.25">
      <c r="A52" s="4"/>
      <c r="B52" s="4"/>
      <c r="C52" s="4"/>
      <c r="D52" s="4"/>
      <c r="E52" s="4"/>
    </row>
    <row r="53" spans="1:5" x14ac:dyDescent="0.25">
      <c r="A53" s="4"/>
      <c r="B53" s="4"/>
      <c r="C53" s="4"/>
      <c r="D53" s="4"/>
      <c r="E53" s="4"/>
    </row>
    <row r="54" spans="1:5" x14ac:dyDescent="0.25">
      <c r="A54" s="4"/>
      <c r="B54" s="4"/>
      <c r="C54" s="4"/>
      <c r="D54" s="4"/>
      <c r="E54" s="4"/>
    </row>
    <row r="55" spans="1:5" x14ac:dyDescent="0.25">
      <c r="A55" s="4"/>
      <c r="B55" s="4"/>
      <c r="C55" s="4"/>
      <c r="D55" s="4"/>
      <c r="E55" s="4"/>
    </row>
    <row r="56" spans="1:5" x14ac:dyDescent="0.25">
      <c r="A56" s="4"/>
      <c r="B56" s="4"/>
      <c r="C56" s="4"/>
      <c r="D56" s="4"/>
      <c r="E56" s="4"/>
    </row>
    <row r="57" spans="1:5" x14ac:dyDescent="0.25">
      <c r="A57" s="4"/>
      <c r="B57" s="4"/>
      <c r="C57" s="4"/>
      <c r="D57" s="4"/>
      <c r="E57" s="4"/>
    </row>
    <row r="58" spans="1:5" x14ac:dyDescent="0.25">
      <c r="A58" s="4"/>
      <c r="B58" s="4"/>
      <c r="C58" s="4"/>
      <c r="D58" s="4"/>
      <c r="E58" s="4"/>
    </row>
    <row r="59" spans="1:5" x14ac:dyDescent="0.25">
      <c r="A59" s="4"/>
      <c r="B59" s="4"/>
      <c r="C59" s="4"/>
      <c r="D59" s="4"/>
      <c r="E59" s="4"/>
    </row>
    <row r="60" spans="1:5" x14ac:dyDescent="0.25">
      <c r="A60" s="4"/>
      <c r="B60" s="4"/>
      <c r="C60" s="4"/>
      <c r="D60" s="4"/>
      <c r="E60" s="4"/>
    </row>
    <row r="61" spans="1:5" x14ac:dyDescent="0.25">
      <c r="A61" s="4"/>
      <c r="B61" s="4"/>
      <c r="C61" s="4"/>
      <c r="D61" s="4"/>
      <c r="E61" s="4"/>
    </row>
    <row r="62" spans="1:5" x14ac:dyDescent="0.25">
      <c r="A62" s="4"/>
      <c r="B62" s="4"/>
      <c r="C62" s="4"/>
      <c r="D62" s="4"/>
      <c r="E62" s="4"/>
    </row>
    <row r="63" spans="1:5" x14ac:dyDescent="0.25">
      <c r="A63" s="4"/>
      <c r="B63" s="4"/>
      <c r="C63" s="4"/>
      <c r="D63" s="4"/>
      <c r="E63" s="4"/>
    </row>
    <row r="64" spans="1:5" x14ac:dyDescent="0.25">
      <c r="A64" s="4"/>
      <c r="B64" s="4"/>
      <c r="C64" s="4"/>
      <c r="D64" s="4"/>
      <c r="E64" s="4"/>
    </row>
    <row r="65" spans="1:5" x14ac:dyDescent="0.25">
      <c r="A65" s="4"/>
      <c r="B65" s="4"/>
      <c r="C65" s="4"/>
      <c r="D65" s="4"/>
      <c r="E65" s="4"/>
    </row>
    <row r="66" spans="1:5" x14ac:dyDescent="0.25">
      <c r="A66" s="4"/>
      <c r="B66" s="4"/>
      <c r="C66" s="4"/>
      <c r="D66" s="4"/>
      <c r="E66" s="4"/>
    </row>
    <row r="67" spans="1:5" x14ac:dyDescent="0.25">
      <c r="A67" s="4"/>
      <c r="B67" s="4"/>
      <c r="C67" s="4"/>
      <c r="D67" s="4"/>
      <c r="E67" s="4"/>
    </row>
    <row r="68" spans="1:5" x14ac:dyDescent="0.25">
      <c r="A68" s="4"/>
      <c r="B68" s="4"/>
      <c r="C68" s="4"/>
      <c r="D68" s="4"/>
      <c r="E68" s="4"/>
    </row>
    <row r="69" spans="1:5" x14ac:dyDescent="0.25">
      <c r="A69" s="4"/>
      <c r="B69" s="4"/>
      <c r="C69" s="4"/>
      <c r="D69" s="4"/>
      <c r="E69" s="4"/>
    </row>
    <row r="70" spans="1:5" x14ac:dyDescent="0.25">
      <c r="A70" s="4"/>
      <c r="B70" s="4"/>
      <c r="C70" s="4"/>
      <c r="D70" s="4"/>
      <c r="E70" s="4"/>
    </row>
    <row r="71" spans="1:5" x14ac:dyDescent="0.25">
      <c r="A71" s="4"/>
      <c r="B71" s="4"/>
      <c r="C71" s="4"/>
      <c r="D71" s="4"/>
      <c r="E71" s="4"/>
    </row>
    <row r="72" spans="1:5" x14ac:dyDescent="0.25">
      <c r="A72" s="4"/>
      <c r="B72" s="4"/>
      <c r="C72" s="4"/>
      <c r="D72" s="4"/>
      <c r="E72" s="4"/>
    </row>
    <row r="73" spans="1:5" x14ac:dyDescent="0.25">
      <c r="A73" s="4"/>
      <c r="B73" s="4"/>
      <c r="C73" s="4"/>
      <c r="D73" s="4"/>
      <c r="E73" s="4"/>
    </row>
    <row r="74" spans="1:5" x14ac:dyDescent="0.25">
      <c r="A74" s="4"/>
      <c r="B74" s="4"/>
      <c r="C74" s="4"/>
      <c r="D74" s="4"/>
      <c r="E74" s="4"/>
    </row>
    <row r="75" spans="1:5" x14ac:dyDescent="0.25">
      <c r="A75" s="4"/>
      <c r="B75" s="4"/>
      <c r="C75" s="4"/>
      <c r="D75" s="4"/>
      <c r="E75" s="4"/>
    </row>
    <row r="76" spans="1:5" x14ac:dyDescent="0.25">
      <c r="A76" s="4"/>
      <c r="B76" s="4"/>
      <c r="C76" s="4"/>
      <c r="D76" s="4"/>
      <c r="E76" s="4"/>
    </row>
    <row r="77" spans="1:5" x14ac:dyDescent="0.25">
      <c r="A77" s="4"/>
      <c r="B77" s="4"/>
      <c r="C77" s="4"/>
      <c r="D77" s="4"/>
      <c r="E77" s="4"/>
    </row>
    <row r="78" spans="1:5" x14ac:dyDescent="0.25">
      <c r="A78" s="4"/>
      <c r="B78" s="4"/>
      <c r="C78" s="4"/>
      <c r="D78" s="4"/>
      <c r="E78" s="4"/>
    </row>
    <row r="79" spans="1:5" x14ac:dyDescent="0.25">
      <c r="A79" s="4"/>
      <c r="B79" s="4"/>
      <c r="C79" s="4"/>
      <c r="D79" s="4"/>
      <c r="E79" s="4"/>
    </row>
    <row r="80" spans="1:5" x14ac:dyDescent="0.25">
      <c r="A80" s="4"/>
      <c r="B80" s="4"/>
      <c r="C80" s="4"/>
      <c r="D80" s="4"/>
      <c r="E80" s="4"/>
    </row>
  </sheetData>
  <mergeCells count="3">
    <mergeCell ref="A3:D3"/>
    <mergeCell ref="A1:D1"/>
    <mergeCell ref="A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  <pageSetUpPr fitToPage="1"/>
  </sheetPr>
  <dimension ref="A1:F50"/>
  <sheetViews>
    <sheetView workbookViewId="0">
      <selection sqref="A1:D1"/>
    </sheetView>
  </sheetViews>
  <sheetFormatPr defaultRowHeight="15" x14ac:dyDescent="0.25"/>
  <cols>
    <col min="1" max="1" width="65" customWidth="1"/>
    <col min="2" max="2" width="14.28515625" bestFit="1" customWidth="1"/>
    <col min="3" max="3" width="14.42578125" customWidth="1"/>
    <col min="4" max="4" width="16.7109375" customWidth="1"/>
  </cols>
  <sheetData>
    <row r="1" spans="1:6" x14ac:dyDescent="0.25">
      <c r="A1" s="495" t="s">
        <v>828</v>
      </c>
      <c r="B1" s="495"/>
      <c r="C1" s="495"/>
      <c r="D1" s="495"/>
    </row>
    <row r="2" spans="1:6" ht="21" customHeight="1" x14ac:dyDescent="0.25">
      <c r="A2" s="534" t="s">
        <v>802</v>
      </c>
      <c r="B2" s="534"/>
      <c r="C2" s="534"/>
      <c r="D2" s="534"/>
      <c r="E2" s="534"/>
      <c r="F2" s="534"/>
    </row>
    <row r="3" spans="1:6" ht="21" customHeight="1" x14ac:dyDescent="0.25">
      <c r="A3" s="493" t="s">
        <v>770</v>
      </c>
      <c r="B3" s="535"/>
      <c r="C3" s="535"/>
      <c r="D3" s="535"/>
    </row>
    <row r="4" spans="1:6" ht="18" x14ac:dyDescent="0.25">
      <c r="A4" s="72"/>
      <c r="B4" s="69"/>
      <c r="C4" s="69"/>
      <c r="D4" s="69"/>
    </row>
    <row r="5" spans="1:6" x14ac:dyDescent="0.25">
      <c r="A5" s="224" t="s">
        <v>573</v>
      </c>
      <c r="B5" s="4"/>
      <c r="C5" s="4"/>
      <c r="D5" s="4"/>
    </row>
    <row r="6" spans="1:6" ht="38.25" x14ac:dyDescent="0.25">
      <c r="A6" s="204" t="s">
        <v>45</v>
      </c>
      <c r="B6" s="267" t="s">
        <v>798</v>
      </c>
      <c r="C6" s="68" t="s">
        <v>145</v>
      </c>
      <c r="D6" s="268" t="s">
        <v>799</v>
      </c>
    </row>
    <row r="7" spans="1:6" x14ac:dyDescent="0.25">
      <c r="A7" s="263" t="s">
        <v>149</v>
      </c>
      <c r="B7" s="264">
        <v>14488821</v>
      </c>
      <c r="C7" s="189"/>
      <c r="D7" s="264">
        <v>10635302</v>
      </c>
    </row>
    <row r="8" spans="1:6" ht="30" x14ac:dyDescent="0.25">
      <c r="A8" s="263" t="s">
        <v>150</v>
      </c>
      <c r="B8" s="264">
        <v>1783414</v>
      </c>
      <c r="C8" s="189"/>
      <c r="D8" s="264">
        <v>1938136</v>
      </c>
    </row>
    <row r="9" spans="1:6" x14ac:dyDescent="0.25">
      <c r="A9" s="263" t="s">
        <v>151</v>
      </c>
      <c r="B9" s="264">
        <v>14520</v>
      </c>
      <c r="C9" s="189"/>
      <c r="D9" s="264">
        <v>14520</v>
      </c>
    </row>
    <row r="10" spans="1:6" ht="25.5" x14ac:dyDescent="0.25">
      <c r="A10" s="262" t="s">
        <v>152</v>
      </c>
      <c r="B10" s="265">
        <f t="shared" ref="B10:D10" si="0">SUM(B7:B9)</f>
        <v>16286755</v>
      </c>
      <c r="C10" s="265"/>
      <c r="D10" s="265">
        <f t="shared" si="0"/>
        <v>12587958</v>
      </c>
    </row>
    <row r="11" spans="1:6" x14ac:dyDescent="0.25">
      <c r="A11" s="263" t="s">
        <v>153</v>
      </c>
      <c r="B11" s="264">
        <v>0</v>
      </c>
      <c r="C11" s="189"/>
      <c r="D11" s="264">
        <v>0</v>
      </c>
    </row>
    <row r="12" spans="1:6" x14ac:dyDescent="0.25">
      <c r="A12" s="263" t="s">
        <v>154</v>
      </c>
      <c r="B12" s="264">
        <v>0</v>
      </c>
      <c r="C12" s="189"/>
      <c r="D12" s="264">
        <v>0</v>
      </c>
    </row>
    <row r="13" spans="1:6" ht="25.5" x14ac:dyDescent="0.25">
      <c r="A13" s="262" t="s">
        <v>155</v>
      </c>
      <c r="B13" s="266">
        <v>0</v>
      </c>
      <c r="C13" s="190"/>
      <c r="D13" s="266">
        <v>0</v>
      </c>
    </row>
    <row r="14" spans="1:6" ht="30" x14ac:dyDescent="0.25">
      <c r="A14" s="263" t="s">
        <v>156</v>
      </c>
      <c r="B14" s="264">
        <v>37800779</v>
      </c>
      <c r="C14" s="189"/>
      <c r="D14" s="264">
        <v>36913211</v>
      </c>
    </row>
    <row r="15" spans="1:6" ht="30" x14ac:dyDescent="0.25">
      <c r="A15" s="263" t="s">
        <v>157</v>
      </c>
      <c r="B15" s="264">
        <v>20865741</v>
      </c>
      <c r="C15" s="189"/>
      <c r="D15" s="264">
        <v>12737558</v>
      </c>
    </row>
    <row r="16" spans="1:6" x14ac:dyDescent="0.25">
      <c r="A16" s="263" t="s">
        <v>771</v>
      </c>
      <c r="B16" s="264">
        <v>10981254</v>
      </c>
      <c r="C16" s="189"/>
      <c r="D16" s="264">
        <v>1775048</v>
      </c>
    </row>
    <row r="17" spans="1:4" x14ac:dyDescent="0.25">
      <c r="A17" s="263" t="s">
        <v>772</v>
      </c>
      <c r="B17" s="264">
        <v>15883696</v>
      </c>
      <c r="C17" s="189"/>
      <c r="D17" s="264">
        <v>4246226</v>
      </c>
    </row>
    <row r="18" spans="1:4" ht="25.5" x14ac:dyDescent="0.25">
      <c r="A18" s="262" t="s">
        <v>773</v>
      </c>
      <c r="B18" s="265">
        <f t="shared" ref="B18:D18" si="1">SUM(B14:B17)</f>
        <v>85531470</v>
      </c>
      <c r="C18" s="265"/>
      <c r="D18" s="265">
        <f t="shared" si="1"/>
        <v>55672043</v>
      </c>
    </row>
    <row r="19" spans="1:4" x14ac:dyDescent="0.25">
      <c r="A19" s="263" t="s">
        <v>774</v>
      </c>
      <c r="B19" s="264">
        <v>1481639</v>
      </c>
      <c r="C19" s="189"/>
      <c r="D19" s="264">
        <v>2683509</v>
      </c>
    </row>
    <row r="20" spans="1:4" x14ac:dyDescent="0.25">
      <c r="A20" s="263" t="s">
        <v>775</v>
      </c>
      <c r="B20" s="264">
        <v>13404900</v>
      </c>
      <c r="C20" s="189"/>
      <c r="D20" s="264">
        <v>17975257</v>
      </c>
    </row>
    <row r="21" spans="1:4" x14ac:dyDescent="0.25">
      <c r="A21" s="263" t="s">
        <v>776</v>
      </c>
      <c r="B21" s="264">
        <v>0</v>
      </c>
      <c r="C21" s="189"/>
      <c r="D21" s="264">
        <v>0</v>
      </c>
    </row>
    <row r="22" spans="1:4" x14ac:dyDescent="0.25">
      <c r="A22" s="263" t="s">
        <v>777</v>
      </c>
      <c r="B22" s="264">
        <v>1075435</v>
      </c>
      <c r="C22" s="189"/>
      <c r="D22" s="264">
        <v>1366003</v>
      </c>
    </row>
    <row r="23" spans="1:4" ht="25.5" x14ac:dyDescent="0.25">
      <c r="A23" s="262" t="s">
        <v>778</v>
      </c>
      <c r="B23" s="265">
        <f>SUM(B19:B22)</f>
        <v>15961974</v>
      </c>
      <c r="C23" s="265"/>
      <c r="D23" s="265">
        <f>SUM(D19:D22)</f>
        <v>22024769</v>
      </c>
    </row>
    <row r="24" spans="1:4" x14ac:dyDescent="0.25">
      <c r="A24" s="263" t="s">
        <v>779</v>
      </c>
      <c r="B24" s="264">
        <v>3907680</v>
      </c>
      <c r="C24" s="189"/>
      <c r="D24" s="264">
        <v>2546478</v>
      </c>
    </row>
    <row r="25" spans="1:4" x14ac:dyDescent="0.25">
      <c r="A25" s="263" t="s">
        <v>780</v>
      </c>
      <c r="B25" s="264">
        <v>9116485</v>
      </c>
      <c r="C25" s="189"/>
      <c r="D25" s="264">
        <v>8735255</v>
      </c>
    </row>
    <row r="26" spans="1:4" x14ac:dyDescent="0.25">
      <c r="A26" s="263" t="s">
        <v>781</v>
      </c>
      <c r="B26" s="264">
        <v>2825446</v>
      </c>
      <c r="C26" s="189"/>
      <c r="D26" s="264">
        <v>2103663</v>
      </c>
    </row>
    <row r="27" spans="1:4" x14ac:dyDescent="0.25">
      <c r="A27" s="262" t="s">
        <v>782</v>
      </c>
      <c r="B27" s="265">
        <f t="shared" ref="B27:D27" si="2">SUM(B24:B26)</f>
        <v>15849611</v>
      </c>
      <c r="C27" s="265"/>
      <c r="D27" s="265">
        <f t="shared" si="2"/>
        <v>13385396</v>
      </c>
    </row>
    <row r="28" spans="1:4" x14ac:dyDescent="0.25">
      <c r="A28" s="262" t="s">
        <v>169</v>
      </c>
      <c r="B28" s="266">
        <v>2886471</v>
      </c>
      <c r="C28" s="190"/>
      <c r="D28" s="266">
        <v>11306847</v>
      </c>
    </row>
    <row r="29" spans="1:4" x14ac:dyDescent="0.25">
      <c r="A29" s="262" t="s">
        <v>170</v>
      </c>
      <c r="B29" s="266">
        <v>47681578</v>
      </c>
      <c r="C29" s="190"/>
      <c r="D29" s="266">
        <v>32733195</v>
      </c>
    </row>
    <row r="30" spans="1:4" ht="25.5" x14ac:dyDescent="0.25">
      <c r="A30" s="262" t="s">
        <v>171</v>
      </c>
      <c r="B30" s="265">
        <f t="shared" ref="B30:D30" si="3">SUM(B10+B13+B18-B23-B27-B28-B29)</f>
        <v>19438591</v>
      </c>
      <c r="C30" s="265"/>
      <c r="D30" s="265">
        <f t="shared" si="3"/>
        <v>-11190206</v>
      </c>
    </row>
    <row r="31" spans="1:4" x14ac:dyDescent="0.25">
      <c r="A31" s="263" t="s">
        <v>783</v>
      </c>
      <c r="B31" s="264">
        <v>0</v>
      </c>
      <c r="C31" s="189"/>
      <c r="D31" s="264">
        <v>0</v>
      </c>
    </row>
    <row r="32" spans="1:4" ht="30" x14ac:dyDescent="0.25">
      <c r="A32" s="263" t="s">
        <v>784</v>
      </c>
      <c r="B32" s="264">
        <v>0</v>
      </c>
      <c r="C32" s="189"/>
      <c r="D32" s="264">
        <v>0</v>
      </c>
    </row>
    <row r="33" spans="1:4" ht="30" x14ac:dyDescent="0.25">
      <c r="A33" s="263" t="s">
        <v>785</v>
      </c>
      <c r="B33" s="264">
        <v>0</v>
      </c>
      <c r="C33" s="189"/>
      <c r="D33" s="264">
        <v>0</v>
      </c>
    </row>
    <row r="34" spans="1:4" x14ac:dyDescent="0.25">
      <c r="A34" s="263" t="s">
        <v>786</v>
      </c>
      <c r="B34" s="264">
        <v>0</v>
      </c>
      <c r="C34" s="189"/>
      <c r="D34" s="264">
        <v>0</v>
      </c>
    </row>
    <row r="35" spans="1:4" ht="30" x14ac:dyDescent="0.25">
      <c r="A35" s="263" t="s">
        <v>787</v>
      </c>
      <c r="B35" s="264">
        <v>37</v>
      </c>
      <c r="C35" s="189"/>
      <c r="D35" s="264">
        <v>22</v>
      </c>
    </row>
    <row r="36" spans="1:4" ht="25.5" x14ac:dyDescent="0.25">
      <c r="A36" s="262" t="s">
        <v>788</v>
      </c>
      <c r="B36" s="265">
        <f t="shared" ref="B36:D36" si="4">SUM(B31:B35)</f>
        <v>37</v>
      </c>
      <c r="C36" s="265"/>
      <c r="D36" s="265">
        <f t="shared" si="4"/>
        <v>22</v>
      </c>
    </row>
    <row r="37" spans="1:4" x14ac:dyDescent="0.25">
      <c r="A37" s="263" t="s">
        <v>789</v>
      </c>
      <c r="B37" s="264">
        <v>0</v>
      </c>
      <c r="C37" s="189"/>
      <c r="D37" s="264">
        <v>0</v>
      </c>
    </row>
    <row r="38" spans="1:4" x14ac:dyDescent="0.25">
      <c r="A38" s="263" t="s">
        <v>790</v>
      </c>
      <c r="B38" s="264">
        <v>0</v>
      </c>
      <c r="C38" s="189"/>
      <c r="D38" s="264">
        <v>0</v>
      </c>
    </row>
    <row r="39" spans="1:4" x14ac:dyDescent="0.25">
      <c r="A39" s="263" t="s">
        <v>791</v>
      </c>
      <c r="B39" s="264">
        <v>0</v>
      </c>
      <c r="C39" s="189"/>
      <c r="D39" s="264">
        <v>0</v>
      </c>
    </row>
    <row r="40" spans="1:4" x14ac:dyDescent="0.25">
      <c r="A40" s="263" t="s">
        <v>792</v>
      </c>
      <c r="B40" s="264">
        <v>0</v>
      </c>
      <c r="C40" s="189"/>
      <c r="D40" s="264">
        <v>0</v>
      </c>
    </row>
    <row r="41" spans="1:4" ht="25.5" x14ac:dyDescent="0.25">
      <c r="A41" s="262" t="s">
        <v>793</v>
      </c>
      <c r="B41" s="266">
        <v>0</v>
      </c>
      <c r="C41" s="190"/>
      <c r="D41" s="266">
        <v>0</v>
      </c>
    </row>
    <row r="42" spans="1:4" ht="25.5" x14ac:dyDescent="0.25">
      <c r="A42" s="262" t="s">
        <v>182</v>
      </c>
      <c r="B42" s="265">
        <f t="shared" ref="B42" si="5">SUM(B36-B41)</f>
        <v>37</v>
      </c>
      <c r="C42" s="265">
        <f t="shared" ref="C42:D42" si="6">SUM(C36-C41)</f>
        <v>0</v>
      </c>
      <c r="D42" s="265">
        <f t="shared" si="6"/>
        <v>22</v>
      </c>
    </row>
    <row r="43" spans="1:4" x14ac:dyDescent="0.25">
      <c r="A43" s="262" t="s">
        <v>183</v>
      </c>
      <c r="B43" s="265">
        <f t="shared" ref="B43" si="7">SUM(B30+B42)</f>
        <v>19438628</v>
      </c>
      <c r="C43" s="265">
        <f t="shared" ref="C43:D43" si="8">SUM(C30+C42)</f>
        <v>0</v>
      </c>
      <c r="D43" s="265">
        <f t="shared" si="8"/>
        <v>-11190184</v>
      </c>
    </row>
    <row r="44" spans="1:4" ht="30" x14ac:dyDescent="0.25">
      <c r="A44" s="263" t="s">
        <v>794</v>
      </c>
      <c r="B44" s="264">
        <v>0</v>
      </c>
      <c r="C44" s="189"/>
      <c r="D44" s="264">
        <v>0</v>
      </c>
    </row>
    <row r="45" spans="1:4" x14ac:dyDescent="0.25">
      <c r="A45" s="263" t="s">
        <v>795</v>
      </c>
      <c r="B45" s="264">
        <v>0</v>
      </c>
      <c r="C45" s="189"/>
      <c r="D45" s="264">
        <v>0</v>
      </c>
    </row>
    <row r="46" spans="1:4" ht="25.5" x14ac:dyDescent="0.25">
      <c r="A46" s="262" t="s">
        <v>186</v>
      </c>
      <c r="B46" s="266">
        <v>0</v>
      </c>
      <c r="C46" s="190"/>
      <c r="D46" s="266">
        <v>0</v>
      </c>
    </row>
    <row r="47" spans="1:4" x14ac:dyDescent="0.25">
      <c r="A47" s="262" t="s">
        <v>187</v>
      </c>
      <c r="B47" s="266">
        <v>0</v>
      </c>
      <c r="C47" s="190"/>
      <c r="D47" s="266">
        <v>0</v>
      </c>
    </row>
    <row r="48" spans="1:4" x14ac:dyDescent="0.25">
      <c r="A48" s="262" t="s">
        <v>188</v>
      </c>
      <c r="B48" s="266">
        <f>B46-B47</f>
        <v>0</v>
      </c>
      <c r="C48" s="190"/>
      <c r="D48" s="266">
        <f>D46-D47</f>
        <v>0</v>
      </c>
    </row>
    <row r="49" spans="1:4" x14ac:dyDescent="0.25">
      <c r="A49" s="262" t="s">
        <v>189</v>
      </c>
      <c r="B49" s="266">
        <v>0</v>
      </c>
      <c r="C49" s="190"/>
      <c r="D49" s="266">
        <v>0</v>
      </c>
    </row>
    <row r="50" spans="1:4" x14ac:dyDescent="0.25">
      <c r="A50" s="4"/>
      <c r="B50" s="4"/>
      <c r="C50" s="4"/>
      <c r="D50" s="4"/>
    </row>
  </sheetData>
  <mergeCells count="3">
    <mergeCell ref="A3:D3"/>
    <mergeCell ref="A1:D1"/>
    <mergeCell ref="A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  <pageSetUpPr fitToPage="1"/>
  </sheetPr>
  <dimension ref="A1:F48"/>
  <sheetViews>
    <sheetView workbookViewId="0">
      <selection sqref="A1:D1"/>
    </sheetView>
  </sheetViews>
  <sheetFormatPr defaultRowHeight="15" x14ac:dyDescent="0.25"/>
  <cols>
    <col min="1" max="1" width="65" customWidth="1"/>
    <col min="2" max="2" width="14.28515625" bestFit="1" customWidth="1"/>
    <col min="3" max="3" width="14.42578125" customWidth="1"/>
    <col min="4" max="4" width="14.28515625" customWidth="1"/>
  </cols>
  <sheetData>
    <row r="1" spans="1:6" x14ac:dyDescent="0.25">
      <c r="A1" s="495" t="s">
        <v>829</v>
      </c>
      <c r="B1" s="495"/>
      <c r="C1" s="495"/>
      <c r="D1" s="495"/>
    </row>
    <row r="2" spans="1:6" ht="21" customHeight="1" x14ac:dyDescent="0.25">
      <c r="A2" s="534" t="s">
        <v>802</v>
      </c>
      <c r="B2" s="534"/>
      <c r="C2" s="534"/>
      <c r="D2" s="534"/>
      <c r="E2" s="534"/>
      <c r="F2" s="534"/>
    </row>
    <row r="3" spans="1:6" ht="21" customHeight="1" x14ac:dyDescent="0.25">
      <c r="A3" s="493" t="s">
        <v>770</v>
      </c>
      <c r="B3" s="535"/>
      <c r="C3" s="535"/>
      <c r="D3" s="535"/>
    </row>
    <row r="4" spans="1:6" ht="18" x14ac:dyDescent="0.25">
      <c r="A4" s="72"/>
      <c r="B4" s="69"/>
      <c r="C4" s="69"/>
      <c r="D4" s="69"/>
    </row>
    <row r="5" spans="1:6" ht="15.75" x14ac:dyDescent="0.25">
      <c r="A5" s="278" t="s">
        <v>571</v>
      </c>
      <c r="B5" s="4"/>
      <c r="C5" s="4"/>
      <c r="D5" s="4"/>
    </row>
    <row r="6" spans="1:6" ht="38.25" x14ac:dyDescent="0.25">
      <c r="A6" s="24" t="s">
        <v>45</v>
      </c>
      <c r="B6" s="68" t="s">
        <v>798</v>
      </c>
      <c r="C6" s="68" t="s">
        <v>145</v>
      </c>
      <c r="D6" s="68" t="s">
        <v>799</v>
      </c>
    </row>
    <row r="7" spans="1:6" x14ac:dyDescent="0.25">
      <c r="A7" s="59" t="s">
        <v>149</v>
      </c>
      <c r="B7" s="189">
        <v>0</v>
      </c>
      <c r="C7" s="189"/>
      <c r="D7" s="189">
        <v>0</v>
      </c>
    </row>
    <row r="8" spans="1:6" ht="30" x14ac:dyDescent="0.25">
      <c r="A8" s="59" t="s">
        <v>150</v>
      </c>
      <c r="B8" s="189">
        <v>0</v>
      </c>
      <c r="C8" s="189"/>
      <c r="D8" s="189">
        <v>0</v>
      </c>
    </row>
    <row r="9" spans="1:6" x14ac:dyDescent="0.25">
      <c r="A9" s="59" t="s">
        <v>151</v>
      </c>
      <c r="B9" s="189">
        <v>0</v>
      </c>
      <c r="C9" s="189"/>
      <c r="D9" s="189">
        <v>0</v>
      </c>
    </row>
    <row r="10" spans="1:6" ht="25.5" x14ac:dyDescent="0.25">
      <c r="A10" s="60" t="s">
        <v>152</v>
      </c>
      <c r="B10" s="190">
        <v>0</v>
      </c>
      <c r="C10" s="190"/>
      <c r="D10" s="190">
        <v>0</v>
      </c>
    </row>
    <row r="11" spans="1:6" x14ac:dyDescent="0.25">
      <c r="A11" s="59" t="s">
        <v>153</v>
      </c>
      <c r="B11" s="189">
        <v>0</v>
      </c>
      <c r="C11" s="189"/>
      <c r="D11" s="189">
        <v>0</v>
      </c>
    </row>
    <row r="12" spans="1:6" x14ac:dyDescent="0.25">
      <c r="A12" s="59" t="s">
        <v>154</v>
      </c>
      <c r="B12" s="189">
        <v>0</v>
      </c>
      <c r="C12" s="189"/>
      <c r="D12" s="189">
        <v>0</v>
      </c>
    </row>
    <row r="13" spans="1:6" ht="25.5" x14ac:dyDescent="0.25">
      <c r="A13" s="60" t="s">
        <v>155</v>
      </c>
      <c r="B13" s="190">
        <v>0</v>
      </c>
      <c r="C13" s="190"/>
      <c r="D13" s="190">
        <v>0</v>
      </c>
    </row>
    <row r="14" spans="1:6" ht="30" x14ac:dyDescent="0.25">
      <c r="A14" s="59" t="s">
        <v>156</v>
      </c>
      <c r="B14" s="189">
        <v>13865634</v>
      </c>
      <c r="C14" s="189"/>
      <c r="D14" s="189">
        <v>18766218</v>
      </c>
    </row>
    <row r="15" spans="1:6" ht="30" x14ac:dyDescent="0.25">
      <c r="A15" s="59" t="s">
        <v>157</v>
      </c>
      <c r="B15" s="189">
        <v>0</v>
      </c>
      <c r="C15" s="189"/>
      <c r="D15" s="189">
        <v>0</v>
      </c>
    </row>
    <row r="16" spans="1:6" x14ac:dyDescent="0.25">
      <c r="A16" s="59" t="s">
        <v>158</v>
      </c>
      <c r="B16" s="189">
        <v>53926</v>
      </c>
      <c r="C16" s="189"/>
      <c r="D16" s="189">
        <v>2</v>
      </c>
    </row>
    <row r="17" spans="1:4" ht="25.5" x14ac:dyDescent="0.25">
      <c r="A17" s="60" t="s">
        <v>159</v>
      </c>
      <c r="B17" s="190">
        <f>SUM(B14:B16)</f>
        <v>13919560</v>
      </c>
      <c r="C17" s="190"/>
      <c r="D17" s="190">
        <f>SUM(D14:D16)</f>
        <v>18766220</v>
      </c>
    </row>
    <row r="18" spans="1:4" x14ac:dyDescent="0.25">
      <c r="A18" s="59" t="s">
        <v>160</v>
      </c>
      <c r="B18" s="189">
        <v>189355</v>
      </c>
      <c r="C18" s="189"/>
      <c r="D18" s="189">
        <v>243812</v>
      </c>
    </row>
    <row r="19" spans="1:4" x14ac:dyDescent="0.25">
      <c r="A19" s="59" t="s">
        <v>161</v>
      </c>
      <c r="B19" s="189">
        <v>915537</v>
      </c>
      <c r="C19" s="189"/>
      <c r="D19" s="189">
        <v>1590512</v>
      </c>
    </row>
    <row r="20" spans="1:4" x14ac:dyDescent="0.25">
      <c r="A20" s="59" t="s">
        <v>162</v>
      </c>
      <c r="B20" s="189">
        <v>0</v>
      </c>
      <c r="C20" s="189"/>
      <c r="D20" s="189">
        <v>0</v>
      </c>
    </row>
    <row r="21" spans="1:4" x14ac:dyDescent="0.25">
      <c r="A21" s="59" t="s">
        <v>163</v>
      </c>
      <c r="B21" s="189">
        <v>0</v>
      </c>
      <c r="C21" s="189"/>
      <c r="D21" s="189">
        <v>0</v>
      </c>
    </row>
    <row r="22" spans="1:4" ht="25.5" x14ac:dyDescent="0.25">
      <c r="A22" s="60" t="s">
        <v>164</v>
      </c>
      <c r="B22" s="190">
        <f t="shared" ref="B22:D22" si="0">SUM(B18:B21)</f>
        <v>1104892</v>
      </c>
      <c r="C22" s="190"/>
      <c r="D22" s="190">
        <f t="shared" si="0"/>
        <v>1834324</v>
      </c>
    </row>
    <row r="23" spans="1:4" x14ac:dyDescent="0.25">
      <c r="A23" s="59" t="s">
        <v>165</v>
      </c>
      <c r="B23" s="189">
        <v>10327830</v>
      </c>
      <c r="C23" s="189"/>
      <c r="D23" s="189">
        <v>12569108</v>
      </c>
    </row>
    <row r="24" spans="1:4" x14ac:dyDescent="0.25">
      <c r="A24" s="59" t="s">
        <v>166</v>
      </c>
      <c r="B24" s="189">
        <v>319810</v>
      </c>
      <c r="C24" s="189"/>
      <c r="D24" s="189">
        <v>1608916</v>
      </c>
    </row>
    <row r="25" spans="1:4" x14ac:dyDescent="0.25">
      <c r="A25" s="59" t="s">
        <v>167</v>
      </c>
      <c r="B25" s="189">
        <v>2099537</v>
      </c>
      <c r="C25" s="189"/>
      <c r="D25" s="189">
        <v>2654521</v>
      </c>
    </row>
    <row r="26" spans="1:4" ht="25.5" x14ac:dyDescent="0.25">
      <c r="A26" s="60" t="s">
        <v>168</v>
      </c>
      <c r="B26" s="190">
        <f t="shared" ref="B26:D26" si="1">SUM(B23:B25)</f>
        <v>12747177</v>
      </c>
      <c r="C26" s="190"/>
      <c r="D26" s="190">
        <f t="shared" si="1"/>
        <v>16832545</v>
      </c>
    </row>
    <row r="27" spans="1:4" x14ac:dyDescent="0.25">
      <c r="A27" s="60" t="s">
        <v>169</v>
      </c>
      <c r="B27" s="190">
        <v>1712</v>
      </c>
      <c r="C27" s="190"/>
      <c r="D27" s="190">
        <v>79888</v>
      </c>
    </row>
    <row r="28" spans="1:4" x14ac:dyDescent="0.25">
      <c r="A28" s="60" t="s">
        <v>170</v>
      </c>
      <c r="B28" s="190">
        <v>163677</v>
      </c>
      <c r="C28" s="190"/>
      <c r="D28" s="190">
        <v>119411</v>
      </c>
    </row>
    <row r="29" spans="1:4" ht="25.5" x14ac:dyDescent="0.25">
      <c r="A29" s="60" t="s">
        <v>171</v>
      </c>
      <c r="B29" s="190">
        <f t="shared" ref="B29:D29" si="2">SUM(B10+B13+B17-B22-B26-B27-B28)</f>
        <v>-97898</v>
      </c>
      <c r="C29" s="190"/>
      <c r="D29" s="190">
        <f t="shared" si="2"/>
        <v>-99948</v>
      </c>
    </row>
    <row r="30" spans="1:4" x14ac:dyDescent="0.25">
      <c r="A30" s="59" t="s">
        <v>172</v>
      </c>
      <c r="B30" s="189">
        <v>0</v>
      </c>
      <c r="C30" s="189"/>
      <c r="D30" s="189">
        <v>0</v>
      </c>
    </row>
    <row r="31" spans="1:4" ht="30" x14ac:dyDescent="0.25">
      <c r="A31" s="59" t="s">
        <v>173</v>
      </c>
      <c r="B31" s="189">
        <v>0</v>
      </c>
      <c r="C31" s="189"/>
      <c r="D31" s="189">
        <v>0</v>
      </c>
    </row>
    <row r="32" spans="1:4" ht="30" x14ac:dyDescent="0.25">
      <c r="A32" s="59" t="s">
        <v>174</v>
      </c>
      <c r="B32" s="189">
        <v>0</v>
      </c>
      <c r="C32" s="189"/>
      <c r="D32" s="189">
        <v>0</v>
      </c>
    </row>
    <row r="33" spans="1:4" x14ac:dyDescent="0.25">
      <c r="A33" s="59" t="s">
        <v>175</v>
      </c>
      <c r="B33" s="189">
        <v>0</v>
      </c>
      <c r="C33" s="189"/>
      <c r="D33" s="189">
        <v>0</v>
      </c>
    </row>
    <row r="34" spans="1:4" ht="25.5" x14ac:dyDescent="0.25">
      <c r="A34" s="60" t="s">
        <v>176</v>
      </c>
      <c r="B34" s="190">
        <v>0</v>
      </c>
      <c r="C34" s="190"/>
      <c r="D34" s="190">
        <v>0</v>
      </c>
    </row>
    <row r="35" spans="1:4" x14ac:dyDescent="0.25">
      <c r="A35" s="59" t="s">
        <v>177</v>
      </c>
      <c r="B35" s="189">
        <v>0</v>
      </c>
      <c r="C35" s="189"/>
      <c r="D35" s="189">
        <v>0</v>
      </c>
    </row>
    <row r="36" spans="1:4" x14ac:dyDescent="0.25">
      <c r="A36" s="59" t="s">
        <v>178</v>
      </c>
      <c r="B36" s="189">
        <v>0</v>
      </c>
      <c r="C36" s="189"/>
      <c r="D36" s="189">
        <v>0</v>
      </c>
    </row>
    <row r="37" spans="1:4" x14ac:dyDescent="0.25">
      <c r="A37" s="59" t="s">
        <v>179</v>
      </c>
      <c r="B37" s="189">
        <v>0</v>
      </c>
      <c r="C37" s="189"/>
      <c r="D37" s="189">
        <v>0</v>
      </c>
    </row>
    <row r="38" spans="1:4" x14ac:dyDescent="0.25">
      <c r="A38" s="59" t="s">
        <v>180</v>
      </c>
      <c r="B38" s="189">
        <v>0</v>
      </c>
      <c r="C38" s="189"/>
      <c r="D38" s="189">
        <v>0</v>
      </c>
    </row>
    <row r="39" spans="1:4" ht="25.5" x14ac:dyDescent="0.25">
      <c r="A39" s="60" t="s">
        <v>181</v>
      </c>
      <c r="B39" s="190">
        <v>0</v>
      </c>
      <c r="C39" s="190"/>
      <c r="D39" s="190">
        <v>0</v>
      </c>
    </row>
    <row r="40" spans="1:4" ht="25.5" x14ac:dyDescent="0.25">
      <c r="A40" s="60" t="s">
        <v>182</v>
      </c>
      <c r="B40" s="190">
        <v>0</v>
      </c>
      <c r="C40" s="190"/>
      <c r="D40" s="190">
        <v>0</v>
      </c>
    </row>
    <row r="41" spans="1:4" x14ac:dyDescent="0.25">
      <c r="A41" s="60" t="s">
        <v>183</v>
      </c>
      <c r="B41" s="190">
        <f t="shared" ref="B41" si="3">SUM(B29+B40)</f>
        <v>-97898</v>
      </c>
      <c r="C41" s="190">
        <f t="shared" ref="C41:D41" si="4">SUM(C29+C40)</f>
        <v>0</v>
      </c>
      <c r="D41" s="190">
        <f t="shared" si="4"/>
        <v>-99948</v>
      </c>
    </row>
    <row r="42" spans="1:4" ht="30" x14ac:dyDescent="0.25">
      <c r="A42" s="59" t="s">
        <v>184</v>
      </c>
      <c r="B42" s="189">
        <v>0</v>
      </c>
      <c r="C42" s="189"/>
      <c r="D42" s="189">
        <v>0</v>
      </c>
    </row>
    <row r="43" spans="1:4" x14ac:dyDescent="0.25">
      <c r="A43" s="59" t="s">
        <v>185</v>
      </c>
      <c r="B43" s="189">
        <v>0</v>
      </c>
      <c r="C43" s="189"/>
      <c r="D43" s="189">
        <v>0</v>
      </c>
    </row>
    <row r="44" spans="1:4" ht="25.5" x14ac:dyDescent="0.25">
      <c r="A44" s="60" t="s">
        <v>186</v>
      </c>
      <c r="B44" s="190">
        <v>0</v>
      </c>
      <c r="C44" s="190"/>
      <c r="D44" s="190">
        <v>0</v>
      </c>
    </row>
    <row r="45" spans="1:4" x14ac:dyDescent="0.25">
      <c r="A45" s="60" t="s">
        <v>187</v>
      </c>
      <c r="B45" s="190">
        <v>0</v>
      </c>
      <c r="C45" s="190"/>
      <c r="D45" s="190">
        <v>0</v>
      </c>
    </row>
    <row r="46" spans="1:4" x14ac:dyDescent="0.25">
      <c r="A46" s="60" t="s">
        <v>188</v>
      </c>
      <c r="B46" s="190">
        <v>0</v>
      </c>
      <c r="C46" s="190"/>
      <c r="D46" s="190">
        <v>0</v>
      </c>
    </row>
    <row r="47" spans="1:4" x14ac:dyDescent="0.25">
      <c r="A47" s="60" t="s">
        <v>189</v>
      </c>
      <c r="B47" s="190">
        <v>0</v>
      </c>
      <c r="C47" s="190"/>
      <c r="D47" s="190">
        <v>0</v>
      </c>
    </row>
    <row r="48" spans="1:4" x14ac:dyDescent="0.25">
      <c r="A48" s="4"/>
      <c r="B48" s="4"/>
      <c r="C48" s="4"/>
      <c r="D48" s="4"/>
    </row>
  </sheetData>
  <mergeCells count="3">
    <mergeCell ref="A3:D3"/>
    <mergeCell ref="A1:D1"/>
    <mergeCell ref="A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  <pageSetUpPr fitToPage="1"/>
  </sheetPr>
  <dimension ref="A1:F9"/>
  <sheetViews>
    <sheetView tabSelected="1" workbookViewId="0">
      <selection sqref="A1:E1"/>
    </sheetView>
  </sheetViews>
  <sheetFormatPr defaultRowHeight="15" x14ac:dyDescent="0.25"/>
  <cols>
    <col min="1" max="1" width="69.28515625" customWidth="1"/>
    <col min="2" max="2" width="14.5703125" customWidth="1"/>
    <col min="3" max="5" width="19" bestFit="1" customWidth="1"/>
  </cols>
  <sheetData>
    <row r="1" spans="1:6" x14ac:dyDescent="0.25">
      <c r="A1" s="495" t="s">
        <v>830</v>
      </c>
      <c r="B1" s="495"/>
      <c r="C1" s="495"/>
      <c r="D1" s="495"/>
      <c r="E1" s="495"/>
    </row>
    <row r="2" spans="1:6" ht="23.25" customHeight="1" x14ac:dyDescent="0.25">
      <c r="A2" s="534" t="s">
        <v>802</v>
      </c>
      <c r="B2" s="534"/>
      <c r="C2" s="534"/>
      <c r="D2" s="534"/>
      <c r="E2" s="534"/>
      <c r="F2" s="534"/>
    </row>
    <row r="3" spans="1:6" ht="25.5" customHeight="1" x14ac:dyDescent="0.25">
      <c r="A3" s="536" t="s">
        <v>796</v>
      </c>
      <c r="B3" s="494"/>
      <c r="C3" s="494"/>
      <c r="D3" s="494"/>
      <c r="E3" s="494"/>
    </row>
    <row r="4" spans="1:6" ht="21.75" customHeight="1" x14ac:dyDescent="0.25">
      <c r="A4" s="45"/>
      <c r="B4" s="39"/>
      <c r="C4" s="39"/>
      <c r="D4" s="39"/>
      <c r="E4" s="39"/>
    </row>
    <row r="5" spans="1:6" x14ac:dyDescent="0.25">
      <c r="A5" s="537" t="s">
        <v>45</v>
      </c>
      <c r="B5" s="539" t="s">
        <v>231</v>
      </c>
      <c r="C5" s="541" t="s">
        <v>571</v>
      </c>
      <c r="D5" s="542"/>
      <c r="E5" s="543"/>
    </row>
    <row r="6" spans="1:6" ht="30.75" customHeight="1" x14ac:dyDescent="0.25">
      <c r="A6" s="538"/>
      <c r="B6" s="540"/>
      <c r="C6" s="44" t="s">
        <v>77</v>
      </c>
      <c r="D6" s="56" t="s">
        <v>98</v>
      </c>
      <c r="E6" s="44" t="s">
        <v>99</v>
      </c>
    </row>
    <row r="7" spans="1:6" ht="30" x14ac:dyDescent="0.25">
      <c r="A7" s="42" t="s">
        <v>73</v>
      </c>
      <c r="B7" s="5" t="s">
        <v>389</v>
      </c>
      <c r="C7" s="456">
        <v>19256368</v>
      </c>
      <c r="D7" s="456">
        <v>19256368</v>
      </c>
      <c r="E7" s="456">
        <v>18766218</v>
      </c>
    </row>
    <row r="8" spans="1:6" ht="30" x14ac:dyDescent="0.25">
      <c r="A8" s="42" t="s">
        <v>74</v>
      </c>
      <c r="B8" s="5" t="s">
        <v>389</v>
      </c>
      <c r="C8" s="456"/>
      <c r="D8" s="456"/>
      <c r="E8" s="456"/>
    </row>
    <row r="9" spans="1:6" ht="18.75" customHeight="1" x14ac:dyDescent="0.25">
      <c r="A9" s="24" t="s">
        <v>76</v>
      </c>
      <c r="B9" s="24"/>
      <c r="C9" s="458">
        <f>C7</f>
        <v>19256368</v>
      </c>
      <c r="D9" s="458">
        <f>D7</f>
        <v>19256368</v>
      </c>
      <c r="E9" s="458">
        <f>E7</f>
        <v>18766218</v>
      </c>
    </row>
  </sheetData>
  <mergeCells count="6">
    <mergeCell ref="A1:E1"/>
    <mergeCell ref="A3:E3"/>
    <mergeCell ref="A5:A6"/>
    <mergeCell ref="B5:B6"/>
    <mergeCell ref="C5:E5"/>
    <mergeCell ref="A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J98"/>
  <sheetViews>
    <sheetView zoomScale="90" zoomScaleNormal="90" workbookViewId="0">
      <selection sqref="A1:E1"/>
    </sheetView>
  </sheetViews>
  <sheetFormatPr defaultRowHeight="15" x14ac:dyDescent="0.25"/>
  <cols>
    <col min="1" max="1" width="92.5703125" customWidth="1"/>
    <col min="3" max="5" width="20.42578125" bestFit="1" customWidth="1"/>
  </cols>
  <sheetData>
    <row r="1" spans="1:7" x14ac:dyDescent="0.25">
      <c r="A1" s="495" t="s">
        <v>805</v>
      </c>
      <c r="B1" s="495"/>
      <c r="C1" s="495"/>
      <c r="D1" s="495"/>
      <c r="E1" s="495"/>
    </row>
    <row r="2" spans="1:7" ht="24" customHeight="1" x14ac:dyDescent="0.25">
      <c r="A2" s="491" t="s">
        <v>802</v>
      </c>
      <c r="B2" s="492"/>
      <c r="C2" s="492"/>
      <c r="D2" s="492"/>
      <c r="E2" s="492"/>
    </row>
    <row r="3" spans="1:7" ht="24" customHeight="1" x14ac:dyDescent="0.25">
      <c r="A3" s="493" t="s">
        <v>753</v>
      </c>
      <c r="B3" s="494"/>
      <c r="C3" s="494"/>
      <c r="D3" s="494"/>
      <c r="E3" s="494"/>
      <c r="G3" s="46"/>
    </row>
    <row r="4" spans="1:7" ht="18" x14ac:dyDescent="0.25">
      <c r="A4" s="73"/>
    </row>
    <row r="5" spans="1:7" ht="15.75" x14ac:dyDescent="0.25">
      <c r="A5" s="226" t="s">
        <v>572</v>
      </c>
    </row>
    <row r="6" spans="1:7" ht="25.5" x14ac:dyDescent="0.25">
      <c r="A6" s="183" t="s">
        <v>230</v>
      </c>
      <c r="B6" s="184" t="s">
        <v>86</v>
      </c>
      <c r="C6" s="90" t="s">
        <v>77</v>
      </c>
      <c r="D6" s="3" t="s">
        <v>98</v>
      </c>
      <c r="E6" s="466" t="s">
        <v>99</v>
      </c>
    </row>
    <row r="7" spans="1:7" ht="15" customHeight="1" x14ac:dyDescent="0.25">
      <c r="A7" s="114" t="s">
        <v>410</v>
      </c>
      <c r="B7" s="148" t="s">
        <v>411</v>
      </c>
      <c r="C7" s="310">
        <v>13368394</v>
      </c>
      <c r="D7" s="311">
        <v>13368394</v>
      </c>
      <c r="E7" s="312">
        <v>13368394</v>
      </c>
    </row>
    <row r="8" spans="1:7" ht="15" customHeight="1" x14ac:dyDescent="0.25">
      <c r="A8" s="81" t="s">
        <v>412</v>
      </c>
      <c r="B8" s="148" t="s">
        <v>413</v>
      </c>
      <c r="C8" s="310">
        <v>13356868</v>
      </c>
      <c r="D8" s="311">
        <v>13551868</v>
      </c>
      <c r="E8" s="312">
        <v>13551868</v>
      </c>
    </row>
    <row r="9" spans="1:7" ht="15" customHeight="1" x14ac:dyDescent="0.25">
      <c r="A9" s="81" t="s">
        <v>414</v>
      </c>
      <c r="B9" s="148" t="s">
        <v>415</v>
      </c>
      <c r="C9" s="310">
        <v>8077897</v>
      </c>
      <c r="D9" s="311">
        <v>8192949</v>
      </c>
      <c r="E9" s="312">
        <v>8192949</v>
      </c>
    </row>
    <row r="10" spans="1:7" ht="15" customHeight="1" x14ac:dyDescent="0.25">
      <c r="A10" s="81" t="s">
        <v>416</v>
      </c>
      <c r="B10" s="148" t="s">
        <v>417</v>
      </c>
      <c r="C10" s="310">
        <v>1800000</v>
      </c>
      <c r="D10" s="311">
        <v>1800000</v>
      </c>
      <c r="E10" s="312">
        <v>1800000</v>
      </c>
    </row>
    <row r="11" spans="1:7" ht="15" customHeight="1" x14ac:dyDescent="0.25">
      <c r="A11" s="81" t="s">
        <v>418</v>
      </c>
      <c r="B11" s="148" t="s">
        <v>419</v>
      </c>
      <c r="C11" s="310"/>
      <c r="D11" s="311">
        <v>0</v>
      </c>
      <c r="E11" s="312">
        <v>0</v>
      </c>
    </row>
    <row r="12" spans="1:7" ht="15" customHeight="1" x14ac:dyDescent="0.25">
      <c r="A12" s="81" t="s">
        <v>420</v>
      </c>
      <c r="B12" s="148" t="s">
        <v>421</v>
      </c>
      <c r="C12" s="310"/>
      <c r="D12" s="311">
        <v>0</v>
      </c>
      <c r="E12" s="312">
        <v>0</v>
      </c>
    </row>
    <row r="13" spans="1:7" ht="15" customHeight="1" x14ac:dyDescent="0.25">
      <c r="A13" s="82" t="s">
        <v>674</v>
      </c>
      <c r="B13" s="149" t="s">
        <v>422</v>
      </c>
      <c r="C13" s="313">
        <f>SUM(C7:C12)</f>
        <v>36603159</v>
      </c>
      <c r="D13" s="314">
        <f t="shared" ref="D13:E13" si="0">SUM(D7:D12)</f>
        <v>36913211</v>
      </c>
      <c r="E13" s="315">
        <f t="shared" si="0"/>
        <v>36913211</v>
      </c>
    </row>
    <row r="14" spans="1:7" ht="15" customHeight="1" x14ac:dyDescent="0.25">
      <c r="A14" s="81" t="s">
        <v>423</v>
      </c>
      <c r="B14" s="148" t="s">
        <v>424</v>
      </c>
      <c r="C14" s="310"/>
      <c r="D14" s="311"/>
      <c r="E14" s="312"/>
    </row>
    <row r="15" spans="1:7" ht="15" customHeight="1" x14ac:dyDescent="0.25">
      <c r="A15" s="81" t="s">
        <v>425</v>
      </c>
      <c r="B15" s="148" t="s">
        <v>426</v>
      </c>
      <c r="C15" s="310"/>
      <c r="D15" s="311"/>
      <c r="E15" s="312"/>
    </row>
    <row r="16" spans="1:7" ht="15" customHeight="1" x14ac:dyDescent="0.25">
      <c r="A16" s="81" t="s">
        <v>636</v>
      </c>
      <c r="B16" s="148" t="s">
        <v>427</v>
      </c>
      <c r="C16" s="310"/>
      <c r="D16" s="311"/>
      <c r="E16" s="312"/>
    </row>
    <row r="17" spans="1:10" ht="15" customHeight="1" x14ac:dyDescent="0.25">
      <c r="A17" s="81" t="s">
        <v>637</v>
      </c>
      <c r="B17" s="148" t="s">
        <v>428</v>
      </c>
      <c r="C17" s="310"/>
      <c r="D17" s="311"/>
      <c r="E17" s="312"/>
    </row>
    <row r="18" spans="1:10" ht="15" customHeight="1" x14ac:dyDescent="0.25">
      <c r="A18" s="81" t="s">
        <v>638</v>
      </c>
      <c r="B18" s="148" t="s">
        <v>429</v>
      </c>
      <c r="C18" s="310">
        <v>0</v>
      </c>
      <c r="D18" s="311">
        <v>12607558</v>
      </c>
      <c r="E18" s="312">
        <v>12657558</v>
      </c>
    </row>
    <row r="19" spans="1:10" ht="15" customHeight="1" x14ac:dyDescent="0.25">
      <c r="A19" s="83" t="s">
        <v>675</v>
      </c>
      <c r="B19" s="150" t="s">
        <v>430</v>
      </c>
      <c r="C19" s="313">
        <f>SUM(C13:C18)</f>
        <v>36603159</v>
      </c>
      <c r="D19" s="314">
        <f t="shared" ref="D19:E19" si="1">SUM(D13:D18)</f>
        <v>49520769</v>
      </c>
      <c r="E19" s="315">
        <f t="shared" si="1"/>
        <v>49570769</v>
      </c>
    </row>
    <row r="20" spans="1:10" ht="15" customHeight="1" x14ac:dyDescent="0.25">
      <c r="A20" s="81" t="s">
        <v>642</v>
      </c>
      <c r="B20" s="148" t="s">
        <v>439</v>
      </c>
      <c r="C20" s="310"/>
      <c r="D20" s="311"/>
      <c r="E20" s="312"/>
      <c r="J20" s="108"/>
    </row>
    <row r="21" spans="1:10" ht="15" customHeight="1" x14ac:dyDescent="0.25">
      <c r="A21" s="81" t="s">
        <v>643</v>
      </c>
      <c r="B21" s="148" t="s">
        <v>440</v>
      </c>
      <c r="C21" s="310"/>
      <c r="D21" s="311"/>
      <c r="E21" s="312"/>
    </row>
    <row r="22" spans="1:10" ht="15" customHeight="1" x14ac:dyDescent="0.25">
      <c r="A22" s="82" t="s">
        <v>677</v>
      </c>
      <c r="B22" s="149" t="s">
        <v>441</v>
      </c>
      <c r="C22" s="310"/>
      <c r="D22" s="311"/>
      <c r="E22" s="312"/>
    </row>
    <row r="23" spans="1:10" ht="15" customHeight="1" x14ac:dyDescent="0.25">
      <c r="A23" s="81" t="s">
        <v>644</v>
      </c>
      <c r="B23" s="148" t="s">
        <v>442</v>
      </c>
      <c r="C23" s="310"/>
      <c r="D23" s="311"/>
      <c r="E23" s="312"/>
    </row>
    <row r="24" spans="1:10" ht="15" customHeight="1" x14ac:dyDescent="0.25">
      <c r="A24" s="81" t="s">
        <v>645</v>
      </c>
      <c r="B24" s="148" t="s">
        <v>443</v>
      </c>
      <c r="C24" s="310"/>
      <c r="D24" s="311"/>
      <c r="E24" s="312"/>
    </row>
    <row r="25" spans="1:10" ht="15" customHeight="1" x14ac:dyDescent="0.25">
      <c r="A25" s="81" t="s">
        <v>646</v>
      </c>
      <c r="B25" s="148" t="s">
        <v>444</v>
      </c>
      <c r="C25" s="310">
        <v>1000000</v>
      </c>
      <c r="D25" s="311">
        <v>1000000</v>
      </c>
      <c r="E25" s="312">
        <v>1112187</v>
      </c>
    </row>
    <row r="26" spans="1:10" ht="15" customHeight="1" x14ac:dyDescent="0.25">
      <c r="A26" s="81" t="s">
        <v>647</v>
      </c>
      <c r="B26" s="148" t="s">
        <v>445</v>
      </c>
      <c r="C26" s="310">
        <v>10500000</v>
      </c>
      <c r="D26" s="311">
        <v>10500000</v>
      </c>
      <c r="E26" s="312">
        <v>6585324</v>
      </c>
    </row>
    <row r="27" spans="1:10" ht="15" customHeight="1" x14ac:dyDescent="0.25">
      <c r="A27" s="81" t="s">
        <v>648</v>
      </c>
      <c r="B27" s="148" t="s">
        <v>448</v>
      </c>
      <c r="C27" s="310"/>
      <c r="D27" s="311"/>
      <c r="E27" s="312"/>
    </row>
    <row r="28" spans="1:10" ht="15" customHeight="1" x14ac:dyDescent="0.25">
      <c r="A28" s="81" t="s">
        <v>449</v>
      </c>
      <c r="B28" s="148" t="s">
        <v>450</v>
      </c>
      <c r="C28" s="310"/>
      <c r="D28" s="311"/>
      <c r="E28" s="312"/>
    </row>
    <row r="29" spans="1:10" ht="15" customHeight="1" x14ac:dyDescent="0.25">
      <c r="A29" s="81" t="s">
        <v>649</v>
      </c>
      <c r="B29" s="148" t="s">
        <v>451</v>
      </c>
      <c r="C29" s="310">
        <v>1900000</v>
      </c>
      <c r="D29" s="311">
        <v>1900000</v>
      </c>
      <c r="E29" s="312">
        <v>1945175</v>
      </c>
    </row>
    <row r="30" spans="1:10" ht="15" customHeight="1" x14ac:dyDescent="0.25">
      <c r="A30" s="81" t="s">
        <v>650</v>
      </c>
      <c r="B30" s="148" t="s">
        <v>456</v>
      </c>
      <c r="C30" s="310">
        <v>0</v>
      </c>
      <c r="D30" s="311">
        <v>0</v>
      </c>
      <c r="E30" s="312">
        <v>0</v>
      </c>
    </row>
    <row r="31" spans="1:10" ht="15" customHeight="1" x14ac:dyDescent="0.25">
      <c r="A31" s="82" t="s">
        <v>678</v>
      </c>
      <c r="B31" s="149" t="s">
        <v>459</v>
      </c>
      <c r="C31" s="321">
        <f>SUM(C26:C30)</f>
        <v>12400000</v>
      </c>
      <c r="D31" s="468">
        <f t="shared" ref="D31:E31" si="2">SUM(D26:D30)</f>
        <v>12400000</v>
      </c>
      <c r="E31" s="470">
        <f t="shared" si="2"/>
        <v>8530499</v>
      </c>
    </row>
    <row r="32" spans="1:10" ht="15" customHeight="1" x14ac:dyDescent="0.25">
      <c r="A32" s="81" t="s">
        <v>651</v>
      </c>
      <c r="B32" s="148" t="s">
        <v>460</v>
      </c>
      <c r="C32" s="310">
        <v>200000</v>
      </c>
      <c r="D32" s="311">
        <v>200000</v>
      </c>
      <c r="E32" s="312">
        <v>448162</v>
      </c>
    </row>
    <row r="33" spans="1:5" ht="15" customHeight="1" x14ac:dyDescent="0.25">
      <c r="A33" s="83" t="s">
        <v>679</v>
      </c>
      <c r="B33" s="150" t="s">
        <v>461</v>
      </c>
      <c r="C33" s="313">
        <f>SUM(C22+C23+C24+C25+C31+C32)</f>
        <v>13600000</v>
      </c>
      <c r="D33" s="314">
        <f t="shared" ref="D33:E33" si="3">SUM(D22+D23+D24+D25+D31+D32)</f>
        <v>13600000</v>
      </c>
      <c r="E33" s="315">
        <f t="shared" si="3"/>
        <v>10090848</v>
      </c>
    </row>
    <row r="34" spans="1:5" ht="15" customHeight="1" x14ac:dyDescent="0.25">
      <c r="A34" s="108" t="s">
        <v>462</v>
      </c>
      <c r="B34" s="148" t="s">
        <v>463</v>
      </c>
      <c r="C34" s="310"/>
      <c r="D34" s="311"/>
      <c r="E34" s="312"/>
    </row>
    <row r="35" spans="1:5" ht="15" customHeight="1" x14ac:dyDescent="0.25">
      <c r="A35" s="108" t="s">
        <v>652</v>
      </c>
      <c r="B35" s="148" t="s">
        <v>464</v>
      </c>
      <c r="C35" s="310"/>
      <c r="D35" s="311"/>
      <c r="E35" s="312"/>
    </row>
    <row r="36" spans="1:5" ht="15" customHeight="1" x14ac:dyDescent="0.25">
      <c r="A36" s="108" t="s">
        <v>653</v>
      </c>
      <c r="B36" s="148" t="s">
        <v>465</v>
      </c>
      <c r="C36" s="310">
        <v>1350000</v>
      </c>
      <c r="D36" s="311">
        <v>1350000</v>
      </c>
      <c r="E36" s="312">
        <v>1667976</v>
      </c>
    </row>
    <row r="37" spans="1:5" ht="15" customHeight="1" x14ac:dyDescent="0.25">
      <c r="A37" s="108" t="s">
        <v>654</v>
      </c>
      <c r="B37" s="148" t="s">
        <v>466</v>
      </c>
      <c r="C37" s="310">
        <v>1070000</v>
      </c>
      <c r="D37" s="311">
        <v>1070000</v>
      </c>
      <c r="E37" s="312">
        <v>1547975</v>
      </c>
    </row>
    <row r="38" spans="1:5" ht="15" customHeight="1" x14ac:dyDescent="0.25">
      <c r="A38" s="108" t="s">
        <v>467</v>
      </c>
      <c r="B38" s="148" t="s">
        <v>468</v>
      </c>
      <c r="C38" s="310">
        <v>450000</v>
      </c>
      <c r="D38" s="311">
        <v>450000</v>
      </c>
      <c r="E38" s="312">
        <v>270160</v>
      </c>
    </row>
    <row r="39" spans="1:5" ht="15" customHeight="1" x14ac:dyDescent="0.25">
      <c r="A39" s="108" t="s">
        <v>469</v>
      </c>
      <c r="B39" s="148" t="s">
        <v>470</v>
      </c>
      <c r="C39" s="310"/>
      <c r="D39" s="311"/>
      <c r="E39" s="312"/>
    </row>
    <row r="40" spans="1:5" ht="15" customHeight="1" x14ac:dyDescent="0.25">
      <c r="A40" s="108" t="s">
        <v>471</v>
      </c>
      <c r="B40" s="148" t="s">
        <v>472</v>
      </c>
      <c r="C40" s="310"/>
      <c r="D40" s="311"/>
      <c r="E40" s="312"/>
    </row>
    <row r="41" spans="1:5" ht="15" customHeight="1" x14ac:dyDescent="0.25">
      <c r="A41" s="108" t="s">
        <v>655</v>
      </c>
      <c r="B41" s="148" t="s">
        <v>473</v>
      </c>
      <c r="C41" s="310">
        <v>0</v>
      </c>
      <c r="D41" s="311">
        <v>0</v>
      </c>
      <c r="E41" s="312">
        <v>22</v>
      </c>
    </row>
    <row r="42" spans="1:5" ht="15" customHeight="1" x14ac:dyDescent="0.25">
      <c r="A42" s="108" t="s">
        <v>656</v>
      </c>
      <c r="B42" s="148" t="s">
        <v>474</v>
      </c>
      <c r="C42" s="310"/>
      <c r="D42" s="311"/>
      <c r="E42" s="312"/>
    </row>
    <row r="43" spans="1:5" ht="15" customHeight="1" x14ac:dyDescent="0.25">
      <c r="A43" s="108" t="s">
        <v>754</v>
      </c>
      <c r="B43" s="148" t="s">
        <v>475</v>
      </c>
      <c r="C43" s="310"/>
      <c r="D43" s="311"/>
      <c r="E43" s="312"/>
    </row>
    <row r="44" spans="1:5" ht="15" customHeight="1" x14ac:dyDescent="0.25">
      <c r="A44" s="108" t="s">
        <v>657</v>
      </c>
      <c r="B44" s="148" t="s">
        <v>755</v>
      </c>
      <c r="C44" s="310">
        <v>0</v>
      </c>
      <c r="D44" s="311"/>
      <c r="E44" s="312">
        <v>2293666</v>
      </c>
    </row>
    <row r="45" spans="1:5" ht="15" customHeight="1" x14ac:dyDescent="0.25">
      <c r="A45" s="120" t="s">
        <v>680</v>
      </c>
      <c r="B45" s="150" t="s">
        <v>476</v>
      </c>
      <c r="C45" s="313">
        <f>SUM(C34:C44)</f>
        <v>2870000</v>
      </c>
      <c r="D45" s="314">
        <f t="shared" ref="D45:E45" si="4">SUM(D34:D44)</f>
        <v>2870000</v>
      </c>
      <c r="E45" s="315">
        <f t="shared" si="4"/>
        <v>5779799</v>
      </c>
    </row>
    <row r="46" spans="1:5" ht="15" customHeight="1" x14ac:dyDescent="0.25">
      <c r="A46" s="108" t="s">
        <v>485</v>
      </c>
      <c r="B46" s="148" t="s">
        <v>486</v>
      </c>
      <c r="C46" s="310"/>
      <c r="D46" s="311"/>
      <c r="E46" s="312"/>
    </row>
    <row r="47" spans="1:5" ht="15" customHeight="1" x14ac:dyDescent="0.25">
      <c r="A47" s="81" t="s">
        <v>661</v>
      </c>
      <c r="B47" s="148" t="s">
        <v>756</v>
      </c>
      <c r="C47" s="310"/>
      <c r="D47" s="311"/>
      <c r="E47" s="312"/>
    </row>
    <row r="48" spans="1:5" ht="15" customHeight="1" x14ac:dyDescent="0.25">
      <c r="A48" s="108" t="s">
        <v>662</v>
      </c>
      <c r="B48" s="148" t="s">
        <v>757</v>
      </c>
      <c r="C48" s="310">
        <v>0</v>
      </c>
      <c r="D48" s="311">
        <v>0</v>
      </c>
      <c r="E48" s="312">
        <v>80000</v>
      </c>
    </row>
    <row r="49" spans="1:5" ht="15" customHeight="1" x14ac:dyDescent="0.25">
      <c r="A49" s="83" t="s">
        <v>682</v>
      </c>
      <c r="B49" s="150" t="s">
        <v>489</v>
      </c>
      <c r="C49" s="313">
        <f>SUM(C46:C48)</f>
        <v>0</v>
      </c>
      <c r="D49" s="314">
        <f t="shared" ref="D49:E49" si="5">SUM(D46:D48)</f>
        <v>0</v>
      </c>
      <c r="E49" s="315">
        <f t="shared" si="5"/>
        <v>80000</v>
      </c>
    </row>
    <row r="50" spans="1:5" ht="15" customHeight="1" x14ac:dyDescent="0.25">
      <c r="A50" s="123" t="s">
        <v>11</v>
      </c>
      <c r="B50" s="185"/>
      <c r="C50" s="316">
        <f>SUM(C19+C33+C45+C49)</f>
        <v>53073159</v>
      </c>
      <c r="D50" s="316">
        <f>SUM(D19+D33+D45+D49)</f>
        <v>65990769</v>
      </c>
      <c r="E50" s="471">
        <f>SUM(E19+E33+E45+E49)</f>
        <v>65521416</v>
      </c>
    </row>
    <row r="51" spans="1:5" ht="15" customHeight="1" x14ac:dyDescent="0.25">
      <c r="A51" s="81" t="s">
        <v>431</v>
      </c>
      <c r="B51" s="148" t="s">
        <v>432</v>
      </c>
      <c r="C51" s="310">
        <v>0</v>
      </c>
      <c r="D51" s="311">
        <v>0</v>
      </c>
      <c r="E51" s="312">
        <v>0</v>
      </c>
    </row>
    <row r="52" spans="1:5" ht="15" customHeight="1" x14ac:dyDescent="0.25">
      <c r="A52" s="81" t="s">
        <v>433</v>
      </c>
      <c r="B52" s="148" t="s">
        <v>434</v>
      </c>
      <c r="C52" s="310"/>
      <c r="D52" s="311"/>
      <c r="E52" s="312"/>
    </row>
    <row r="53" spans="1:5" ht="15" customHeight="1" x14ac:dyDescent="0.25">
      <c r="A53" s="81" t="s">
        <v>639</v>
      </c>
      <c r="B53" s="148" t="s">
        <v>435</v>
      </c>
      <c r="C53" s="310"/>
      <c r="D53" s="311"/>
      <c r="E53" s="312"/>
    </row>
    <row r="54" spans="1:5" ht="15" customHeight="1" x14ac:dyDescent="0.25">
      <c r="A54" s="81" t="s">
        <v>640</v>
      </c>
      <c r="B54" s="148" t="s">
        <v>436</v>
      </c>
      <c r="C54" s="310"/>
      <c r="D54" s="311"/>
      <c r="E54" s="312"/>
    </row>
    <row r="55" spans="1:5" ht="15" customHeight="1" x14ac:dyDescent="0.25">
      <c r="A55" s="81" t="s">
        <v>641</v>
      </c>
      <c r="B55" s="148" t="s">
        <v>437</v>
      </c>
      <c r="C55" s="310">
        <v>0</v>
      </c>
      <c r="D55" s="311">
        <v>1775048</v>
      </c>
      <c r="E55" s="312">
        <v>1775048</v>
      </c>
    </row>
    <row r="56" spans="1:5" ht="15" customHeight="1" x14ac:dyDescent="0.25">
      <c r="A56" s="83" t="s">
        <v>676</v>
      </c>
      <c r="B56" s="150" t="s">
        <v>438</v>
      </c>
      <c r="C56" s="310">
        <f>SUM(C51:C55)</f>
        <v>0</v>
      </c>
      <c r="D56" s="314">
        <f t="shared" ref="D56:E56" si="6">SUM(D51:D55)</f>
        <v>1775048</v>
      </c>
      <c r="E56" s="315">
        <f t="shared" si="6"/>
        <v>1775048</v>
      </c>
    </row>
    <row r="57" spans="1:5" ht="15" customHeight="1" x14ac:dyDescent="0.25">
      <c r="A57" s="108" t="s">
        <v>658</v>
      </c>
      <c r="B57" s="148" t="s">
        <v>477</v>
      </c>
      <c r="C57" s="310"/>
      <c r="D57" s="311"/>
      <c r="E57" s="312"/>
    </row>
    <row r="58" spans="1:5" ht="15" customHeight="1" x14ac:dyDescent="0.25">
      <c r="A58" s="108" t="s">
        <v>659</v>
      </c>
      <c r="B58" s="148" t="s">
        <v>478</v>
      </c>
      <c r="C58" s="310">
        <v>0</v>
      </c>
      <c r="D58" s="311">
        <v>0</v>
      </c>
      <c r="E58" s="312">
        <v>0</v>
      </c>
    </row>
    <row r="59" spans="1:5" ht="15" customHeight="1" x14ac:dyDescent="0.25">
      <c r="A59" s="108" t="s">
        <v>479</v>
      </c>
      <c r="B59" s="148" t="s">
        <v>480</v>
      </c>
      <c r="C59" s="310"/>
      <c r="D59" s="311"/>
      <c r="E59" s="312"/>
    </row>
    <row r="60" spans="1:5" ht="15" customHeight="1" x14ac:dyDescent="0.25">
      <c r="A60" s="108" t="s">
        <v>660</v>
      </c>
      <c r="B60" s="148" t="s">
        <v>481</v>
      </c>
      <c r="C60" s="310"/>
      <c r="D60" s="311"/>
      <c r="E60" s="312"/>
    </row>
    <row r="61" spans="1:5" ht="15" customHeight="1" x14ac:dyDescent="0.25">
      <c r="A61" s="108" t="s">
        <v>482</v>
      </c>
      <c r="B61" s="148" t="s">
        <v>483</v>
      </c>
      <c r="C61" s="310"/>
      <c r="D61" s="311"/>
      <c r="E61" s="312"/>
    </row>
    <row r="62" spans="1:5" ht="15" customHeight="1" x14ac:dyDescent="0.25">
      <c r="A62" s="83" t="s">
        <v>681</v>
      </c>
      <c r="B62" s="150" t="s">
        <v>484</v>
      </c>
      <c r="C62" s="310">
        <v>0</v>
      </c>
      <c r="D62" s="311">
        <v>0</v>
      </c>
      <c r="E62" s="312">
        <v>0</v>
      </c>
    </row>
    <row r="63" spans="1:5" ht="15" customHeight="1" x14ac:dyDescent="0.25">
      <c r="A63" s="108" t="s">
        <v>490</v>
      </c>
      <c r="B63" s="148" t="s">
        <v>491</v>
      </c>
      <c r="C63" s="310"/>
      <c r="D63" s="311"/>
      <c r="E63" s="312"/>
    </row>
    <row r="64" spans="1:5" ht="15" customHeight="1" x14ac:dyDescent="0.25">
      <c r="A64" s="81" t="s">
        <v>663</v>
      </c>
      <c r="B64" s="148" t="s">
        <v>492</v>
      </c>
      <c r="C64" s="310"/>
      <c r="D64" s="311"/>
      <c r="E64" s="312"/>
    </row>
    <row r="65" spans="1:5" ht="15" customHeight="1" x14ac:dyDescent="0.25">
      <c r="A65" s="108" t="s">
        <v>664</v>
      </c>
      <c r="B65" s="148" t="s">
        <v>493</v>
      </c>
      <c r="C65" s="310"/>
      <c r="D65" s="311"/>
      <c r="E65" s="312"/>
    </row>
    <row r="66" spans="1:5" ht="15" customHeight="1" x14ac:dyDescent="0.25">
      <c r="A66" s="83" t="s">
        <v>684</v>
      </c>
      <c r="B66" s="150" t="s">
        <v>494</v>
      </c>
      <c r="C66" s="310"/>
      <c r="D66" s="311"/>
      <c r="E66" s="312"/>
    </row>
    <row r="67" spans="1:5" ht="15" customHeight="1" x14ac:dyDescent="0.25">
      <c r="A67" s="123" t="s">
        <v>10</v>
      </c>
      <c r="B67" s="185"/>
      <c r="C67" s="316">
        <f>SUM(C56+C62+C66)</f>
        <v>0</v>
      </c>
      <c r="D67" s="465">
        <f t="shared" ref="D67:E67" si="7">SUM(D56+D62+D66)</f>
        <v>1775048</v>
      </c>
      <c r="E67" s="471">
        <f t="shared" si="7"/>
        <v>1775048</v>
      </c>
    </row>
    <row r="68" spans="1:5" ht="15.75" x14ac:dyDescent="0.25">
      <c r="A68" s="143" t="s">
        <v>683</v>
      </c>
      <c r="B68" s="152" t="s">
        <v>495</v>
      </c>
      <c r="C68" s="317">
        <f>SUM(C19+C33+C45+C49+C56+C62+C66)</f>
        <v>53073159</v>
      </c>
      <c r="D68" s="464">
        <f t="shared" ref="D68:E68" si="8">SUM(D19+D33+D45+D49+D56+D62+D66)</f>
        <v>67765817</v>
      </c>
      <c r="E68" s="472">
        <f t="shared" si="8"/>
        <v>67296464</v>
      </c>
    </row>
    <row r="69" spans="1:5" ht="15.75" x14ac:dyDescent="0.25">
      <c r="A69" s="144" t="s">
        <v>41</v>
      </c>
      <c r="B69" s="153"/>
      <c r="C69" s="318">
        <f>SUM(C50-'4A. melléklet'!C75)</f>
        <v>-7137929</v>
      </c>
      <c r="D69" s="319">
        <f>SUM(D50-'4A. melléklet'!D75)</f>
        <v>4475583</v>
      </c>
      <c r="E69" s="473">
        <f>SUM(E50-'4A. melléklet'!E75)</f>
        <v>20551963</v>
      </c>
    </row>
    <row r="70" spans="1:5" ht="15.75" x14ac:dyDescent="0.25">
      <c r="A70" s="144" t="s">
        <v>42</v>
      </c>
      <c r="B70" s="153"/>
      <c r="C70" s="318">
        <f>SUM(C67-'4A. melléklet'!C98)</f>
        <v>-4286000</v>
      </c>
      <c r="D70" s="319">
        <f>SUM(D67-'4A. melléklet'!D98)</f>
        <v>-12976745</v>
      </c>
      <c r="E70" s="473">
        <f>SUM(E67-'4A. melléklet'!E98)</f>
        <v>-12976745</v>
      </c>
    </row>
    <row r="71" spans="1:5" x14ac:dyDescent="0.25">
      <c r="A71" s="110" t="s">
        <v>665</v>
      </c>
      <c r="B71" s="136" t="s">
        <v>496</v>
      </c>
      <c r="C71" s="310"/>
      <c r="D71" s="311"/>
      <c r="E71" s="312"/>
    </row>
    <row r="72" spans="1:5" x14ac:dyDescent="0.25">
      <c r="A72" s="108" t="s">
        <v>497</v>
      </c>
      <c r="B72" s="136" t="s">
        <v>498</v>
      </c>
      <c r="C72" s="310"/>
      <c r="D72" s="311"/>
      <c r="E72" s="312"/>
    </row>
    <row r="73" spans="1:5" x14ac:dyDescent="0.25">
      <c r="A73" s="110" t="s">
        <v>666</v>
      </c>
      <c r="B73" s="136" t="s">
        <v>499</v>
      </c>
      <c r="C73" s="310"/>
      <c r="D73" s="311"/>
      <c r="E73" s="312"/>
    </row>
    <row r="74" spans="1:5" x14ac:dyDescent="0.25">
      <c r="A74" s="109" t="s">
        <v>685</v>
      </c>
      <c r="B74" s="137" t="s">
        <v>500</v>
      </c>
      <c r="C74" s="310"/>
      <c r="D74" s="311"/>
      <c r="E74" s="312"/>
    </row>
    <row r="75" spans="1:5" x14ac:dyDescent="0.25">
      <c r="A75" s="108" t="s">
        <v>667</v>
      </c>
      <c r="B75" s="136" t="s">
        <v>501</v>
      </c>
      <c r="C75" s="310"/>
      <c r="D75" s="311"/>
      <c r="E75" s="312"/>
    </row>
    <row r="76" spans="1:5" x14ac:dyDescent="0.25">
      <c r="A76" s="110" t="s">
        <v>502</v>
      </c>
      <c r="B76" s="136" t="s">
        <v>503</v>
      </c>
      <c r="C76" s="310"/>
      <c r="D76" s="311"/>
      <c r="E76" s="312"/>
    </row>
    <row r="77" spans="1:5" x14ac:dyDescent="0.25">
      <c r="A77" s="108" t="s">
        <v>668</v>
      </c>
      <c r="B77" s="136" t="s">
        <v>504</v>
      </c>
      <c r="C77" s="310"/>
      <c r="D77" s="311"/>
      <c r="E77" s="312"/>
    </row>
    <row r="78" spans="1:5" x14ac:dyDescent="0.25">
      <c r="A78" s="110" t="s">
        <v>505</v>
      </c>
      <c r="B78" s="136" t="s">
        <v>506</v>
      </c>
      <c r="C78" s="310"/>
      <c r="D78" s="311"/>
      <c r="E78" s="312"/>
    </row>
    <row r="79" spans="1:5" x14ac:dyDescent="0.25">
      <c r="A79" s="111" t="s">
        <v>686</v>
      </c>
      <c r="B79" s="137" t="s">
        <v>507</v>
      </c>
      <c r="C79" s="310"/>
      <c r="D79" s="311"/>
      <c r="E79" s="312"/>
    </row>
    <row r="80" spans="1:5" x14ac:dyDescent="0.25">
      <c r="A80" s="81" t="s">
        <v>39</v>
      </c>
      <c r="B80" s="136" t="s">
        <v>508</v>
      </c>
      <c r="C80" s="310">
        <v>31946250</v>
      </c>
      <c r="D80" s="311">
        <v>29023483</v>
      </c>
      <c r="E80" s="312">
        <v>29023483</v>
      </c>
    </row>
    <row r="81" spans="1:5" x14ac:dyDescent="0.25">
      <c r="A81" s="81" t="s">
        <v>40</v>
      </c>
      <c r="B81" s="136" t="s">
        <v>508</v>
      </c>
      <c r="C81" s="310"/>
      <c r="D81" s="311"/>
      <c r="E81" s="312"/>
    </row>
    <row r="82" spans="1:5" x14ac:dyDescent="0.25">
      <c r="A82" s="81" t="s">
        <v>37</v>
      </c>
      <c r="B82" s="136" t="s">
        <v>509</v>
      </c>
      <c r="C82" s="310"/>
      <c r="D82" s="311"/>
      <c r="E82" s="312"/>
    </row>
    <row r="83" spans="1:5" x14ac:dyDescent="0.25">
      <c r="A83" s="81" t="s">
        <v>38</v>
      </c>
      <c r="B83" s="136" t="s">
        <v>509</v>
      </c>
      <c r="C83" s="310"/>
      <c r="D83" s="311"/>
      <c r="E83" s="312"/>
    </row>
    <row r="84" spans="1:5" x14ac:dyDescent="0.25">
      <c r="A84" s="82" t="s">
        <v>687</v>
      </c>
      <c r="B84" s="137" t="s">
        <v>510</v>
      </c>
      <c r="C84" s="310">
        <f>SUM(C80:C83)</f>
        <v>31946250</v>
      </c>
      <c r="D84" s="311">
        <f t="shared" ref="D84:E84" si="9">SUM(D80:D83)</f>
        <v>29023483</v>
      </c>
      <c r="E84" s="312">
        <f t="shared" si="9"/>
        <v>29023483</v>
      </c>
    </row>
    <row r="85" spans="1:5" x14ac:dyDescent="0.25">
      <c r="A85" s="110" t="s">
        <v>511</v>
      </c>
      <c r="B85" s="136" t="s">
        <v>512</v>
      </c>
      <c r="C85" s="310">
        <v>0</v>
      </c>
      <c r="D85" s="311">
        <v>0</v>
      </c>
      <c r="E85" s="312">
        <v>1678765</v>
      </c>
    </row>
    <row r="86" spans="1:5" x14ac:dyDescent="0.25">
      <c r="A86" s="110" t="s">
        <v>513</v>
      </c>
      <c r="B86" s="136" t="s">
        <v>514</v>
      </c>
      <c r="C86" s="310"/>
      <c r="D86" s="311"/>
      <c r="E86" s="312"/>
    </row>
    <row r="87" spans="1:5" x14ac:dyDescent="0.25">
      <c r="A87" s="110" t="s">
        <v>515</v>
      </c>
      <c r="B87" s="136" t="s">
        <v>516</v>
      </c>
      <c r="C87" s="310"/>
      <c r="D87" s="311"/>
      <c r="E87" s="312"/>
    </row>
    <row r="88" spans="1:5" x14ac:dyDescent="0.25">
      <c r="A88" s="110" t="s">
        <v>517</v>
      </c>
      <c r="B88" s="136" t="s">
        <v>518</v>
      </c>
      <c r="C88" s="310"/>
      <c r="D88" s="311"/>
      <c r="E88" s="312"/>
    </row>
    <row r="89" spans="1:5" x14ac:dyDescent="0.25">
      <c r="A89" s="108" t="s">
        <v>669</v>
      </c>
      <c r="B89" s="136" t="s">
        <v>519</v>
      </c>
      <c r="C89" s="310"/>
      <c r="D89" s="311"/>
      <c r="E89" s="312"/>
    </row>
    <row r="90" spans="1:5" x14ac:dyDescent="0.25">
      <c r="A90" s="109" t="s">
        <v>688</v>
      </c>
      <c r="B90" s="137" t="s">
        <v>521</v>
      </c>
      <c r="C90" s="310">
        <f>SUM(C74+C79+C84+C85+C86+C87+C88+C89)</f>
        <v>31946250</v>
      </c>
      <c r="D90" s="311">
        <f t="shared" ref="D90:E90" si="10">SUM(D74+D79+D84+D85+D86+D87+D88+D89)</f>
        <v>29023483</v>
      </c>
      <c r="E90" s="312">
        <f t="shared" si="10"/>
        <v>30702248</v>
      </c>
    </row>
    <row r="91" spans="1:5" x14ac:dyDescent="0.25">
      <c r="A91" s="108" t="s">
        <v>522</v>
      </c>
      <c r="B91" s="136" t="s">
        <v>523</v>
      </c>
      <c r="C91" s="310"/>
      <c r="D91" s="311"/>
      <c r="E91" s="312"/>
    </row>
    <row r="92" spans="1:5" x14ac:dyDescent="0.25">
      <c r="A92" s="108" t="s">
        <v>524</v>
      </c>
      <c r="B92" s="136" t="s">
        <v>525</v>
      </c>
      <c r="C92" s="310"/>
      <c r="D92" s="311"/>
      <c r="E92" s="312"/>
    </row>
    <row r="93" spans="1:5" x14ac:dyDescent="0.25">
      <c r="A93" s="110" t="s">
        <v>526</v>
      </c>
      <c r="B93" s="136" t="s">
        <v>527</v>
      </c>
      <c r="C93" s="310"/>
      <c r="D93" s="311"/>
      <c r="E93" s="312"/>
    </row>
    <row r="94" spans="1:5" x14ac:dyDescent="0.25">
      <c r="A94" s="110" t="s">
        <v>670</v>
      </c>
      <c r="B94" s="136" t="s">
        <v>528</v>
      </c>
      <c r="C94" s="310"/>
      <c r="D94" s="311"/>
      <c r="E94" s="312"/>
    </row>
    <row r="95" spans="1:5" x14ac:dyDescent="0.25">
      <c r="A95" s="111" t="s">
        <v>689</v>
      </c>
      <c r="B95" s="137" t="s">
        <v>529</v>
      </c>
      <c r="C95" s="310"/>
      <c r="D95" s="311"/>
      <c r="E95" s="312"/>
    </row>
    <row r="96" spans="1:5" x14ac:dyDescent="0.25">
      <c r="A96" s="109" t="s">
        <v>530</v>
      </c>
      <c r="B96" s="137" t="s">
        <v>531</v>
      </c>
      <c r="C96" s="310"/>
      <c r="D96" s="311"/>
      <c r="E96" s="312"/>
    </row>
    <row r="97" spans="1:5" ht="15.75" x14ac:dyDescent="0.25">
      <c r="A97" s="128" t="s">
        <v>690</v>
      </c>
      <c r="B97" s="139" t="s">
        <v>532</v>
      </c>
      <c r="C97" s="317">
        <f>SUM(C90+C95+C96)</f>
        <v>31946250</v>
      </c>
      <c r="D97" s="464">
        <f t="shared" ref="D97:E97" si="11">SUM(D90+D95+D96)</f>
        <v>29023483</v>
      </c>
      <c r="E97" s="472">
        <f t="shared" si="11"/>
        <v>30702248</v>
      </c>
    </row>
    <row r="98" spans="1:5" ht="15.75" x14ac:dyDescent="0.25">
      <c r="A98" s="129" t="s">
        <v>672</v>
      </c>
      <c r="B98" s="140"/>
      <c r="C98" s="320">
        <f>SUM(C68+C97)</f>
        <v>85019409</v>
      </c>
      <c r="D98" s="469">
        <f t="shared" ref="D98:E98" si="12">SUM(D68+D97)</f>
        <v>96789300</v>
      </c>
      <c r="E98" s="474">
        <f t="shared" si="12"/>
        <v>97998712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98"/>
  <sheetViews>
    <sheetView workbookViewId="0">
      <selection sqref="A1:E1"/>
    </sheetView>
  </sheetViews>
  <sheetFormatPr defaultRowHeight="15" x14ac:dyDescent="0.25"/>
  <cols>
    <col min="1" max="1" width="92.5703125" customWidth="1"/>
    <col min="3" max="5" width="19" bestFit="1" customWidth="1"/>
  </cols>
  <sheetData>
    <row r="1" spans="1:7" x14ac:dyDescent="0.25">
      <c r="A1" s="495" t="s">
        <v>806</v>
      </c>
      <c r="B1" s="495"/>
      <c r="C1" s="495"/>
      <c r="D1" s="495"/>
      <c r="E1" s="495"/>
    </row>
    <row r="2" spans="1:7" ht="24" customHeight="1" x14ac:dyDescent="0.25">
      <c r="A2" s="491" t="s">
        <v>802</v>
      </c>
      <c r="B2" s="492"/>
      <c r="C2" s="492"/>
      <c r="D2" s="492"/>
      <c r="E2" s="492"/>
    </row>
    <row r="3" spans="1:7" ht="24" customHeight="1" x14ac:dyDescent="0.25">
      <c r="A3" s="493" t="s">
        <v>753</v>
      </c>
      <c r="B3" s="494"/>
      <c r="C3" s="494"/>
      <c r="D3" s="494"/>
      <c r="E3" s="494"/>
      <c r="G3" s="46"/>
    </row>
    <row r="4" spans="1:7" ht="18" x14ac:dyDescent="0.25">
      <c r="A4" s="73"/>
    </row>
    <row r="5" spans="1:7" ht="15.75" x14ac:dyDescent="0.25">
      <c r="A5" s="226" t="s">
        <v>78</v>
      </c>
    </row>
    <row r="6" spans="1:7" ht="25.5" x14ac:dyDescent="0.25">
      <c r="A6" s="183" t="s">
        <v>230</v>
      </c>
      <c r="B6" s="184" t="s">
        <v>86</v>
      </c>
      <c r="C6" s="90" t="s">
        <v>77</v>
      </c>
      <c r="D6" s="3" t="s">
        <v>98</v>
      </c>
      <c r="E6" s="91" t="s">
        <v>99</v>
      </c>
    </row>
    <row r="7" spans="1:7" ht="15" customHeight="1" x14ac:dyDescent="0.25">
      <c r="A7" s="114" t="s">
        <v>410</v>
      </c>
      <c r="B7" s="148" t="s">
        <v>411</v>
      </c>
      <c r="C7" s="92"/>
      <c r="D7" s="76"/>
      <c r="E7" s="177"/>
    </row>
    <row r="8" spans="1:7" ht="15" customHeight="1" x14ac:dyDescent="0.25">
      <c r="A8" s="81" t="s">
        <v>412</v>
      </c>
      <c r="B8" s="148" t="s">
        <v>413</v>
      </c>
      <c r="C8" s="92"/>
      <c r="D8" s="76"/>
      <c r="E8" s="177"/>
    </row>
    <row r="9" spans="1:7" ht="15" customHeight="1" x14ac:dyDescent="0.25">
      <c r="A9" s="81" t="s">
        <v>414</v>
      </c>
      <c r="B9" s="148" t="s">
        <v>415</v>
      </c>
      <c r="C9" s="92"/>
      <c r="D9" s="76"/>
      <c r="E9" s="177"/>
    </row>
    <row r="10" spans="1:7" ht="15" customHeight="1" x14ac:dyDescent="0.25">
      <c r="A10" s="81" t="s">
        <v>416</v>
      </c>
      <c r="B10" s="148" t="s">
        <v>417</v>
      </c>
      <c r="C10" s="92"/>
      <c r="D10" s="76"/>
      <c r="E10" s="177"/>
    </row>
    <row r="11" spans="1:7" ht="15" customHeight="1" x14ac:dyDescent="0.25">
      <c r="A11" s="81" t="s">
        <v>418</v>
      </c>
      <c r="B11" s="148" t="s">
        <v>419</v>
      </c>
      <c r="C11" s="92"/>
      <c r="D11" s="76"/>
      <c r="E11" s="177"/>
    </row>
    <row r="12" spans="1:7" ht="15" customHeight="1" x14ac:dyDescent="0.25">
      <c r="A12" s="81" t="s">
        <v>420</v>
      </c>
      <c r="B12" s="148" t="s">
        <v>421</v>
      </c>
      <c r="C12" s="92"/>
      <c r="D12" s="76"/>
      <c r="E12" s="177"/>
    </row>
    <row r="13" spans="1:7" ht="15" customHeight="1" x14ac:dyDescent="0.25">
      <c r="A13" s="82" t="s">
        <v>674</v>
      </c>
      <c r="B13" s="149" t="s">
        <v>422</v>
      </c>
      <c r="C13" s="92"/>
      <c r="D13" s="76"/>
      <c r="E13" s="177"/>
    </row>
    <row r="14" spans="1:7" ht="15" customHeight="1" x14ac:dyDescent="0.25">
      <c r="A14" s="81" t="s">
        <v>423</v>
      </c>
      <c r="B14" s="148" t="s">
        <v>424</v>
      </c>
      <c r="C14" s="92"/>
      <c r="D14" s="76"/>
      <c r="E14" s="177"/>
    </row>
    <row r="15" spans="1:7" ht="15" customHeight="1" x14ac:dyDescent="0.25">
      <c r="A15" s="81" t="s">
        <v>425</v>
      </c>
      <c r="B15" s="148" t="s">
        <v>426</v>
      </c>
      <c r="C15" s="92"/>
      <c r="D15" s="76"/>
      <c r="E15" s="177"/>
    </row>
    <row r="16" spans="1:7" ht="15" customHeight="1" x14ac:dyDescent="0.25">
      <c r="A16" s="81" t="s">
        <v>636</v>
      </c>
      <c r="B16" s="148" t="s">
        <v>427</v>
      </c>
      <c r="C16" s="92"/>
      <c r="D16" s="76"/>
      <c r="E16" s="177"/>
    </row>
    <row r="17" spans="1:5" ht="15" customHeight="1" x14ac:dyDescent="0.25">
      <c r="A17" s="81" t="s">
        <v>637</v>
      </c>
      <c r="B17" s="148" t="s">
        <v>428</v>
      </c>
      <c r="C17" s="92"/>
      <c r="D17" s="76"/>
      <c r="E17" s="177"/>
    </row>
    <row r="18" spans="1:5" ht="15" customHeight="1" x14ac:dyDescent="0.25">
      <c r="A18" s="81" t="s">
        <v>638</v>
      </c>
      <c r="B18" s="148" t="s">
        <v>429</v>
      </c>
      <c r="C18" s="92"/>
      <c r="D18" s="76"/>
      <c r="E18" s="177"/>
    </row>
    <row r="19" spans="1:5" ht="15" customHeight="1" x14ac:dyDescent="0.25">
      <c r="A19" s="83" t="s">
        <v>675</v>
      </c>
      <c r="B19" s="150" t="s">
        <v>430</v>
      </c>
      <c r="C19" s="92"/>
      <c r="D19" s="76"/>
      <c r="E19" s="177"/>
    </row>
    <row r="20" spans="1:5" ht="15" customHeight="1" x14ac:dyDescent="0.25">
      <c r="A20" s="81" t="s">
        <v>642</v>
      </c>
      <c r="B20" s="148" t="s">
        <v>439</v>
      </c>
      <c r="C20" s="92"/>
      <c r="D20" s="76"/>
      <c r="E20" s="177"/>
    </row>
    <row r="21" spans="1:5" ht="15" customHeight="1" x14ac:dyDescent="0.25">
      <c r="A21" s="81" t="s">
        <v>643</v>
      </c>
      <c r="B21" s="148" t="s">
        <v>440</v>
      </c>
      <c r="C21" s="92"/>
      <c r="D21" s="76"/>
      <c r="E21" s="177"/>
    </row>
    <row r="22" spans="1:5" ht="15" customHeight="1" x14ac:dyDescent="0.25">
      <c r="A22" s="82" t="s">
        <v>677</v>
      </c>
      <c r="B22" s="149" t="s">
        <v>441</v>
      </c>
      <c r="C22" s="92"/>
      <c r="D22" s="76"/>
      <c r="E22" s="177"/>
    </row>
    <row r="23" spans="1:5" ht="15" customHeight="1" x14ac:dyDescent="0.25">
      <c r="A23" s="81" t="s">
        <v>644</v>
      </c>
      <c r="B23" s="148" t="s">
        <v>442</v>
      </c>
      <c r="C23" s="92"/>
      <c r="D23" s="76"/>
      <c r="E23" s="177"/>
    </row>
    <row r="24" spans="1:5" ht="15" customHeight="1" x14ac:dyDescent="0.25">
      <c r="A24" s="81" t="s">
        <v>645</v>
      </c>
      <c r="B24" s="148" t="s">
        <v>443</v>
      </c>
      <c r="C24" s="92"/>
      <c r="D24" s="76"/>
      <c r="E24" s="177"/>
    </row>
    <row r="25" spans="1:5" ht="15" customHeight="1" x14ac:dyDescent="0.25">
      <c r="A25" s="81" t="s">
        <v>646</v>
      </c>
      <c r="B25" s="148" t="s">
        <v>444</v>
      </c>
      <c r="C25" s="92"/>
      <c r="D25" s="76"/>
      <c r="E25" s="177"/>
    </row>
    <row r="26" spans="1:5" ht="15" customHeight="1" x14ac:dyDescent="0.25">
      <c r="A26" s="81" t="s">
        <v>647</v>
      </c>
      <c r="B26" s="148" t="s">
        <v>445</v>
      </c>
      <c r="C26" s="92"/>
      <c r="D26" s="76"/>
      <c r="E26" s="177"/>
    </row>
    <row r="27" spans="1:5" ht="15" customHeight="1" x14ac:dyDescent="0.25">
      <c r="A27" s="81" t="s">
        <v>648</v>
      </c>
      <c r="B27" s="148" t="s">
        <v>448</v>
      </c>
      <c r="C27" s="92"/>
      <c r="D27" s="76"/>
      <c r="E27" s="177"/>
    </row>
    <row r="28" spans="1:5" ht="15" customHeight="1" x14ac:dyDescent="0.25">
      <c r="A28" s="81" t="s">
        <v>449</v>
      </c>
      <c r="B28" s="148" t="s">
        <v>450</v>
      </c>
      <c r="C28" s="92"/>
      <c r="D28" s="76"/>
      <c r="E28" s="177"/>
    </row>
    <row r="29" spans="1:5" ht="15" customHeight="1" x14ac:dyDescent="0.25">
      <c r="A29" s="81" t="s">
        <v>649</v>
      </c>
      <c r="B29" s="148" t="s">
        <v>451</v>
      </c>
      <c r="C29" s="92"/>
      <c r="D29" s="76"/>
      <c r="E29" s="177"/>
    </row>
    <row r="30" spans="1:5" ht="15" customHeight="1" x14ac:dyDescent="0.25">
      <c r="A30" s="81" t="s">
        <v>650</v>
      </c>
      <c r="B30" s="148" t="s">
        <v>456</v>
      </c>
      <c r="C30" s="92"/>
      <c r="D30" s="76"/>
      <c r="E30" s="177"/>
    </row>
    <row r="31" spans="1:5" ht="15" customHeight="1" x14ac:dyDescent="0.25">
      <c r="A31" s="82" t="s">
        <v>678</v>
      </c>
      <c r="B31" s="149" t="s">
        <v>459</v>
      </c>
      <c r="C31" s="92"/>
      <c r="D31" s="76"/>
      <c r="E31" s="177"/>
    </row>
    <row r="32" spans="1:5" ht="15" customHeight="1" x14ac:dyDescent="0.25">
      <c r="A32" s="81" t="s">
        <v>651</v>
      </c>
      <c r="B32" s="148" t="s">
        <v>460</v>
      </c>
      <c r="C32" s="92"/>
      <c r="D32" s="76"/>
      <c r="E32" s="177"/>
    </row>
    <row r="33" spans="1:5" ht="15" customHeight="1" x14ac:dyDescent="0.25">
      <c r="A33" s="83" t="s">
        <v>679</v>
      </c>
      <c r="B33" s="150" t="s">
        <v>461</v>
      </c>
      <c r="C33" s="92"/>
      <c r="D33" s="76"/>
      <c r="E33" s="177"/>
    </row>
    <row r="34" spans="1:5" ht="15" customHeight="1" x14ac:dyDescent="0.25">
      <c r="A34" s="108" t="s">
        <v>462</v>
      </c>
      <c r="B34" s="148" t="s">
        <v>463</v>
      </c>
      <c r="C34" s="92"/>
      <c r="D34" s="76"/>
      <c r="E34" s="177"/>
    </row>
    <row r="35" spans="1:5" ht="15" customHeight="1" x14ac:dyDescent="0.25">
      <c r="A35" s="108" t="s">
        <v>652</v>
      </c>
      <c r="B35" s="148" t="s">
        <v>464</v>
      </c>
      <c r="C35" s="92"/>
      <c r="D35" s="76"/>
      <c r="E35" s="177"/>
    </row>
    <row r="36" spans="1:5" ht="15" customHeight="1" x14ac:dyDescent="0.25">
      <c r="A36" s="108" t="s">
        <v>653</v>
      </c>
      <c r="B36" s="148" t="s">
        <v>465</v>
      </c>
      <c r="C36" s="92"/>
      <c r="D36" s="76"/>
      <c r="E36" s="177"/>
    </row>
    <row r="37" spans="1:5" ht="15" customHeight="1" x14ac:dyDescent="0.25">
      <c r="A37" s="108" t="s">
        <v>654</v>
      </c>
      <c r="B37" s="148" t="s">
        <v>466</v>
      </c>
      <c r="C37" s="92"/>
      <c r="D37" s="76"/>
      <c r="E37" s="177"/>
    </row>
    <row r="38" spans="1:5" ht="15" customHeight="1" x14ac:dyDescent="0.25">
      <c r="A38" s="108" t="s">
        <v>467</v>
      </c>
      <c r="B38" s="148" t="s">
        <v>468</v>
      </c>
      <c r="C38" s="92"/>
      <c r="D38" s="76"/>
      <c r="E38" s="177"/>
    </row>
    <row r="39" spans="1:5" ht="15" customHeight="1" x14ac:dyDescent="0.25">
      <c r="A39" s="108" t="s">
        <v>469</v>
      </c>
      <c r="B39" s="148" t="s">
        <v>470</v>
      </c>
      <c r="C39" s="92"/>
      <c r="D39" s="76"/>
      <c r="E39" s="177"/>
    </row>
    <row r="40" spans="1:5" ht="15" customHeight="1" x14ac:dyDescent="0.25">
      <c r="A40" s="108" t="s">
        <v>471</v>
      </c>
      <c r="B40" s="148" t="s">
        <v>472</v>
      </c>
      <c r="C40" s="92"/>
      <c r="D40" s="76"/>
      <c r="E40" s="177"/>
    </row>
    <row r="41" spans="1:5" ht="15" customHeight="1" x14ac:dyDescent="0.25">
      <c r="A41" s="108" t="s">
        <v>655</v>
      </c>
      <c r="B41" s="148" t="s">
        <v>473</v>
      </c>
      <c r="C41" s="92"/>
      <c r="D41" s="76"/>
      <c r="E41" s="177"/>
    </row>
    <row r="42" spans="1:5" ht="15" customHeight="1" x14ac:dyDescent="0.25">
      <c r="A42" s="108" t="s">
        <v>656</v>
      </c>
      <c r="B42" s="148" t="s">
        <v>474</v>
      </c>
      <c r="C42" s="92"/>
      <c r="D42" s="76"/>
      <c r="E42" s="177"/>
    </row>
    <row r="43" spans="1:5" ht="15" customHeight="1" x14ac:dyDescent="0.25">
      <c r="A43" s="108" t="s">
        <v>754</v>
      </c>
      <c r="B43" s="148" t="s">
        <v>475</v>
      </c>
      <c r="C43" s="92"/>
      <c r="D43" s="76"/>
      <c r="E43" s="177"/>
    </row>
    <row r="44" spans="1:5" ht="15" customHeight="1" x14ac:dyDescent="0.25">
      <c r="A44" s="108" t="s">
        <v>657</v>
      </c>
      <c r="B44" s="148" t="s">
        <v>755</v>
      </c>
      <c r="C44" s="92">
        <v>0</v>
      </c>
      <c r="D44" s="76">
        <v>0</v>
      </c>
      <c r="E44" s="177">
        <v>2</v>
      </c>
    </row>
    <row r="45" spans="1:5" ht="15" customHeight="1" x14ac:dyDescent="0.25">
      <c r="A45" s="120" t="s">
        <v>680</v>
      </c>
      <c r="B45" s="150" t="s">
        <v>476</v>
      </c>
      <c r="C45" s="92">
        <v>0</v>
      </c>
      <c r="D45" s="76">
        <v>0</v>
      </c>
      <c r="E45" s="177">
        <v>2</v>
      </c>
    </row>
    <row r="46" spans="1:5" ht="15" customHeight="1" x14ac:dyDescent="0.25">
      <c r="A46" s="108" t="s">
        <v>485</v>
      </c>
      <c r="B46" s="148" t="s">
        <v>486</v>
      </c>
      <c r="C46" s="92"/>
      <c r="D46" s="76"/>
      <c r="E46" s="177"/>
    </row>
    <row r="47" spans="1:5" ht="15" customHeight="1" x14ac:dyDescent="0.25">
      <c r="A47" s="81" t="s">
        <v>661</v>
      </c>
      <c r="B47" s="148" t="s">
        <v>756</v>
      </c>
      <c r="C47" s="92"/>
      <c r="D47" s="76"/>
      <c r="E47" s="177"/>
    </row>
    <row r="48" spans="1:5" ht="15" customHeight="1" x14ac:dyDescent="0.25">
      <c r="A48" s="108" t="s">
        <v>662</v>
      </c>
      <c r="B48" s="148" t="s">
        <v>756</v>
      </c>
      <c r="C48" s="92"/>
      <c r="D48" s="76"/>
      <c r="E48" s="177"/>
    </row>
    <row r="49" spans="1:5" ht="15" customHeight="1" x14ac:dyDescent="0.25">
      <c r="A49" s="83" t="s">
        <v>682</v>
      </c>
      <c r="B49" s="150" t="s">
        <v>489</v>
      </c>
      <c r="C49" s="92"/>
      <c r="D49" s="76"/>
      <c r="E49" s="177"/>
    </row>
    <row r="50" spans="1:5" ht="15" customHeight="1" x14ac:dyDescent="0.25">
      <c r="A50" s="123" t="s">
        <v>11</v>
      </c>
      <c r="B50" s="185"/>
      <c r="C50" s="96"/>
      <c r="D50" s="77"/>
      <c r="E50" s="178"/>
    </row>
    <row r="51" spans="1:5" ht="15" customHeight="1" x14ac:dyDescent="0.25">
      <c r="A51" s="81" t="s">
        <v>431</v>
      </c>
      <c r="B51" s="148" t="s">
        <v>432</v>
      </c>
      <c r="C51" s="92"/>
      <c r="D51" s="76"/>
      <c r="E51" s="177"/>
    </row>
    <row r="52" spans="1:5" ht="15" customHeight="1" x14ac:dyDescent="0.25">
      <c r="A52" s="81" t="s">
        <v>433</v>
      </c>
      <c r="B52" s="148" t="s">
        <v>434</v>
      </c>
      <c r="C52" s="92"/>
      <c r="D52" s="76"/>
      <c r="E52" s="177"/>
    </row>
    <row r="53" spans="1:5" ht="15" customHeight="1" x14ac:dyDescent="0.25">
      <c r="A53" s="81" t="s">
        <v>639</v>
      </c>
      <c r="B53" s="148" t="s">
        <v>435</v>
      </c>
      <c r="C53" s="92"/>
      <c r="D53" s="76"/>
      <c r="E53" s="177"/>
    </row>
    <row r="54" spans="1:5" ht="15" customHeight="1" x14ac:dyDescent="0.25">
      <c r="A54" s="81" t="s">
        <v>640</v>
      </c>
      <c r="B54" s="148" t="s">
        <v>436</v>
      </c>
      <c r="C54" s="92"/>
      <c r="D54" s="76"/>
      <c r="E54" s="177"/>
    </row>
    <row r="55" spans="1:5" ht="15" customHeight="1" x14ac:dyDescent="0.25">
      <c r="A55" s="81" t="s">
        <v>641</v>
      </c>
      <c r="B55" s="148" t="s">
        <v>437</v>
      </c>
      <c r="C55" s="92"/>
      <c r="D55" s="76"/>
      <c r="E55" s="177"/>
    </row>
    <row r="56" spans="1:5" ht="15" customHeight="1" x14ac:dyDescent="0.25">
      <c r="A56" s="83" t="s">
        <v>676</v>
      </c>
      <c r="B56" s="150" t="s">
        <v>438</v>
      </c>
      <c r="C56" s="92"/>
      <c r="D56" s="76"/>
      <c r="E56" s="177"/>
    </row>
    <row r="57" spans="1:5" ht="15" customHeight="1" x14ac:dyDescent="0.25">
      <c r="A57" s="108" t="s">
        <v>658</v>
      </c>
      <c r="B57" s="148" t="s">
        <v>477</v>
      </c>
      <c r="C57" s="92"/>
      <c r="D57" s="76"/>
      <c r="E57" s="177"/>
    </row>
    <row r="58" spans="1:5" ht="15" customHeight="1" x14ac:dyDescent="0.25">
      <c r="A58" s="108" t="s">
        <v>659</v>
      </c>
      <c r="B58" s="148" t="s">
        <v>478</v>
      </c>
      <c r="C58" s="92"/>
      <c r="D58" s="76"/>
      <c r="E58" s="177"/>
    </row>
    <row r="59" spans="1:5" ht="15" customHeight="1" x14ac:dyDescent="0.25">
      <c r="A59" s="108" t="s">
        <v>479</v>
      </c>
      <c r="B59" s="148" t="s">
        <v>480</v>
      </c>
      <c r="C59" s="92"/>
      <c r="D59" s="76"/>
      <c r="E59" s="177"/>
    </row>
    <row r="60" spans="1:5" ht="15" customHeight="1" x14ac:dyDescent="0.25">
      <c r="A60" s="108" t="s">
        <v>660</v>
      </c>
      <c r="B60" s="148" t="s">
        <v>481</v>
      </c>
      <c r="C60" s="92"/>
      <c r="D60" s="76"/>
      <c r="E60" s="177"/>
    </row>
    <row r="61" spans="1:5" ht="15" customHeight="1" x14ac:dyDescent="0.25">
      <c r="A61" s="108" t="s">
        <v>482</v>
      </c>
      <c r="B61" s="148" t="s">
        <v>483</v>
      </c>
      <c r="C61" s="92"/>
      <c r="D61" s="76"/>
      <c r="E61" s="177"/>
    </row>
    <row r="62" spans="1:5" ht="15" customHeight="1" x14ac:dyDescent="0.25">
      <c r="A62" s="83" t="s">
        <v>681</v>
      </c>
      <c r="B62" s="150" t="s">
        <v>484</v>
      </c>
      <c r="C62" s="92"/>
      <c r="D62" s="76"/>
      <c r="E62" s="177"/>
    </row>
    <row r="63" spans="1:5" ht="15" customHeight="1" x14ac:dyDescent="0.25">
      <c r="A63" s="108" t="s">
        <v>490</v>
      </c>
      <c r="B63" s="148" t="s">
        <v>491</v>
      </c>
      <c r="C63" s="92"/>
      <c r="D63" s="76"/>
      <c r="E63" s="177"/>
    </row>
    <row r="64" spans="1:5" ht="15" customHeight="1" x14ac:dyDescent="0.25">
      <c r="A64" s="81" t="s">
        <v>663</v>
      </c>
      <c r="B64" s="148" t="s">
        <v>492</v>
      </c>
      <c r="C64" s="92"/>
      <c r="D64" s="76"/>
      <c r="E64" s="177"/>
    </row>
    <row r="65" spans="1:5" ht="15" customHeight="1" x14ac:dyDescent="0.25">
      <c r="A65" s="108" t="s">
        <v>664</v>
      </c>
      <c r="B65" s="148" t="s">
        <v>493</v>
      </c>
      <c r="C65" s="92"/>
      <c r="D65" s="76"/>
      <c r="E65" s="177"/>
    </row>
    <row r="66" spans="1:5" ht="15" customHeight="1" x14ac:dyDescent="0.25">
      <c r="A66" s="83" t="s">
        <v>684</v>
      </c>
      <c r="B66" s="150" t="s">
        <v>494</v>
      </c>
      <c r="C66" s="92"/>
      <c r="D66" s="76"/>
      <c r="E66" s="177"/>
    </row>
    <row r="67" spans="1:5" ht="15" customHeight="1" x14ac:dyDescent="0.25">
      <c r="A67" s="123" t="s">
        <v>10</v>
      </c>
      <c r="B67" s="185"/>
      <c r="C67" s="96"/>
      <c r="D67" s="77"/>
      <c r="E67" s="178"/>
    </row>
    <row r="68" spans="1:5" ht="15.75" x14ac:dyDescent="0.25">
      <c r="A68" s="143" t="s">
        <v>683</v>
      </c>
      <c r="B68" s="152" t="s">
        <v>495</v>
      </c>
      <c r="C68" s="179">
        <v>0</v>
      </c>
      <c r="D68" s="78">
        <v>0</v>
      </c>
      <c r="E68" s="180">
        <v>2</v>
      </c>
    </row>
    <row r="69" spans="1:5" ht="15.75" x14ac:dyDescent="0.25">
      <c r="A69" s="144" t="s">
        <v>41</v>
      </c>
      <c r="B69" s="153"/>
      <c r="C69" s="181"/>
      <c r="D69" s="79"/>
      <c r="E69" s="182"/>
    </row>
    <row r="70" spans="1:5" ht="15.75" x14ac:dyDescent="0.25">
      <c r="A70" s="144" t="s">
        <v>42</v>
      </c>
      <c r="B70" s="153"/>
      <c r="C70" s="181"/>
      <c r="D70" s="79"/>
      <c r="E70" s="182"/>
    </row>
    <row r="71" spans="1:5" x14ac:dyDescent="0.25">
      <c r="A71" s="110" t="s">
        <v>665</v>
      </c>
      <c r="B71" s="136" t="s">
        <v>496</v>
      </c>
      <c r="C71" s="92"/>
      <c r="D71" s="76"/>
      <c r="E71" s="177"/>
    </row>
    <row r="72" spans="1:5" x14ac:dyDescent="0.25">
      <c r="A72" s="108" t="s">
        <v>497</v>
      </c>
      <c r="B72" s="136" t="s">
        <v>498</v>
      </c>
      <c r="C72" s="92"/>
      <c r="D72" s="76"/>
      <c r="E72" s="177"/>
    </row>
    <row r="73" spans="1:5" x14ac:dyDescent="0.25">
      <c r="A73" s="110" t="s">
        <v>666</v>
      </c>
      <c r="B73" s="136" t="s">
        <v>499</v>
      </c>
      <c r="C73" s="92"/>
      <c r="D73" s="76"/>
      <c r="E73" s="177"/>
    </row>
    <row r="74" spans="1:5" x14ac:dyDescent="0.25">
      <c r="A74" s="109" t="s">
        <v>685</v>
      </c>
      <c r="B74" s="137" t="s">
        <v>500</v>
      </c>
      <c r="C74" s="92"/>
      <c r="D74" s="76"/>
      <c r="E74" s="177"/>
    </row>
    <row r="75" spans="1:5" x14ac:dyDescent="0.25">
      <c r="A75" s="108" t="s">
        <v>667</v>
      </c>
      <c r="B75" s="136" t="s">
        <v>501</v>
      </c>
      <c r="C75" s="92"/>
      <c r="D75" s="76"/>
      <c r="E75" s="177"/>
    </row>
    <row r="76" spans="1:5" x14ac:dyDescent="0.25">
      <c r="A76" s="110" t="s">
        <v>502</v>
      </c>
      <c r="B76" s="136" t="s">
        <v>503</v>
      </c>
      <c r="C76" s="92"/>
      <c r="D76" s="76"/>
      <c r="E76" s="177"/>
    </row>
    <row r="77" spans="1:5" x14ac:dyDescent="0.25">
      <c r="A77" s="108" t="s">
        <v>668</v>
      </c>
      <c r="B77" s="136" t="s">
        <v>504</v>
      </c>
      <c r="C77" s="92"/>
      <c r="D77" s="76"/>
      <c r="E77" s="177"/>
    </row>
    <row r="78" spans="1:5" x14ac:dyDescent="0.25">
      <c r="A78" s="110" t="s">
        <v>505</v>
      </c>
      <c r="B78" s="136" t="s">
        <v>506</v>
      </c>
      <c r="C78" s="92"/>
      <c r="D78" s="76"/>
      <c r="E78" s="177"/>
    </row>
    <row r="79" spans="1:5" x14ac:dyDescent="0.25">
      <c r="A79" s="111" t="s">
        <v>686</v>
      </c>
      <c r="B79" s="137" t="s">
        <v>507</v>
      </c>
      <c r="C79" s="92"/>
      <c r="D79" s="76"/>
      <c r="E79" s="177"/>
    </row>
    <row r="80" spans="1:5" x14ac:dyDescent="0.25">
      <c r="A80" s="81" t="s">
        <v>39</v>
      </c>
      <c r="B80" s="136" t="s">
        <v>508</v>
      </c>
      <c r="C80" s="310">
        <v>21712</v>
      </c>
      <c r="D80" s="311">
        <v>21653</v>
      </c>
      <c r="E80" s="311">
        <v>21653</v>
      </c>
    </row>
    <row r="81" spans="1:5" x14ac:dyDescent="0.25">
      <c r="A81" s="81" t="s">
        <v>40</v>
      </c>
      <c r="B81" s="136" t="s">
        <v>508</v>
      </c>
      <c r="C81" s="310"/>
      <c r="D81" s="311"/>
      <c r="E81" s="312"/>
    </row>
    <row r="82" spans="1:5" x14ac:dyDescent="0.25">
      <c r="A82" s="81" t="s">
        <v>37</v>
      </c>
      <c r="B82" s="136" t="s">
        <v>509</v>
      </c>
      <c r="C82" s="310"/>
      <c r="D82" s="311"/>
      <c r="E82" s="312"/>
    </row>
    <row r="83" spans="1:5" x14ac:dyDescent="0.25">
      <c r="A83" s="81" t="s">
        <v>38</v>
      </c>
      <c r="B83" s="136" t="s">
        <v>509</v>
      </c>
      <c r="C83" s="310"/>
      <c r="D83" s="311"/>
      <c r="E83" s="312"/>
    </row>
    <row r="84" spans="1:5" x14ac:dyDescent="0.25">
      <c r="A84" s="82" t="s">
        <v>687</v>
      </c>
      <c r="B84" s="137" t="s">
        <v>510</v>
      </c>
      <c r="C84" s="310">
        <v>21712</v>
      </c>
      <c r="D84" s="311">
        <v>21653</v>
      </c>
      <c r="E84" s="312">
        <v>21653</v>
      </c>
    </row>
    <row r="85" spans="1:5" x14ac:dyDescent="0.25">
      <c r="A85" s="110" t="s">
        <v>511</v>
      </c>
      <c r="B85" s="136" t="s">
        <v>512</v>
      </c>
      <c r="C85" s="310"/>
      <c r="D85" s="311"/>
      <c r="E85" s="312"/>
    </row>
    <row r="86" spans="1:5" x14ac:dyDescent="0.25">
      <c r="A86" s="110" t="s">
        <v>513</v>
      </c>
      <c r="B86" s="136" t="s">
        <v>514</v>
      </c>
      <c r="C86" s="310"/>
      <c r="D86" s="311"/>
      <c r="E86" s="312"/>
    </row>
    <row r="87" spans="1:5" x14ac:dyDescent="0.25">
      <c r="A87" s="110" t="s">
        <v>515</v>
      </c>
      <c r="B87" s="136" t="s">
        <v>516</v>
      </c>
      <c r="C87" s="310">
        <v>19256368</v>
      </c>
      <c r="D87" s="311">
        <v>19256368</v>
      </c>
      <c r="E87" s="312">
        <v>18766218</v>
      </c>
    </row>
    <row r="88" spans="1:5" x14ac:dyDescent="0.25">
      <c r="A88" s="110" t="s">
        <v>517</v>
      </c>
      <c r="B88" s="136" t="s">
        <v>518</v>
      </c>
      <c r="C88" s="310"/>
      <c r="D88" s="311"/>
      <c r="E88" s="312"/>
    </row>
    <row r="89" spans="1:5" x14ac:dyDescent="0.25">
      <c r="A89" s="108" t="s">
        <v>669</v>
      </c>
      <c r="B89" s="136" t="s">
        <v>519</v>
      </c>
      <c r="C89" s="310"/>
      <c r="D89" s="311"/>
      <c r="E89" s="312"/>
    </row>
    <row r="90" spans="1:5" x14ac:dyDescent="0.25">
      <c r="A90" s="109" t="s">
        <v>688</v>
      </c>
      <c r="B90" s="137" t="s">
        <v>521</v>
      </c>
      <c r="C90" s="310">
        <f>SUM(C74+C79+C84+C85+C86+C87+C88+C89)</f>
        <v>19278080</v>
      </c>
      <c r="D90" s="310">
        <f t="shared" ref="D90:E90" si="0">SUM(D74+D79+D84+D85+D86+D87+D88+D89)</f>
        <v>19278021</v>
      </c>
      <c r="E90" s="310">
        <f t="shared" si="0"/>
        <v>18787871</v>
      </c>
    </row>
    <row r="91" spans="1:5" x14ac:dyDescent="0.25">
      <c r="A91" s="108" t="s">
        <v>522</v>
      </c>
      <c r="B91" s="136" t="s">
        <v>523</v>
      </c>
      <c r="C91" s="310"/>
      <c r="D91" s="311"/>
      <c r="E91" s="312"/>
    </row>
    <row r="92" spans="1:5" x14ac:dyDescent="0.25">
      <c r="A92" s="108" t="s">
        <v>524</v>
      </c>
      <c r="B92" s="136" t="s">
        <v>525</v>
      </c>
      <c r="C92" s="310"/>
      <c r="D92" s="311"/>
      <c r="E92" s="312"/>
    </row>
    <row r="93" spans="1:5" x14ac:dyDescent="0.25">
      <c r="A93" s="110" t="s">
        <v>526</v>
      </c>
      <c r="B93" s="136" t="s">
        <v>527</v>
      </c>
      <c r="C93" s="310"/>
      <c r="D93" s="311"/>
      <c r="E93" s="312"/>
    </row>
    <row r="94" spans="1:5" x14ac:dyDescent="0.25">
      <c r="A94" s="110" t="s">
        <v>670</v>
      </c>
      <c r="B94" s="136" t="s">
        <v>528</v>
      </c>
      <c r="C94" s="310"/>
      <c r="D94" s="311"/>
      <c r="E94" s="312"/>
    </row>
    <row r="95" spans="1:5" x14ac:dyDescent="0.25">
      <c r="A95" s="111" t="s">
        <v>689</v>
      </c>
      <c r="B95" s="137" t="s">
        <v>529</v>
      </c>
      <c r="C95" s="310"/>
      <c r="D95" s="311"/>
      <c r="E95" s="312"/>
    </row>
    <row r="96" spans="1:5" x14ac:dyDescent="0.25">
      <c r="A96" s="109" t="s">
        <v>530</v>
      </c>
      <c r="B96" s="137" t="s">
        <v>531</v>
      </c>
      <c r="C96" s="310"/>
      <c r="D96" s="311"/>
      <c r="E96" s="312"/>
    </row>
    <row r="97" spans="1:5" ht="15.75" x14ac:dyDescent="0.25">
      <c r="A97" s="128" t="s">
        <v>690</v>
      </c>
      <c r="B97" s="139" t="s">
        <v>532</v>
      </c>
      <c r="C97" s="317">
        <f>SUM(C90+C95+C96)</f>
        <v>19278080</v>
      </c>
      <c r="D97" s="317">
        <f t="shared" ref="D97:E97" si="1">SUM(D90+D95+D96)</f>
        <v>19278021</v>
      </c>
      <c r="E97" s="317">
        <f t="shared" si="1"/>
        <v>18787871</v>
      </c>
    </row>
    <row r="98" spans="1:5" ht="15.75" x14ac:dyDescent="0.25">
      <c r="A98" s="129" t="s">
        <v>672</v>
      </c>
      <c r="B98" s="140"/>
      <c r="C98" s="320">
        <f>SUM(C68+C97)</f>
        <v>19278080</v>
      </c>
      <c r="D98" s="320">
        <f t="shared" ref="D98:E98" si="2">SUM(D68+D97)</f>
        <v>19278021</v>
      </c>
      <c r="E98" s="320">
        <f t="shared" si="2"/>
        <v>18787873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N99"/>
  <sheetViews>
    <sheetView zoomScale="80" zoomScaleNormal="80" workbookViewId="0">
      <selection sqref="A1:N1"/>
    </sheetView>
  </sheetViews>
  <sheetFormatPr defaultRowHeight="15" x14ac:dyDescent="0.25"/>
  <cols>
    <col min="1" max="1" width="92.5703125" customWidth="1"/>
    <col min="3" max="5" width="21.28515625" bestFit="1" customWidth="1"/>
    <col min="6" max="7" width="10" customWidth="1"/>
    <col min="8" max="8" width="10.7109375" customWidth="1"/>
    <col min="9" max="9" width="10.42578125" bestFit="1" customWidth="1"/>
    <col min="10" max="10" width="10.28515625" customWidth="1"/>
    <col min="11" max="11" width="10.7109375" customWidth="1"/>
    <col min="12" max="14" width="21.28515625" bestFit="1" customWidth="1"/>
  </cols>
  <sheetData>
    <row r="1" spans="1:14" x14ac:dyDescent="0.25">
      <c r="A1" s="495" t="s">
        <v>807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4" ht="24" customHeight="1" x14ac:dyDescent="0.25">
      <c r="A2" s="491" t="s">
        <v>802</v>
      </c>
      <c r="B2" s="492"/>
      <c r="C2" s="492"/>
      <c r="D2" s="492"/>
      <c r="E2" s="492"/>
      <c r="F2" s="496"/>
      <c r="G2" s="497"/>
      <c r="H2" s="497"/>
      <c r="I2" s="497"/>
      <c r="J2" s="497"/>
      <c r="K2" s="497"/>
      <c r="L2" s="497"/>
      <c r="M2" s="497"/>
      <c r="N2" s="497"/>
    </row>
    <row r="3" spans="1:14" ht="24" customHeight="1" x14ac:dyDescent="0.25">
      <c r="A3" s="493" t="s">
        <v>753</v>
      </c>
      <c r="B3" s="494"/>
      <c r="C3" s="494"/>
      <c r="D3" s="494"/>
      <c r="E3" s="494"/>
      <c r="F3" s="496"/>
      <c r="G3" s="497"/>
      <c r="H3" s="497"/>
      <c r="I3" s="497"/>
      <c r="J3" s="497"/>
      <c r="K3" s="497"/>
      <c r="L3" s="497"/>
      <c r="M3" s="497"/>
      <c r="N3" s="497"/>
    </row>
    <row r="4" spans="1:14" ht="18" x14ac:dyDescent="0.25">
      <c r="A4" s="73"/>
    </row>
    <row r="5" spans="1:14" x14ac:dyDescent="0.25">
      <c r="A5" s="57" t="s">
        <v>72</v>
      </c>
    </row>
    <row r="6" spans="1:14" ht="30" customHeight="1" x14ac:dyDescent="0.25">
      <c r="A6" s="498" t="s">
        <v>230</v>
      </c>
      <c r="B6" s="500" t="s">
        <v>231</v>
      </c>
      <c r="C6" s="502" t="s">
        <v>12</v>
      </c>
      <c r="D6" s="503"/>
      <c r="E6" s="504"/>
      <c r="F6" s="502" t="s">
        <v>13</v>
      </c>
      <c r="G6" s="503"/>
      <c r="H6" s="504"/>
      <c r="I6" s="502" t="s">
        <v>14</v>
      </c>
      <c r="J6" s="503"/>
      <c r="K6" s="504"/>
      <c r="L6" s="505" t="s">
        <v>75</v>
      </c>
      <c r="M6" s="506"/>
      <c r="N6" s="507"/>
    </row>
    <row r="7" spans="1:14" ht="26.25" customHeight="1" x14ac:dyDescent="0.25">
      <c r="A7" s="499"/>
      <c r="B7" s="501"/>
      <c r="C7" s="90" t="s">
        <v>77</v>
      </c>
      <c r="D7" s="3" t="s">
        <v>98</v>
      </c>
      <c r="E7" s="91" t="s">
        <v>99</v>
      </c>
      <c r="F7" s="3" t="s">
        <v>77</v>
      </c>
      <c r="G7" s="3" t="s">
        <v>98</v>
      </c>
      <c r="H7" s="75" t="s">
        <v>99</v>
      </c>
      <c r="I7" s="90" t="s">
        <v>77</v>
      </c>
      <c r="J7" s="3" t="s">
        <v>98</v>
      </c>
      <c r="K7" s="91" t="s">
        <v>99</v>
      </c>
      <c r="L7" s="84" t="s">
        <v>77</v>
      </c>
      <c r="M7" s="3" t="s">
        <v>98</v>
      </c>
      <c r="N7" s="91" t="s">
        <v>99</v>
      </c>
    </row>
    <row r="8" spans="1:14" ht="15" customHeight="1" x14ac:dyDescent="0.25">
      <c r="A8" s="114" t="s">
        <v>410</v>
      </c>
      <c r="B8" s="148" t="s">
        <v>411</v>
      </c>
      <c r="C8" s="310">
        <f>SUM('3A. melléklet'!C8+'3B. melléklet'!C8)</f>
        <v>13368394</v>
      </c>
      <c r="D8" s="310">
        <f>SUM('3A. melléklet'!D8+'3B. melléklet'!D8)</f>
        <v>13368394</v>
      </c>
      <c r="E8" s="310">
        <f>SUM('3A. melléklet'!E8+'3B. melléklet'!E8)</f>
        <v>13368394</v>
      </c>
      <c r="F8" s="310">
        <f>SUM('3A. melléklet'!F8+'3B. melléklet'!F8)</f>
        <v>0</v>
      </c>
      <c r="G8" s="310">
        <f>SUM('3A. melléklet'!G8+'3B. melléklet'!G8)</f>
        <v>0</v>
      </c>
      <c r="H8" s="310">
        <f>SUM('3A. melléklet'!H8+'3B. melléklet'!H8)</f>
        <v>0</v>
      </c>
      <c r="I8" s="310">
        <f>SUM('3A. melléklet'!I8+'3B. melléklet'!I8)</f>
        <v>0</v>
      </c>
      <c r="J8" s="310">
        <f>SUM('3A. melléklet'!J8+'3B. melléklet'!J8)</f>
        <v>0</v>
      </c>
      <c r="K8" s="310">
        <f>SUM('3A. melléklet'!K8+'3B. melléklet'!K8)</f>
        <v>0</v>
      </c>
      <c r="L8" s="310">
        <f>SUM('3A. melléklet'!L8+'3B. melléklet'!L8)</f>
        <v>13368394</v>
      </c>
      <c r="M8" s="310">
        <f>SUM('3A. melléklet'!M8+'3B. melléklet'!M8)</f>
        <v>13368394</v>
      </c>
      <c r="N8" s="310">
        <f>SUM('3A. melléklet'!N8+'3B. melléklet'!N8)</f>
        <v>13368394</v>
      </c>
    </row>
    <row r="9" spans="1:14" ht="15" customHeight="1" x14ac:dyDescent="0.25">
      <c r="A9" s="81" t="s">
        <v>412</v>
      </c>
      <c r="B9" s="148" t="s">
        <v>413</v>
      </c>
      <c r="C9" s="310">
        <f>SUM('3A. melléklet'!C9+'3B. melléklet'!C9)</f>
        <v>13356868</v>
      </c>
      <c r="D9" s="310">
        <f>SUM('3A. melléklet'!D9+'3B. melléklet'!D9)</f>
        <v>13551868</v>
      </c>
      <c r="E9" s="310">
        <f>SUM('3A. melléklet'!E9+'3B. melléklet'!E9)</f>
        <v>13551868</v>
      </c>
      <c r="F9" s="310">
        <f>SUM('3A. melléklet'!F9+'3B. melléklet'!F9)</f>
        <v>0</v>
      </c>
      <c r="G9" s="310">
        <f>SUM('3A. melléklet'!G9+'3B. melléklet'!G9)</f>
        <v>0</v>
      </c>
      <c r="H9" s="310">
        <f>SUM('3A. melléklet'!H9+'3B. melléklet'!H9)</f>
        <v>0</v>
      </c>
      <c r="I9" s="310">
        <f>SUM('3A. melléklet'!I9+'3B. melléklet'!I9)</f>
        <v>0</v>
      </c>
      <c r="J9" s="310">
        <f>SUM('3A. melléklet'!J9+'3B. melléklet'!J9)</f>
        <v>0</v>
      </c>
      <c r="K9" s="310">
        <f>SUM('3A. melléklet'!K9+'3B. melléklet'!K9)</f>
        <v>0</v>
      </c>
      <c r="L9" s="310">
        <f>SUM('3A. melléklet'!L9+'3B. melléklet'!L9)</f>
        <v>13356868</v>
      </c>
      <c r="M9" s="310">
        <f>SUM('3A. melléklet'!M9+'3B. melléklet'!M9)</f>
        <v>13551868</v>
      </c>
      <c r="N9" s="310">
        <f>SUM('3A. melléklet'!N9+'3B. melléklet'!N9)</f>
        <v>13551868</v>
      </c>
    </row>
    <row r="10" spans="1:14" ht="15" customHeight="1" x14ac:dyDescent="0.25">
      <c r="A10" s="81" t="s">
        <v>414</v>
      </c>
      <c r="B10" s="148" t="s">
        <v>415</v>
      </c>
      <c r="C10" s="310">
        <f>SUM('3A. melléklet'!C10+'3B. melléklet'!C10)</f>
        <v>8077897</v>
      </c>
      <c r="D10" s="310">
        <f>SUM('3A. melléklet'!D10+'3B. melléklet'!D10)</f>
        <v>8192949</v>
      </c>
      <c r="E10" s="310">
        <f>SUM('3A. melléklet'!E10+'3B. melléklet'!E10)</f>
        <v>8192949</v>
      </c>
      <c r="F10" s="310">
        <f>SUM('3A. melléklet'!F10+'3B. melléklet'!F10)</f>
        <v>0</v>
      </c>
      <c r="G10" s="310">
        <f>SUM('3A. melléklet'!G10+'3B. melléklet'!G10)</f>
        <v>0</v>
      </c>
      <c r="H10" s="310">
        <f>SUM('3A. melléklet'!H10+'3B. melléklet'!H10)</f>
        <v>0</v>
      </c>
      <c r="I10" s="310">
        <f>SUM('3A. melléklet'!I10+'3B. melléklet'!I10)</f>
        <v>0</v>
      </c>
      <c r="J10" s="310">
        <f>SUM('3A. melléklet'!J10+'3B. melléklet'!J10)</f>
        <v>0</v>
      </c>
      <c r="K10" s="310">
        <f>SUM('3A. melléklet'!K10+'3B. melléklet'!K10)</f>
        <v>0</v>
      </c>
      <c r="L10" s="310">
        <f>SUM('3A. melléklet'!L10+'3B. melléklet'!L10)</f>
        <v>8077897</v>
      </c>
      <c r="M10" s="310">
        <f>SUM('3A. melléklet'!M10+'3B. melléklet'!M10)</f>
        <v>8192949</v>
      </c>
      <c r="N10" s="310">
        <f>SUM('3A. melléklet'!N10+'3B. melléklet'!N10)</f>
        <v>8192949</v>
      </c>
    </row>
    <row r="11" spans="1:14" ht="15" customHeight="1" x14ac:dyDescent="0.25">
      <c r="A11" s="81" t="s">
        <v>416</v>
      </c>
      <c r="B11" s="148" t="s">
        <v>417</v>
      </c>
      <c r="C11" s="310">
        <f>SUM('3A. melléklet'!C11+'3B. melléklet'!C11)</f>
        <v>1800000</v>
      </c>
      <c r="D11" s="310">
        <f>SUM('3A. melléklet'!D11+'3B. melléklet'!D11)</f>
        <v>1800000</v>
      </c>
      <c r="E11" s="310">
        <f>SUM('3A. melléklet'!E11+'3B. melléklet'!E11)</f>
        <v>1800000</v>
      </c>
      <c r="F11" s="310">
        <f>SUM('3A. melléklet'!F11+'3B. melléklet'!F11)</f>
        <v>0</v>
      </c>
      <c r="G11" s="310">
        <f>SUM('3A. melléklet'!G11+'3B. melléklet'!G11)</f>
        <v>0</v>
      </c>
      <c r="H11" s="310">
        <f>SUM('3A. melléklet'!H11+'3B. melléklet'!H11)</f>
        <v>0</v>
      </c>
      <c r="I11" s="310">
        <f>SUM('3A. melléklet'!I11+'3B. melléklet'!I11)</f>
        <v>0</v>
      </c>
      <c r="J11" s="310">
        <f>SUM('3A. melléklet'!J11+'3B. melléklet'!J11)</f>
        <v>0</v>
      </c>
      <c r="K11" s="310">
        <f>SUM('3A. melléklet'!K11+'3B. melléklet'!K11)</f>
        <v>0</v>
      </c>
      <c r="L11" s="310">
        <f>SUM('3A. melléklet'!L11+'3B. melléklet'!L11)</f>
        <v>1800000</v>
      </c>
      <c r="M11" s="310">
        <f>SUM('3A. melléklet'!M11+'3B. melléklet'!M11)</f>
        <v>1800000</v>
      </c>
      <c r="N11" s="310">
        <f>SUM('3A. melléklet'!N11+'3B. melléklet'!N11)</f>
        <v>1800000</v>
      </c>
    </row>
    <row r="12" spans="1:14" ht="15" customHeight="1" x14ac:dyDescent="0.25">
      <c r="A12" s="81" t="s">
        <v>418</v>
      </c>
      <c r="B12" s="148" t="s">
        <v>419</v>
      </c>
      <c r="C12" s="310">
        <f>SUM('3A. melléklet'!C12+'3B. melléklet'!C12)</f>
        <v>0</v>
      </c>
      <c r="D12" s="310">
        <f>SUM('3A. melléklet'!D12+'3B. melléklet'!D12)</f>
        <v>0</v>
      </c>
      <c r="E12" s="310">
        <f>SUM('3A. melléklet'!E12+'3B. melléklet'!E12)</f>
        <v>0</v>
      </c>
      <c r="F12" s="310">
        <f>SUM('3A. melléklet'!F12+'3B. melléklet'!F12)</f>
        <v>0</v>
      </c>
      <c r="G12" s="310">
        <f>SUM('3A. melléklet'!G12+'3B. melléklet'!G12)</f>
        <v>0</v>
      </c>
      <c r="H12" s="310">
        <f>SUM('3A. melléklet'!H12+'3B. melléklet'!H12)</f>
        <v>0</v>
      </c>
      <c r="I12" s="310">
        <f>SUM('3A. melléklet'!I12+'3B. melléklet'!I12)</f>
        <v>0</v>
      </c>
      <c r="J12" s="310">
        <f>SUM('3A. melléklet'!J12+'3B. melléklet'!J12)</f>
        <v>0</v>
      </c>
      <c r="K12" s="310">
        <f>SUM('3A. melléklet'!K12+'3B. melléklet'!K12)</f>
        <v>0</v>
      </c>
      <c r="L12" s="310">
        <f>SUM('3A. melléklet'!L12+'3B. melléklet'!L12)</f>
        <v>0</v>
      </c>
      <c r="M12" s="310">
        <f>SUM('3A. melléklet'!M12+'3B. melléklet'!M12)</f>
        <v>0</v>
      </c>
      <c r="N12" s="310">
        <f>SUM('3A. melléklet'!N12+'3B. melléklet'!N12)</f>
        <v>0</v>
      </c>
    </row>
    <row r="13" spans="1:14" ht="15" customHeight="1" x14ac:dyDescent="0.25">
      <c r="A13" s="81" t="s">
        <v>420</v>
      </c>
      <c r="B13" s="148" t="s">
        <v>421</v>
      </c>
      <c r="C13" s="310">
        <f>SUM('3A. melléklet'!C13+'3B. melléklet'!C13)</f>
        <v>0</v>
      </c>
      <c r="D13" s="310">
        <f>SUM('3A. melléklet'!D13+'3B. melléklet'!D13)</f>
        <v>0</v>
      </c>
      <c r="E13" s="310">
        <f>SUM('3A. melléklet'!E13+'3B. melléklet'!E13)</f>
        <v>0</v>
      </c>
      <c r="F13" s="310">
        <f>SUM('3A. melléklet'!F13+'3B. melléklet'!F13)</f>
        <v>0</v>
      </c>
      <c r="G13" s="310">
        <f>SUM('3A. melléklet'!G13+'3B. melléklet'!G13)</f>
        <v>0</v>
      </c>
      <c r="H13" s="310">
        <f>SUM('3A. melléklet'!H13+'3B. melléklet'!H13)</f>
        <v>0</v>
      </c>
      <c r="I13" s="310">
        <f>SUM('3A. melléklet'!I13+'3B. melléklet'!I13)</f>
        <v>0</v>
      </c>
      <c r="J13" s="310">
        <f>SUM('3A. melléklet'!J13+'3B. melléklet'!J13)</f>
        <v>0</v>
      </c>
      <c r="K13" s="310">
        <f>SUM('3A. melléklet'!K13+'3B. melléklet'!K13)</f>
        <v>0</v>
      </c>
      <c r="L13" s="310">
        <f>SUM('3A. melléklet'!L13+'3B. melléklet'!L13)</f>
        <v>0</v>
      </c>
      <c r="M13" s="310">
        <f>SUM('3A. melléklet'!M13+'3B. melléklet'!M13)</f>
        <v>0</v>
      </c>
      <c r="N13" s="310">
        <f>SUM('3A. melléklet'!N13+'3B. melléklet'!N13)</f>
        <v>0</v>
      </c>
    </row>
    <row r="14" spans="1:14" ht="15" customHeight="1" x14ac:dyDescent="0.25">
      <c r="A14" s="82" t="s">
        <v>674</v>
      </c>
      <c r="B14" s="149" t="s">
        <v>422</v>
      </c>
      <c r="C14" s="313">
        <f>SUM('3A. melléklet'!C14+'3B. melléklet'!C14)</f>
        <v>36603159</v>
      </c>
      <c r="D14" s="313">
        <f>SUM('3A. melléklet'!D14+'3B. melléklet'!D14)</f>
        <v>36913211</v>
      </c>
      <c r="E14" s="313">
        <f>SUM('3A. melléklet'!E14+'3B. melléklet'!E14)</f>
        <v>36913211</v>
      </c>
      <c r="F14" s="313">
        <f>SUM('3A. melléklet'!F14+'3B. melléklet'!F14)</f>
        <v>0</v>
      </c>
      <c r="G14" s="313">
        <f>SUM('3A. melléklet'!G14+'3B. melléklet'!G14)</f>
        <v>0</v>
      </c>
      <c r="H14" s="313">
        <f>SUM('3A. melléklet'!H14+'3B. melléklet'!H14)</f>
        <v>0</v>
      </c>
      <c r="I14" s="313">
        <f>SUM('3A. melléklet'!I14+'3B. melléklet'!I14)</f>
        <v>0</v>
      </c>
      <c r="J14" s="313">
        <f>SUM('3A. melléklet'!J14+'3B. melléklet'!J14)</f>
        <v>0</v>
      </c>
      <c r="K14" s="313">
        <f>SUM('3A. melléklet'!K14+'3B. melléklet'!K14)</f>
        <v>0</v>
      </c>
      <c r="L14" s="313">
        <f>SUM('3A. melléklet'!L14+'3B. melléklet'!L14)</f>
        <v>36603159</v>
      </c>
      <c r="M14" s="313">
        <f>SUM('3A. melléklet'!M14+'3B. melléklet'!M14)</f>
        <v>36913211</v>
      </c>
      <c r="N14" s="313">
        <f>SUM('3A. melléklet'!N14+'3B. melléklet'!N14)</f>
        <v>36913211</v>
      </c>
    </row>
    <row r="15" spans="1:14" ht="15" customHeight="1" x14ac:dyDescent="0.25">
      <c r="A15" s="81" t="s">
        <v>423</v>
      </c>
      <c r="B15" s="148" t="s">
        <v>424</v>
      </c>
      <c r="C15" s="310">
        <f>SUM('3A. melléklet'!C15+'3B. melléklet'!C15)</f>
        <v>0</v>
      </c>
      <c r="D15" s="310">
        <f>SUM('3A. melléklet'!D15+'3B. melléklet'!D15)</f>
        <v>0</v>
      </c>
      <c r="E15" s="310">
        <f>SUM('3A. melléklet'!E15+'3B. melléklet'!E15)</f>
        <v>0</v>
      </c>
      <c r="F15" s="310">
        <f>SUM('3A. melléklet'!F15+'3B. melléklet'!F15)</f>
        <v>0</v>
      </c>
      <c r="G15" s="310">
        <f>SUM('3A. melléklet'!G15+'3B. melléklet'!G15)</f>
        <v>0</v>
      </c>
      <c r="H15" s="310">
        <f>SUM('3A. melléklet'!H15+'3B. melléklet'!H15)</f>
        <v>0</v>
      </c>
      <c r="I15" s="310">
        <f>SUM('3A. melléklet'!I15+'3B. melléklet'!I15)</f>
        <v>0</v>
      </c>
      <c r="J15" s="310">
        <f>SUM('3A. melléklet'!J15+'3B. melléklet'!J15)</f>
        <v>0</v>
      </c>
      <c r="K15" s="310">
        <f>SUM('3A. melléklet'!K15+'3B. melléklet'!K15)</f>
        <v>0</v>
      </c>
      <c r="L15" s="310">
        <f>SUM('3A. melléklet'!L15+'3B. melléklet'!L15)</f>
        <v>0</v>
      </c>
      <c r="M15" s="310">
        <f>SUM('3A. melléklet'!M15+'3B. melléklet'!M15)</f>
        <v>0</v>
      </c>
      <c r="N15" s="310">
        <f>SUM('3A. melléklet'!N15+'3B. melléklet'!N15)</f>
        <v>0</v>
      </c>
    </row>
    <row r="16" spans="1:14" ht="15" customHeight="1" x14ac:dyDescent="0.25">
      <c r="A16" s="81" t="s">
        <v>425</v>
      </c>
      <c r="B16" s="148" t="s">
        <v>426</v>
      </c>
      <c r="C16" s="310">
        <f>SUM('3A. melléklet'!C16+'3B. melléklet'!C16)</f>
        <v>0</v>
      </c>
      <c r="D16" s="310">
        <f>SUM('3A. melléklet'!D16+'3B. melléklet'!D16)</f>
        <v>0</v>
      </c>
      <c r="E16" s="310">
        <f>SUM('3A. melléklet'!E16+'3B. melléklet'!E16)</f>
        <v>0</v>
      </c>
      <c r="F16" s="310">
        <f>SUM('3A. melléklet'!F16+'3B. melléklet'!F16)</f>
        <v>0</v>
      </c>
      <c r="G16" s="310">
        <f>SUM('3A. melléklet'!G16+'3B. melléklet'!G16)</f>
        <v>0</v>
      </c>
      <c r="H16" s="310">
        <f>SUM('3A. melléklet'!H16+'3B. melléklet'!H16)</f>
        <v>0</v>
      </c>
      <c r="I16" s="310">
        <f>SUM('3A. melléklet'!I16+'3B. melléklet'!I16)</f>
        <v>0</v>
      </c>
      <c r="J16" s="310">
        <f>SUM('3A. melléklet'!J16+'3B. melléklet'!J16)</f>
        <v>0</v>
      </c>
      <c r="K16" s="310">
        <f>SUM('3A. melléklet'!K16+'3B. melléklet'!K16)</f>
        <v>0</v>
      </c>
      <c r="L16" s="310">
        <f>SUM('3A. melléklet'!L16+'3B. melléklet'!L16)</f>
        <v>0</v>
      </c>
      <c r="M16" s="310">
        <f>SUM('3A. melléklet'!M16+'3B. melléklet'!M16)</f>
        <v>0</v>
      </c>
      <c r="N16" s="310">
        <f>SUM('3A. melléklet'!N16+'3B. melléklet'!N16)</f>
        <v>0</v>
      </c>
    </row>
    <row r="17" spans="1:14" ht="15" customHeight="1" x14ac:dyDescent="0.25">
      <c r="A17" s="81" t="s">
        <v>636</v>
      </c>
      <c r="B17" s="148" t="s">
        <v>427</v>
      </c>
      <c r="C17" s="310">
        <f>SUM('3A. melléklet'!C17+'3B. melléklet'!C17)</f>
        <v>0</v>
      </c>
      <c r="D17" s="310">
        <f>SUM('3A. melléklet'!D17+'3B. melléklet'!D17)</f>
        <v>0</v>
      </c>
      <c r="E17" s="310">
        <f>SUM('3A. melléklet'!E17+'3B. melléklet'!E17)</f>
        <v>0</v>
      </c>
      <c r="F17" s="310">
        <f>SUM('3A. melléklet'!F17+'3B. melléklet'!F17)</f>
        <v>0</v>
      </c>
      <c r="G17" s="310">
        <f>SUM('3A. melléklet'!G17+'3B. melléklet'!G17)</f>
        <v>0</v>
      </c>
      <c r="H17" s="310">
        <f>SUM('3A. melléklet'!H17+'3B. melléklet'!H17)</f>
        <v>0</v>
      </c>
      <c r="I17" s="310">
        <f>SUM('3A. melléklet'!I17+'3B. melléklet'!I17)</f>
        <v>0</v>
      </c>
      <c r="J17" s="310">
        <f>SUM('3A. melléklet'!J17+'3B. melléklet'!J17)</f>
        <v>0</v>
      </c>
      <c r="K17" s="310">
        <f>SUM('3A. melléklet'!K17+'3B. melléklet'!K17)</f>
        <v>0</v>
      </c>
      <c r="L17" s="310">
        <f>SUM('3A. melléklet'!L17+'3B. melléklet'!L17)</f>
        <v>0</v>
      </c>
      <c r="M17" s="310">
        <f>SUM('3A. melléklet'!M17+'3B. melléklet'!M17)</f>
        <v>0</v>
      </c>
      <c r="N17" s="310">
        <f>SUM('3A. melléklet'!N17+'3B. melléklet'!N17)</f>
        <v>0</v>
      </c>
    </row>
    <row r="18" spans="1:14" ht="15" customHeight="1" x14ac:dyDescent="0.25">
      <c r="A18" s="81" t="s">
        <v>637</v>
      </c>
      <c r="B18" s="148" t="s">
        <v>428</v>
      </c>
      <c r="C18" s="310">
        <f>SUM('3A. melléklet'!C18+'3B. melléklet'!C18)</f>
        <v>0</v>
      </c>
      <c r="D18" s="310">
        <f>SUM('3A. melléklet'!D18+'3B. melléklet'!D18)</f>
        <v>0</v>
      </c>
      <c r="E18" s="310">
        <f>SUM('3A. melléklet'!E18+'3B. melléklet'!E18)</f>
        <v>0</v>
      </c>
      <c r="F18" s="310">
        <f>SUM('3A. melléklet'!F18+'3B. melléklet'!F18)</f>
        <v>0</v>
      </c>
      <c r="G18" s="310">
        <f>SUM('3A. melléklet'!G18+'3B. melléklet'!G18)</f>
        <v>0</v>
      </c>
      <c r="H18" s="310">
        <f>SUM('3A. melléklet'!H18+'3B. melléklet'!H18)</f>
        <v>0</v>
      </c>
      <c r="I18" s="310">
        <f>SUM('3A. melléklet'!I18+'3B. melléklet'!I18)</f>
        <v>0</v>
      </c>
      <c r="J18" s="310">
        <f>SUM('3A. melléklet'!J18+'3B. melléklet'!J18)</f>
        <v>0</v>
      </c>
      <c r="K18" s="310">
        <f>SUM('3A. melléklet'!K18+'3B. melléklet'!K18)</f>
        <v>0</v>
      </c>
      <c r="L18" s="310">
        <f>SUM('3A. melléklet'!L18+'3B. melléklet'!L18)</f>
        <v>0</v>
      </c>
      <c r="M18" s="310">
        <f>SUM('3A. melléklet'!M18+'3B. melléklet'!M18)</f>
        <v>0</v>
      </c>
      <c r="N18" s="310">
        <f>SUM('3A. melléklet'!N18+'3B. melléklet'!N18)</f>
        <v>0</v>
      </c>
    </row>
    <row r="19" spans="1:14" ht="15" customHeight="1" x14ac:dyDescent="0.25">
      <c r="A19" s="81" t="s">
        <v>638</v>
      </c>
      <c r="B19" s="148" t="s">
        <v>429</v>
      </c>
      <c r="C19" s="310">
        <f>SUM('3A. melléklet'!C19+'3B. melléklet'!C19)</f>
        <v>0</v>
      </c>
      <c r="D19" s="310">
        <f>SUM('3A. melléklet'!D19+'3B. melléklet'!D19)</f>
        <v>12607558</v>
      </c>
      <c r="E19" s="310">
        <f>SUM('3A. melléklet'!E19+'3B. melléklet'!E19)</f>
        <v>12657558</v>
      </c>
      <c r="F19" s="310">
        <f>SUM('3A. melléklet'!F19+'3B. melléklet'!F19)</f>
        <v>0</v>
      </c>
      <c r="G19" s="310">
        <f>SUM('3A. melléklet'!G19+'3B. melléklet'!G19)</f>
        <v>0</v>
      </c>
      <c r="H19" s="310">
        <f>SUM('3A. melléklet'!H19+'3B. melléklet'!H19)</f>
        <v>0</v>
      </c>
      <c r="I19" s="310">
        <f>SUM('3A. melléklet'!I19+'3B. melléklet'!I19)</f>
        <v>0</v>
      </c>
      <c r="J19" s="310">
        <f>SUM('3A. melléklet'!J19+'3B. melléklet'!J19)</f>
        <v>0</v>
      </c>
      <c r="K19" s="310">
        <f>SUM('3A. melléklet'!K19+'3B. melléklet'!K19)</f>
        <v>0</v>
      </c>
      <c r="L19" s="310">
        <f>SUM('3A. melléklet'!L19+'3B. melléklet'!L19)</f>
        <v>0</v>
      </c>
      <c r="M19" s="310">
        <f>SUM('3A. melléklet'!M19+'3B. melléklet'!M19)</f>
        <v>12607558</v>
      </c>
      <c r="N19" s="310">
        <f>SUM('3A. melléklet'!N19+'3B. melléklet'!N19)</f>
        <v>12657558</v>
      </c>
    </row>
    <row r="20" spans="1:14" ht="15" customHeight="1" x14ac:dyDescent="0.25">
      <c r="A20" s="83" t="s">
        <v>675</v>
      </c>
      <c r="B20" s="150" t="s">
        <v>430</v>
      </c>
      <c r="C20" s="313">
        <f>SUM('3A. melléklet'!C20+'3B. melléklet'!C20)</f>
        <v>36603159</v>
      </c>
      <c r="D20" s="313">
        <f>SUM('3A. melléklet'!D20+'3B. melléklet'!D20)</f>
        <v>49520769</v>
      </c>
      <c r="E20" s="313">
        <f>SUM('3A. melléklet'!E20+'3B. melléklet'!E20)</f>
        <v>49570769</v>
      </c>
      <c r="F20" s="313">
        <f>SUM('3A. melléklet'!F20+'3B. melléklet'!F20)</f>
        <v>0</v>
      </c>
      <c r="G20" s="313">
        <f>SUM('3A. melléklet'!G20+'3B. melléklet'!G20)</f>
        <v>0</v>
      </c>
      <c r="H20" s="313">
        <f>SUM('3A. melléklet'!H20+'3B. melléklet'!H20)</f>
        <v>0</v>
      </c>
      <c r="I20" s="313">
        <f>SUM('3A. melléklet'!I20+'3B. melléklet'!I20)</f>
        <v>0</v>
      </c>
      <c r="J20" s="313">
        <f>SUM('3A. melléklet'!J20+'3B. melléklet'!J20)</f>
        <v>0</v>
      </c>
      <c r="K20" s="313">
        <f>SUM('3A. melléklet'!K20+'3B. melléklet'!K20)</f>
        <v>0</v>
      </c>
      <c r="L20" s="313">
        <f>SUM('3A. melléklet'!L20+'3B. melléklet'!L20)</f>
        <v>36603159</v>
      </c>
      <c r="M20" s="313">
        <f>SUM('3A. melléklet'!M20+'3B. melléklet'!M20)</f>
        <v>49520769</v>
      </c>
      <c r="N20" s="313">
        <f>SUM('3A. melléklet'!N20+'3B. melléklet'!N20)</f>
        <v>49570769</v>
      </c>
    </row>
    <row r="21" spans="1:14" ht="15" customHeight="1" x14ac:dyDescent="0.25">
      <c r="A21" s="81" t="s">
        <v>642</v>
      </c>
      <c r="B21" s="148" t="s">
        <v>439</v>
      </c>
      <c r="C21" s="310">
        <f>SUM('3A. melléklet'!C21+'3B. melléklet'!C21)</f>
        <v>0</v>
      </c>
      <c r="D21" s="310">
        <f>SUM('3A. melléklet'!D21+'3B. melléklet'!D21)</f>
        <v>0</v>
      </c>
      <c r="E21" s="310">
        <f>SUM('3A. melléklet'!E21+'3B. melléklet'!E21)</f>
        <v>0</v>
      </c>
      <c r="F21" s="310">
        <f>SUM('3A. melléklet'!F21+'3B. melléklet'!F21)</f>
        <v>0</v>
      </c>
      <c r="G21" s="310">
        <f>SUM('3A. melléklet'!G21+'3B. melléklet'!G21)</f>
        <v>0</v>
      </c>
      <c r="H21" s="310">
        <f>SUM('3A. melléklet'!H21+'3B. melléklet'!H21)</f>
        <v>0</v>
      </c>
      <c r="I21" s="310">
        <f>SUM('3A. melléklet'!I21+'3B. melléklet'!I21)</f>
        <v>0</v>
      </c>
      <c r="J21" s="310">
        <f>SUM('3A. melléklet'!J21+'3B. melléklet'!J21)</f>
        <v>0</v>
      </c>
      <c r="K21" s="310">
        <f>SUM('3A. melléklet'!K21+'3B. melléklet'!K21)</f>
        <v>0</v>
      </c>
      <c r="L21" s="310">
        <f>SUM('3A. melléklet'!L21+'3B. melléklet'!L21)</f>
        <v>0</v>
      </c>
      <c r="M21" s="310">
        <f>SUM('3A. melléklet'!M21+'3B. melléklet'!M21)</f>
        <v>0</v>
      </c>
      <c r="N21" s="310">
        <f>SUM('3A. melléklet'!N21+'3B. melléklet'!N21)</f>
        <v>0</v>
      </c>
    </row>
    <row r="22" spans="1:14" ht="15" customHeight="1" x14ac:dyDescent="0.25">
      <c r="A22" s="81" t="s">
        <v>643</v>
      </c>
      <c r="B22" s="148" t="s">
        <v>440</v>
      </c>
      <c r="C22" s="310">
        <f>SUM('3A. melléklet'!C22+'3B. melléklet'!C22)</f>
        <v>0</v>
      </c>
      <c r="D22" s="310">
        <f>SUM('3A. melléklet'!D22+'3B. melléklet'!D22)</f>
        <v>0</v>
      </c>
      <c r="E22" s="310">
        <f>SUM('3A. melléklet'!E22+'3B. melléklet'!E22)</f>
        <v>0</v>
      </c>
      <c r="F22" s="310">
        <f>SUM('3A. melléklet'!F22+'3B. melléklet'!F22)</f>
        <v>0</v>
      </c>
      <c r="G22" s="310">
        <f>SUM('3A. melléklet'!G22+'3B. melléklet'!G22)</f>
        <v>0</v>
      </c>
      <c r="H22" s="310">
        <f>SUM('3A. melléklet'!H22+'3B. melléklet'!H22)</f>
        <v>0</v>
      </c>
      <c r="I22" s="310">
        <f>SUM('3A. melléklet'!I22+'3B. melléklet'!I22)</f>
        <v>0</v>
      </c>
      <c r="J22" s="310">
        <f>SUM('3A. melléklet'!J22+'3B. melléklet'!J22)</f>
        <v>0</v>
      </c>
      <c r="K22" s="310">
        <f>SUM('3A. melléklet'!K22+'3B. melléklet'!K22)</f>
        <v>0</v>
      </c>
      <c r="L22" s="310">
        <f>SUM('3A. melléklet'!L22+'3B. melléklet'!L22)</f>
        <v>0</v>
      </c>
      <c r="M22" s="310">
        <f>SUM('3A. melléklet'!M22+'3B. melléklet'!M22)</f>
        <v>0</v>
      </c>
      <c r="N22" s="310">
        <f>SUM('3A. melléklet'!N22+'3B. melléklet'!N22)</f>
        <v>0</v>
      </c>
    </row>
    <row r="23" spans="1:14" ht="15" customHeight="1" x14ac:dyDescent="0.25">
      <c r="A23" s="82" t="s">
        <v>677</v>
      </c>
      <c r="B23" s="149" t="s">
        <v>441</v>
      </c>
      <c r="C23" s="310">
        <f>SUM('3A. melléklet'!C23+'3B. melléklet'!C23)</f>
        <v>0</v>
      </c>
      <c r="D23" s="310">
        <f>SUM('3A. melléklet'!D23+'3B. melléklet'!D23)</f>
        <v>0</v>
      </c>
      <c r="E23" s="310">
        <f>SUM('3A. melléklet'!E23+'3B. melléklet'!E23)</f>
        <v>0</v>
      </c>
      <c r="F23" s="310">
        <f>SUM('3A. melléklet'!F23+'3B. melléklet'!F23)</f>
        <v>0</v>
      </c>
      <c r="G23" s="310">
        <f>SUM('3A. melléklet'!G23+'3B. melléklet'!G23)</f>
        <v>0</v>
      </c>
      <c r="H23" s="310">
        <f>SUM('3A. melléklet'!H23+'3B. melléklet'!H23)</f>
        <v>0</v>
      </c>
      <c r="I23" s="310">
        <f>SUM('3A. melléklet'!I23+'3B. melléklet'!I23)</f>
        <v>0</v>
      </c>
      <c r="J23" s="310">
        <f>SUM('3A. melléklet'!J23+'3B. melléklet'!J23)</f>
        <v>0</v>
      </c>
      <c r="K23" s="310">
        <f>SUM('3A. melléklet'!K23+'3B. melléklet'!K23)</f>
        <v>0</v>
      </c>
      <c r="L23" s="310">
        <f>SUM('3A. melléklet'!L23+'3B. melléklet'!L23)</f>
        <v>0</v>
      </c>
      <c r="M23" s="310">
        <f>SUM('3A. melléklet'!M23+'3B. melléklet'!M23)</f>
        <v>0</v>
      </c>
      <c r="N23" s="310">
        <f>SUM('3A. melléklet'!N23+'3B. melléklet'!N23)</f>
        <v>0</v>
      </c>
    </row>
    <row r="24" spans="1:14" ht="15" customHeight="1" x14ac:dyDescent="0.25">
      <c r="A24" s="81" t="s">
        <v>644</v>
      </c>
      <c r="B24" s="148" t="s">
        <v>442</v>
      </c>
      <c r="C24" s="310">
        <f>SUM('3A. melléklet'!C24+'3B. melléklet'!C24)</f>
        <v>0</v>
      </c>
      <c r="D24" s="310">
        <f>SUM('3A. melléklet'!D24+'3B. melléklet'!D24)</f>
        <v>0</v>
      </c>
      <c r="E24" s="310">
        <f>SUM('3A. melléklet'!E24+'3B. melléklet'!E24)</f>
        <v>0</v>
      </c>
      <c r="F24" s="310">
        <f>SUM('3A. melléklet'!F24+'3B. melléklet'!F24)</f>
        <v>0</v>
      </c>
      <c r="G24" s="310">
        <f>SUM('3A. melléklet'!G24+'3B. melléklet'!G24)</f>
        <v>0</v>
      </c>
      <c r="H24" s="310">
        <f>SUM('3A. melléklet'!H24+'3B. melléklet'!H24)</f>
        <v>0</v>
      </c>
      <c r="I24" s="310">
        <f>SUM('3A. melléklet'!I24+'3B. melléklet'!I24)</f>
        <v>0</v>
      </c>
      <c r="J24" s="310">
        <f>SUM('3A. melléklet'!J24+'3B. melléklet'!J24)</f>
        <v>0</v>
      </c>
      <c r="K24" s="310">
        <f>SUM('3A. melléklet'!K24+'3B. melléklet'!K24)</f>
        <v>0</v>
      </c>
      <c r="L24" s="310">
        <f>SUM('3A. melléklet'!L24+'3B. melléklet'!L24)</f>
        <v>0</v>
      </c>
      <c r="M24" s="310">
        <f>SUM('3A. melléklet'!M24+'3B. melléklet'!M24)</f>
        <v>0</v>
      </c>
      <c r="N24" s="310">
        <f>SUM('3A. melléklet'!N24+'3B. melléklet'!N24)</f>
        <v>0</v>
      </c>
    </row>
    <row r="25" spans="1:14" ht="15" customHeight="1" x14ac:dyDescent="0.25">
      <c r="A25" s="81" t="s">
        <v>645</v>
      </c>
      <c r="B25" s="148" t="s">
        <v>443</v>
      </c>
      <c r="C25" s="310">
        <f>SUM('3A. melléklet'!C25+'3B. melléklet'!C25)</f>
        <v>0</v>
      </c>
      <c r="D25" s="310">
        <f>SUM('3A. melléklet'!D25+'3B. melléklet'!D25)</f>
        <v>0</v>
      </c>
      <c r="E25" s="310">
        <f>SUM('3A. melléklet'!E25+'3B. melléklet'!E25)</f>
        <v>0</v>
      </c>
      <c r="F25" s="310">
        <f>SUM('3A. melléklet'!F25+'3B. melléklet'!F25)</f>
        <v>0</v>
      </c>
      <c r="G25" s="310">
        <f>SUM('3A. melléklet'!G25+'3B. melléklet'!G25)</f>
        <v>0</v>
      </c>
      <c r="H25" s="310">
        <f>SUM('3A. melléklet'!H25+'3B. melléklet'!H25)</f>
        <v>0</v>
      </c>
      <c r="I25" s="310">
        <f>SUM('3A. melléklet'!I25+'3B. melléklet'!I25)</f>
        <v>0</v>
      </c>
      <c r="J25" s="310">
        <f>SUM('3A. melléklet'!J25+'3B. melléklet'!J25)</f>
        <v>0</v>
      </c>
      <c r="K25" s="310">
        <f>SUM('3A. melléklet'!K25+'3B. melléklet'!K25)</f>
        <v>0</v>
      </c>
      <c r="L25" s="310">
        <f>SUM('3A. melléklet'!L25+'3B. melléklet'!L25)</f>
        <v>0</v>
      </c>
      <c r="M25" s="310">
        <f>SUM('3A. melléklet'!M25+'3B. melléklet'!M25)</f>
        <v>0</v>
      </c>
      <c r="N25" s="310">
        <f>SUM('3A. melléklet'!N25+'3B. melléklet'!N25)</f>
        <v>0</v>
      </c>
    </row>
    <row r="26" spans="1:14" ht="15" customHeight="1" x14ac:dyDescent="0.25">
      <c r="A26" s="81" t="s">
        <v>646</v>
      </c>
      <c r="B26" s="148" t="s">
        <v>444</v>
      </c>
      <c r="C26" s="310">
        <f>SUM('3A. melléklet'!C26+'3B. melléklet'!C26)</f>
        <v>1000000</v>
      </c>
      <c r="D26" s="310">
        <f>SUM('3A. melléklet'!D26+'3B. melléklet'!D26)</f>
        <v>1000000</v>
      </c>
      <c r="E26" s="310">
        <f>SUM('3A. melléklet'!E26+'3B. melléklet'!E26)</f>
        <v>1112187</v>
      </c>
      <c r="F26" s="310">
        <f>SUM('3A. melléklet'!F26+'3B. melléklet'!F26)</f>
        <v>0</v>
      </c>
      <c r="G26" s="310">
        <f>SUM('3A. melléklet'!G26+'3B. melléklet'!G26)</f>
        <v>0</v>
      </c>
      <c r="H26" s="310">
        <f>SUM('3A. melléklet'!H26+'3B. melléklet'!H26)</f>
        <v>0</v>
      </c>
      <c r="I26" s="310">
        <f>SUM('3A. melléklet'!I26+'3B. melléklet'!I26)</f>
        <v>0</v>
      </c>
      <c r="J26" s="310">
        <f>SUM('3A. melléklet'!J26+'3B. melléklet'!J26)</f>
        <v>0</v>
      </c>
      <c r="K26" s="310">
        <f>SUM('3A. melléklet'!K26+'3B. melléklet'!K26)</f>
        <v>0</v>
      </c>
      <c r="L26" s="310">
        <f>SUM('3A. melléklet'!L26+'3B. melléklet'!L26)</f>
        <v>1000000</v>
      </c>
      <c r="M26" s="310">
        <f>SUM('3A. melléklet'!M26+'3B. melléklet'!M26)</f>
        <v>1000000</v>
      </c>
      <c r="N26" s="310">
        <f>SUM('3A. melléklet'!N26+'3B. melléklet'!N26)</f>
        <v>1112187</v>
      </c>
    </row>
    <row r="27" spans="1:14" ht="15" customHeight="1" x14ac:dyDescent="0.25">
      <c r="A27" s="81" t="s">
        <v>647</v>
      </c>
      <c r="B27" s="148" t="s">
        <v>445</v>
      </c>
      <c r="C27" s="310">
        <f>SUM('3A. melléklet'!C27+'3B. melléklet'!C27)</f>
        <v>10500000</v>
      </c>
      <c r="D27" s="310">
        <f>SUM('3A. melléklet'!D27+'3B. melléklet'!D27)</f>
        <v>10500000</v>
      </c>
      <c r="E27" s="310">
        <f>SUM('3A. melléklet'!E27+'3B. melléklet'!E27)</f>
        <v>6585324</v>
      </c>
      <c r="F27" s="310">
        <f>SUM('3A. melléklet'!F27+'3B. melléklet'!F27)</f>
        <v>0</v>
      </c>
      <c r="G27" s="310">
        <f>SUM('3A. melléklet'!G27+'3B. melléklet'!G27)</f>
        <v>0</v>
      </c>
      <c r="H27" s="310">
        <f>SUM('3A. melléklet'!H27+'3B. melléklet'!H27)</f>
        <v>0</v>
      </c>
      <c r="I27" s="310">
        <f>SUM('3A. melléklet'!I27+'3B. melléklet'!I27)</f>
        <v>0</v>
      </c>
      <c r="J27" s="310">
        <f>SUM('3A. melléklet'!J27+'3B. melléklet'!J27)</f>
        <v>0</v>
      </c>
      <c r="K27" s="310">
        <f>SUM('3A. melléklet'!K27+'3B. melléklet'!K27)</f>
        <v>0</v>
      </c>
      <c r="L27" s="310">
        <f>SUM('3A. melléklet'!L27+'3B. melléklet'!L27)</f>
        <v>10500000</v>
      </c>
      <c r="M27" s="310">
        <f>SUM('3A. melléklet'!M27+'3B. melléklet'!M27)</f>
        <v>10500000</v>
      </c>
      <c r="N27" s="310">
        <f>SUM('3A. melléklet'!N27+'3B. melléklet'!N27)</f>
        <v>6585324</v>
      </c>
    </row>
    <row r="28" spans="1:14" ht="15" customHeight="1" x14ac:dyDescent="0.25">
      <c r="A28" s="81" t="s">
        <v>648</v>
      </c>
      <c r="B28" s="148" t="s">
        <v>448</v>
      </c>
      <c r="C28" s="310">
        <f>SUM('3A. melléklet'!C28+'3B. melléklet'!C28)</f>
        <v>0</v>
      </c>
      <c r="D28" s="310">
        <f>SUM('3A. melléklet'!D28+'3B. melléklet'!D28)</f>
        <v>0</v>
      </c>
      <c r="E28" s="310">
        <f>SUM('3A. melléklet'!E28+'3B. melléklet'!E28)</f>
        <v>0</v>
      </c>
      <c r="F28" s="310">
        <f>SUM('3A. melléklet'!F28+'3B. melléklet'!F28)</f>
        <v>0</v>
      </c>
      <c r="G28" s="310">
        <f>SUM('3A. melléklet'!G28+'3B. melléklet'!G28)</f>
        <v>0</v>
      </c>
      <c r="H28" s="310">
        <f>SUM('3A. melléklet'!H28+'3B. melléklet'!H28)</f>
        <v>0</v>
      </c>
      <c r="I28" s="310">
        <f>SUM('3A. melléklet'!I28+'3B. melléklet'!I28)</f>
        <v>0</v>
      </c>
      <c r="J28" s="310">
        <f>SUM('3A. melléklet'!J28+'3B. melléklet'!J28)</f>
        <v>0</v>
      </c>
      <c r="K28" s="310">
        <f>SUM('3A. melléklet'!K28+'3B. melléklet'!K28)</f>
        <v>0</v>
      </c>
      <c r="L28" s="310">
        <f>SUM('3A. melléklet'!L28+'3B. melléklet'!L28)</f>
        <v>0</v>
      </c>
      <c r="M28" s="310">
        <f>SUM('3A. melléklet'!M28+'3B. melléklet'!M28)</f>
        <v>0</v>
      </c>
      <c r="N28" s="310">
        <f>SUM('3A. melléklet'!N28+'3B. melléklet'!N28)</f>
        <v>0</v>
      </c>
    </row>
    <row r="29" spans="1:14" ht="15" customHeight="1" x14ac:dyDescent="0.25">
      <c r="A29" s="81" t="s">
        <v>449</v>
      </c>
      <c r="B29" s="148" t="s">
        <v>450</v>
      </c>
      <c r="C29" s="310">
        <f>SUM('3A. melléklet'!C29+'3B. melléklet'!C29)</f>
        <v>0</v>
      </c>
      <c r="D29" s="310">
        <f>SUM('3A. melléklet'!D29+'3B. melléklet'!D29)</f>
        <v>0</v>
      </c>
      <c r="E29" s="310">
        <f>SUM('3A. melléklet'!E29+'3B. melléklet'!E29)</f>
        <v>0</v>
      </c>
      <c r="F29" s="310">
        <f>SUM('3A. melléklet'!F29+'3B. melléklet'!F29)</f>
        <v>0</v>
      </c>
      <c r="G29" s="310">
        <f>SUM('3A. melléklet'!G29+'3B. melléklet'!G29)</f>
        <v>0</v>
      </c>
      <c r="H29" s="310">
        <f>SUM('3A. melléklet'!H29+'3B. melléklet'!H29)</f>
        <v>0</v>
      </c>
      <c r="I29" s="310">
        <f>SUM('3A. melléklet'!I29+'3B. melléklet'!I29)</f>
        <v>0</v>
      </c>
      <c r="J29" s="310">
        <f>SUM('3A. melléklet'!J29+'3B. melléklet'!J29)</f>
        <v>0</v>
      </c>
      <c r="K29" s="310">
        <f>SUM('3A. melléklet'!K29+'3B. melléklet'!K29)</f>
        <v>0</v>
      </c>
      <c r="L29" s="310">
        <f>SUM('3A. melléklet'!L29+'3B. melléklet'!L29)</f>
        <v>0</v>
      </c>
      <c r="M29" s="310">
        <f>SUM('3A. melléklet'!M29+'3B. melléklet'!M29)</f>
        <v>0</v>
      </c>
      <c r="N29" s="310">
        <f>SUM('3A. melléklet'!N29+'3B. melléklet'!N29)</f>
        <v>0</v>
      </c>
    </row>
    <row r="30" spans="1:14" ht="15" customHeight="1" x14ac:dyDescent="0.25">
      <c r="A30" s="81" t="s">
        <v>649</v>
      </c>
      <c r="B30" s="148" t="s">
        <v>451</v>
      </c>
      <c r="C30" s="310">
        <f>SUM('3A. melléklet'!C30+'3B. melléklet'!C30)</f>
        <v>1900000</v>
      </c>
      <c r="D30" s="310">
        <f>SUM('3A. melléklet'!D30+'3B. melléklet'!D30)</f>
        <v>1900000</v>
      </c>
      <c r="E30" s="310">
        <f>SUM('3A. melléklet'!E30+'3B. melléklet'!E30)</f>
        <v>1945175</v>
      </c>
      <c r="F30" s="310">
        <f>SUM('3A. melléklet'!F30+'3B. melléklet'!F30)</f>
        <v>0</v>
      </c>
      <c r="G30" s="310">
        <f>SUM('3A. melléklet'!G30+'3B. melléklet'!G30)</f>
        <v>0</v>
      </c>
      <c r="H30" s="310">
        <f>SUM('3A. melléklet'!H30+'3B. melléklet'!H30)</f>
        <v>0</v>
      </c>
      <c r="I30" s="310">
        <f>SUM('3A. melléklet'!I30+'3B. melléklet'!I30)</f>
        <v>0</v>
      </c>
      <c r="J30" s="310">
        <f>SUM('3A. melléklet'!J30+'3B. melléklet'!J30)</f>
        <v>0</v>
      </c>
      <c r="K30" s="310">
        <f>SUM('3A. melléklet'!K30+'3B. melléklet'!K30)</f>
        <v>0</v>
      </c>
      <c r="L30" s="310">
        <f>SUM('3A. melléklet'!L30+'3B. melléklet'!L30)</f>
        <v>1900000</v>
      </c>
      <c r="M30" s="310">
        <f>SUM('3A. melléklet'!M30+'3B. melléklet'!M30)</f>
        <v>1900000</v>
      </c>
      <c r="N30" s="310">
        <f>SUM('3A. melléklet'!N30+'3B. melléklet'!N30)</f>
        <v>1945175</v>
      </c>
    </row>
    <row r="31" spans="1:14" ht="15" customHeight="1" x14ac:dyDescent="0.25">
      <c r="A31" s="81" t="s">
        <v>650</v>
      </c>
      <c r="B31" s="148" t="s">
        <v>456</v>
      </c>
      <c r="C31" s="310">
        <f>SUM('3A. melléklet'!C31+'3B. melléklet'!C31)</f>
        <v>0</v>
      </c>
      <c r="D31" s="310">
        <f>SUM('3A. melléklet'!D31+'3B. melléklet'!D31)</f>
        <v>0</v>
      </c>
      <c r="E31" s="310">
        <f>SUM('3A. melléklet'!E31+'3B. melléklet'!E31)</f>
        <v>0</v>
      </c>
      <c r="F31" s="310">
        <f>SUM('3A. melléklet'!F31+'3B. melléklet'!F31)</f>
        <v>0</v>
      </c>
      <c r="G31" s="310">
        <f>SUM('3A. melléklet'!G31+'3B. melléklet'!G31)</f>
        <v>0</v>
      </c>
      <c r="H31" s="310">
        <f>SUM('3A. melléklet'!H31+'3B. melléklet'!H31)</f>
        <v>0</v>
      </c>
      <c r="I31" s="310">
        <f>SUM('3A. melléklet'!I31+'3B. melléklet'!I31)</f>
        <v>0</v>
      </c>
      <c r="J31" s="310">
        <f>SUM('3A. melléklet'!J31+'3B. melléklet'!J31)</f>
        <v>0</v>
      </c>
      <c r="K31" s="310">
        <f>SUM('3A. melléklet'!K31+'3B. melléklet'!K31)</f>
        <v>0</v>
      </c>
      <c r="L31" s="310">
        <f>SUM('3A. melléklet'!L31+'3B. melléklet'!L31)</f>
        <v>0</v>
      </c>
      <c r="M31" s="310">
        <f>SUM('3A. melléklet'!M31+'3B. melléklet'!M31)</f>
        <v>0</v>
      </c>
      <c r="N31" s="310">
        <f>SUM('3A. melléklet'!N31+'3B. melléklet'!N31)</f>
        <v>0</v>
      </c>
    </row>
    <row r="32" spans="1:14" ht="15" customHeight="1" x14ac:dyDescent="0.25">
      <c r="A32" s="82" t="s">
        <v>678</v>
      </c>
      <c r="B32" s="149" t="s">
        <v>459</v>
      </c>
      <c r="C32" s="310">
        <f>SUM('3A. melléklet'!C32+'3B. melléklet'!C32)</f>
        <v>12400000</v>
      </c>
      <c r="D32" s="310">
        <f>SUM('3A. melléklet'!D32+'3B. melléklet'!D32)</f>
        <v>12400000</v>
      </c>
      <c r="E32" s="310">
        <f>SUM('3A. melléklet'!E32+'3B. melléklet'!E32)</f>
        <v>8530499</v>
      </c>
      <c r="F32" s="310">
        <f>SUM('3A. melléklet'!F32+'3B. melléklet'!F32)</f>
        <v>0</v>
      </c>
      <c r="G32" s="310">
        <f>SUM('3A. melléklet'!G32+'3B. melléklet'!G32)</f>
        <v>0</v>
      </c>
      <c r="H32" s="310">
        <f>SUM('3A. melléklet'!H32+'3B. melléklet'!H32)</f>
        <v>0</v>
      </c>
      <c r="I32" s="310">
        <f>SUM('3A. melléklet'!I32+'3B. melléklet'!I32)</f>
        <v>0</v>
      </c>
      <c r="J32" s="310">
        <f>SUM('3A. melléklet'!J32+'3B. melléklet'!J32)</f>
        <v>0</v>
      </c>
      <c r="K32" s="310">
        <f>SUM('3A. melléklet'!K32+'3B. melléklet'!K32)</f>
        <v>0</v>
      </c>
      <c r="L32" s="310">
        <f>SUM('3A. melléklet'!L32+'3B. melléklet'!L32)</f>
        <v>12400000</v>
      </c>
      <c r="M32" s="310">
        <f>SUM('3A. melléklet'!M32+'3B. melléklet'!M32)</f>
        <v>12400000</v>
      </c>
      <c r="N32" s="310">
        <f>SUM('3A. melléklet'!N32+'3B. melléklet'!N32)</f>
        <v>8530499</v>
      </c>
    </row>
    <row r="33" spans="1:14" ht="15" customHeight="1" x14ac:dyDescent="0.25">
      <c r="A33" s="81" t="s">
        <v>651</v>
      </c>
      <c r="B33" s="148" t="s">
        <v>460</v>
      </c>
      <c r="C33" s="310">
        <f>SUM('3A. melléklet'!C33+'3B. melléklet'!C33)</f>
        <v>200000</v>
      </c>
      <c r="D33" s="310">
        <f>SUM('3A. melléklet'!D33+'3B. melléklet'!D33)</f>
        <v>200000</v>
      </c>
      <c r="E33" s="310">
        <f>SUM('3A. melléklet'!E33+'3B. melléklet'!E33)</f>
        <v>448162</v>
      </c>
      <c r="F33" s="310">
        <f>SUM('3A. melléklet'!F33+'3B. melléklet'!F33)</f>
        <v>0</v>
      </c>
      <c r="G33" s="310">
        <f>SUM('3A. melléklet'!G33+'3B. melléklet'!G33)</f>
        <v>0</v>
      </c>
      <c r="H33" s="310">
        <f>SUM('3A. melléklet'!H33+'3B. melléklet'!H33)</f>
        <v>0</v>
      </c>
      <c r="I33" s="310">
        <f>SUM('3A. melléklet'!I33+'3B. melléklet'!I33)</f>
        <v>0</v>
      </c>
      <c r="J33" s="310">
        <f>SUM('3A. melléklet'!J33+'3B. melléklet'!J33)</f>
        <v>0</v>
      </c>
      <c r="K33" s="310">
        <f>SUM('3A. melléklet'!K33+'3B. melléklet'!K33)</f>
        <v>0</v>
      </c>
      <c r="L33" s="310">
        <f>SUM('3A. melléklet'!L33+'3B. melléklet'!L33)</f>
        <v>200000</v>
      </c>
      <c r="M33" s="310">
        <f>SUM('3A. melléklet'!M33+'3B. melléklet'!M33)</f>
        <v>200000</v>
      </c>
      <c r="N33" s="310">
        <f>SUM('3A. melléklet'!N33+'3B. melléklet'!N33)</f>
        <v>448162</v>
      </c>
    </row>
    <row r="34" spans="1:14" ht="15" customHeight="1" x14ac:dyDescent="0.25">
      <c r="A34" s="83" t="s">
        <v>679</v>
      </c>
      <c r="B34" s="150" t="s">
        <v>461</v>
      </c>
      <c r="C34" s="313">
        <f>SUM('3A. melléklet'!C34+'3B. melléklet'!C34)</f>
        <v>13600000</v>
      </c>
      <c r="D34" s="313">
        <f>SUM('3A. melléklet'!D34+'3B. melléklet'!D34)</f>
        <v>13600000</v>
      </c>
      <c r="E34" s="313">
        <f>SUM('3A. melléklet'!E34+'3B. melléklet'!E34)</f>
        <v>10090848</v>
      </c>
      <c r="F34" s="313">
        <f>SUM('3A. melléklet'!F34+'3B. melléklet'!F34)</f>
        <v>0</v>
      </c>
      <c r="G34" s="313">
        <f>SUM('3A. melléklet'!G34+'3B. melléklet'!G34)</f>
        <v>0</v>
      </c>
      <c r="H34" s="313">
        <f>SUM('3A. melléklet'!H34+'3B. melléklet'!H34)</f>
        <v>0</v>
      </c>
      <c r="I34" s="313">
        <f>SUM('3A. melléklet'!I34+'3B. melléklet'!I34)</f>
        <v>0</v>
      </c>
      <c r="J34" s="313">
        <f>SUM('3A. melléklet'!J34+'3B. melléklet'!J34)</f>
        <v>0</v>
      </c>
      <c r="K34" s="313">
        <f>SUM('3A. melléklet'!K34+'3B. melléklet'!K34)</f>
        <v>0</v>
      </c>
      <c r="L34" s="313">
        <f>SUM('3A. melléklet'!L34+'3B. melléklet'!L34)</f>
        <v>13600000</v>
      </c>
      <c r="M34" s="313">
        <f>SUM('3A. melléklet'!M34+'3B. melléklet'!M34)</f>
        <v>13600000</v>
      </c>
      <c r="N34" s="313">
        <v>10090848</v>
      </c>
    </row>
    <row r="35" spans="1:14" ht="15" customHeight="1" x14ac:dyDescent="0.25">
      <c r="A35" s="108" t="s">
        <v>462</v>
      </c>
      <c r="B35" s="148" t="s">
        <v>463</v>
      </c>
      <c r="C35" s="310">
        <f>SUM('3A. melléklet'!C35+'3B. melléklet'!C35)</f>
        <v>0</v>
      </c>
      <c r="D35" s="310">
        <f>SUM('3A. melléklet'!D35+'3B. melléklet'!D35)</f>
        <v>0</v>
      </c>
      <c r="E35" s="310">
        <f>SUM('3A. melléklet'!E35+'3B. melléklet'!E35)</f>
        <v>0</v>
      </c>
      <c r="F35" s="310">
        <f>SUM('3A. melléklet'!F35+'3B. melléklet'!F35)</f>
        <v>0</v>
      </c>
      <c r="G35" s="310">
        <f>SUM('3A. melléklet'!G35+'3B. melléklet'!G35)</f>
        <v>0</v>
      </c>
      <c r="H35" s="310">
        <f>SUM('3A. melléklet'!H35+'3B. melléklet'!H35)</f>
        <v>0</v>
      </c>
      <c r="I35" s="310">
        <f>SUM('3A. melléklet'!I35+'3B. melléklet'!I35)</f>
        <v>0</v>
      </c>
      <c r="J35" s="310">
        <f>SUM('3A. melléklet'!J35+'3B. melléklet'!J35)</f>
        <v>0</v>
      </c>
      <c r="K35" s="310">
        <f>SUM('3A. melléklet'!K35+'3B. melléklet'!K35)</f>
        <v>0</v>
      </c>
      <c r="L35" s="310">
        <f>SUM('3A. melléklet'!L35+'3B. melléklet'!L35)</f>
        <v>0</v>
      </c>
      <c r="M35" s="310">
        <f>SUM('3A. melléklet'!M35+'3B. melléklet'!M35)</f>
        <v>0</v>
      </c>
      <c r="N35" s="310">
        <v>0</v>
      </c>
    </row>
    <row r="36" spans="1:14" ht="15" customHeight="1" x14ac:dyDescent="0.25">
      <c r="A36" s="108" t="s">
        <v>652</v>
      </c>
      <c r="B36" s="148" t="s">
        <v>464</v>
      </c>
      <c r="C36" s="310">
        <f>SUM('3A. melléklet'!C36+'3B. melléklet'!C36)</f>
        <v>0</v>
      </c>
      <c r="D36" s="310">
        <f>SUM('3A. melléklet'!D36+'3B. melléklet'!D36)</f>
        <v>0</v>
      </c>
      <c r="E36" s="310">
        <f>SUM('3A. melléklet'!E36+'3B. melléklet'!E36)</f>
        <v>0</v>
      </c>
      <c r="F36" s="310">
        <f>SUM('3A. melléklet'!F36+'3B. melléklet'!F36)</f>
        <v>0</v>
      </c>
      <c r="G36" s="310">
        <f>SUM('3A. melléklet'!G36+'3B. melléklet'!G36)</f>
        <v>0</v>
      </c>
      <c r="H36" s="310">
        <f>SUM('3A. melléklet'!H36+'3B. melléklet'!H36)</f>
        <v>0</v>
      </c>
      <c r="I36" s="310">
        <f>SUM('3A. melléklet'!I36+'3B. melléklet'!I36)</f>
        <v>0</v>
      </c>
      <c r="J36" s="310">
        <f>SUM('3A. melléklet'!J36+'3B. melléklet'!J36)</f>
        <v>0</v>
      </c>
      <c r="K36" s="310">
        <f>SUM('3A. melléklet'!K36+'3B. melléklet'!K36)</f>
        <v>0</v>
      </c>
      <c r="L36" s="310">
        <f>SUM('3A. melléklet'!L36+'3B. melléklet'!L36)</f>
        <v>0</v>
      </c>
      <c r="M36" s="310">
        <f>SUM('3A. melléklet'!M36+'3B. melléklet'!M36)</f>
        <v>0</v>
      </c>
      <c r="N36" s="310">
        <v>0</v>
      </c>
    </row>
    <row r="37" spans="1:14" ht="15" customHeight="1" x14ac:dyDescent="0.25">
      <c r="A37" s="108" t="s">
        <v>653</v>
      </c>
      <c r="B37" s="148" t="s">
        <v>465</v>
      </c>
      <c r="C37" s="310">
        <f>SUM('3A. melléklet'!C37+'3B. melléklet'!C37)</f>
        <v>1350000</v>
      </c>
      <c r="D37" s="310">
        <f>SUM('3A. melléklet'!D37+'3B. melléklet'!D37)</f>
        <v>1350000</v>
      </c>
      <c r="E37" s="310">
        <f>SUM('3A. melléklet'!E37+'3B. melléklet'!E37)</f>
        <v>1667976</v>
      </c>
      <c r="F37" s="310">
        <f>SUM('3A. melléklet'!F37+'3B. melléklet'!F37)</f>
        <v>0</v>
      </c>
      <c r="G37" s="310">
        <f>SUM('3A. melléklet'!G37+'3B. melléklet'!G37)</f>
        <v>0</v>
      </c>
      <c r="H37" s="310">
        <f>SUM('3A. melléklet'!H37+'3B. melléklet'!H37)</f>
        <v>0</v>
      </c>
      <c r="I37" s="310">
        <f>SUM('3A. melléklet'!I37+'3B. melléklet'!I37)</f>
        <v>0</v>
      </c>
      <c r="J37" s="310">
        <f>SUM('3A. melléklet'!J37+'3B. melléklet'!J37)</f>
        <v>0</v>
      </c>
      <c r="K37" s="310">
        <f>SUM('3A. melléklet'!K37+'3B. melléklet'!K37)</f>
        <v>0</v>
      </c>
      <c r="L37" s="310">
        <f>SUM('3A. melléklet'!L37+'3B. melléklet'!L37)</f>
        <v>1350000</v>
      </c>
      <c r="M37" s="310">
        <f>SUM('3A. melléklet'!M37+'3B. melléklet'!M37)</f>
        <v>1350000</v>
      </c>
      <c r="N37" s="310">
        <v>1667976</v>
      </c>
    </row>
    <row r="38" spans="1:14" ht="15" customHeight="1" x14ac:dyDescent="0.25">
      <c r="A38" s="108" t="s">
        <v>654</v>
      </c>
      <c r="B38" s="148" t="s">
        <v>466</v>
      </c>
      <c r="C38" s="310">
        <f>SUM('3A. melléklet'!C38+'3B. melléklet'!C38)</f>
        <v>1070000</v>
      </c>
      <c r="D38" s="310">
        <f>SUM('3A. melléklet'!D38+'3B. melléklet'!D38)</f>
        <v>1070000</v>
      </c>
      <c r="E38" s="310">
        <f>SUM('3A. melléklet'!E38+'3B. melléklet'!E38)</f>
        <v>1547975</v>
      </c>
      <c r="F38" s="310">
        <f>SUM('3A. melléklet'!F38+'3B. melléklet'!F38)</f>
        <v>0</v>
      </c>
      <c r="G38" s="310">
        <f>SUM('3A. melléklet'!G38+'3B. melléklet'!G38)</f>
        <v>0</v>
      </c>
      <c r="H38" s="310">
        <f>SUM('3A. melléklet'!H38+'3B. melléklet'!H38)</f>
        <v>0</v>
      </c>
      <c r="I38" s="310">
        <f>SUM('3A. melléklet'!I38+'3B. melléklet'!I38)</f>
        <v>0</v>
      </c>
      <c r="J38" s="310">
        <f>SUM('3A. melléklet'!J38+'3B. melléklet'!J38)</f>
        <v>0</v>
      </c>
      <c r="K38" s="310">
        <f>SUM('3A. melléklet'!K38+'3B. melléklet'!K38)</f>
        <v>0</v>
      </c>
      <c r="L38" s="310">
        <f>SUM('3A. melléklet'!L38+'3B. melléklet'!L38)</f>
        <v>1070000</v>
      </c>
      <c r="M38" s="310">
        <f>SUM('3A. melléklet'!M38+'3B. melléklet'!M38)</f>
        <v>1070000</v>
      </c>
      <c r="N38" s="310">
        <v>1547975</v>
      </c>
    </row>
    <row r="39" spans="1:14" ht="15" customHeight="1" x14ac:dyDescent="0.25">
      <c r="A39" s="108" t="s">
        <v>467</v>
      </c>
      <c r="B39" s="148" t="s">
        <v>468</v>
      </c>
      <c r="C39" s="310">
        <f>SUM('3A. melléklet'!C39+'3B. melléklet'!C39)</f>
        <v>450000</v>
      </c>
      <c r="D39" s="310">
        <f>SUM('3A. melléklet'!D39+'3B. melléklet'!D39)</f>
        <v>450000</v>
      </c>
      <c r="E39" s="310">
        <f>SUM('3A. melléklet'!E39+'3B. melléklet'!E39)</f>
        <v>270160</v>
      </c>
      <c r="F39" s="310">
        <f>SUM('3A. melléklet'!F39+'3B. melléklet'!F39)</f>
        <v>0</v>
      </c>
      <c r="G39" s="310">
        <f>SUM('3A. melléklet'!G39+'3B. melléklet'!G39)</f>
        <v>0</v>
      </c>
      <c r="H39" s="310">
        <f>SUM('3A. melléklet'!H39+'3B. melléklet'!H39)</f>
        <v>0</v>
      </c>
      <c r="I39" s="310">
        <f>SUM('3A. melléklet'!I39+'3B. melléklet'!I39)</f>
        <v>0</v>
      </c>
      <c r="J39" s="310">
        <f>SUM('3A. melléklet'!J39+'3B. melléklet'!J39)</f>
        <v>0</v>
      </c>
      <c r="K39" s="310">
        <f>SUM('3A. melléklet'!K39+'3B. melléklet'!K39)</f>
        <v>0</v>
      </c>
      <c r="L39" s="310">
        <f>SUM('3A. melléklet'!L39+'3B. melléklet'!L39)</f>
        <v>450000</v>
      </c>
      <c r="M39" s="310">
        <f>SUM('3A. melléklet'!M39+'3B. melléklet'!M39)</f>
        <v>450000</v>
      </c>
      <c r="N39" s="310">
        <v>270160</v>
      </c>
    </row>
    <row r="40" spans="1:14" ht="15" customHeight="1" x14ac:dyDescent="0.25">
      <c r="A40" s="108" t="s">
        <v>469</v>
      </c>
      <c r="B40" s="148" t="s">
        <v>470</v>
      </c>
      <c r="C40" s="310">
        <f>SUM('3A. melléklet'!C40+'3B. melléklet'!C40)</f>
        <v>0</v>
      </c>
      <c r="D40" s="310">
        <f>SUM('3A. melléklet'!D40+'3B. melléklet'!D40)</f>
        <v>0</v>
      </c>
      <c r="E40" s="310">
        <f>SUM('3A. melléklet'!E40+'3B. melléklet'!E40)</f>
        <v>0</v>
      </c>
      <c r="F40" s="310">
        <f>SUM('3A. melléklet'!F40+'3B. melléklet'!F40)</f>
        <v>0</v>
      </c>
      <c r="G40" s="310">
        <f>SUM('3A. melléklet'!G40+'3B. melléklet'!G40)</f>
        <v>0</v>
      </c>
      <c r="H40" s="310">
        <f>SUM('3A. melléklet'!H40+'3B. melléklet'!H40)</f>
        <v>0</v>
      </c>
      <c r="I40" s="310">
        <f>SUM('3A. melléklet'!I40+'3B. melléklet'!I40)</f>
        <v>0</v>
      </c>
      <c r="J40" s="310">
        <f>SUM('3A. melléklet'!J40+'3B. melléklet'!J40)</f>
        <v>0</v>
      </c>
      <c r="K40" s="310">
        <f>SUM('3A. melléklet'!K40+'3B. melléklet'!K40)</f>
        <v>0</v>
      </c>
      <c r="L40" s="310">
        <f>SUM('3A. melléklet'!L40+'3B. melléklet'!L40)</f>
        <v>0</v>
      </c>
      <c r="M40" s="310">
        <f>SUM('3A. melléklet'!M40+'3B. melléklet'!M40)</f>
        <v>0</v>
      </c>
      <c r="N40" s="310">
        <v>0</v>
      </c>
    </row>
    <row r="41" spans="1:14" ht="15" customHeight="1" x14ac:dyDescent="0.25">
      <c r="A41" s="108" t="s">
        <v>471</v>
      </c>
      <c r="B41" s="148" t="s">
        <v>472</v>
      </c>
      <c r="C41" s="310">
        <f>SUM('3A. melléklet'!C41+'3B. melléklet'!C41)</f>
        <v>0</v>
      </c>
      <c r="D41" s="310">
        <f>SUM('3A. melléklet'!D41+'3B. melléklet'!D41)</f>
        <v>0</v>
      </c>
      <c r="E41" s="310">
        <f>SUM('3A. melléklet'!E41+'3B. melléklet'!E41)</f>
        <v>0</v>
      </c>
      <c r="F41" s="310">
        <f>SUM('3A. melléklet'!F41+'3B. melléklet'!F41)</f>
        <v>0</v>
      </c>
      <c r="G41" s="310">
        <f>SUM('3A. melléklet'!G41+'3B. melléklet'!G41)</f>
        <v>0</v>
      </c>
      <c r="H41" s="310">
        <f>SUM('3A. melléklet'!H41+'3B. melléklet'!H41)</f>
        <v>0</v>
      </c>
      <c r="I41" s="310">
        <f>SUM('3A. melléklet'!I41+'3B. melléklet'!I41)</f>
        <v>0</v>
      </c>
      <c r="J41" s="310">
        <f>SUM('3A. melléklet'!J41+'3B. melléklet'!J41)</f>
        <v>0</v>
      </c>
      <c r="K41" s="310">
        <f>SUM('3A. melléklet'!K41+'3B. melléklet'!K41)</f>
        <v>0</v>
      </c>
      <c r="L41" s="310">
        <f>SUM('3A. melléklet'!L41+'3B. melléklet'!L41)</f>
        <v>0</v>
      </c>
      <c r="M41" s="310">
        <f>SUM('3A. melléklet'!M41+'3B. melléklet'!M41)</f>
        <v>0</v>
      </c>
      <c r="N41" s="310">
        <v>0</v>
      </c>
    </row>
    <row r="42" spans="1:14" ht="15" customHeight="1" x14ac:dyDescent="0.25">
      <c r="A42" s="108" t="s">
        <v>655</v>
      </c>
      <c r="B42" s="148" t="s">
        <v>473</v>
      </c>
      <c r="C42" s="310">
        <f>SUM('3A. melléklet'!C42+'3B. melléklet'!C42)</f>
        <v>0</v>
      </c>
      <c r="D42" s="310">
        <f>SUM('3A. melléklet'!D42+'3B. melléklet'!D42)</f>
        <v>0</v>
      </c>
      <c r="E42" s="310">
        <f>SUM('3A. melléklet'!E42+'3B. melléklet'!E42)</f>
        <v>22</v>
      </c>
      <c r="F42" s="310">
        <f>SUM('3A. melléklet'!F42+'3B. melléklet'!F42)</f>
        <v>0</v>
      </c>
      <c r="G42" s="310">
        <f>SUM('3A. melléklet'!G42+'3B. melléklet'!G42)</f>
        <v>0</v>
      </c>
      <c r="H42" s="310">
        <f>SUM('3A. melléklet'!H42+'3B. melléklet'!H42)</f>
        <v>0</v>
      </c>
      <c r="I42" s="310">
        <f>SUM('3A. melléklet'!I42+'3B. melléklet'!I42)</f>
        <v>0</v>
      </c>
      <c r="J42" s="310">
        <f>SUM('3A. melléklet'!J42+'3B. melléklet'!J42)</f>
        <v>0</v>
      </c>
      <c r="K42" s="310">
        <f>SUM('3A. melléklet'!K42+'3B. melléklet'!K42)</f>
        <v>0</v>
      </c>
      <c r="L42" s="310">
        <f>SUM('3A. melléklet'!L42+'3B. melléklet'!L42)</f>
        <v>0</v>
      </c>
      <c r="M42" s="310">
        <f>SUM('3A. melléklet'!M42+'3B. melléklet'!M42)</f>
        <v>0</v>
      </c>
      <c r="N42" s="310">
        <v>22</v>
      </c>
    </row>
    <row r="43" spans="1:14" ht="15" customHeight="1" x14ac:dyDescent="0.25">
      <c r="A43" s="108" t="s">
        <v>656</v>
      </c>
      <c r="B43" s="148" t="s">
        <v>474</v>
      </c>
      <c r="C43" s="310">
        <f>SUM('3A. melléklet'!C43+'3B. melléklet'!C43)</f>
        <v>0</v>
      </c>
      <c r="D43" s="310">
        <f>SUM('3A. melléklet'!D43+'3B. melléklet'!D43)</f>
        <v>0</v>
      </c>
      <c r="E43" s="310">
        <f>SUM('3A. melléklet'!E43+'3B. melléklet'!E43)</f>
        <v>0</v>
      </c>
      <c r="F43" s="310">
        <f>SUM('3A. melléklet'!F43+'3B. melléklet'!F43)</f>
        <v>0</v>
      </c>
      <c r="G43" s="310">
        <f>SUM('3A. melléklet'!G43+'3B. melléklet'!G43)</f>
        <v>0</v>
      </c>
      <c r="H43" s="310">
        <f>SUM('3A. melléklet'!H43+'3B. melléklet'!H43)</f>
        <v>0</v>
      </c>
      <c r="I43" s="310">
        <f>SUM('3A. melléklet'!I43+'3B. melléklet'!I43)</f>
        <v>0</v>
      </c>
      <c r="J43" s="310">
        <f>SUM('3A. melléklet'!J43+'3B. melléklet'!J43)</f>
        <v>0</v>
      </c>
      <c r="K43" s="310">
        <f>SUM('3A. melléklet'!K43+'3B. melléklet'!K43)</f>
        <v>0</v>
      </c>
      <c r="L43" s="310">
        <f>SUM('3A. melléklet'!L43+'3B. melléklet'!L43)</f>
        <v>0</v>
      </c>
      <c r="M43" s="310">
        <f>SUM('3A. melléklet'!M43+'3B. melléklet'!M43)</f>
        <v>0</v>
      </c>
      <c r="N43" s="310">
        <v>0</v>
      </c>
    </row>
    <row r="44" spans="1:14" ht="15" customHeight="1" x14ac:dyDescent="0.25">
      <c r="A44" s="108" t="s">
        <v>754</v>
      </c>
      <c r="B44" s="148" t="s">
        <v>475</v>
      </c>
      <c r="C44" s="310">
        <f>SUM('3A. melléklet'!C44+'3B. melléklet'!C45)</f>
        <v>0</v>
      </c>
      <c r="D44" s="310">
        <f>SUM('3A. melléklet'!D44+'3B. melléklet'!D45)</f>
        <v>0</v>
      </c>
      <c r="E44" s="310">
        <f>SUM('3A. melléklet'!E44+'3B. melléklet'!E45)</f>
        <v>2</v>
      </c>
      <c r="F44" s="310"/>
      <c r="G44" s="310"/>
      <c r="H44" s="310"/>
      <c r="I44" s="310"/>
      <c r="J44" s="310"/>
      <c r="K44" s="310"/>
      <c r="L44" s="310"/>
      <c r="M44" s="310"/>
      <c r="N44" s="310">
        <v>2</v>
      </c>
    </row>
    <row r="45" spans="1:14" ht="15" customHeight="1" x14ac:dyDescent="0.25">
      <c r="A45" s="108" t="s">
        <v>657</v>
      </c>
      <c r="B45" s="148" t="s">
        <v>755</v>
      </c>
      <c r="C45" s="310">
        <f>SUM('3A. melléklet'!C45+'3B. melléklet'!C46)</f>
        <v>0</v>
      </c>
      <c r="D45" s="310">
        <f>SUM('3A. melléklet'!D45+'3B. melléklet'!D46)</f>
        <v>0</v>
      </c>
      <c r="E45" s="310">
        <f>SUM('3A. melléklet'!E45+'3B. melléklet'!E46)</f>
        <v>2293668</v>
      </c>
      <c r="F45" s="310">
        <f>SUM('3A. melléklet'!F45+'3B. melléklet'!F45)</f>
        <v>0</v>
      </c>
      <c r="G45" s="310">
        <f>SUM('3A. melléklet'!G45+'3B. melléklet'!G45)</f>
        <v>0</v>
      </c>
      <c r="H45" s="310">
        <f>SUM('3A. melléklet'!H45+'3B. melléklet'!H45)</f>
        <v>0</v>
      </c>
      <c r="I45" s="310">
        <f>SUM('3A. melléklet'!I45+'3B. melléklet'!I45)</f>
        <v>0</v>
      </c>
      <c r="J45" s="310">
        <f>SUM('3A. melléklet'!J45+'3B. melléklet'!J45)</f>
        <v>0</v>
      </c>
      <c r="K45" s="310">
        <f>SUM('3A. melléklet'!K45+'3B. melléklet'!K45)</f>
        <v>0</v>
      </c>
      <c r="L45" s="310">
        <f>SUM('3A. melléklet'!L45+'3B. melléklet'!L45)</f>
        <v>0</v>
      </c>
      <c r="M45" s="310">
        <f>SUM('3A. melléklet'!M45+'3B. melléklet'!M45)</f>
        <v>0</v>
      </c>
      <c r="N45" s="310">
        <v>2293668</v>
      </c>
    </row>
    <row r="46" spans="1:14" ht="15" customHeight="1" x14ac:dyDescent="0.25">
      <c r="A46" s="120" t="s">
        <v>680</v>
      </c>
      <c r="B46" s="150" t="s">
        <v>476</v>
      </c>
      <c r="C46" s="310">
        <f>SUM('3A. melléklet'!C46+'3B. melléklet'!C47)</f>
        <v>2870000</v>
      </c>
      <c r="D46" s="310">
        <f>SUM('3A. melléklet'!D46+'3B. melléklet'!D47)</f>
        <v>2870000</v>
      </c>
      <c r="E46" s="310">
        <f>SUM('3A. melléklet'!E46+'3B. melléklet'!E46)</f>
        <v>5779801</v>
      </c>
      <c r="F46" s="313">
        <f>SUM('3A. melléklet'!F46+'3B. melléklet'!F46)</f>
        <v>0</v>
      </c>
      <c r="G46" s="313">
        <f>SUM('3A. melléklet'!G46+'3B. melléklet'!G46)</f>
        <v>0</v>
      </c>
      <c r="H46" s="313">
        <f>SUM('3A. melléklet'!H46+'3B. melléklet'!H46)</f>
        <v>0</v>
      </c>
      <c r="I46" s="313">
        <f>SUM('3A. melléklet'!I46+'3B. melléklet'!I46)</f>
        <v>0</v>
      </c>
      <c r="J46" s="313">
        <f>SUM('3A. melléklet'!J46+'3B. melléklet'!J46)</f>
        <v>0</v>
      </c>
      <c r="K46" s="313">
        <f>SUM('3A. melléklet'!K46+'3B. melléklet'!K46)</f>
        <v>0</v>
      </c>
      <c r="L46" s="313">
        <f>SUM('3A. melléklet'!L46+'3B. melléklet'!L46)</f>
        <v>2870000</v>
      </c>
      <c r="M46" s="313">
        <f>SUM('3A. melléklet'!M46+'3B. melléklet'!M46)</f>
        <v>2870000</v>
      </c>
      <c r="N46" s="313">
        <v>5779801</v>
      </c>
    </row>
    <row r="47" spans="1:14" ht="15" customHeight="1" x14ac:dyDescent="0.25">
      <c r="A47" s="108" t="s">
        <v>485</v>
      </c>
      <c r="B47" s="148" t="s">
        <v>486</v>
      </c>
      <c r="C47" s="310">
        <f>SUM('3A. melléklet'!C47+'3B. melléklet'!C48)</f>
        <v>0</v>
      </c>
      <c r="D47" s="310">
        <f>SUM('3A. melléklet'!D47+'3B. melléklet'!D48)</f>
        <v>0</v>
      </c>
      <c r="E47" s="310">
        <f>SUM('3A. melléklet'!E47+'3B. melléklet'!E48)</f>
        <v>0</v>
      </c>
      <c r="F47" s="310">
        <f>SUM('3A. melléklet'!F47+'3B. melléklet'!F47)</f>
        <v>0</v>
      </c>
      <c r="G47" s="310">
        <f>SUM('3A. melléklet'!G47+'3B. melléklet'!G47)</f>
        <v>0</v>
      </c>
      <c r="H47" s="310">
        <f>SUM('3A. melléklet'!H47+'3B. melléklet'!H47)</f>
        <v>0</v>
      </c>
      <c r="I47" s="310">
        <f>SUM('3A. melléklet'!I47+'3B. melléklet'!I47)</f>
        <v>0</v>
      </c>
      <c r="J47" s="310">
        <f>SUM('3A. melléklet'!J47+'3B. melléklet'!J47)</f>
        <v>0</v>
      </c>
      <c r="K47" s="310">
        <f>SUM('3A. melléklet'!K47+'3B. melléklet'!K47)</f>
        <v>0</v>
      </c>
      <c r="L47" s="310">
        <f>SUM('3A. melléklet'!L47+'3B. melléklet'!L47)</f>
        <v>0</v>
      </c>
      <c r="M47" s="310">
        <f>SUM('3A. melléklet'!M47+'3B. melléklet'!M47)</f>
        <v>0</v>
      </c>
      <c r="N47" s="310">
        <v>0</v>
      </c>
    </row>
    <row r="48" spans="1:14" ht="15" customHeight="1" x14ac:dyDescent="0.25">
      <c r="A48" s="81" t="s">
        <v>661</v>
      </c>
      <c r="B48" s="148" t="s">
        <v>487</v>
      </c>
      <c r="C48" s="310">
        <f>SUM('3A. melléklet'!C48+'3B. melléklet'!C49)</f>
        <v>0</v>
      </c>
      <c r="D48" s="310">
        <f>SUM('3A. melléklet'!D48+'3B. melléklet'!D49)</f>
        <v>0</v>
      </c>
      <c r="E48" s="310">
        <f>SUM('3A. melléklet'!E48+'3B. melléklet'!E49)</f>
        <v>0</v>
      </c>
      <c r="F48" s="310">
        <f>SUM('3A. melléklet'!F48+'3B. melléklet'!F48)</f>
        <v>0</v>
      </c>
      <c r="G48" s="310">
        <f>SUM('3A. melléklet'!G48+'3B. melléklet'!G48)</f>
        <v>0</v>
      </c>
      <c r="H48" s="310">
        <f>SUM('3A. melléklet'!H48+'3B. melléklet'!H48)</f>
        <v>0</v>
      </c>
      <c r="I48" s="310">
        <f>SUM('3A. melléklet'!I48+'3B. melléklet'!I48)</f>
        <v>0</v>
      </c>
      <c r="J48" s="310">
        <f>SUM('3A. melléklet'!J48+'3B. melléklet'!J48)</f>
        <v>0</v>
      </c>
      <c r="K48" s="310">
        <f>SUM('3A. melléklet'!K48+'3B. melléklet'!K48)</f>
        <v>0</v>
      </c>
      <c r="L48" s="310">
        <f>SUM('3A. melléklet'!L48+'3B. melléklet'!L48)</f>
        <v>0</v>
      </c>
      <c r="M48" s="310">
        <f>SUM('3A. melléklet'!M48+'3B. melléklet'!M48)</f>
        <v>0</v>
      </c>
      <c r="N48" s="310">
        <v>0</v>
      </c>
    </row>
    <row r="49" spans="1:14" ht="15" customHeight="1" x14ac:dyDescent="0.25">
      <c r="A49" s="108" t="s">
        <v>662</v>
      </c>
      <c r="B49" s="148" t="s">
        <v>488</v>
      </c>
      <c r="C49" s="310">
        <f>SUM('3A. melléklet'!C49+'3B. melléklet'!C50)</f>
        <v>0</v>
      </c>
      <c r="D49" s="310">
        <f>SUM('3A. melléklet'!D49+'3B. melléklet'!D50)</f>
        <v>0</v>
      </c>
      <c r="E49" s="310">
        <f>SUM('3A. melléklet'!E49+'3B. melléklet'!E50)</f>
        <v>80000</v>
      </c>
      <c r="F49" s="310">
        <f>SUM('3A. melléklet'!F49+'3B. melléklet'!F49)</f>
        <v>0</v>
      </c>
      <c r="G49" s="310">
        <f>SUM('3A. melléklet'!G49+'3B. melléklet'!G49)</f>
        <v>0</v>
      </c>
      <c r="H49" s="310">
        <f>SUM('3A. melléklet'!H49+'3B. melléklet'!H49)</f>
        <v>0</v>
      </c>
      <c r="I49" s="310">
        <f>SUM('3A. melléklet'!I49+'3B. melléklet'!I49)</f>
        <v>0</v>
      </c>
      <c r="J49" s="310">
        <f>SUM('3A. melléklet'!J49+'3B. melléklet'!J49)</f>
        <v>0</v>
      </c>
      <c r="K49" s="310">
        <f>SUM('3A. melléklet'!K49+'3B. melléklet'!K49)</f>
        <v>0</v>
      </c>
      <c r="L49" s="310">
        <f>SUM('3A. melléklet'!L49+'3B. melléklet'!L49)</f>
        <v>0</v>
      </c>
      <c r="M49" s="310">
        <f>SUM('3A. melléklet'!M49+'3B. melléklet'!M49)</f>
        <v>0</v>
      </c>
      <c r="N49" s="310">
        <v>80000</v>
      </c>
    </row>
    <row r="50" spans="1:14" ht="15" customHeight="1" x14ac:dyDescent="0.25">
      <c r="A50" s="83" t="s">
        <v>682</v>
      </c>
      <c r="B50" s="150" t="s">
        <v>489</v>
      </c>
      <c r="C50" s="310">
        <f>SUM('3A. melléklet'!C50+'3B. melléklet'!C51)</f>
        <v>0</v>
      </c>
      <c r="D50" s="310">
        <f>SUM('3A. melléklet'!D50+'3B. melléklet'!D51)</f>
        <v>0</v>
      </c>
      <c r="E50" s="310">
        <f>SUM('3A. melléklet'!E50+'3B. melléklet'!E51)</f>
        <v>80002</v>
      </c>
      <c r="F50" s="313">
        <f>SUM('3A. melléklet'!F50+'3B. melléklet'!F50)</f>
        <v>0</v>
      </c>
      <c r="G50" s="313">
        <f>SUM('3A. melléklet'!G50+'3B. melléklet'!G50)</f>
        <v>0</v>
      </c>
      <c r="H50" s="313">
        <f>SUM('3A. melléklet'!H50+'3B. melléklet'!H50)</f>
        <v>0</v>
      </c>
      <c r="I50" s="313">
        <f>SUM('3A. melléklet'!I50+'3B. melléklet'!I50)</f>
        <v>0</v>
      </c>
      <c r="J50" s="313">
        <f>SUM('3A. melléklet'!J50+'3B. melléklet'!J50)</f>
        <v>0</v>
      </c>
      <c r="K50" s="313">
        <f>SUM('3A. melléklet'!K50+'3B. melléklet'!K50)</f>
        <v>0</v>
      </c>
      <c r="L50" s="313">
        <f>SUM('3A. melléklet'!L50+'3B. melléklet'!L50)</f>
        <v>0</v>
      </c>
      <c r="M50" s="313">
        <f>SUM('3A. melléklet'!M50+'3B. melléklet'!M50)</f>
        <v>0</v>
      </c>
      <c r="N50" s="313">
        <v>80002</v>
      </c>
    </row>
    <row r="51" spans="1:14" ht="15" customHeight="1" x14ac:dyDescent="0.25">
      <c r="A51" s="142" t="s">
        <v>11</v>
      </c>
      <c r="B51" s="151"/>
      <c r="C51" s="356">
        <f>SUM('3A. melléklet'!C51+'3B. melléklet'!C51)</f>
        <v>53073159</v>
      </c>
      <c r="D51" s="356">
        <f>SUM('3A. melléklet'!D51+'3B. melléklet'!D52)</f>
        <v>65990769</v>
      </c>
      <c r="E51" s="356">
        <f>SUM('3A. melléklet'!E51+'3B. melléklet'!E51)</f>
        <v>65521418</v>
      </c>
      <c r="F51" s="369">
        <f>SUM('3A. melléklet'!F51+'3B. melléklet'!F51)</f>
        <v>0</v>
      </c>
      <c r="G51" s="369">
        <f>SUM('3A. melléklet'!G51+'3B. melléklet'!G51)</f>
        <v>0</v>
      </c>
      <c r="H51" s="369">
        <f>SUM('3A. melléklet'!H51+'3B. melléklet'!H51)</f>
        <v>0</v>
      </c>
      <c r="I51" s="369">
        <f>SUM('3A. melléklet'!I51+'3B. melléklet'!I51)</f>
        <v>0</v>
      </c>
      <c r="J51" s="369">
        <f>SUM('3A. melléklet'!J51+'3B. melléklet'!J51)</f>
        <v>0</v>
      </c>
      <c r="K51" s="369">
        <f>SUM('3A. melléklet'!K51+'3B. melléklet'!K51)</f>
        <v>0</v>
      </c>
      <c r="L51" s="369">
        <f>SUM('3A. melléklet'!L51+'3B. melléklet'!L51)</f>
        <v>53073159</v>
      </c>
      <c r="M51" s="369">
        <f>SUM('3A. melléklet'!M51+'3B. melléklet'!M51)</f>
        <v>65990769</v>
      </c>
      <c r="N51" s="369">
        <v>65521418</v>
      </c>
    </row>
    <row r="52" spans="1:14" ht="15" customHeight="1" x14ac:dyDescent="0.25">
      <c r="A52" s="81" t="s">
        <v>431</v>
      </c>
      <c r="B52" s="148" t="s">
        <v>432</v>
      </c>
      <c r="C52" s="310">
        <f>SUM('3A. melléklet'!C52+'3B. melléklet'!C53)</f>
        <v>0</v>
      </c>
      <c r="D52" s="310">
        <f>SUM('3A. melléklet'!D52+'3B. melléklet'!D53)</f>
        <v>0</v>
      </c>
      <c r="E52" s="310">
        <f>SUM('3A. melléklet'!E52+'3B. melléklet'!E53)</f>
        <v>0</v>
      </c>
      <c r="F52" s="310">
        <f>SUM('3A. melléklet'!F52+'3B. melléklet'!F52)</f>
        <v>0</v>
      </c>
      <c r="G52" s="310">
        <f>SUM('3A. melléklet'!G52+'3B. melléklet'!G52)</f>
        <v>0</v>
      </c>
      <c r="H52" s="310">
        <f>SUM('3A. melléklet'!H52+'3B. melléklet'!H52)</f>
        <v>0</v>
      </c>
      <c r="I52" s="310">
        <f>SUM('3A. melléklet'!I52+'3B. melléklet'!I52)</f>
        <v>0</v>
      </c>
      <c r="J52" s="310">
        <f>SUM('3A. melléklet'!J52+'3B. melléklet'!J52)</f>
        <v>0</v>
      </c>
      <c r="K52" s="310">
        <f>SUM('3A. melléklet'!K52+'3B. melléklet'!K52)</f>
        <v>0</v>
      </c>
      <c r="L52" s="310">
        <f>SUM('3A. melléklet'!L52+'3B. melléklet'!L52)</f>
        <v>0</v>
      </c>
      <c r="M52" s="310">
        <f>SUM('3A. melléklet'!M52+'3B. melléklet'!M52)</f>
        <v>0</v>
      </c>
      <c r="N52" s="310">
        <v>0</v>
      </c>
    </row>
    <row r="53" spans="1:14" ht="15" customHeight="1" x14ac:dyDescent="0.25">
      <c r="A53" s="81" t="s">
        <v>433</v>
      </c>
      <c r="B53" s="148" t="s">
        <v>434</v>
      </c>
      <c r="C53" s="310">
        <f>SUM('3A. melléklet'!C53+'3B. melléklet'!C54)</f>
        <v>0</v>
      </c>
      <c r="D53" s="310">
        <f>SUM('3A. melléklet'!D53+'3B. melléklet'!D54)</f>
        <v>0</v>
      </c>
      <c r="E53" s="310">
        <f>SUM('3A. melléklet'!E53+'3B. melléklet'!E54)</f>
        <v>0</v>
      </c>
      <c r="F53" s="310">
        <f>SUM('3A. melléklet'!F53+'3B. melléklet'!F53)</f>
        <v>0</v>
      </c>
      <c r="G53" s="310">
        <f>SUM('3A. melléklet'!G53+'3B. melléklet'!G53)</f>
        <v>0</v>
      </c>
      <c r="H53" s="310">
        <f>SUM('3A. melléklet'!H53+'3B. melléklet'!H53)</f>
        <v>0</v>
      </c>
      <c r="I53" s="310">
        <f>SUM('3A. melléklet'!I53+'3B. melléklet'!I53)</f>
        <v>0</v>
      </c>
      <c r="J53" s="310">
        <f>SUM('3A. melléklet'!J53+'3B. melléklet'!J53)</f>
        <v>0</v>
      </c>
      <c r="K53" s="310">
        <f>SUM('3A. melléklet'!K53+'3B. melléklet'!K53)</f>
        <v>0</v>
      </c>
      <c r="L53" s="310">
        <f>SUM('3A. melléklet'!L53+'3B. melléklet'!L53)</f>
        <v>0</v>
      </c>
      <c r="M53" s="310">
        <f>SUM('3A. melléklet'!M53+'3B. melléklet'!M53)</f>
        <v>0</v>
      </c>
      <c r="N53" s="310">
        <v>0</v>
      </c>
    </row>
    <row r="54" spans="1:14" ht="15" customHeight="1" x14ac:dyDescent="0.25">
      <c r="A54" s="81" t="s">
        <v>639</v>
      </c>
      <c r="B54" s="148" t="s">
        <v>435</v>
      </c>
      <c r="C54" s="310">
        <f>SUM('3A. melléklet'!C54+'3B. melléklet'!C55)</f>
        <v>0</v>
      </c>
      <c r="D54" s="310">
        <f>SUM('3A. melléklet'!D54+'3B. melléklet'!D55)</f>
        <v>0</v>
      </c>
      <c r="E54" s="310">
        <f>SUM('3A. melléklet'!E54+'3B. melléklet'!E55)</f>
        <v>0</v>
      </c>
      <c r="F54" s="310">
        <f>SUM('3A. melléklet'!F54+'3B. melléklet'!F54)</f>
        <v>0</v>
      </c>
      <c r="G54" s="310">
        <f>SUM('3A. melléklet'!G54+'3B. melléklet'!G54)</f>
        <v>0</v>
      </c>
      <c r="H54" s="310">
        <f>SUM('3A. melléklet'!H54+'3B. melléklet'!H54)</f>
        <v>0</v>
      </c>
      <c r="I54" s="310">
        <f>SUM('3A. melléklet'!I54+'3B. melléklet'!I54)</f>
        <v>0</v>
      </c>
      <c r="J54" s="310">
        <f>SUM('3A. melléklet'!J54+'3B. melléklet'!J54)</f>
        <v>0</v>
      </c>
      <c r="K54" s="310">
        <f>SUM('3A. melléklet'!K54+'3B. melléklet'!K54)</f>
        <v>0</v>
      </c>
      <c r="L54" s="310">
        <f>SUM('3A. melléklet'!L54+'3B. melléklet'!L54)</f>
        <v>0</v>
      </c>
      <c r="M54" s="310">
        <f>SUM('3A. melléklet'!M54+'3B. melléklet'!M54)</f>
        <v>0</v>
      </c>
      <c r="N54" s="310">
        <v>0</v>
      </c>
    </row>
    <row r="55" spans="1:14" ht="15" customHeight="1" x14ac:dyDescent="0.25">
      <c r="A55" s="81" t="s">
        <v>640</v>
      </c>
      <c r="B55" s="148" t="s">
        <v>436</v>
      </c>
      <c r="C55" s="310">
        <f>SUM('3A. melléklet'!C55+'3B. melléklet'!C56)</f>
        <v>0</v>
      </c>
      <c r="D55" s="310">
        <f>SUM('3A. melléklet'!D55+'3B. melléklet'!D56)</f>
        <v>0</v>
      </c>
      <c r="E55" s="310">
        <f>SUM('3A. melléklet'!E55+'3B. melléklet'!E56)</f>
        <v>0</v>
      </c>
      <c r="F55" s="310">
        <f>SUM('3A. melléklet'!F55+'3B. melléklet'!F55)</f>
        <v>0</v>
      </c>
      <c r="G55" s="310">
        <f>SUM('3A. melléklet'!G55+'3B. melléklet'!G55)</f>
        <v>0</v>
      </c>
      <c r="H55" s="310">
        <f>SUM('3A. melléklet'!H55+'3B. melléklet'!H55)</f>
        <v>0</v>
      </c>
      <c r="I55" s="310">
        <f>SUM('3A. melléklet'!I55+'3B. melléklet'!I55)</f>
        <v>0</v>
      </c>
      <c r="J55" s="310">
        <f>SUM('3A. melléklet'!J55+'3B. melléklet'!J55)</f>
        <v>0</v>
      </c>
      <c r="K55" s="310">
        <f>SUM('3A. melléklet'!K55+'3B. melléklet'!K55)</f>
        <v>0</v>
      </c>
      <c r="L55" s="310">
        <f>SUM('3A. melléklet'!L55+'3B. melléklet'!L55)</f>
        <v>0</v>
      </c>
      <c r="M55" s="310">
        <f>SUM('3A. melléklet'!M55+'3B. melléklet'!M55)</f>
        <v>0</v>
      </c>
      <c r="N55" s="310">
        <v>0</v>
      </c>
    </row>
    <row r="56" spans="1:14" ht="15" customHeight="1" x14ac:dyDescent="0.25">
      <c r="A56" s="81" t="s">
        <v>641</v>
      </c>
      <c r="B56" s="148" t="s">
        <v>437</v>
      </c>
      <c r="C56" s="310">
        <f>SUM('3A. melléklet'!C56+'3B. melléklet'!C57)</f>
        <v>0</v>
      </c>
      <c r="D56" s="310">
        <f>SUM('3A. melléklet'!D56+'3B. melléklet'!D57)</f>
        <v>1775048</v>
      </c>
      <c r="E56" s="310">
        <f>SUM('3A. melléklet'!E56+'3B. melléklet'!E57)</f>
        <v>1775048</v>
      </c>
      <c r="F56" s="310">
        <f>SUM('3A. melléklet'!F56+'3B. melléklet'!F56)</f>
        <v>0</v>
      </c>
      <c r="G56" s="310">
        <f>SUM('3A. melléklet'!G56+'3B. melléklet'!G56)</f>
        <v>0</v>
      </c>
      <c r="H56" s="310">
        <f>SUM('3A. melléklet'!H56+'3B. melléklet'!H56)</f>
        <v>0</v>
      </c>
      <c r="I56" s="310">
        <f>SUM('3A. melléklet'!I56+'3B. melléklet'!I56)</f>
        <v>0</v>
      </c>
      <c r="J56" s="310">
        <f>SUM('3A. melléklet'!J56+'3B. melléklet'!J56)</f>
        <v>0</v>
      </c>
      <c r="K56" s="310">
        <f>SUM('3A. melléklet'!K56+'3B. melléklet'!K56)</f>
        <v>0</v>
      </c>
      <c r="L56" s="310">
        <f>SUM('3A. melléklet'!L56+'3B. melléklet'!L56)</f>
        <v>0</v>
      </c>
      <c r="M56" s="310">
        <f>SUM('3A. melléklet'!M56+'3B. melléklet'!M56)</f>
        <v>1775048</v>
      </c>
      <c r="N56" s="310">
        <v>1775048</v>
      </c>
    </row>
    <row r="57" spans="1:14" ht="15" customHeight="1" x14ac:dyDescent="0.25">
      <c r="A57" s="83" t="s">
        <v>676</v>
      </c>
      <c r="B57" s="150" t="s">
        <v>438</v>
      </c>
      <c r="C57" s="313">
        <f>SUM('3A. melléklet'!C57+'3B. melléklet'!C58)</f>
        <v>0</v>
      </c>
      <c r="D57" s="313">
        <f>SUM('3A. melléklet'!D57+'3B. melléklet'!D58)</f>
        <v>1775048</v>
      </c>
      <c r="E57" s="313">
        <f>SUM('3A. melléklet'!E57+'3B. melléklet'!E57)</f>
        <v>1775048</v>
      </c>
      <c r="F57" s="313">
        <f>SUM('3A. melléklet'!F57+'3B. melléklet'!F57)</f>
        <v>0</v>
      </c>
      <c r="G57" s="313">
        <f>SUM('3A. melléklet'!G57+'3B. melléklet'!G57)</f>
        <v>0</v>
      </c>
      <c r="H57" s="313">
        <f>SUM('3A. melléklet'!H57+'3B. melléklet'!H57)</f>
        <v>0</v>
      </c>
      <c r="I57" s="313">
        <f>SUM('3A. melléklet'!I57+'3B. melléklet'!I57)</f>
        <v>0</v>
      </c>
      <c r="J57" s="313">
        <f>SUM('3A. melléklet'!J57+'3B. melléklet'!J57)</f>
        <v>0</v>
      </c>
      <c r="K57" s="313">
        <f>SUM('3A. melléklet'!K57+'3B. melléklet'!K57)</f>
        <v>0</v>
      </c>
      <c r="L57" s="313">
        <f>SUM('3A. melléklet'!L57+'3B. melléklet'!L57)</f>
        <v>0</v>
      </c>
      <c r="M57" s="313">
        <f>SUM('3A. melléklet'!M57+'3B. melléklet'!M57)</f>
        <v>1775048</v>
      </c>
      <c r="N57" s="313">
        <v>1775048</v>
      </c>
    </row>
    <row r="58" spans="1:14" ht="15" customHeight="1" x14ac:dyDescent="0.25">
      <c r="A58" s="108" t="s">
        <v>658</v>
      </c>
      <c r="B58" s="148" t="s">
        <v>477</v>
      </c>
      <c r="C58" s="310">
        <f>SUM('3A. melléklet'!C58+'3B. melléklet'!C59)</f>
        <v>0</v>
      </c>
      <c r="D58" s="310">
        <f>SUM('3A. melléklet'!D58+'3B. melléklet'!D59)</f>
        <v>0</v>
      </c>
      <c r="E58" s="310">
        <f>SUM('3A. melléklet'!E58+'3B. melléklet'!E59)</f>
        <v>0</v>
      </c>
      <c r="F58" s="310">
        <f>SUM('3A. melléklet'!F58+'3B. melléklet'!F58)</f>
        <v>0</v>
      </c>
      <c r="G58" s="310">
        <f>SUM('3A. melléklet'!G58+'3B. melléklet'!G58)</f>
        <v>0</v>
      </c>
      <c r="H58" s="310">
        <f>SUM('3A. melléklet'!H58+'3B. melléklet'!H58)</f>
        <v>0</v>
      </c>
      <c r="I58" s="310">
        <f>SUM('3A. melléklet'!I58+'3B. melléklet'!I58)</f>
        <v>0</v>
      </c>
      <c r="J58" s="310">
        <f>SUM('3A. melléklet'!J58+'3B. melléklet'!J58)</f>
        <v>0</v>
      </c>
      <c r="K58" s="310">
        <f>SUM('3A. melléklet'!K58+'3B. melléklet'!K58)</f>
        <v>0</v>
      </c>
      <c r="L58" s="310">
        <f>SUM('3A. melléklet'!L58+'3B. melléklet'!L58)</f>
        <v>0</v>
      </c>
      <c r="M58" s="310">
        <f>SUM('3A. melléklet'!M58+'3B. melléklet'!M58)</f>
        <v>0</v>
      </c>
      <c r="N58" s="310">
        <v>0</v>
      </c>
    </row>
    <row r="59" spans="1:14" ht="15" customHeight="1" x14ac:dyDescent="0.25">
      <c r="A59" s="108" t="s">
        <v>659</v>
      </c>
      <c r="B59" s="148" t="s">
        <v>478</v>
      </c>
      <c r="C59" s="310">
        <f>SUM('3A. melléklet'!C59+'3B. melléklet'!C60)</f>
        <v>0</v>
      </c>
      <c r="D59" s="310">
        <f>SUM('3A. melléklet'!D59+'3B. melléklet'!D60)</f>
        <v>0</v>
      </c>
      <c r="E59" s="310">
        <f>SUM('3A. melléklet'!E59+'3B. melléklet'!E60)</f>
        <v>0</v>
      </c>
      <c r="F59" s="310">
        <f>SUM('3A. melléklet'!F59+'3B. melléklet'!F59)</f>
        <v>0</v>
      </c>
      <c r="G59" s="310">
        <f>SUM('3A. melléklet'!G59+'3B. melléklet'!G59)</f>
        <v>0</v>
      </c>
      <c r="H59" s="310">
        <f>SUM('3A. melléklet'!H59+'3B. melléklet'!H59)</f>
        <v>0</v>
      </c>
      <c r="I59" s="310">
        <f>SUM('3A. melléklet'!I59+'3B. melléklet'!I59)</f>
        <v>0</v>
      </c>
      <c r="J59" s="310">
        <f>SUM('3A. melléklet'!J59+'3B. melléklet'!J59)</f>
        <v>0</v>
      </c>
      <c r="K59" s="310">
        <f>SUM('3A. melléklet'!K59+'3B. melléklet'!K59)</f>
        <v>0</v>
      </c>
      <c r="L59" s="310">
        <f>SUM('3A. melléklet'!L59+'3B. melléklet'!L59)</f>
        <v>0</v>
      </c>
      <c r="M59" s="310">
        <f>SUM('3A. melléklet'!M59+'3B. melléklet'!M59)</f>
        <v>0</v>
      </c>
      <c r="N59" s="310">
        <v>0</v>
      </c>
    </row>
    <row r="60" spans="1:14" ht="15" customHeight="1" x14ac:dyDescent="0.25">
      <c r="A60" s="108" t="s">
        <v>479</v>
      </c>
      <c r="B60" s="148" t="s">
        <v>480</v>
      </c>
      <c r="C60" s="310">
        <f>SUM('3A. melléklet'!C60+'3B. melléklet'!C61)</f>
        <v>0</v>
      </c>
      <c r="D60" s="310">
        <f>SUM('3A. melléklet'!D60+'3B. melléklet'!D61)</f>
        <v>0</v>
      </c>
      <c r="E60" s="310">
        <f>SUM('3A. melléklet'!E60+'3B. melléklet'!E61)</f>
        <v>0</v>
      </c>
      <c r="F60" s="310">
        <f>SUM('3A. melléklet'!F60+'3B. melléklet'!F60)</f>
        <v>0</v>
      </c>
      <c r="G60" s="310">
        <f>SUM('3A. melléklet'!G60+'3B. melléklet'!G60)</f>
        <v>0</v>
      </c>
      <c r="H60" s="310">
        <f>SUM('3A. melléklet'!H60+'3B. melléklet'!H60)</f>
        <v>0</v>
      </c>
      <c r="I60" s="310">
        <f>SUM('3A. melléklet'!I60+'3B. melléklet'!I60)</f>
        <v>0</v>
      </c>
      <c r="J60" s="310">
        <f>SUM('3A. melléklet'!J60+'3B. melléklet'!J60)</f>
        <v>0</v>
      </c>
      <c r="K60" s="310">
        <f>SUM('3A. melléklet'!K60+'3B. melléklet'!K60)</f>
        <v>0</v>
      </c>
      <c r="L60" s="310">
        <f>SUM('3A. melléklet'!L60+'3B. melléklet'!L60)</f>
        <v>0</v>
      </c>
      <c r="M60" s="310">
        <f>SUM('3A. melléklet'!M60+'3B. melléklet'!M60)</f>
        <v>0</v>
      </c>
      <c r="N60" s="310">
        <v>0</v>
      </c>
    </row>
    <row r="61" spans="1:14" ht="15" customHeight="1" x14ac:dyDescent="0.25">
      <c r="A61" s="108" t="s">
        <v>660</v>
      </c>
      <c r="B61" s="148" t="s">
        <v>481</v>
      </c>
      <c r="C61" s="310">
        <f>SUM('3A. melléklet'!C61+'3B. melléklet'!C62)</f>
        <v>0</v>
      </c>
      <c r="D61" s="310">
        <f>SUM('3A. melléklet'!D61+'3B. melléklet'!D62)</f>
        <v>0</v>
      </c>
      <c r="E61" s="310">
        <f>SUM('3A. melléklet'!E61+'3B. melléklet'!E62)</f>
        <v>0</v>
      </c>
      <c r="F61" s="310">
        <f>SUM('3A. melléklet'!F61+'3B. melléklet'!F61)</f>
        <v>0</v>
      </c>
      <c r="G61" s="310">
        <f>SUM('3A. melléklet'!G61+'3B. melléklet'!G61)</f>
        <v>0</v>
      </c>
      <c r="H61" s="310">
        <f>SUM('3A. melléklet'!H61+'3B. melléklet'!H61)</f>
        <v>0</v>
      </c>
      <c r="I61" s="310">
        <f>SUM('3A. melléklet'!I61+'3B. melléklet'!I61)</f>
        <v>0</v>
      </c>
      <c r="J61" s="310">
        <f>SUM('3A. melléklet'!J61+'3B. melléklet'!J61)</f>
        <v>0</v>
      </c>
      <c r="K61" s="310">
        <f>SUM('3A. melléklet'!K61+'3B. melléklet'!K61)</f>
        <v>0</v>
      </c>
      <c r="L61" s="310">
        <f>SUM('3A. melléklet'!L61+'3B. melléklet'!L61)</f>
        <v>0</v>
      </c>
      <c r="M61" s="310">
        <f>SUM('3A. melléklet'!M61+'3B. melléklet'!M61)</f>
        <v>0</v>
      </c>
      <c r="N61" s="310">
        <v>0</v>
      </c>
    </row>
    <row r="62" spans="1:14" ht="15" customHeight="1" x14ac:dyDescent="0.25">
      <c r="A62" s="108" t="s">
        <v>482</v>
      </c>
      <c r="B62" s="148" t="s">
        <v>483</v>
      </c>
      <c r="C62" s="310">
        <f>SUM('3A. melléklet'!C62+'3B. melléklet'!C63)</f>
        <v>0</v>
      </c>
      <c r="D62" s="310">
        <f>SUM('3A. melléklet'!D62+'3B. melléklet'!D63)</f>
        <v>0</v>
      </c>
      <c r="E62" s="310">
        <f>SUM('3A. melléklet'!E62+'3B. melléklet'!E63)</f>
        <v>0</v>
      </c>
      <c r="F62" s="310">
        <f>SUM('3A. melléklet'!F62+'3B. melléklet'!F62)</f>
        <v>0</v>
      </c>
      <c r="G62" s="310">
        <f>SUM('3A. melléklet'!G62+'3B. melléklet'!G62)</f>
        <v>0</v>
      </c>
      <c r="H62" s="310">
        <f>SUM('3A. melléklet'!H62+'3B. melléklet'!H62)</f>
        <v>0</v>
      </c>
      <c r="I62" s="310">
        <f>SUM('3A. melléklet'!I62+'3B. melléklet'!I62)</f>
        <v>0</v>
      </c>
      <c r="J62" s="310">
        <f>SUM('3A. melléklet'!J62+'3B. melléklet'!J62)</f>
        <v>0</v>
      </c>
      <c r="K62" s="310">
        <f>SUM('3A. melléklet'!K62+'3B. melléklet'!K62)</f>
        <v>0</v>
      </c>
      <c r="L62" s="310">
        <f>SUM('3A. melléklet'!L62+'3B. melléklet'!L62)</f>
        <v>0</v>
      </c>
      <c r="M62" s="310">
        <f>SUM('3A. melléklet'!M62+'3B. melléklet'!M62)</f>
        <v>0</v>
      </c>
      <c r="N62" s="310">
        <v>0</v>
      </c>
    </row>
    <row r="63" spans="1:14" ht="15" customHeight="1" x14ac:dyDescent="0.25">
      <c r="A63" s="83" t="s">
        <v>681</v>
      </c>
      <c r="B63" s="150" t="s">
        <v>484</v>
      </c>
      <c r="C63" s="310">
        <f>SUM('3A. melléklet'!C63+'3B. melléklet'!C64)</f>
        <v>0</v>
      </c>
      <c r="D63" s="310">
        <f>SUM('3A. melléklet'!D63+'3B. melléklet'!D64)</f>
        <v>0</v>
      </c>
      <c r="E63" s="310">
        <f>SUM('3A. melléklet'!E63+'3B. melléklet'!E64)</f>
        <v>0</v>
      </c>
      <c r="F63" s="313">
        <f>SUM('3A. melléklet'!F63+'3B. melléklet'!F63)</f>
        <v>0</v>
      </c>
      <c r="G63" s="313">
        <f>SUM('3A. melléklet'!G63+'3B. melléklet'!G63)</f>
        <v>0</v>
      </c>
      <c r="H63" s="313">
        <f>SUM('3A. melléklet'!H63+'3B. melléklet'!H63)</f>
        <v>0</v>
      </c>
      <c r="I63" s="313">
        <f>SUM('3A. melléklet'!I63+'3B. melléklet'!I63)</f>
        <v>0</v>
      </c>
      <c r="J63" s="313">
        <f>SUM('3A. melléklet'!J63+'3B. melléklet'!J63)</f>
        <v>0</v>
      </c>
      <c r="K63" s="313">
        <f>SUM('3A. melléklet'!K63+'3B. melléklet'!K63)</f>
        <v>0</v>
      </c>
      <c r="L63" s="313">
        <f>SUM('3A. melléklet'!L63+'3B. melléklet'!L63)</f>
        <v>0</v>
      </c>
      <c r="M63" s="313">
        <f>SUM('3A. melléklet'!M63+'3B. melléklet'!M63)</f>
        <v>0</v>
      </c>
      <c r="N63" s="313">
        <v>0</v>
      </c>
    </row>
    <row r="64" spans="1:14" ht="15" customHeight="1" x14ac:dyDescent="0.25">
      <c r="A64" s="108" t="s">
        <v>490</v>
      </c>
      <c r="B64" s="148" t="s">
        <v>491</v>
      </c>
      <c r="C64" s="310">
        <f>SUM('3A. melléklet'!C64+'3B. melléklet'!C65)</f>
        <v>0</v>
      </c>
      <c r="D64" s="310">
        <f>SUM('3A. melléklet'!D64+'3B. melléklet'!D65)</f>
        <v>0</v>
      </c>
      <c r="E64" s="310">
        <f>SUM('3A. melléklet'!E64+'3B. melléklet'!E65)</f>
        <v>0</v>
      </c>
      <c r="F64" s="310">
        <f>SUM('3A. melléklet'!F64+'3B. melléklet'!F64)</f>
        <v>0</v>
      </c>
      <c r="G64" s="310">
        <f>SUM('3A. melléklet'!G64+'3B. melléklet'!G64)</f>
        <v>0</v>
      </c>
      <c r="H64" s="310">
        <f>SUM('3A. melléklet'!H64+'3B. melléklet'!H64)</f>
        <v>0</v>
      </c>
      <c r="I64" s="310">
        <f>SUM('3A. melléklet'!I64+'3B. melléklet'!I64)</f>
        <v>0</v>
      </c>
      <c r="J64" s="310">
        <f>SUM('3A. melléklet'!J64+'3B. melléklet'!J64)</f>
        <v>0</v>
      </c>
      <c r="K64" s="310">
        <f>SUM('3A. melléklet'!K64+'3B. melléklet'!K64)</f>
        <v>0</v>
      </c>
      <c r="L64" s="310">
        <f>SUM('3A. melléklet'!L64+'3B. melléklet'!L64)</f>
        <v>0</v>
      </c>
      <c r="M64" s="310">
        <f>SUM('3A. melléklet'!M64+'3B. melléklet'!M64)</f>
        <v>0</v>
      </c>
      <c r="N64" s="310">
        <v>0</v>
      </c>
    </row>
    <row r="65" spans="1:14" ht="15" customHeight="1" x14ac:dyDescent="0.25">
      <c r="A65" s="81" t="s">
        <v>663</v>
      </c>
      <c r="B65" s="148" t="s">
        <v>492</v>
      </c>
      <c r="C65" s="310">
        <f>SUM('3A. melléklet'!C65+'3B. melléklet'!C66)</f>
        <v>0</v>
      </c>
      <c r="D65" s="310">
        <f>SUM('3A. melléklet'!D65+'3B. melléklet'!D66)</f>
        <v>0</v>
      </c>
      <c r="E65" s="310">
        <f>SUM('3A. melléklet'!E65+'3B. melléklet'!E66)</f>
        <v>0</v>
      </c>
      <c r="F65" s="310">
        <f>SUM('3A. melléklet'!F65+'3B. melléklet'!F65)</f>
        <v>0</v>
      </c>
      <c r="G65" s="310">
        <f>SUM('3A. melléklet'!G65+'3B. melléklet'!G65)</f>
        <v>0</v>
      </c>
      <c r="H65" s="310">
        <f>SUM('3A. melléklet'!H65+'3B. melléklet'!H65)</f>
        <v>0</v>
      </c>
      <c r="I65" s="310">
        <f>SUM('3A. melléklet'!I65+'3B. melléklet'!I65)</f>
        <v>0</v>
      </c>
      <c r="J65" s="310">
        <f>SUM('3A. melléklet'!J65+'3B. melléklet'!J65)</f>
        <v>0</v>
      </c>
      <c r="K65" s="310">
        <f>SUM('3A. melléklet'!K65+'3B. melléklet'!K65)</f>
        <v>0</v>
      </c>
      <c r="L65" s="310">
        <f>SUM('3A. melléklet'!L65+'3B. melléklet'!L65)</f>
        <v>0</v>
      </c>
      <c r="M65" s="310">
        <f>SUM('3A. melléklet'!M65+'3B. melléklet'!M65)</f>
        <v>0</v>
      </c>
      <c r="N65" s="310">
        <v>0</v>
      </c>
    </row>
    <row r="66" spans="1:14" ht="15" customHeight="1" x14ac:dyDescent="0.25">
      <c r="A66" s="108" t="s">
        <v>664</v>
      </c>
      <c r="B66" s="148" t="s">
        <v>493</v>
      </c>
      <c r="C66" s="310">
        <f>SUM('3A. melléklet'!C66+'3B. melléklet'!C67)</f>
        <v>0</v>
      </c>
      <c r="D66" s="310">
        <f>SUM('3A. melléklet'!D66+'3B. melléklet'!D67)</f>
        <v>0</v>
      </c>
      <c r="E66" s="310">
        <f>SUM('3A. melléklet'!E66+'3B. melléklet'!E67)</f>
        <v>0</v>
      </c>
      <c r="F66" s="310">
        <f>SUM('3A. melléklet'!F66+'3B. melléklet'!F66)</f>
        <v>0</v>
      </c>
      <c r="G66" s="310">
        <f>SUM('3A. melléklet'!G66+'3B. melléklet'!G66)</f>
        <v>0</v>
      </c>
      <c r="H66" s="310">
        <f>SUM('3A. melléklet'!H66+'3B. melléklet'!H66)</f>
        <v>0</v>
      </c>
      <c r="I66" s="310">
        <f>SUM('3A. melléklet'!I66+'3B. melléklet'!I66)</f>
        <v>0</v>
      </c>
      <c r="J66" s="310">
        <f>SUM('3A. melléklet'!J66+'3B. melléklet'!J66)</f>
        <v>0</v>
      </c>
      <c r="K66" s="310">
        <f>SUM('3A. melléklet'!K66+'3B. melléklet'!K66)</f>
        <v>0</v>
      </c>
      <c r="L66" s="310">
        <f>SUM('3A. melléklet'!L66+'3B. melléklet'!L66)</f>
        <v>0</v>
      </c>
      <c r="M66" s="310">
        <f>SUM('3A. melléklet'!M66+'3B. melléklet'!M66)</f>
        <v>0</v>
      </c>
      <c r="N66" s="310">
        <v>0</v>
      </c>
    </row>
    <row r="67" spans="1:14" ht="15" customHeight="1" x14ac:dyDescent="0.25">
      <c r="A67" s="83" t="s">
        <v>684</v>
      </c>
      <c r="B67" s="150" t="s">
        <v>494</v>
      </c>
      <c r="C67" s="310">
        <f>SUM('3A. melléklet'!C67+'3B. melléklet'!C68)</f>
        <v>0</v>
      </c>
      <c r="D67" s="310">
        <f>SUM('3A. melléklet'!D67+'3B. melléklet'!D68)</f>
        <v>0</v>
      </c>
      <c r="E67" s="310">
        <f>SUM('3A. melléklet'!E67+'3B. melléklet'!E68)</f>
        <v>0</v>
      </c>
      <c r="F67" s="313">
        <f>SUM('3A. melléklet'!F67+'3B. melléklet'!F67)</f>
        <v>0</v>
      </c>
      <c r="G67" s="313">
        <f>SUM('3A. melléklet'!G67+'3B. melléklet'!G67)</f>
        <v>0</v>
      </c>
      <c r="H67" s="313">
        <f>SUM('3A. melléklet'!H67+'3B. melléklet'!H67)</f>
        <v>0</v>
      </c>
      <c r="I67" s="313">
        <f>SUM('3A. melléklet'!I67+'3B. melléklet'!I67)</f>
        <v>0</v>
      </c>
      <c r="J67" s="313">
        <f>SUM('3A. melléklet'!J67+'3B. melléklet'!J67)</f>
        <v>0</v>
      </c>
      <c r="K67" s="313">
        <f>SUM('3A. melléklet'!K67+'3B. melléklet'!K67)</f>
        <v>0</v>
      </c>
      <c r="L67" s="313">
        <f>SUM('3A. melléklet'!L67+'3B. melléklet'!L67)</f>
        <v>0</v>
      </c>
      <c r="M67" s="313">
        <f>SUM('3A. melléklet'!M67+'3B. melléklet'!M67)</f>
        <v>0</v>
      </c>
      <c r="N67" s="313">
        <v>0</v>
      </c>
    </row>
    <row r="68" spans="1:14" ht="15" customHeight="1" x14ac:dyDescent="0.25">
      <c r="A68" s="142" t="s">
        <v>10</v>
      </c>
      <c r="B68" s="151"/>
      <c r="C68" s="369">
        <f>SUM('3A. melléklet'!C68+'3B. melléklet'!C69)</f>
        <v>0</v>
      </c>
      <c r="D68" s="369">
        <f>SUM('3A. melléklet'!D68+'3B. melléklet'!D69)</f>
        <v>1775048</v>
      </c>
      <c r="E68" s="369">
        <f>SUM('3A. melléklet'!E68+'3B. melléklet'!E68)</f>
        <v>1775048</v>
      </c>
      <c r="F68" s="369">
        <f>SUM('3A. melléklet'!F68+'3B. melléklet'!F68)</f>
        <v>0</v>
      </c>
      <c r="G68" s="369">
        <f>SUM('3A. melléklet'!G68+'3B. melléklet'!G68)</f>
        <v>0</v>
      </c>
      <c r="H68" s="369">
        <f>SUM('3A. melléklet'!H68+'3B. melléklet'!H68)</f>
        <v>0</v>
      </c>
      <c r="I68" s="369">
        <f>SUM('3A. melléklet'!I68+'3B. melléklet'!I68)</f>
        <v>0</v>
      </c>
      <c r="J68" s="369">
        <f>SUM('3A. melléklet'!J68+'3B. melléklet'!J68)</f>
        <v>0</v>
      </c>
      <c r="K68" s="369">
        <f>SUM('3A. melléklet'!K68+'3B. melléklet'!K68)</f>
        <v>0</v>
      </c>
      <c r="L68" s="369">
        <f>SUM('3A. melléklet'!L68+'3B. melléklet'!L68)</f>
        <v>0</v>
      </c>
      <c r="M68" s="369">
        <f>SUM('3A. melléklet'!M68+'3B. melléklet'!M68)</f>
        <v>1775048</v>
      </c>
      <c r="N68" s="369">
        <v>1775048</v>
      </c>
    </row>
    <row r="69" spans="1:14" ht="15.75" x14ac:dyDescent="0.25">
      <c r="A69" s="143" t="s">
        <v>683</v>
      </c>
      <c r="B69" s="152" t="s">
        <v>495</v>
      </c>
      <c r="C69" s="324">
        <f>SUM('3A. melléklet'!C69+'3B. melléklet'!C70)</f>
        <v>53073159</v>
      </c>
      <c r="D69" s="324">
        <f>SUM('3A. melléklet'!D69+'3B. melléklet'!D70)</f>
        <v>67765817</v>
      </c>
      <c r="E69" s="324">
        <f>SUM('3A. melléklet'!E69+'3B. melléklet'!E69)</f>
        <v>67296466</v>
      </c>
      <c r="F69" s="324">
        <f>SUM('3A. melléklet'!F69+'3B. melléklet'!F69)</f>
        <v>0</v>
      </c>
      <c r="G69" s="324">
        <f>SUM('3A. melléklet'!G69+'3B. melléklet'!G69)</f>
        <v>0</v>
      </c>
      <c r="H69" s="324">
        <f>SUM('3A. melléklet'!H69+'3B. melléklet'!H69)</f>
        <v>0</v>
      </c>
      <c r="I69" s="324">
        <f>SUM('3A. melléklet'!I69+'3B. melléklet'!I69)</f>
        <v>0</v>
      </c>
      <c r="J69" s="324">
        <f>SUM('3A. melléklet'!J69+'3B. melléklet'!J69)</f>
        <v>0</v>
      </c>
      <c r="K69" s="324">
        <f>SUM('3A. melléklet'!K69+'3B. melléklet'!K69)</f>
        <v>0</v>
      </c>
      <c r="L69" s="324">
        <f>SUM('3A. melléklet'!L69+'3B. melléklet'!L69)</f>
        <v>53073159</v>
      </c>
      <c r="M69" s="324">
        <f>SUM('3A. melléklet'!M69+'3B. melléklet'!M69)</f>
        <v>67765817</v>
      </c>
      <c r="N69" s="324">
        <v>67296466</v>
      </c>
    </row>
    <row r="70" spans="1:14" ht="15.75" x14ac:dyDescent="0.25">
      <c r="A70" s="144" t="s">
        <v>41</v>
      </c>
      <c r="B70" s="153"/>
      <c r="C70" s="330">
        <f>SUM('3A. melléklet'!C70+'3B. melléklet'!C71)</f>
        <v>-7137929</v>
      </c>
      <c r="D70" s="330">
        <f>SUM('3A. melléklet'!D70+'3B. melléklet'!D71)</f>
        <v>4475583</v>
      </c>
      <c r="E70" s="330">
        <f>SUM('3A. melléklet'!E70+'3B. melléklet'!E71)</f>
        <v>20551963</v>
      </c>
      <c r="F70" s="330">
        <f>SUM('3A. melléklet'!F70+'3B. melléklet'!F71)</f>
        <v>0</v>
      </c>
      <c r="G70" s="330">
        <f>SUM('3A. melléklet'!G70+'3B. melléklet'!G71)</f>
        <v>0</v>
      </c>
      <c r="H70" s="330">
        <f>SUM('3A. melléklet'!H70+'3B. melléklet'!H71)</f>
        <v>0</v>
      </c>
      <c r="I70" s="330">
        <f>SUM('3A. melléklet'!I70+'3B. melléklet'!I71)</f>
        <v>0</v>
      </c>
      <c r="J70" s="330">
        <f>SUM('3A. melléklet'!J70+'3B. melléklet'!J71)</f>
        <v>0</v>
      </c>
      <c r="K70" s="330">
        <f>SUM('3A. melléklet'!K70+'3B. melléklet'!K71)</f>
        <v>0</v>
      </c>
      <c r="L70" s="330">
        <f>SUM('3A. melléklet'!L70+'3B. melléklet'!L71)</f>
        <v>-7137929</v>
      </c>
      <c r="M70" s="330">
        <f>SUM('3A. melléklet'!M70+'3B. melléklet'!M71)</f>
        <v>4475583</v>
      </c>
      <c r="N70" s="330">
        <v>20551963</v>
      </c>
    </row>
    <row r="71" spans="1:14" ht="15.75" x14ac:dyDescent="0.25">
      <c r="A71" s="144" t="s">
        <v>42</v>
      </c>
      <c r="B71" s="153"/>
      <c r="C71" s="330">
        <f>SUM('3A. melléklet'!C71+'3B. melléklet'!C72)</f>
        <v>-4286000</v>
      </c>
      <c r="D71" s="330">
        <f>SUM('3A. melléklet'!D71+'3B. melléklet'!D72)</f>
        <v>-12976745</v>
      </c>
      <c r="E71" s="330">
        <f>SUM('3A. melléklet'!E71+'3B. melléklet'!E72)</f>
        <v>-12976745</v>
      </c>
      <c r="F71" s="330">
        <f>SUM('3A. melléklet'!F71+'3B. melléklet'!F72)</f>
        <v>0</v>
      </c>
      <c r="G71" s="330">
        <f>SUM('3A. melléklet'!G71+'3B. melléklet'!G72)</f>
        <v>0</v>
      </c>
      <c r="H71" s="330">
        <f>SUM('3A. melléklet'!H71+'3B. melléklet'!H72)</f>
        <v>0</v>
      </c>
      <c r="I71" s="330">
        <f>SUM('3A. melléklet'!I71+'3B. melléklet'!I72)</f>
        <v>0</v>
      </c>
      <c r="J71" s="330">
        <f>SUM('3A. melléklet'!J71+'3B. melléklet'!J72)</f>
        <v>0</v>
      </c>
      <c r="K71" s="330">
        <f>SUM('3A. melléklet'!K71+'3B. melléklet'!K72)</f>
        <v>0</v>
      </c>
      <c r="L71" s="330">
        <f>SUM('3A. melléklet'!L71+'3B. melléklet'!L72)</f>
        <v>-4286000</v>
      </c>
      <c r="M71" s="330">
        <f>SUM('3A. melléklet'!M71+'3B. melléklet'!M72)</f>
        <v>-12976745</v>
      </c>
      <c r="N71" s="330">
        <v>-12976745</v>
      </c>
    </row>
    <row r="72" spans="1:14" x14ac:dyDescent="0.25">
      <c r="A72" s="110" t="s">
        <v>665</v>
      </c>
      <c r="B72" s="136" t="s">
        <v>496</v>
      </c>
      <c r="C72" s="310">
        <f>SUM('3A. melléklet'!C72+'3B. melléklet'!C73)</f>
        <v>0</v>
      </c>
      <c r="D72" s="310">
        <f>SUM('3A. melléklet'!D72+'3B. melléklet'!D73)</f>
        <v>0</v>
      </c>
      <c r="E72" s="310">
        <f>SUM('3A. melléklet'!E72+'3B. melléklet'!E73)</f>
        <v>0</v>
      </c>
      <c r="F72" s="331"/>
      <c r="G72" s="331"/>
      <c r="H72" s="332"/>
      <c r="I72" s="333"/>
      <c r="J72" s="331"/>
      <c r="K72" s="334"/>
      <c r="L72" s="335"/>
      <c r="M72" s="311"/>
      <c r="N72" s="312">
        <v>0</v>
      </c>
    </row>
    <row r="73" spans="1:14" x14ac:dyDescent="0.25">
      <c r="A73" s="108" t="s">
        <v>497</v>
      </c>
      <c r="B73" s="136" t="s">
        <v>498</v>
      </c>
      <c r="C73" s="310">
        <f>SUM('3A. melléklet'!C73+'3B. melléklet'!C74)</f>
        <v>0</v>
      </c>
      <c r="D73" s="310">
        <f>SUM('3A. melléklet'!D73+'3B. melléklet'!D74)</f>
        <v>0</v>
      </c>
      <c r="E73" s="310">
        <f>SUM('3A. melléklet'!E73+'3B. melléklet'!E74)</f>
        <v>0</v>
      </c>
      <c r="F73" s="331"/>
      <c r="G73" s="331"/>
      <c r="H73" s="332"/>
      <c r="I73" s="333"/>
      <c r="J73" s="331"/>
      <c r="K73" s="334"/>
      <c r="L73" s="335"/>
      <c r="M73" s="311"/>
      <c r="N73" s="312">
        <v>0</v>
      </c>
    </row>
    <row r="74" spans="1:14" x14ac:dyDescent="0.25">
      <c r="A74" s="110" t="s">
        <v>666</v>
      </c>
      <c r="B74" s="136" t="s">
        <v>499</v>
      </c>
      <c r="C74" s="310">
        <f>SUM('3A. melléklet'!C74+'3B. melléklet'!C75)</f>
        <v>0</v>
      </c>
      <c r="D74" s="310">
        <f>SUM('3A. melléklet'!D74+'3B. melléklet'!D75)</f>
        <v>0</v>
      </c>
      <c r="E74" s="310">
        <f>SUM('3A. melléklet'!E74+'3B. melléklet'!E75)</f>
        <v>0</v>
      </c>
      <c r="F74" s="331"/>
      <c r="G74" s="331"/>
      <c r="H74" s="332"/>
      <c r="I74" s="333"/>
      <c r="J74" s="331"/>
      <c r="K74" s="334"/>
      <c r="L74" s="335"/>
      <c r="M74" s="311"/>
      <c r="N74" s="312">
        <v>0</v>
      </c>
    </row>
    <row r="75" spans="1:14" x14ac:dyDescent="0.25">
      <c r="A75" s="109" t="s">
        <v>685</v>
      </c>
      <c r="B75" s="137" t="s">
        <v>500</v>
      </c>
      <c r="C75" s="313">
        <f>SUM('3A. melléklet'!C75+'3B. melléklet'!C76)</f>
        <v>0</v>
      </c>
      <c r="D75" s="313">
        <f>SUM('3A. melléklet'!D75+'3B. melléklet'!D76)</f>
        <v>0</v>
      </c>
      <c r="E75" s="313">
        <f>SUM('3A. melléklet'!E75+'3B. melléklet'!E76)</f>
        <v>0</v>
      </c>
      <c r="F75" s="364"/>
      <c r="G75" s="364"/>
      <c r="H75" s="365"/>
      <c r="I75" s="366"/>
      <c r="J75" s="364"/>
      <c r="K75" s="367"/>
      <c r="L75" s="368"/>
      <c r="M75" s="314"/>
      <c r="N75" s="315">
        <v>0</v>
      </c>
    </row>
    <row r="76" spans="1:14" x14ac:dyDescent="0.25">
      <c r="A76" s="108" t="s">
        <v>667</v>
      </c>
      <c r="B76" s="136" t="s">
        <v>501</v>
      </c>
      <c r="C76" s="310">
        <f>SUM('3A. melléklet'!C76+'3B. melléklet'!C77)</f>
        <v>0</v>
      </c>
      <c r="D76" s="310">
        <f>SUM('3A. melléklet'!D76+'3B. melléklet'!D77)</f>
        <v>0</v>
      </c>
      <c r="E76" s="310">
        <f>SUM('3A. melléklet'!E76+'3B. melléklet'!E77)</f>
        <v>0</v>
      </c>
      <c r="F76" s="331"/>
      <c r="G76" s="331"/>
      <c r="H76" s="332"/>
      <c r="I76" s="333"/>
      <c r="J76" s="331"/>
      <c r="K76" s="334"/>
      <c r="L76" s="335"/>
      <c r="M76" s="311"/>
      <c r="N76" s="312">
        <v>0</v>
      </c>
    </row>
    <row r="77" spans="1:14" x14ac:dyDescent="0.25">
      <c r="A77" s="110" t="s">
        <v>502</v>
      </c>
      <c r="B77" s="136" t="s">
        <v>503</v>
      </c>
      <c r="C77" s="310">
        <f>SUM('3A. melléklet'!C77+'3B. melléklet'!C78)</f>
        <v>0</v>
      </c>
      <c r="D77" s="310">
        <f>SUM('3A. melléklet'!D77+'3B. melléklet'!D78)</f>
        <v>0</v>
      </c>
      <c r="E77" s="310">
        <f>SUM('3A. melléklet'!E77+'3B. melléklet'!E78)</f>
        <v>0</v>
      </c>
      <c r="F77" s="331"/>
      <c r="G77" s="331"/>
      <c r="H77" s="332"/>
      <c r="I77" s="333"/>
      <c r="J77" s="331"/>
      <c r="K77" s="334"/>
      <c r="L77" s="335"/>
      <c r="M77" s="311"/>
      <c r="N77" s="312">
        <v>0</v>
      </c>
    </row>
    <row r="78" spans="1:14" x14ac:dyDescent="0.25">
      <c r="A78" s="108" t="s">
        <v>668</v>
      </c>
      <c r="B78" s="136" t="s">
        <v>504</v>
      </c>
      <c r="C78" s="310">
        <f>SUM('3A. melléklet'!C78+'3B. melléklet'!C79)</f>
        <v>0</v>
      </c>
      <c r="D78" s="310">
        <f>SUM('3A. melléklet'!D78+'3B. melléklet'!D79)</f>
        <v>0</v>
      </c>
      <c r="E78" s="310">
        <f>SUM('3A. melléklet'!E78+'3B. melléklet'!E79)</f>
        <v>0</v>
      </c>
      <c r="F78" s="331"/>
      <c r="G78" s="331"/>
      <c r="H78" s="332"/>
      <c r="I78" s="333"/>
      <c r="J78" s="331"/>
      <c r="K78" s="334"/>
      <c r="L78" s="335"/>
      <c r="M78" s="311"/>
      <c r="N78" s="312">
        <v>0</v>
      </c>
    </row>
    <row r="79" spans="1:14" x14ac:dyDescent="0.25">
      <c r="A79" s="110" t="s">
        <v>505</v>
      </c>
      <c r="B79" s="136" t="s">
        <v>506</v>
      </c>
      <c r="C79" s="310">
        <f>SUM('3A. melléklet'!C79+'3B. melléklet'!C80)</f>
        <v>0</v>
      </c>
      <c r="D79" s="310">
        <f>SUM('3A. melléklet'!D79+'3B. melléklet'!D80)</f>
        <v>0</v>
      </c>
      <c r="E79" s="310">
        <f>SUM('3A. melléklet'!E79+'3B. melléklet'!E80)</f>
        <v>0</v>
      </c>
      <c r="F79" s="331"/>
      <c r="G79" s="331"/>
      <c r="H79" s="332"/>
      <c r="I79" s="333"/>
      <c r="J79" s="331"/>
      <c r="K79" s="334"/>
      <c r="L79" s="335"/>
      <c r="M79" s="311"/>
      <c r="N79" s="312">
        <v>0</v>
      </c>
    </row>
    <row r="80" spans="1:14" x14ac:dyDescent="0.25">
      <c r="A80" s="111" t="s">
        <v>686</v>
      </c>
      <c r="B80" s="137" t="s">
        <v>507</v>
      </c>
      <c r="C80" s="313">
        <f>SUM('3A. melléklet'!C80+'3B. melléklet'!C80)</f>
        <v>0</v>
      </c>
      <c r="D80" s="313">
        <v>0</v>
      </c>
      <c r="E80" s="313">
        <v>0</v>
      </c>
      <c r="F80" s="364"/>
      <c r="G80" s="364"/>
      <c r="H80" s="365"/>
      <c r="I80" s="366"/>
      <c r="J80" s="364"/>
      <c r="K80" s="367"/>
      <c r="L80" s="368"/>
      <c r="M80" s="314"/>
      <c r="N80" s="315">
        <v>0</v>
      </c>
    </row>
    <row r="81" spans="1:14" x14ac:dyDescent="0.25">
      <c r="A81" s="81" t="s">
        <v>39</v>
      </c>
      <c r="B81" s="136" t="s">
        <v>508</v>
      </c>
      <c r="C81" s="476">
        <f>SUM('3A. melléklet'!C81+'3B. melléklet'!C81)</f>
        <v>31967962</v>
      </c>
      <c r="D81" s="476">
        <f>SUM('3A. melléklet'!D81+'3B. melléklet'!D81)</f>
        <v>29045136</v>
      </c>
      <c r="E81" s="476">
        <f>SUM('3A. melléklet'!E81+'3B. melléklet'!E81)</f>
        <v>29045136</v>
      </c>
      <c r="F81" s="331"/>
      <c r="G81" s="331"/>
      <c r="H81" s="332"/>
      <c r="I81" s="333"/>
      <c r="J81" s="331"/>
      <c r="K81" s="334"/>
      <c r="L81" s="335">
        <f>SUM(C81+F81+I81)</f>
        <v>31967962</v>
      </c>
      <c r="M81" s="335">
        <f t="shared" ref="M81" si="0">SUM(D81+G81+J81)</f>
        <v>29045136</v>
      </c>
      <c r="N81" s="335">
        <v>29045136</v>
      </c>
    </row>
    <row r="82" spans="1:14" x14ac:dyDescent="0.25">
      <c r="A82" s="81" t="s">
        <v>40</v>
      </c>
      <c r="B82" s="136" t="s">
        <v>508</v>
      </c>
      <c r="C82" s="310">
        <f>SUM('3A. melléklet'!C82)</f>
        <v>0</v>
      </c>
      <c r="D82" s="310">
        <f>SUM('3A. melléklet'!D82)</f>
        <v>0</v>
      </c>
      <c r="E82" s="310">
        <f>SUM('3A. melléklet'!E82)</f>
        <v>0</v>
      </c>
      <c r="F82" s="331"/>
      <c r="G82" s="331"/>
      <c r="H82" s="332"/>
      <c r="I82" s="333"/>
      <c r="J82" s="331"/>
      <c r="K82" s="334"/>
      <c r="L82" s="335">
        <f t="shared" ref="L82:L85" si="1">SUM(C82+F82+I82)</f>
        <v>0</v>
      </c>
      <c r="M82" s="335">
        <f t="shared" ref="M82:M85" si="2">SUM(D82+G82+J82)</f>
        <v>0</v>
      </c>
      <c r="N82" s="335">
        <v>0</v>
      </c>
    </row>
    <row r="83" spans="1:14" x14ac:dyDescent="0.25">
      <c r="A83" s="81" t="s">
        <v>37</v>
      </c>
      <c r="B83" s="136" t="s">
        <v>509</v>
      </c>
      <c r="C83" s="310">
        <f>SUM('3A. melléklet'!C83)</f>
        <v>0</v>
      </c>
      <c r="D83" s="310">
        <f>SUM('3A. melléklet'!D83)</f>
        <v>0</v>
      </c>
      <c r="E83" s="310">
        <f>SUM('3A. melléklet'!E83)</f>
        <v>0</v>
      </c>
      <c r="F83" s="331"/>
      <c r="G83" s="331"/>
      <c r="H83" s="332"/>
      <c r="I83" s="333"/>
      <c r="J83" s="331"/>
      <c r="K83" s="334"/>
      <c r="L83" s="335">
        <f t="shared" si="1"/>
        <v>0</v>
      </c>
      <c r="M83" s="335">
        <f t="shared" si="2"/>
        <v>0</v>
      </c>
      <c r="N83" s="335">
        <v>0</v>
      </c>
    </row>
    <row r="84" spans="1:14" x14ac:dyDescent="0.25">
      <c r="A84" s="81" t="s">
        <v>38</v>
      </c>
      <c r="B84" s="136" t="s">
        <v>509</v>
      </c>
      <c r="C84" s="310">
        <f>SUM('3A. melléklet'!C84)</f>
        <v>0</v>
      </c>
      <c r="D84" s="310">
        <f>SUM('3A. melléklet'!D84)</f>
        <v>0</v>
      </c>
      <c r="E84" s="310">
        <f>SUM('3A. melléklet'!E84)</f>
        <v>0</v>
      </c>
      <c r="F84" s="331"/>
      <c r="G84" s="331"/>
      <c r="H84" s="332"/>
      <c r="I84" s="333"/>
      <c r="J84" s="331"/>
      <c r="K84" s="334"/>
      <c r="L84" s="335">
        <f t="shared" si="1"/>
        <v>0</v>
      </c>
      <c r="M84" s="335">
        <f t="shared" si="2"/>
        <v>0</v>
      </c>
      <c r="N84" s="335">
        <v>0</v>
      </c>
    </row>
    <row r="85" spans="1:14" x14ac:dyDescent="0.25">
      <c r="A85" s="82" t="s">
        <v>687</v>
      </c>
      <c r="B85" s="137" t="s">
        <v>510</v>
      </c>
      <c r="C85" s="475">
        <f>SUM('3A. melléklet'!C85+'3B. melléklet'!C85)</f>
        <v>31967962</v>
      </c>
      <c r="D85" s="475">
        <f>SUM('3A. melléklet'!D85+'3B. melléklet'!D85)</f>
        <v>29045136</v>
      </c>
      <c r="E85" s="475">
        <f>SUM('3A. melléklet'!E85+'3B. melléklet'!E85)</f>
        <v>29045136</v>
      </c>
      <c r="F85" s="364"/>
      <c r="G85" s="364"/>
      <c r="H85" s="365"/>
      <c r="I85" s="366"/>
      <c r="J85" s="364"/>
      <c r="K85" s="367"/>
      <c r="L85" s="368">
        <f t="shared" si="1"/>
        <v>31967962</v>
      </c>
      <c r="M85" s="368">
        <f t="shared" si="2"/>
        <v>29045136</v>
      </c>
      <c r="N85" s="368">
        <v>29045136</v>
      </c>
    </row>
    <row r="86" spans="1:14" x14ac:dyDescent="0.25">
      <c r="A86" s="110" t="s">
        <v>511</v>
      </c>
      <c r="B86" s="136" t="s">
        <v>512</v>
      </c>
      <c r="C86" s="310">
        <f>SUM('3A. melléklet'!C86)</f>
        <v>0</v>
      </c>
      <c r="D86" s="310">
        <f>SUM('3A. melléklet'!D86)</f>
        <v>0</v>
      </c>
      <c r="E86" s="310">
        <f>SUM('3A. melléklet'!E86)</f>
        <v>1678765</v>
      </c>
      <c r="F86" s="331"/>
      <c r="G86" s="331"/>
      <c r="H86" s="332"/>
      <c r="I86" s="333"/>
      <c r="J86" s="331"/>
      <c r="K86" s="334"/>
      <c r="L86" s="335">
        <f>SUM('3A. melléklet'!L86)</f>
        <v>0</v>
      </c>
      <c r="M86" s="335">
        <f>SUM('3A. melléklet'!M86)</f>
        <v>0</v>
      </c>
      <c r="N86" s="335">
        <f>SUM('3A. melléklet'!N86)</f>
        <v>1678765</v>
      </c>
    </row>
    <row r="87" spans="1:14" x14ac:dyDescent="0.25">
      <c r="A87" s="110" t="s">
        <v>513</v>
      </c>
      <c r="B87" s="136" t="s">
        <v>514</v>
      </c>
      <c r="C87" s="310">
        <f>SUM('3A. melléklet'!C87)</f>
        <v>0</v>
      </c>
      <c r="D87" s="310">
        <f>SUM('3A. melléklet'!D87)</f>
        <v>0</v>
      </c>
      <c r="E87" s="310">
        <f>SUM('3A. melléklet'!E87)</f>
        <v>0</v>
      </c>
      <c r="F87" s="331"/>
      <c r="G87" s="331"/>
      <c r="H87" s="332"/>
      <c r="I87" s="333"/>
      <c r="J87" s="331"/>
      <c r="K87" s="334"/>
      <c r="L87" s="335">
        <f>SUM('3A. melléklet'!L87)</f>
        <v>0</v>
      </c>
      <c r="M87" s="335">
        <f>SUM('3A. melléklet'!M87)</f>
        <v>0</v>
      </c>
      <c r="N87" s="335">
        <f>SUM('3A. melléklet'!N87)</f>
        <v>0</v>
      </c>
    </row>
    <row r="88" spans="1:14" x14ac:dyDescent="0.25">
      <c r="A88" s="110" t="s">
        <v>515</v>
      </c>
      <c r="B88" s="136" t="s">
        <v>516</v>
      </c>
      <c r="C88" s="310">
        <f>SUM('3A. melléklet'!C88)</f>
        <v>0</v>
      </c>
      <c r="D88" s="310">
        <f>SUM('3A. melléklet'!D88)</f>
        <v>0</v>
      </c>
      <c r="E88" s="310">
        <f>SUM('3A. melléklet'!E88)</f>
        <v>0</v>
      </c>
      <c r="F88" s="331"/>
      <c r="G88" s="331"/>
      <c r="H88" s="332"/>
      <c r="I88" s="333"/>
      <c r="J88" s="331"/>
      <c r="K88" s="334"/>
      <c r="L88" s="335">
        <f>SUM('3A. melléklet'!L88)</f>
        <v>0</v>
      </c>
      <c r="M88" s="335">
        <f>SUM('3A. melléklet'!M88)</f>
        <v>0</v>
      </c>
      <c r="N88" s="335">
        <f>SUM('3A. melléklet'!N88)</f>
        <v>0</v>
      </c>
    </row>
    <row r="89" spans="1:14" x14ac:dyDescent="0.25">
      <c r="A89" s="110" t="s">
        <v>517</v>
      </c>
      <c r="B89" s="136" t="s">
        <v>518</v>
      </c>
      <c r="C89" s="310">
        <f>SUM('3A. melléklet'!C89)</f>
        <v>0</v>
      </c>
      <c r="D89" s="310">
        <f>SUM('3A. melléklet'!D89)</f>
        <v>0</v>
      </c>
      <c r="E89" s="310">
        <f>SUM('3A. melléklet'!E89)</f>
        <v>0</v>
      </c>
      <c r="F89" s="331"/>
      <c r="G89" s="331"/>
      <c r="H89" s="332"/>
      <c r="I89" s="333"/>
      <c r="J89" s="331"/>
      <c r="K89" s="334"/>
      <c r="L89" s="335">
        <f>SUM('3A. melléklet'!L89)</f>
        <v>0</v>
      </c>
      <c r="M89" s="335">
        <f>SUM('3A. melléklet'!M89)</f>
        <v>0</v>
      </c>
      <c r="N89" s="335">
        <f>SUM('3A. melléklet'!N89)</f>
        <v>0</v>
      </c>
    </row>
    <row r="90" spans="1:14" x14ac:dyDescent="0.25">
      <c r="A90" s="108" t="s">
        <v>669</v>
      </c>
      <c r="B90" s="136" t="s">
        <v>519</v>
      </c>
      <c r="C90" s="310">
        <f>SUM('3A. melléklet'!C90)</f>
        <v>0</v>
      </c>
      <c r="D90" s="310">
        <f>SUM('3A. melléklet'!D90)</f>
        <v>0</v>
      </c>
      <c r="E90" s="310">
        <f>SUM('3A. melléklet'!E90)</f>
        <v>0</v>
      </c>
      <c r="F90" s="331"/>
      <c r="G90" s="331"/>
      <c r="H90" s="332"/>
      <c r="I90" s="333"/>
      <c r="J90" s="331"/>
      <c r="K90" s="334"/>
      <c r="L90" s="335">
        <f>SUM('3A. melléklet'!L90)</f>
        <v>0</v>
      </c>
      <c r="M90" s="335">
        <f>SUM('3A. melléklet'!M90)</f>
        <v>0</v>
      </c>
      <c r="N90" s="335">
        <f>SUM('3A. melléklet'!N90)</f>
        <v>0</v>
      </c>
    </row>
    <row r="91" spans="1:14" x14ac:dyDescent="0.25">
      <c r="A91" s="109" t="s">
        <v>688</v>
      </c>
      <c r="B91" s="137" t="s">
        <v>521</v>
      </c>
      <c r="C91" s="477">
        <v>31946250</v>
      </c>
      <c r="D91" s="475">
        <v>29023483</v>
      </c>
      <c r="E91" s="475">
        <v>30723901</v>
      </c>
      <c r="F91" s="364"/>
      <c r="G91" s="364"/>
      <c r="H91" s="365"/>
      <c r="I91" s="366"/>
      <c r="J91" s="364"/>
      <c r="K91" s="367"/>
      <c r="L91" s="477">
        <v>31946250</v>
      </c>
      <c r="M91" s="475">
        <v>29023483</v>
      </c>
      <c r="N91" s="475">
        <v>30723901</v>
      </c>
    </row>
    <row r="92" spans="1:14" x14ac:dyDescent="0.25">
      <c r="A92" s="108" t="s">
        <v>522</v>
      </c>
      <c r="B92" s="136" t="s">
        <v>523</v>
      </c>
      <c r="C92" s="310">
        <f>SUM('3A. melléklet'!C92)</f>
        <v>0</v>
      </c>
      <c r="D92" s="310">
        <f>SUM('3A. melléklet'!D92)</f>
        <v>0</v>
      </c>
      <c r="E92" s="310">
        <f>SUM('3A. melléklet'!E92)</f>
        <v>0</v>
      </c>
      <c r="F92" s="331"/>
      <c r="G92" s="331"/>
      <c r="H92" s="332"/>
      <c r="I92" s="333"/>
      <c r="J92" s="331"/>
      <c r="K92" s="334"/>
      <c r="L92" s="335">
        <f>SUM('3A. melléklet'!L92)</f>
        <v>0</v>
      </c>
      <c r="M92" s="335">
        <f>SUM('3A. melléklet'!M92)</f>
        <v>0</v>
      </c>
      <c r="N92" s="335">
        <f>SUM('3A. melléklet'!N92)</f>
        <v>0</v>
      </c>
    </row>
    <row r="93" spans="1:14" x14ac:dyDescent="0.25">
      <c r="A93" s="108" t="s">
        <v>524</v>
      </c>
      <c r="B93" s="136" t="s">
        <v>525</v>
      </c>
      <c r="C93" s="310">
        <f>SUM('3A. melléklet'!C93)</f>
        <v>0</v>
      </c>
      <c r="D93" s="310">
        <f>SUM('3A. melléklet'!D93)</f>
        <v>0</v>
      </c>
      <c r="E93" s="310">
        <f>SUM('3A. melléklet'!E93)</f>
        <v>0</v>
      </c>
      <c r="F93" s="331"/>
      <c r="G93" s="331"/>
      <c r="H93" s="332"/>
      <c r="I93" s="333"/>
      <c r="J93" s="331"/>
      <c r="K93" s="334"/>
      <c r="L93" s="335">
        <f>SUM('3A. melléklet'!L93)</f>
        <v>0</v>
      </c>
      <c r="M93" s="335">
        <f>SUM('3A. melléklet'!M93)</f>
        <v>0</v>
      </c>
      <c r="N93" s="335">
        <f>SUM('3A. melléklet'!N93)</f>
        <v>0</v>
      </c>
    </row>
    <row r="94" spans="1:14" x14ac:dyDescent="0.25">
      <c r="A94" s="110" t="s">
        <v>526</v>
      </c>
      <c r="B94" s="136" t="s">
        <v>527</v>
      </c>
      <c r="C94" s="310">
        <f>SUM('3A. melléklet'!C94)</f>
        <v>0</v>
      </c>
      <c r="D94" s="310">
        <f>SUM('3A. melléklet'!D94)</f>
        <v>0</v>
      </c>
      <c r="E94" s="310">
        <f>SUM('3A. melléklet'!E94)</f>
        <v>0</v>
      </c>
      <c r="F94" s="331"/>
      <c r="G94" s="331"/>
      <c r="H94" s="332"/>
      <c r="I94" s="333"/>
      <c r="J94" s="331"/>
      <c r="K94" s="334"/>
      <c r="L94" s="335">
        <f>SUM('3A. melléklet'!L94)</f>
        <v>0</v>
      </c>
      <c r="M94" s="335">
        <f>SUM('3A. melléklet'!M94)</f>
        <v>0</v>
      </c>
      <c r="N94" s="335">
        <f>SUM('3A. melléklet'!N94)</f>
        <v>0</v>
      </c>
    </row>
    <row r="95" spans="1:14" x14ac:dyDescent="0.25">
      <c r="A95" s="110" t="s">
        <v>670</v>
      </c>
      <c r="B95" s="136" t="s">
        <v>528</v>
      </c>
      <c r="C95" s="310">
        <f>SUM('3A. melléklet'!C95)</f>
        <v>0</v>
      </c>
      <c r="D95" s="310">
        <f>SUM('3A. melléklet'!D95)</f>
        <v>0</v>
      </c>
      <c r="E95" s="310">
        <f>SUM('3A. melléklet'!E95)</f>
        <v>0</v>
      </c>
      <c r="F95" s="331"/>
      <c r="G95" s="331"/>
      <c r="H95" s="332"/>
      <c r="I95" s="333"/>
      <c r="J95" s="331"/>
      <c r="K95" s="334"/>
      <c r="L95" s="335">
        <f>SUM('3A. melléklet'!L95)</f>
        <v>0</v>
      </c>
      <c r="M95" s="335">
        <f>SUM('3A. melléklet'!M95)</f>
        <v>0</v>
      </c>
      <c r="N95" s="335">
        <f>SUM('3A. melléklet'!N95)</f>
        <v>0</v>
      </c>
    </row>
    <row r="96" spans="1:14" x14ac:dyDescent="0.25">
      <c r="A96" s="111" t="s">
        <v>689</v>
      </c>
      <c r="B96" s="137" t="s">
        <v>529</v>
      </c>
      <c r="C96" s="313">
        <f>SUM('3A. melléklet'!C96)</f>
        <v>0</v>
      </c>
      <c r="D96" s="313">
        <f>SUM('3A. melléklet'!D96)</f>
        <v>0</v>
      </c>
      <c r="E96" s="313">
        <f>SUM('3A. melléklet'!E96)</f>
        <v>0</v>
      </c>
      <c r="F96" s="364"/>
      <c r="G96" s="364"/>
      <c r="H96" s="365"/>
      <c r="I96" s="366"/>
      <c r="J96" s="364"/>
      <c r="K96" s="367"/>
      <c r="L96" s="368">
        <f>SUM('3A. melléklet'!L96)</f>
        <v>0</v>
      </c>
      <c r="M96" s="368">
        <f>SUM('3A. melléklet'!M96)</f>
        <v>0</v>
      </c>
      <c r="N96" s="368">
        <f>SUM('3A. melléklet'!N96)</f>
        <v>0</v>
      </c>
    </row>
    <row r="97" spans="1:14" x14ac:dyDescent="0.25">
      <c r="A97" s="109" t="s">
        <v>530</v>
      </c>
      <c r="B97" s="137" t="s">
        <v>531</v>
      </c>
      <c r="C97" s="313">
        <f>SUM('3A. melléklet'!C97)</f>
        <v>0</v>
      </c>
      <c r="D97" s="313">
        <f>SUM('3A. melléklet'!D97)</f>
        <v>0</v>
      </c>
      <c r="E97" s="313">
        <f>SUM('3A. melléklet'!E97)</f>
        <v>0</v>
      </c>
      <c r="F97" s="364"/>
      <c r="G97" s="364"/>
      <c r="H97" s="365"/>
      <c r="I97" s="366"/>
      <c r="J97" s="364"/>
      <c r="K97" s="367"/>
      <c r="L97" s="368">
        <f>SUM('3A. melléklet'!L97)</f>
        <v>0</v>
      </c>
      <c r="M97" s="368">
        <f>SUM('3A. melléklet'!M97)</f>
        <v>0</v>
      </c>
      <c r="N97" s="368">
        <f>SUM('3A. melléklet'!N97)</f>
        <v>0</v>
      </c>
    </row>
    <row r="98" spans="1:14" ht="15.75" x14ac:dyDescent="0.25">
      <c r="A98" s="128" t="s">
        <v>690</v>
      </c>
      <c r="B98" s="139" t="s">
        <v>532</v>
      </c>
      <c r="C98" s="340">
        <f>SUM(C91+C96+C97)</f>
        <v>31946250</v>
      </c>
      <c r="D98" s="340">
        <f t="shared" ref="D98:E98" si="3">SUM(D91+D96+D97)</f>
        <v>29023483</v>
      </c>
      <c r="E98" s="340">
        <f t="shared" si="3"/>
        <v>30723901</v>
      </c>
      <c r="F98" s="340">
        <f t="shared" ref="F98" si="4">SUM(F91+F96+F97)</f>
        <v>0</v>
      </c>
      <c r="G98" s="340">
        <f t="shared" ref="G98" si="5">SUM(G91+G96+G97)</f>
        <v>0</v>
      </c>
      <c r="H98" s="340">
        <f t="shared" ref="H98" si="6">SUM(H91+H96+H97)</f>
        <v>0</v>
      </c>
      <c r="I98" s="340">
        <f t="shared" ref="I98" si="7">SUM(I91+I96+I97)</f>
        <v>0</v>
      </c>
      <c r="J98" s="340">
        <f t="shared" ref="J98" si="8">SUM(J91+J96+J97)</f>
        <v>0</v>
      </c>
      <c r="K98" s="340">
        <f t="shared" ref="K98" si="9">SUM(K91+K96+K97)</f>
        <v>0</v>
      </c>
      <c r="L98" s="340">
        <f>SUM(L91+L96+L97)</f>
        <v>31946250</v>
      </c>
      <c r="M98" s="340">
        <f t="shared" ref="M98:N98" si="10">SUM(M91+M96+M97)</f>
        <v>29023483</v>
      </c>
      <c r="N98" s="340">
        <f t="shared" si="10"/>
        <v>30723901</v>
      </c>
    </row>
    <row r="99" spans="1:14" ht="15.75" x14ac:dyDescent="0.25">
      <c r="A99" s="129" t="s">
        <v>672</v>
      </c>
      <c r="B99" s="140"/>
      <c r="C99" s="320">
        <f>SUM(C69+C98)</f>
        <v>85019409</v>
      </c>
      <c r="D99" s="320">
        <f t="shared" ref="D99:E99" si="11">SUM(D69+D98)</f>
        <v>96789300</v>
      </c>
      <c r="E99" s="320">
        <f t="shared" si="11"/>
        <v>98020367</v>
      </c>
      <c r="F99" s="320">
        <f t="shared" ref="F99:K99" si="12">SUM(F69+F98)</f>
        <v>0</v>
      </c>
      <c r="G99" s="320">
        <f t="shared" si="12"/>
        <v>0</v>
      </c>
      <c r="H99" s="320">
        <f t="shared" si="12"/>
        <v>0</v>
      </c>
      <c r="I99" s="320">
        <f t="shared" si="12"/>
        <v>0</v>
      </c>
      <c r="J99" s="320">
        <f t="shared" si="12"/>
        <v>0</v>
      </c>
      <c r="K99" s="320">
        <f t="shared" si="12"/>
        <v>0</v>
      </c>
      <c r="L99" s="320">
        <f>SUM(L69+L98)</f>
        <v>85019409</v>
      </c>
      <c r="M99" s="320">
        <f t="shared" ref="M99:N99" si="13">SUM(M69+M98)</f>
        <v>96789300</v>
      </c>
      <c r="N99" s="320">
        <f t="shared" si="13"/>
        <v>98020367</v>
      </c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N99"/>
  <sheetViews>
    <sheetView zoomScale="80" zoomScaleNormal="80" workbookViewId="0">
      <selection sqref="A1:N1"/>
    </sheetView>
  </sheetViews>
  <sheetFormatPr defaultRowHeight="15" x14ac:dyDescent="0.25"/>
  <cols>
    <col min="1" max="1" width="92.5703125" customWidth="1"/>
    <col min="3" max="3" width="22" bestFit="1" customWidth="1"/>
    <col min="4" max="5" width="22.140625" bestFit="1" customWidth="1"/>
    <col min="6" max="6" width="11.28515625" bestFit="1" customWidth="1"/>
    <col min="7" max="7" width="12" bestFit="1" customWidth="1"/>
    <col min="8" max="8" width="10.42578125" bestFit="1" customWidth="1"/>
    <col min="9" max="9" width="8.28515625" bestFit="1" customWidth="1"/>
    <col min="10" max="10" width="12" bestFit="1" customWidth="1"/>
    <col min="11" max="11" width="10.42578125" bestFit="1" customWidth="1"/>
    <col min="12" max="12" width="22" bestFit="1" customWidth="1"/>
    <col min="13" max="14" width="22.140625" bestFit="1" customWidth="1"/>
  </cols>
  <sheetData>
    <row r="1" spans="1:14" x14ac:dyDescent="0.25">
      <c r="A1" s="495" t="s">
        <v>808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4" ht="24" customHeight="1" x14ac:dyDescent="0.25">
      <c r="A2" s="491" t="s">
        <v>802</v>
      </c>
      <c r="B2" s="492"/>
      <c r="C2" s="492"/>
      <c r="D2" s="492"/>
      <c r="E2" s="492"/>
      <c r="F2" s="496"/>
      <c r="G2" s="497"/>
      <c r="H2" s="497"/>
      <c r="I2" s="497"/>
      <c r="J2" s="497"/>
      <c r="K2" s="497"/>
      <c r="L2" s="497"/>
      <c r="M2" s="497"/>
      <c r="N2" s="497"/>
    </row>
    <row r="3" spans="1:14" ht="24" customHeight="1" x14ac:dyDescent="0.25">
      <c r="A3" s="493" t="s">
        <v>753</v>
      </c>
      <c r="B3" s="494"/>
      <c r="C3" s="494"/>
      <c r="D3" s="494"/>
      <c r="E3" s="494"/>
      <c r="F3" s="496"/>
      <c r="G3" s="497"/>
      <c r="H3" s="497"/>
      <c r="I3" s="497"/>
      <c r="J3" s="497"/>
      <c r="K3" s="497"/>
      <c r="L3" s="497"/>
      <c r="M3" s="497"/>
      <c r="N3" s="497"/>
    </row>
    <row r="4" spans="1:14" ht="18" x14ac:dyDescent="0.25">
      <c r="A4" s="73"/>
    </row>
    <row r="5" spans="1:14" ht="15.75" x14ac:dyDescent="0.25">
      <c r="A5" s="226" t="s">
        <v>572</v>
      </c>
    </row>
    <row r="6" spans="1:14" ht="30" customHeight="1" x14ac:dyDescent="0.25">
      <c r="A6" s="498" t="s">
        <v>230</v>
      </c>
      <c r="B6" s="500" t="s">
        <v>231</v>
      </c>
      <c r="C6" s="508" t="s">
        <v>12</v>
      </c>
      <c r="D6" s="503"/>
      <c r="E6" s="509"/>
      <c r="F6" s="502" t="s">
        <v>13</v>
      </c>
      <c r="G6" s="503"/>
      <c r="H6" s="504"/>
      <c r="I6" s="508" t="s">
        <v>14</v>
      </c>
      <c r="J6" s="503"/>
      <c r="K6" s="509"/>
      <c r="L6" s="505" t="s">
        <v>75</v>
      </c>
      <c r="M6" s="506"/>
      <c r="N6" s="507"/>
    </row>
    <row r="7" spans="1:14" ht="25.5" x14ac:dyDescent="0.25">
      <c r="A7" s="499"/>
      <c r="B7" s="501"/>
      <c r="C7" s="84" t="s">
        <v>77</v>
      </c>
      <c r="D7" s="3" t="s">
        <v>98</v>
      </c>
      <c r="E7" s="75" t="s">
        <v>99</v>
      </c>
      <c r="F7" s="90" t="s">
        <v>77</v>
      </c>
      <c r="G7" s="3" t="s">
        <v>98</v>
      </c>
      <c r="H7" s="91" t="s">
        <v>99</v>
      </c>
      <c r="I7" s="84" t="s">
        <v>77</v>
      </c>
      <c r="J7" s="3" t="s">
        <v>98</v>
      </c>
      <c r="K7" s="75" t="s">
        <v>99</v>
      </c>
      <c r="L7" s="90" t="s">
        <v>77</v>
      </c>
      <c r="M7" s="3" t="s">
        <v>98</v>
      </c>
      <c r="N7" s="91" t="s">
        <v>99</v>
      </c>
    </row>
    <row r="8" spans="1:14" ht="15" customHeight="1" x14ac:dyDescent="0.25">
      <c r="A8" s="114" t="s">
        <v>410</v>
      </c>
      <c r="B8" s="148" t="s">
        <v>411</v>
      </c>
      <c r="C8" s="310">
        <f>SUM('2A. melléklet'!C7)</f>
        <v>13368394</v>
      </c>
      <c r="D8" s="310">
        <f>SUM('2A. melléklet'!D7)</f>
        <v>13368394</v>
      </c>
      <c r="E8" s="310">
        <f>SUM('2A. melléklet'!E7)</f>
        <v>13368394</v>
      </c>
      <c r="F8" s="333"/>
      <c r="G8" s="331"/>
      <c r="H8" s="334"/>
      <c r="I8" s="341"/>
      <c r="J8" s="331"/>
      <c r="K8" s="332"/>
      <c r="L8" s="310">
        <f>SUM(C8+F8+I8)</f>
        <v>13368394</v>
      </c>
      <c r="M8" s="310">
        <f t="shared" ref="M8:N8" si="0">SUM(D8+G8+J8)</f>
        <v>13368394</v>
      </c>
      <c r="N8" s="310">
        <f t="shared" si="0"/>
        <v>13368394</v>
      </c>
    </row>
    <row r="9" spans="1:14" ht="15" customHeight="1" x14ac:dyDescent="0.25">
      <c r="A9" s="81" t="s">
        <v>412</v>
      </c>
      <c r="B9" s="148" t="s">
        <v>413</v>
      </c>
      <c r="C9" s="310">
        <f>SUM('2A. melléklet'!C8)</f>
        <v>13356868</v>
      </c>
      <c r="D9" s="310">
        <f>SUM('2A. melléklet'!D8)</f>
        <v>13551868</v>
      </c>
      <c r="E9" s="310">
        <f>SUM('2A. melléklet'!E8)</f>
        <v>13551868</v>
      </c>
      <c r="F9" s="333"/>
      <c r="G9" s="331"/>
      <c r="H9" s="334"/>
      <c r="I9" s="341"/>
      <c r="J9" s="331"/>
      <c r="K9" s="332"/>
      <c r="L9" s="310">
        <f t="shared" ref="L9:L20" si="1">SUM(C9+F9+I9)</f>
        <v>13356868</v>
      </c>
      <c r="M9" s="310">
        <f t="shared" ref="M9:M20" si="2">SUM(D9+G9+J9)</f>
        <v>13551868</v>
      </c>
      <c r="N9" s="310">
        <f t="shared" ref="N9:N20" si="3">SUM(E9+H9+K9)</f>
        <v>13551868</v>
      </c>
    </row>
    <row r="10" spans="1:14" ht="15" customHeight="1" x14ac:dyDescent="0.25">
      <c r="A10" s="81" t="s">
        <v>414</v>
      </c>
      <c r="B10" s="148" t="s">
        <v>415</v>
      </c>
      <c r="C10" s="310">
        <f>SUM('2A. melléklet'!C9)</f>
        <v>8077897</v>
      </c>
      <c r="D10" s="310">
        <f>SUM('2A. melléklet'!D9)</f>
        <v>8192949</v>
      </c>
      <c r="E10" s="310">
        <f>SUM('2A. melléklet'!E9)</f>
        <v>8192949</v>
      </c>
      <c r="F10" s="333"/>
      <c r="G10" s="331"/>
      <c r="H10" s="334"/>
      <c r="I10" s="341"/>
      <c r="J10" s="331"/>
      <c r="K10" s="332"/>
      <c r="L10" s="310">
        <f t="shared" si="1"/>
        <v>8077897</v>
      </c>
      <c r="M10" s="310">
        <f t="shared" si="2"/>
        <v>8192949</v>
      </c>
      <c r="N10" s="310">
        <f t="shared" si="3"/>
        <v>8192949</v>
      </c>
    </row>
    <row r="11" spans="1:14" ht="15" customHeight="1" x14ac:dyDescent="0.25">
      <c r="A11" s="81" t="s">
        <v>416</v>
      </c>
      <c r="B11" s="148" t="s">
        <v>417</v>
      </c>
      <c r="C11" s="310">
        <f>SUM('2A. melléklet'!C10)</f>
        <v>1800000</v>
      </c>
      <c r="D11" s="310">
        <f>SUM('2A. melléklet'!D10)</f>
        <v>1800000</v>
      </c>
      <c r="E11" s="310">
        <f>SUM('2A. melléklet'!E10)</f>
        <v>1800000</v>
      </c>
      <c r="F11" s="333"/>
      <c r="G11" s="331"/>
      <c r="H11" s="334"/>
      <c r="I11" s="341"/>
      <c r="J11" s="331"/>
      <c r="K11" s="332"/>
      <c r="L11" s="310">
        <f t="shared" si="1"/>
        <v>1800000</v>
      </c>
      <c r="M11" s="310">
        <f t="shared" si="2"/>
        <v>1800000</v>
      </c>
      <c r="N11" s="310">
        <f t="shared" si="3"/>
        <v>1800000</v>
      </c>
    </row>
    <row r="12" spans="1:14" ht="15" customHeight="1" x14ac:dyDescent="0.25">
      <c r="A12" s="81" t="s">
        <v>418</v>
      </c>
      <c r="B12" s="148" t="s">
        <v>419</v>
      </c>
      <c r="C12" s="310">
        <f>SUM('2A. melléklet'!C11)</f>
        <v>0</v>
      </c>
      <c r="D12" s="310">
        <f>SUM('2A. melléklet'!D11)</f>
        <v>0</v>
      </c>
      <c r="E12" s="310">
        <f>SUM('2A. melléklet'!E11)</f>
        <v>0</v>
      </c>
      <c r="F12" s="333"/>
      <c r="G12" s="331"/>
      <c r="H12" s="334"/>
      <c r="I12" s="341"/>
      <c r="J12" s="331"/>
      <c r="K12" s="332"/>
      <c r="L12" s="310">
        <f t="shared" si="1"/>
        <v>0</v>
      </c>
      <c r="M12" s="310">
        <f t="shared" si="2"/>
        <v>0</v>
      </c>
      <c r="N12" s="310">
        <f t="shared" si="3"/>
        <v>0</v>
      </c>
    </row>
    <row r="13" spans="1:14" ht="15" customHeight="1" x14ac:dyDescent="0.25">
      <c r="A13" s="81" t="s">
        <v>420</v>
      </c>
      <c r="B13" s="148" t="s">
        <v>421</v>
      </c>
      <c r="C13" s="310">
        <f>SUM('2A. melléklet'!C12)</f>
        <v>0</v>
      </c>
      <c r="D13" s="310">
        <f>SUM('2A. melléklet'!D12)</f>
        <v>0</v>
      </c>
      <c r="E13" s="310">
        <f>SUM('2A. melléklet'!E12)</f>
        <v>0</v>
      </c>
      <c r="F13" s="333"/>
      <c r="G13" s="331"/>
      <c r="H13" s="334"/>
      <c r="I13" s="341"/>
      <c r="J13" s="331"/>
      <c r="K13" s="332"/>
      <c r="L13" s="310">
        <f t="shared" si="1"/>
        <v>0</v>
      </c>
      <c r="M13" s="310">
        <f t="shared" si="2"/>
        <v>0</v>
      </c>
      <c r="N13" s="310">
        <f t="shared" si="3"/>
        <v>0</v>
      </c>
    </row>
    <row r="14" spans="1:14" ht="15" customHeight="1" x14ac:dyDescent="0.25">
      <c r="A14" s="82" t="s">
        <v>674</v>
      </c>
      <c r="B14" s="149" t="s">
        <v>422</v>
      </c>
      <c r="C14" s="313">
        <f>SUM('2A. melléklet'!C13)</f>
        <v>36603159</v>
      </c>
      <c r="D14" s="313">
        <f>SUM('2A. melléklet'!D13)</f>
        <v>36913211</v>
      </c>
      <c r="E14" s="313">
        <f>SUM('2A. melléklet'!E13)</f>
        <v>36913211</v>
      </c>
      <c r="F14" s="333"/>
      <c r="G14" s="331"/>
      <c r="H14" s="334"/>
      <c r="I14" s="341"/>
      <c r="J14" s="331"/>
      <c r="K14" s="332"/>
      <c r="L14" s="313">
        <f t="shared" si="1"/>
        <v>36603159</v>
      </c>
      <c r="M14" s="313">
        <f t="shared" si="2"/>
        <v>36913211</v>
      </c>
      <c r="N14" s="313">
        <f t="shared" si="3"/>
        <v>36913211</v>
      </c>
    </row>
    <row r="15" spans="1:14" ht="15" customHeight="1" x14ac:dyDescent="0.25">
      <c r="A15" s="81" t="s">
        <v>423</v>
      </c>
      <c r="B15" s="148" t="s">
        <v>424</v>
      </c>
      <c r="C15" s="310">
        <f>SUM('2A. melléklet'!C14)</f>
        <v>0</v>
      </c>
      <c r="D15" s="310">
        <f>SUM('2A. melléklet'!D14)</f>
        <v>0</v>
      </c>
      <c r="E15" s="310">
        <f>SUM('2A. melléklet'!E14)</f>
        <v>0</v>
      </c>
      <c r="F15" s="333"/>
      <c r="G15" s="331"/>
      <c r="H15" s="334"/>
      <c r="I15" s="341"/>
      <c r="J15" s="331"/>
      <c r="K15" s="332"/>
      <c r="L15" s="310">
        <f t="shared" si="1"/>
        <v>0</v>
      </c>
      <c r="M15" s="310">
        <f t="shared" si="2"/>
        <v>0</v>
      </c>
      <c r="N15" s="310">
        <f t="shared" si="3"/>
        <v>0</v>
      </c>
    </row>
    <row r="16" spans="1:14" ht="15" customHeight="1" x14ac:dyDescent="0.25">
      <c r="A16" s="81" t="s">
        <v>425</v>
      </c>
      <c r="B16" s="148" t="s">
        <v>426</v>
      </c>
      <c r="C16" s="310">
        <f>SUM('2A. melléklet'!C15)</f>
        <v>0</v>
      </c>
      <c r="D16" s="310">
        <f>SUM('2A. melléklet'!D15)</f>
        <v>0</v>
      </c>
      <c r="E16" s="310">
        <f>SUM('2A. melléklet'!E15)</f>
        <v>0</v>
      </c>
      <c r="F16" s="333"/>
      <c r="G16" s="331"/>
      <c r="H16" s="334"/>
      <c r="I16" s="341"/>
      <c r="J16" s="331"/>
      <c r="K16" s="332"/>
      <c r="L16" s="310">
        <f t="shared" si="1"/>
        <v>0</v>
      </c>
      <c r="M16" s="310">
        <f t="shared" si="2"/>
        <v>0</v>
      </c>
      <c r="N16" s="310">
        <f t="shared" si="3"/>
        <v>0</v>
      </c>
    </row>
    <row r="17" spans="1:14" ht="15" customHeight="1" x14ac:dyDescent="0.25">
      <c r="A17" s="81" t="s">
        <v>636</v>
      </c>
      <c r="B17" s="148" t="s">
        <v>427</v>
      </c>
      <c r="C17" s="310">
        <f>SUM('2A. melléklet'!C16)</f>
        <v>0</v>
      </c>
      <c r="D17" s="310">
        <f>SUM('2A. melléklet'!D16)</f>
        <v>0</v>
      </c>
      <c r="E17" s="310">
        <f>SUM('2A. melléklet'!E16)</f>
        <v>0</v>
      </c>
      <c r="F17" s="333"/>
      <c r="G17" s="331"/>
      <c r="H17" s="334"/>
      <c r="I17" s="341"/>
      <c r="J17" s="331"/>
      <c r="K17" s="332"/>
      <c r="L17" s="310">
        <f t="shared" si="1"/>
        <v>0</v>
      </c>
      <c r="M17" s="310">
        <f t="shared" si="2"/>
        <v>0</v>
      </c>
      <c r="N17" s="310">
        <f t="shared" si="3"/>
        <v>0</v>
      </c>
    </row>
    <row r="18" spans="1:14" ht="15" customHeight="1" x14ac:dyDescent="0.25">
      <c r="A18" s="81" t="s">
        <v>637</v>
      </c>
      <c r="B18" s="148" t="s">
        <v>428</v>
      </c>
      <c r="C18" s="310">
        <f>SUM('2A. melléklet'!C17)</f>
        <v>0</v>
      </c>
      <c r="D18" s="310">
        <f>SUM('2A. melléklet'!D17)</f>
        <v>0</v>
      </c>
      <c r="E18" s="310">
        <f>SUM('2A. melléklet'!E17)</f>
        <v>0</v>
      </c>
      <c r="F18" s="333"/>
      <c r="G18" s="331"/>
      <c r="H18" s="334"/>
      <c r="I18" s="341"/>
      <c r="J18" s="331"/>
      <c r="K18" s="332"/>
      <c r="L18" s="310">
        <f t="shared" si="1"/>
        <v>0</v>
      </c>
      <c r="M18" s="310">
        <f t="shared" si="2"/>
        <v>0</v>
      </c>
      <c r="N18" s="310">
        <f t="shared" si="3"/>
        <v>0</v>
      </c>
    </row>
    <row r="19" spans="1:14" ht="15" customHeight="1" x14ac:dyDescent="0.25">
      <c r="A19" s="81" t="s">
        <v>638</v>
      </c>
      <c r="B19" s="148" t="s">
        <v>429</v>
      </c>
      <c r="C19" s="310">
        <f>SUM('2A. melléklet'!C18)</f>
        <v>0</v>
      </c>
      <c r="D19" s="310">
        <f>SUM('2A. melléklet'!D18)</f>
        <v>12607558</v>
      </c>
      <c r="E19" s="310">
        <f>SUM('2A. melléklet'!E18)</f>
        <v>12657558</v>
      </c>
      <c r="F19" s="333"/>
      <c r="G19" s="331"/>
      <c r="H19" s="334"/>
      <c r="I19" s="341"/>
      <c r="J19" s="331"/>
      <c r="K19" s="332"/>
      <c r="L19" s="310">
        <f t="shared" si="1"/>
        <v>0</v>
      </c>
      <c r="M19" s="310">
        <f t="shared" si="2"/>
        <v>12607558</v>
      </c>
      <c r="N19" s="310">
        <f t="shared" si="3"/>
        <v>12657558</v>
      </c>
    </row>
    <row r="20" spans="1:14" ht="15" customHeight="1" x14ac:dyDescent="0.25">
      <c r="A20" s="83" t="s">
        <v>675</v>
      </c>
      <c r="B20" s="150" t="s">
        <v>430</v>
      </c>
      <c r="C20" s="313">
        <f>SUM('2A. melléklet'!C19)</f>
        <v>36603159</v>
      </c>
      <c r="D20" s="313">
        <f>SUM('2A. melléklet'!D19)</f>
        <v>49520769</v>
      </c>
      <c r="E20" s="313">
        <f>SUM('2A. melléklet'!E19)</f>
        <v>49570769</v>
      </c>
      <c r="F20" s="333"/>
      <c r="G20" s="331"/>
      <c r="H20" s="334"/>
      <c r="I20" s="341"/>
      <c r="J20" s="331"/>
      <c r="K20" s="332"/>
      <c r="L20" s="313">
        <f t="shared" si="1"/>
        <v>36603159</v>
      </c>
      <c r="M20" s="313">
        <f t="shared" si="2"/>
        <v>49520769</v>
      </c>
      <c r="N20" s="313">
        <f t="shared" si="3"/>
        <v>49570769</v>
      </c>
    </row>
    <row r="21" spans="1:14" ht="15" customHeight="1" x14ac:dyDescent="0.25">
      <c r="A21" s="81" t="s">
        <v>642</v>
      </c>
      <c r="B21" s="148" t="s">
        <v>439</v>
      </c>
      <c r="C21" s="310">
        <f>SUM('2A. melléklet'!C20)</f>
        <v>0</v>
      </c>
      <c r="D21" s="310">
        <f>SUM('2A. melléklet'!D20)</f>
        <v>0</v>
      </c>
      <c r="E21" s="310">
        <f>SUM('2A. melléklet'!E20)</f>
        <v>0</v>
      </c>
      <c r="F21" s="333"/>
      <c r="G21" s="331"/>
      <c r="H21" s="334"/>
      <c r="I21" s="341"/>
      <c r="J21" s="331"/>
      <c r="K21" s="332"/>
      <c r="L21" s="310">
        <f t="shared" ref="L21:N85" si="4">SUM(C21+F21+I21)</f>
        <v>0</v>
      </c>
      <c r="M21" s="310">
        <f t="shared" ref="M21:M85" si="5">SUM(D21+G21+J21)</f>
        <v>0</v>
      </c>
      <c r="N21" s="310">
        <f t="shared" ref="N21:N85" si="6">SUM(E21+H21+K21)</f>
        <v>0</v>
      </c>
    </row>
    <row r="22" spans="1:14" ht="15" customHeight="1" x14ac:dyDescent="0.25">
      <c r="A22" s="81" t="s">
        <v>643</v>
      </c>
      <c r="B22" s="148" t="s">
        <v>440</v>
      </c>
      <c r="C22" s="310">
        <f>SUM('2A. melléklet'!C21)</f>
        <v>0</v>
      </c>
      <c r="D22" s="310">
        <f>SUM('2A. melléklet'!D21)</f>
        <v>0</v>
      </c>
      <c r="E22" s="310">
        <f>SUM('2A. melléklet'!E21)</f>
        <v>0</v>
      </c>
      <c r="F22" s="333"/>
      <c r="G22" s="331"/>
      <c r="H22" s="334"/>
      <c r="I22" s="341"/>
      <c r="J22" s="331"/>
      <c r="K22" s="332"/>
      <c r="L22" s="310">
        <f t="shared" si="4"/>
        <v>0</v>
      </c>
      <c r="M22" s="310">
        <f t="shared" si="5"/>
        <v>0</v>
      </c>
      <c r="N22" s="310">
        <f t="shared" si="6"/>
        <v>0</v>
      </c>
    </row>
    <row r="23" spans="1:14" ht="15" customHeight="1" x14ac:dyDescent="0.25">
      <c r="A23" s="82" t="s">
        <v>677</v>
      </c>
      <c r="B23" s="149" t="s">
        <v>441</v>
      </c>
      <c r="C23" s="313">
        <f>SUM('2A. melléklet'!C22)</f>
        <v>0</v>
      </c>
      <c r="D23" s="313">
        <f>SUM('2A. melléklet'!D22)</f>
        <v>0</v>
      </c>
      <c r="E23" s="313">
        <f>SUM('2A. melléklet'!E22)</f>
        <v>0</v>
      </c>
      <c r="F23" s="333"/>
      <c r="G23" s="331"/>
      <c r="H23" s="334"/>
      <c r="I23" s="341"/>
      <c r="J23" s="331"/>
      <c r="K23" s="332"/>
      <c r="L23" s="310">
        <f t="shared" si="4"/>
        <v>0</v>
      </c>
      <c r="M23" s="310">
        <f t="shared" si="5"/>
        <v>0</v>
      </c>
      <c r="N23" s="310">
        <f t="shared" si="6"/>
        <v>0</v>
      </c>
    </row>
    <row r="24" spans="1:14" ht="15" customHeight="1" x14ac:dyDescent="0.25">
      <c r="A24" s="81" t="s">
        <v>644</v>
      </c>
      <c r="B24" s="148" t="s">
        <v>442</v>
      </c>
      <c r="C24" s="310">
        <f>SUM('2A. melléklet'!C23)</f>
        <v>0</v>
      </c>
      <c r="D24" s="310">
        <f>SUM('2A. melléklet'!D23)</f>
        <v>0</v>
      </c>
      <c r="E24" s="310">
        <f>SUM('2A. melléklet'!E23)</f>
        <v>0</v>
      </c>
      <c r="F24" s="333"/>
      <c r="G24" s="331"/>
      <c r="H24" s="334"/>
      <c r="I24" s="341"/>
      <c r="J24" s="331"/>
      <c r="K24" s="332"/>
      <c r="L24" s="310">
        <f t="shared" si="4"/>
        <v>0</v>
      </c>
      <c r="M24" s="310">
        <f t="shared" si="5"/>
        <v>0</v>
      </c>
      <c r="N24" s="310">
        <f t="shared" si="6"/>
        <v>0</v>
      </c>
    </row>
    <row r="25" spans="1:14" ht="15" customHeight="1" x14ac:dyDescent="0.25">
      <c r="A25" s="81" t="s">
        <v>645</v>
      </c>
      <c r="B25" s="148" t="s">
        <v>443</v>
      </c>
      <c r="C25" s="310">
        <f>SUM('2A. melléklet'!C24)</f>
        <v>0</v>
      </c>
      <c r="D25" s="310">
        <f>SUM('2A. melléklet'!D24)</f>
        <v>0</v>
      </c>
      <c r="E25" s="310">
        <f>SUM('2A. melléklet'!E24)</f>
        <v>0</v>
      </c>
      <c r="F25" s="333"/>
      <c r="G25" s="331"/>
      <c r="H25" s="334"/>
      <c r="I25" s="341"/>
      <c r="J25" s="331"/>
      <c r="K25" s="332"/>
      <c r="L25" s="310">
        <f t="shared" si="4"/>
        <v>0</v>
      </c>
      <c r="M25" s="310">
        <f t="shared" si="5"/>
        <v>0</v>
      </c>
      <c r="N25" s="310">
        <f t="shared" si="6"/>
        <v>0</v>
      </c>
    </row>
    <row r="26" spans="1:14" ht="15" customHeight="1" x14ac:dyDescent="0.25">
      <c r="A26" s="81" t="s">
        <v>646</v>
      </c>
      <c r="B26" s="148" t="s">
        <v>444</v>
      </c>
      <c r="C26" s="310">
        <f>SUM('2A. melléklet'!C25)</f>
        <v>1000000</v>
      </c>
      <c r="D26" s="310">
        <f>SUM('2A. melléklet'!D25)</f>
        <v>1000000</v>
      </c>
      <c r="E26" s="310">
        <f>SUM('2A. melléklet'!E25)</f>
        <v>1112187</v>
      </c>
      <c r="F26" s="333"/>
      <c r="G26" s="331"/>
      <c r="H26" s="334"/>
      <c r="I26" s="341"/>
      <c r="J26" s="331"/>
      <c r="K26" s="332"/>
      <c r="L26" s="310">
        <f t="shared" si="4"/>
        <v>1000000</v>
      </c>
      <c r="M26" s="310">
        <f t="shared" si="5"/>
        <v>1000000</v>
      </c>
      <c r="N26" s="310">
        <f t="shared" si="6"/>
        <v>1112187</v>
      </c>
    </row>
    <row r="27" spans="1:14" ht="15" customHeight="1" x14ac:dyDescent="0.25">
      <c r="A27" s="81" t="s">
        <v>647</v>
      </c>
      <c r="B27" s="148" t="s">
        <v>445</v>
      </c>
      <c r="C27" s="310">
        <f>SUM('2A. melléklet'!C26)</f>
        <v>10500000</v>
      </c>
      <c r="D27" s="310">
        <f>SUM('2A. melléklet'!D26)</f>
        <v>10500000</v>
      </c>
      <c r="E27" s="310">
        <f>SUM('2A. melléklet'!E26)</f>
        <v>6585324</v>
      </c>
      <c r="F27" s="333"/>
      <c r="G27" s="331"/>
      <c r="H27" s="334"/>
      <c r="I27" s="341"/>
      <c r="J27" s="331"/>
      <c r="K27" s="332"/>
      <c r="L27" s="310">
        <f t="shared" si="4"/>
        <v>10500000</v>
      </c>
      <c r="M27" s="310">
        <f t="shared" si="5"/>
        <v>10500000</v>
      </c>
      <c r="N27" s="310">
        <f t="shared" si="6"/>
        <v>6585324</v>
      </c>
    </row>
    <row r="28" spans="1:14" ht="15" customHeight="1" x14ac:dyDescent="0.25">
      <c r="A28" s="81" t="s">
        <v>648</v>
      </c>
      <c r="B28" s="148" t="s">
        <v>448</v>
      </c>
      <c r="C28" s="310">
        <f>SUM('2A. melléklet'!C27)</f>
        <v>0</v>
      </c>
      <c r="D28" s="310">
        <f>SUM('2A. melléklet'!D27)</f>
        <v>0</v>
      </c>
      <c r="E28" s="310">
        <f>SUM('2A. melléklet'!E27)</f>
        <v>0</v>
      </c>
      <c r="F28" s="333"/>
      <c r="G28" s="331"/>
      <c r="H28" s="334"/>
      <c r="I28" s="341"/>
      <c r="J28" s="331"/>
      <c r="K28" s="332"/>
      <c r="L28" s="310">
        <f t="shared" si="4"/>
        <v>0</v>
      </c>
      <c r="M28" s="310">
        <f t="shared" si="5"/>
        <v>0</v>
      </c>
      <c r="N28" s="310">
        <f t="shared" si="6"/>
        <v>0</v>
      </c>
    </row>
    <row r="29" spans="1:14" ht="15" customHeight="1" x14ac:dyDescent="0.25">
      <c r="A29" s="81" t="s">
        <v>449</v>
      </c>
      <c r="B29" s="148" t="s">
        <v>450</v>
      </c>
      <c r="C29" s="310">
        <f>SUM('2A. melléklet'!C28)</f>
        <v>0</v>
      </c>
      <c r="D29" s="310">
        <f>SUM('2A. melléklet'!D28)</f>
        <v>0</v>
      </c>
      <c r="E29" s="310">
        <f>SUM('2A. melléklet'!E28)</f>
        <v>0</v>
      </c>
      <c r="F29" s="333"/>
      <c r="G29" s="331"/>
      <c r="H29" s="334"/>
      <c r="I29" s="341"/>
      <c r="J29" s="331"/>
      <c r="K29" s="332"/>
      <c r="L29" s="310">
        <f t="shared" si="4"/>
        <v>0</v>
      </c>
      <c r="M29" s="310">
        <f t="shared" si="5"/>
        <v>0</v>
      </c>
      <c r="N29" s="310">
        <f t="shared" si="6"/>
        <v>0</v>
      </c>
    </row>
    <row r="30" spans="1:14" ht="15" customHeight="1" x14ac:dyDescent="0.25">
      <c r="A30" s="81" t="s">
        <v>649</v>
      </c>
      <c r="B30" s="148" t="s">
        <v>451</v>
      </c>
      <c r="C30" s="310">
        <f>SUM('2A. melléklet'!C29)</f>
        <v>1900000</v>
      </c>
      <c r="D30" s="310">
        <f>SUM('2A. melléklet'!D29)</f>
        <v>1900000</v>
      </c>
      <c r="E30" s="310">
        <f>SUM('2A. melléklet'!E29)</f>
        <v>1945175</v>
      </c>
      <c r="F30" s="333"/>
      <c r="G30" s="331"/>
      <c r="H30" s="334"/>
      <c r="I30" s="341"/>
      <c r="J30" s="331"/>
      <c r="K30" s="332"/>
      <c r="L30" s="310">
        <f t="shared" si="4"/>
        <v>1900000</v>
      </c>
      <c r="M30" s="310">
        <f t="shared" si="5"/>
        <v>1900000</v>
      </c>
      <c r="N30" s="310">
        <f t="shared" si="6"/>
        <v>1945175</v>
      </c>
    </row>
    <row r="31" spans="1:14" ht="15" customHeight="1" x14ac:dyDescent="0.25">
      <c r="A31" s="81" t="s">
        <v>650</v>
      </c>
      <c r="B31" s="148" t="s">
        <v>456</v>
      </c>
      <c r="C31" s="310">
        <f>SUM('2A. melléklet'!C30)</f>
        <v>0</v>
      </c>
      <c r="D31" s="310">
        <f>SUM('2A. melléklet'!D30)</f>
        <v>0</v>
      </c>
      <c r="E31" s="310">
        <f>SUM('2A. melléklet'!E30)</f>
        <v>0</v>
      </c>
      <c r="F31" s="333"/>
      <c r="G31" s="331"/>
      <c r="H31" s="334"/>
      <c r="I31" s="341"/>
      <c r="J31" s="331"/>
      <c r="K31" s="332"/>
      <c r="L31" s="310">
        <f t="shared" si="4"/>
        <v>0</v>
      </c>
      <c r="M31" s="310">
        <f t="shared" si="5"/>
        <v>0</v>
      </c>
      <c r="N31" s="310">
        <f t="shared" si="6"/>
        <v>0</v>
      </c>
    </row>
    <row r="32" spans="1:14" ht="15" customHeight="1" x14ac:dyDescent="0.25">
      <c r="A32" s="82" t="s">
        <v>678</v>
      </c>
      <c r="B32" s="149" t="s">
        <v>459</v>
      </c>
      <c r="C32" s="313">
        <f>SUM('2A. melléklet'!C31)</f>
        <v>12400000</v>
      </c>
      <c r="D32" s="313">
        <f>SUM('2A. melléklet'!D31)</f>
        <v>12400000</v>
      </c>
      <c r="E32" s="313">
        <f>SUM('2A. melléklet'!E31)</f>
        <v>8530499</v>
      </c>
      <c r="F32" s="333"/>
      <c r="G32" s="331"/>
      <c r="H32" s="334"/>
      <c r="I32" s="341"/>
      <c r="J32" s="331"/>
      <c r="K32" s="332"/>
      <c r="L32" s="313">
        <f t="shared" si="4"/>
        <v>12400000</v>
      </c>
      <c r="M32" s="313">
        <f t="shared" si="5"/>
        <v>12400000</v>
      </c>
      <c r="N32" s="313">
        <f t="shared" si="6"/>
        <v>8530499</v>
      </c>
    </row>
    <row r="33" spans="1:14" ht="15" customHeight="1" x14ac:dyDescent="0.25">
      <c r="A33" s="81" t="s">
        <v>651</v>
      </c>
      <c r="B33" s="148" t="s">
        <v>460</v>
      </c>
      <c r="C33" s="310">
        <f>SUM('2A. melléklet'!C32)</f>
        <v>200000</v>
      </c>
      <c r="D33" s="310">
        <f>SUM('2A. melléklet'!D32)</f>
        <v>200000</v>
      </c>
      <c r="E33" s="310">
        <f>SUM('2A. melléklet'!E32)</f>
        <v>448162</v>
      </c>
      <c r="F33" s="333"/>
      <c r="G33" s="331"/>
      <c r="H33" s="334"/>
      <c r="I33" s="341"/>
      <c r="J33" s="331"/>
      <c r="K33" s="332"/>
      <c r="L33" s="310">
        <f t="shared" si="4"/>
        <v>200000</v>
      </c>
      <c r="M33" s="310">
        <f t="shared" si="5"/>
        <v>200000</v>
      </c>
      <c r="N33" s="310">
        <f t="shared" si="6"/>
        <v>448162</v>
      </c>
    </row>
    <row r="34" spans="1:14" ht="15" customHeight="1" x14ac:dyDescent="0.25">
      <c r="A34" s="83" t="s">
        <v>679</v>
      </c>
      <c r="B34" s="150" t="s">
        <v>461</v>
      </c>
      <c r="C34" s="313">
        <f>SUM('2A. melléklet'!C33)</f>
        <v>13600000</v>
      </c>
      <c r="D34" s="313">
        <f>SUM('2A. melléklet'!D33)</f>
        <v>13600000</v>
      </c>
      <c r="E34" s="313">
        <f>SUM('2A. melléklet'!E33)</f>
        <v>10090848</v>
      </c>
      <c r="F34" s="333"/>
      <c r="G34" s="331"/>
      <c r="H34" s="334"/>
      <c r="I34" s="341"/>
      <c r="J34" s="331"/>
      <c r="K34" s="332"/>
      <c r="L34" s="313">
        <f t="shared" si="4"/>
        <v>13600000</v>
      </c>
      <c r="M34" s="313">
        <f t="shared" si="5"/>
        <v>13600000</v>
      </c>
      <c r="N34" s="313">
        <f t="shared" si="6"/>
        <v>10090848</v>
      </c>
    </row>
    <row r="35" spans="1:14" ht="15" customHeight="1" x14ac:dyDescent="0.25">
      <c r="A35" s="108" t="s">
        <v>462</v>
      </c>
      <c r="B35" s="148" t="s">
        <v>463</v>
      </c>
      <c r="C35" s="310">
        <f>SUM('2A. melléklet'!C34)</f>
        <v>0</v>
      </c>
      <c r="D35" s="310">
        <f>SUM('2A. melléklet'!D34)</f>
        <v>0</v>
      </c>
      <c r="E35" s="310">
        <f>SUM('2A. melléklet'!E34)</f>
        <v>0</v>
      </c>
      <c r="F35" s="333"/>
      <c r="G35" s="331"/>
      <c r="H35" s="334"/>
      <c r="I35" s="341"/>
      <c r="J35" s="331"/>
      <c r="K35" s="332"/>
      <c r="L35" s="310">
        <f t="shared" si="4"/>
        <v>0</v>
      </c>
      <c r="M35" s="310">
        <f t="shared" si="5"/>
        <v>0</v>
      </c>
      <c r="N35" s="310">
        <f t="shared" si="6"/>
        <v>0</v>
      </c>
    </row>
    <row r="36" spans="1:14" ht="15" customHeight="1" x14ac:dyDescent="0.25">
      <c r="A36" s="108" t="s">
        <v>652</v>
      </c>
      <c r="B36" s="148" t="s">
        <v>464</v>
      </c>
      <c r="C36" s="310">
        <f>SUM('2A. melléklet'!C35)</f>
        <v>0</v>
      </c>
      <c r="D36" s="310">
        <f>SUM('2A. melléklet'!D35)</f>
        <v>0</v>
      </c>
      <c r="E36" s="310">
        <f>SUM('2A. melléklet'!E35)</f>
        <v>0</v>
      </c>
      <c r="F36" s="333"/>
      <c r="G36" s="331"/>
      <c r="H36" s="334"/>
      <c r="I36" s="341"/>
      <c r="J36" s="331"/>
      <c r="K36" s="332"/>
      <c r="L36" s="310">
        <f t="shared" si="4"/>
        <v>0</v>
      </c>
      <c r="M36" s="310">
        <f t="shared" si="5"/>
        <v>0</v>
      </c>
      <c r="N36" s="310">
        <f t="shared" si="6"/>
        <v>0</v>
      </c>
    </row>
    <row r="37" spans="1:14" ht="15" customHeight="1" x14ac:dyDescent="0.25">
      <c r="A37" s="108" t="s">
        <v>653</v>
      </c>
      <c r="B37" s="148" t="s">
        <v>465</v>
      </c>
      <c r="C37" s="310">
        <f>SUM('2A. melléklet'!C36)</f>
        <v>1350000</v>
      </c>
      <c r="D37" s="310">
        <f>SUM('2A. melléklet'!D36)</f>
        <v>1350000</v>
      </c>
      <c r="E37" s="310">
        <f>SUM('2A. melléklet'!E36)</f>
        <v>1667976</v>
      </c>
      <c r="F37" s="333"/>
      <c r="G37" s="331"/>
      <c r="H37" s="334"/>
      <c r="I37" s="341"/>
      <c r="J37" s="331"/>
      <c r="K37" s="332"/>
      <c r="L37" s="310">
        <f t="shared" si="4"/>
        <v>1350000</v>
      </c>
      <c r="M37" s="310">
        <f t="shared" si="5"/>
        <v>1350000</v>
      </c>
      <c r="N37" s="310">
        <f t="shared" si="6"/>
        <v>1667976</v>
      </c>
    </row>
    <row r="38" spans="1:14" ht="15" customHeight="1" x14ac:dyDescent="0.25">
      <c r="A38" s="108" t="s">
        <v>654</v>
      </c>
      <c r="B38" s="148" t="s">
        <v>466</v>
      </c>
      <c r="C38" s="310">
        <f>SUM('2A. melléklet'!C37)</f>
        <v>1070000</v>
      </c>
      <c r="D38" s="310">
        <f>SUM('2A. melléklet'!D37)</f>
        <v>1070000</v>
      </c>
      <c r="E38" s="310">
        <f>SUM('2A. melléklet'!E37)</f>
        <v>1547975</v>
      </c>
      <c r="F38" s="333"/>
      <c r="G38" s="331"/>
      <c r="H38" s="334"/>
      <c r="I38" s="341"/>
      <c r="J38" s="331"/>
      <c r="K38" s="332"/>
      <c r="L38" s="310">
        <f t="shared" si="4"/>
        <v>1070000</v>
      </c>
      <c r="M38" s="310">
        <f t="shared" si="5"/>
        <v>1070000</v>
      </c>
      <c r="N38" s="310">
        <f t="shared" si="6"/>
        <v>1547975</v>
      </c>
    </row>
    <row r="39" spans="1:14" ht="15" customHeight="1" x14ac:dyDescent="0.25">
      <c r="A39" s="108" t="s">
        <v>467</v>
      </c>
      <c r="B39" s="148" t="s">
        <v>468</v>
      </c>
      <c r="C39" s="310">
        <f>SUM('2A. melléklet'!C38)</f>
        <v>450000</v>
      </c>
      <c r="D39" s="310">
        <f>SUM('2A. melléklet'!D38)</f>
        <v>450000</v>
      </c>
      <c r="E39" s="310">
        <f>SUM('2A. melléklet'!E38)</f>
        <v>270160</v>
      </c>
      <c r="F39" s="333"/>
      <c r="G39" s="331"/>
      <c r="H39" s="334"/>
      <c r="I39" s="341"/>
      <c r="J39" s="331"/>
      <c r="K39" s="332"/>
      <c r="L39" s="310">
        <f t="shared" si="4"/>
        <v>450000</v>
      </c>
      <c r="M39" s="310">
        <f t="shared" si="5"/>
        <v>450000</v>
      </c>
      <c r="N39" s="310">
        <f t="shared" si="6"/>
        <v>270160</v>
      </c>
    </row>
    <row r="40" spans="1:14" ht="15" customHeight="1" x14ac:dyDescent="0.25">
      <c r="A40" s="108" t="s">
        <v>469</v>
      </c>
      <c r="B40" s="148" t="s">
        <v>470</v>
      </c>
      <c r="C40" s="310">
        <f>SUM('2A. melléklet'!C39)</f>
        <v>0</v>
      </c>
      <c r="D40" s="310">
        <f>SUM('2A. melléklet'!D39)</f>
        <v>0</v>
      </c>
      <c r="E40" s="310">
        <f>SUM('2A. melléklet'!E39)</f>
        <v>0</v>
      </c>
      <c r="F40" s="333"/>
      <c r="G40" s="331"/>
      <c r="H40" s="334"/>
      <c r="I40" s="341"/>
      <c r="J40" s="331"/>
      <c r="K40" s="332"/>
      <c r="L40" s="310">
        <f t="shared" si="4"/>
        <v>0</v>
      </c>
      <c r="M40" s="310">
        <f t="shared" si="5"/>
        <v>0</v>
      </c>
      <c r="N40" s="310">
        <f t="shared" si="6"/>
        <v>0</v>
      </c>
    </row>
    <row r="41" spans="1:14" ht="15" customHeight="1" x14ac:dyDescent="0.25">
      <c r="A41" s="108" t="s">
        <v>471</v>
      </c>
      <c r="B41" s="148" t="s">
        <v>472</v>
      </c>
      <c r="C41" s="310">
        <f>SUM('2A. melléklet'!C40)</f>
        <v>0</v>
      </c>
      <c r="D41" s="310">
        <f>SUM('2A. melléklet'!D40)</f>
        <v>0</v>
      </c>
      <c r="E41" s="310">
        <f>SUM('2A. melléklet'!E40)</f>
        <v>0</v>
      </c>
      <c r="F41" s="333"/>
      <c r="G41" s="331"/>
      <c r="H41" s="334"/>
      <c r="I41" s="341"/>
      <c r="J41" s="331"/>
      <c r="K41" s="332"/>
      <c r="L41" s="310">
        <f t="shared" si="4"/>
        <v>0</v>
      </c>
      <c r="M41" s="310">
        <f t="shared" si="5"/>
        <v>0</v>
      </c>
      <c r="N41" s="310">
        <f t="shared" si="6"/>
        <v>0</v>
      </c>
    </row>
    <row r="42" spans="1:14" ht="15" customHeight="1" x14ac:dyDescent="0.25">
      <c r="A42" s="108" t="s">
        <v>655</v>
      </c>
      <c r="B42" s="148" t="s">
        <v>473</v>
      </c>
      <c r="C42" s="310">
        <f>SUM('2A. melléklet'!C41)</f>
        <v>0</v>
      </c>
      <c r="D42" s="310">
        <f>SUM('2A. melléklet'!D41)</f>
        <v>0</v>
      </c>
      <c r="E42" s="310">
        <f>SUM('2A. melléklet'!E41)</f>
        <v>22</v>
      </c>
      <c r="F42" s="333"/>
      <c r="G42" s="331"/>
      <c r="H42" s="334"/>
      <c r="I42" s="341"/>
      <c r="J42" s="331"/>
      <c r="K42" s="332"/>
      <c r="L42" s="310">
        <f t="shared" si="4"/>
        <v>0</v>
      </c>
      <c r="M42" s="310">
        <f t="shared" si="5"/>
        <v>0</v>
      </c>
      <c r="N42" s="310">
        <f t="shared" si="6"/>
        <v>22</v>
      </c>
    </row>
    <row r="43" spans="1:14" ht="15" customHeight="1" x14ac:dyDescent="0.25">
      <c r="A43" s="108" t="s">
        <v>656</v>
      </c>
      <c r="B43" s="148" t="s">
        <v>474</v>
      </c>
      <c r="C43" s="310">
        <f>SUM('2A. melléklet'!C42)</f>
        <v>0</v>
      </c>
      <c r="D43" s="310">
        <f>SUM('2A. melléklet'!D42)</f>
        <v>0</v>
      </c>
      <c r="E43" s="310">
        <f>SUM('2A. melléklet'!E42)</f>
        <v>0</v>
      </c>
      <c r="F43" s="333"/>
      <c r="G43" s="331"/>
      <c r="H43" s="334"/>
      <c r="I43" s="341"/>
      <c r="J43" s="331"/>
      <c r="K43" s="332"/>
      <c r="L43" s="310">
        <f t="shared" si="4"/>
        <v>0</v>
      </c>
      <c r="M43" s="310">
        <f t="shared" si="5"/>
        <v>0</v>
      </c>
      <c r="N43" s="310">
        <f t="shared" si="6"/>
        <v>0</v>
      </c>
    </row>
    <row r="44" spans="1:14" ht="15" customHeight="1" x14ac:dyDescent="0.25">
      <c r="A44" s="108" t="s">
        <v>754</v>
      </c>
      <c r="B44" s="148" t="s">
        <v>475</v>
      </c>
      <c r="C44" s="310">
        <f>SUM('2A. melléklet'!C43)</f>
        <v>0</v>
      </c>
      <c r="D44" s="310">
        <f>SUM('2A. melléklet'!D43)</f>
        <v>0</v>
      </c>
      <c r="E44" s="310">
        <f>SUM('2A. melléklet'!E43)</f>
        <v>0</v>
      </c>
      <c r="F44" s="333"/>
      <c r="G44" s="331"/>
      <c r="H44" s="334"/>
      <c r="I44" s="341"/>
      <c r="J44" s="331"/>
      <c r="K44" s="332"/>
      <c r="L44" s="310"/>
      <c r="M44" s="310"/>
      <c r="N44" s="310"/>
    </row>
    <row r="45" spans="1:14" ht="15" customHeight="1" x14ac:dyDescent="0.25">
      <c r="A45" s="108" t="s">
        <v>657</v>
      </c>
      <c r="B45" s="148" t="s">
        <v>755</v>
      </c>
      <c r="C45" s="310">
        <f>SUM('2A. melléklet'!C44)</f>
        <v>0</v>
      </c>
      <c r="D45" s="310">
        <f>SUM('2A. melléklet'!D44)</f>
        <v>0</v>
      </c>
      <c r="E45" s="310">
        <f>SUM('2A. melléklet'!E44)</f>
        <v>2293666</v>
      </c>
      <c r="F45" s="333"/>
      <c r="G45" s="331"/>
      <c r="H45" s="334"/>
      <c r="I45" s="341"/>
      <c r="J45" s="331"/>
      <c r="K45" s="332"/>
      <c r="L45" s="310">
        <f t="shared" si="4"/>
        <v>0</v>
      </c>
      <c r="M45" s="310">
        <f t="shared" si="5"/>
        <v>0</v>
      </c>
      <c r="N45" s="310">
        <f t="shared" si="6"/>
        <v>2293666</v>
      </c>
    </row>
    <row r="46" spans="1:14" ht="15" customHeight="1" x14ac:dyDescent="0.25">
      <c r="A46" s="120" t="s">
        <v>680</v>
      </c>
      <c r="B46" s="150" t="s">
        <v>476</v>
      </c>
      <c r="C46" s="313">
        <f>SUM('2A. melléklet'!C45)</f>
        <v>2870000</v>
      </c>
      <c r="D46" s="313">
        <f>SUM('2A. melléklet'!D45)</f>
        <v>2870000</v>
      </c>
      <c r="E46" s="313">
        <f>SUM('2A. melléklet'!E45)</f>
        <v>5779799</v>
      </c>
      <c r="F46" s="333"/>
      <c r="G46" s="331"/>
      <c r="H46" s="334"/>
      <c r="I46" s="341"/>
      <c r="J46" s="331"/>
      <c r="K46" s="332"/>
      <c r="L46" s="313">
        <f t="shared" si="4"/>
        <v>2870000</v>
      </c>
      <c r="M46" s="313">
        <f t="shared" si="5"/>
        <v>2870000</v>
      </c>
      <c r="N46" s="313">
        <f t="shared" si="6"/>
        <v>5779799</v>
      </c>
    </row>
    <row r="47" spans="1:14" ht="15" customHeight="1" x14ac:dyDescent="0.25">
      <c r="A47" s="108" t="s">
        <v>485</v>
      </c>
      <c r="B47" s="148" t="s">
        <v>486</v>
      </c>
      <c r="C47" s="310">
        <f>SUM('2A. melléklet'!C46)</f>
        <v>0</v>
      </c>
      <c r="D47" s="310">
        <f>SUM('2A. melléklet'!D46)</f>
        <v>0</v>
      </c>
      <c r="E47" s="310">
        <f>SUM('2A. melléklet'!E46)</f>
        <v>0</v>
      </c>
      <c r="F47" s="333"/>
      <c r="G47" s="331"/>
      <c r="H47" s="334"/>
      <c r="I47" s="341"/>
      <c r="J47" s="331"/>
      <c r="K47" s="332"/>
      <c r="L47" s="310">
        <f t="shared" si="4"/>
        <v>0</v>
      </c>
      <c r="M47" s="310">
        <f t="shared" si="5"/>
        <v>0</v>
      </c>
      <c r="N47" s="310">
        <f t="shared" si="6"/>
        <v>0</v>
      </c>
    </row>
    <row r="48" spans="1:14" ht="15" customHeight="1" x14ac:dyDescent="0.25">
      <c r="A48" s="81" t="s">
        <v>661</v>
      </c>
      <c r="B48" s="148" t="s">
        <v>487</v>
      </c>
      <c r="C48" s="310">
        <f>SUM('2A. melléklet'!C47)</f>
        <v>0</v>
      </c>
      <c r="D48" s="310">
        <f>SUM('2A. melléklet'!D47)</f>
        <v>0</v>
      </c>
      <c r="E48" s="310">
        <f>SUM('2A. melléklet'!E47)</f>
        <v>0</v>
      </c>
      <c r="F48" s="333"/>
      <c r="G48" s="331"/>
      <c r="H48" s="334"/>
      <c r="I48" s="341"/>
      <c r="J48" s="331"/>
      <c r="K48" s="332"/>
      <c r="L48" s="310">
        <f t="shared" si="4"/>
        <v>0</v>
      </c>
      <c r="M48" s="310">
        <f t="shared" si="5"/>
        <v>0</v>
      </c>
      <c r="N48" s="310">
        <f t="shared" si="6"/>
        <v>0</v>
      </c>
    </row>
    <row r="49" spans="1:14" ht="15" customHeight="1" x14ac:dyDescent="0.25">
      <c r="A49" s="108" t="s">
        <v>662</v>
      </c>
      <c r="B49" s="148" t="s">
        <v>488</v>
      </c>
      <c r="C49" s="310">
        <f>SUM('2A. melléklet'!C48)</f>
        <v>0</v>
      </c>
      <c r="D49" s="310">
        <f>SUM('2A. melléklet'!D48)</f>
        <v>0</v>
      </c>
      <c r="E49" s="310">
        <f>SUM('2A. melléklet'!E48)</f>
        <v>80000</v>
      </c>
      <c r="F49" s="333"/>
      <c r="G49" s="331"/>
      <c r="H49" s="334"/>
      <c r="I49" s="341"/>
      <c r="J49" s="331"/>
      <c r="K49" s="332"/>
      <c r="L49" s="310">
        <f t="shared" si="4"/>
        <v>0</v>
      </c>
      <c r="M49" s="310">
        <f t="shared" si="5"/>
        <v>0</v>
      </c>
      <c r="N49" s="310">
        <f t="shared" si="6"/>
        <v>80000</v>
      </c>
    </row>
    <row r="50" spans="1:14" ht="15" customHeight="1" x14ac:dyDescent="0.25">
      <c r="A50" s="83" t="s">
        <v>682</v>
      </c>
      <c r="B50" s="150" t="s">
        <v>489</v>
      </c>
      <c r="C50" s="313">
        <f>SUM('2A. melléklet'!C49)</f>
        <v>0</v>
      </c>
      <c r="D50" s="313">
        <f>SUM('2A. melléklet'!D49)</f>
        <v>0</v>
      </c>
      <c r="E50" s="313">
        <f>SUM('2A. melléklet'!E49)</f>
        <v>80000</v>
      </c>
      <c r="F50" s="333"/>
      <c r="G50" s="331"/>
      <c r="H50" s="334"/>
      <c r="I50" s="341"/>
      <c r="J50" s="331"/>
      <c r="K50" s="332"/>
      <c r="L50" s="313">
        <f t="shared" si="4"/>
        <v>0</v>
      </c>
      <c r="M50" s="313">
        <f t="shared" si="5"/>
        <v>0</v>
      </c>
      <c r="N50" s="313">
        <f t="shared" si="6"/>
        <v>80000</v>
      </c>
    </row>
    <row r="51" spans="1:14" ht="15" customHeight="1" x14ac:dyDescent="0.25">
      <c r="A51" s="142" t="s">
        <v>11</v>
      </c>
      <c r="B51" s="354"/>
      <c r="C51" s="356">
        <f>SUM('2A. melléklet'!C50)</f>
        <v>53073159</v>
      </c>
      <c r="D51" s="356">
        <f>SUM('2A. melléklet'!D50)</f>
        <v>65990769</v>
      </c>
      <c r="E51" s="356">
        <f>SUM('2A. melléklet'!E50)</f>
        <v>65521416</v>
      </c>
      <c r="F51" s="342"/>
      <c r="G51" s="343"/>
      <c r="H51" s="344"/>
      <c r="I51" s="345"/>
      <c r="J51" s="343"/>
      <c r="K51" s="346"/>
      <c r="L51" s="360">
        <f t="shared" si="4"/>
        <v>53073159</v>
      </c>
      <c r="M51" s="360">
        <f t="shared" si="4"/>
        <v>65990769</v>
      </c>
      <c r="N51" s="360">
        <f t="shared" si="4"/>
        <v>65521416</v>
      </c>
    </row>
    <row r="52" spans="1:14" ht="15" customHeight="1" x14ac:dyDescent="0.25">
      <c r="A52" s="81" t="s">
        <v>431</v>
      </c>
      <c r="B52" s="148" t="s">
        <v>432</v>
      </c>
      <c r="C52" s="310">
        <f>SUM('2A. melléklet'!C51)</f>
        <v>0</v>
      </c>
      <c r="D52" s="310">
        <f>SUM('2A. melléklet'!D51)</f>
        <v>0</v>
      </c>
      <c r="E52" s="310">
        <f>SUM('2A. melléklet'!E51)</f>
        <v>0</v>
      </c>
      <c r="F52" s="333"/>
      <c r="G52" s="331"/>
      <c r="H52" s="334"/>
      <c r="I52" s="341"/>
      <c r="J52" s="331"/>
      <c r="K52" s="332"/>
      <c r="L52" s="310">
        <f t="shared" si="4"/>
        <v>0</v>
      </c>
      <c r="M52" s="310">
        <f t="shared" si="5"/>
        <v>0</v>
      </c>
      <c r="N52" s="310">
        <f t="shared" si="6"/>
        <v>0</v>
      </c>
    </row>
    <row r="53" spans="1:14" ht="15" customHeight="1" x14ac:dyDescent="0.25">
      <c r="A53" s="81" t="s">
        <v>433</v>
      </c>
      <c r="B53" s="148" t="s">
        <v>434</v>
      </c>
      <c r="C53" s="310">
        <f>SUM('2A. melléklet'!C52)</f>
        <v>0</v>
      </c>
      <c r="D53" s="310">
        <f>SUM('2A. melléklet'!D52)</f>
        <v>0</v>
      </c>
      <c r="E53" s="310">
        <f>SUM('2A. melléklet'!E52)</f>
        <v>0</v>
      </c>
      <c r="F53" s="333"/>
      <c r="G53" s="331"/>
      <c r="H53" s="334"/>
      <c r="I53" s="341"/>
      <c r="J53" s="331"/>
      <c r="K53" s="332"/>
      <c r="L53" s="310">
        <f t="shared" si="4"/>
        <v>0</v>
      </c>
      <c r="M53" s="310">
        <f t="shared" si="5"/>
        <v>0</v>
      </c>
      <c r="N53" s="310">
        <f t="shared" si="6"/>
        <v>0</v>
      </c>
    </row>
    <row r="54" spans="1:14" ht="15" customHeight="1" x14ac:dyDescent="0.25">
      <c r="A54" s="81" t="s">
        <v>639</v>
      </c>
      <c r="B54" s="148" t="s">
        <v>435</v>
      </c>
      <c r="C54" s="310">
        <f>SUM('2A. melléklet'!C53)</f>
        <v>0</v>
      </c>
      <c r="D54" s="310">
        <f>SUM('2A. melléklet'!D53)</f>
        <v>0</v>
      </c>
      <c r="E54" s="310">
        <f>SUM('2A. melléklet'!E53)</f>
        <v>0</v>
      </c>
      <c r="F54" s="333"/>
      <c r="G54" s="331"/>
      <c r="H54" s="334"/>
      <c r="I54" s="341"/>
      <c r="J54" s="331"/>
      <c r="K54" s="332"/>
      <c r="L54" s="310">
        <f t="shared" si="4"/>
        <v>0</v>
      </c>
      <c r="M54" s="310">
        <f t="shared" si="5"/>
        <v>0</v>
      </c>
      <c r="N54" s="310">
        <f t="shared" si="6"/>
        <v>0</v>
      </c>
    </row>
    <row r="55" spans="1:14" ht="15" customHeight="1" x14ac:dyDescent="0.25">
      <c r="A55" s="81" t="s">
        <v>640</v>
      </c>
      <c r="B55" s="148" t="s">
        <v>436</v>
      </c>
      <c r="C55" s="310">
        <f>SUM('2A. melléklet'!C54)</f>
        <v>0</v>
      </c>
      <c r="D55" s="310">
        <f>SUM('2A. melléklet'!D54)</f>
        <v>0</v>
      </c>
      <c r="E55" s="310">
        <f>SUM('2A. melléklet'!E54)</f>
        <v>0</v>
      </c>
      <c r="F55" s="333"/>
      <c r="G55" s="331"/>
      <c r="H55" s="334"/>
      <c r="I55" s="341"/>
      <c r="J55" s="331"/>
      <c r="K55" s="332"/>
      <c r="L55" s="310">
        <f t="shared" si="4"/>
        <v>0</v>
      </c>
      <c r="M55" s="310">
        <f t="shared" si="5"/>
        <v>0</v>
      </c>
      <c r="N55" s="310">
        <f t="shared" si="6"/>
        <v>0</v>
      </c>
    </row>
    <row r="56" spans="1:14" ht="15" customHeight="1" x14ac:dyDescent="0.25">
      <c r="A56" s="81" t="s">
        <v>641</v>
      </c>
      <c r="B56" s="148" t="s">
        <v>437</v>
      </c>
      <c r="C56" s="310">
        <f>SUM('2A. melléklet'!C55)</f>
        <v>0</v>
      </c>
      <c r="D56" s="310">
        <f>SUM('2A. melléklet'!D55)</f>
        <v>1775048</v>
      </c>
      <c r="E56" s="310">
        <f>SUM('2A. melléklet'!E55)</f>
        <v>1775048</v>
      </c>
      <c r="F56" s="333"/>
      <c r="G56" s="331"/>
      <c r="H56" s="334"/>
      <c r="I56" s="341"/>
      <c r="J56" s="331"/>
      <c r="K56" s="332"/>
      <c r="L56" s="310">
        <f t="shared" si="4"/>
        <v>0</v>
      </c>
      <c r="M56" s="310">
        <f t="shared" si="5"/>
        <v>1775048</v>
      </c>
      <c r="N56" s="310">
        <f t="shared" si="6"/>
        <v>1775048</v>
      </c>
    </row>
    <row r="57" spans="1:14" ht="15" customHeight="1" x14ac:dyDescent="0.25">
      <c r="A57" s="83" t="s">
        <v>676</v>
      </c>
      <c r="B57" s="150" t="s">
        <v>438</v>
      </c>
      <c r="C57" s="313">
        <f>SUM('2A. melléklet'!C56)</f>
        <v>0</v>
      </c>
      <c r="D57" s="313">
        <f>SUM('2A. melléklet'!D56)</f>
        <v>1775048</v>
      </c>
      <c r="E57" s="313">
        <f>SUM('2A. melléklet'!E56)</f>
        <v>1775048</v>
      </c>
      <c r="F57" s="333"/>
      <c r="G57" s="331"/>
      <c r="H57" s="334"/>
      <c r="I57" s="341"/>
      <c r="J57" s="331"/>
      <c r="K57" s="332"/>
      <c r="L57" s="313">
        <f t="shared" si="4"/>
        <v>0</v>
      </c>
      <c r="M57" s="313">
        <f t="shared" si="5"/>
        <v>1775048</v>
      </c>
      <c r="N57" s="313">
        <f t="shared" si="6"/>
        <v>1775048</v>
      </c>
    </row>
    <row r="58" spans="1:14" ht="15" customHeight="1" x14ac:dyDescent="0.25">
      <c r="A58" s="108" t="s">
        <v>658</v>
      </c>
      <c r="B58" s="148" t="s">
        <v>477</v>
      </c>
      <c r="C58" s="310">
        <f>SUM('2A. melléklet'!C57)</f>
        <v>0</v>
      </c>
      <c r="D58" s="310">
        <f>SUM('2A. melléklet'!D57)</f>
        <v>0</v>
      </c>
      <c r="E58" s="310">
        <f>SUM('2A. melléklet'!E57)</f>
        <v>0</v>
      </c>
      <c r="F58" s="333"/>
      <c r="G58" s="331"/>
      <c r="H58" s="334"/>
      <c r="I58" s="341"/>
      <c r="J58" s="331"/>
      <c r="K58" s="332"/>
      <c r="L58" s="310">
        <f t="shared" si="4"/>
        <v>0</v>
      </c>
      <c r="M58" s="310">
        <f t="shared" si="5"/>
        <v>0</v>
      </c>
      <c r="N58" s="310">
        <f t="shared" si="6"/>
        <v>0</v>
      </c>
    </row>
    <row r="59" spans="1:14" ht="15" customHeight="1" x14ac:dyDescent="0.25">
      <c r="A59" s="108" t="s">
        <v>659</v>
      </c>
      <c r="B59" s="148" t="s">
        <v>478</v>
      </c>
      <c r="C59" s="310">
        <f>SUM('2A. melléklet'!C58)</f>
        <v>0</v>
      </c>
      <c r="D59" s="310">
        <f>SUM('2A. melléklet'!D58)</f>
        <v>0</v>
      </c>
      <c r="E59" s="310">
        <f>SUM('2A. melléklet'!E58)</f>
        <v>0</v>
      </c>
      <c r="F59" s="333"/>
      <c r="G59" s="331"/>
      <c r="H59" s="334"/>
      <c r="I59" s="341"/>
      <c r="J59" s="331"/>
      <c r="K59" s="332"/>
      <c r="L59" s="310">
        <f t="shared" si="4"/>
        <v>0</v>
      </c>
      <c r="M59" s="310">
        <f t="shared" si="5"/>
        <v>0</v>
      </c>
      <c r="N59" s="310">
        <f t="shared" si="6"/>
        <v>0</v>
      </c>
    </row>
    <row r="60" spans="1:14" ht="15" customHeight="1" x14ac:dyDescent="0.25">
      <c r="A60" s="108" t="s">
        <v>479</v>
      </c>
      <c r="B60" s="148" t="s">
        <v>480</v>
      </c>
      <c r="C60" s="310">
        <f>SUM('2A. melléklet'!C59)</f>
        <v>0</v>
      </c>
      <c r="D60" s="310">
        <f>SUM('2A. melléklet'!D59)</f>
        <v>0</v>
      </c>
      <c r="E60" s="310">
        <f>SUM('2A. melléklet'!E59)</f>
        <v>0</v>
      </c>
      <c r="F60" s="333"/>
      <c r="G60" s="331"/>
      <c r="H60" s="334"/>
      <c r="I60" s="341"/>
      <c r="J60" s="331"/>
      <c r="K60" s="332"/>
      <c r="L60" s="310">
        <f t="shared" si="4"/>
        <v>0</v>
      </c>
      <c r="M60" s="310">
        <f t="shared" si="5"/>
        <v>0</v>
      </c>
      <c r="N60" s="310">
        <f t="shared" si="6"/>
        <v>0</v>
      </c>
    </row>
    <row r="61" spans="1:14" ht="15" customHeight="1" x14ac:dyDescent="0.25">
      <c r="A61" s="108" t="s">
        <v>660</v>
      </c>
      <c r="B61" s="148" t="s">
        <v>481</v>
      </c>
      <c r="C61" s="310">
        <f>SUM('2A. melléklet'!C60)</f>
        <v>0</v>
      </c>
      <c r="D61" s="310">
        <f>SUM('2A. melléklet'!D60)</f>
        <v>0</v>
      </c>
      <c r="E61" s="310">
        <f>SUM('2A. melléklet'!E60)</f>
        <v>0</v>
      </c>
      <c r="F61" s="333"/>
      <c r="G61" s="331"/>
      <c r="H61" s="334"/>
      <c r="I61" s="341"/>
      <c r="J61" s="331"/>
      <c r="K61" s="332"/>
      <c r="L61" s="310">
        <f t="shared" si="4"/>
        <v>0</v>
      </c>
      <c r="M61" s="310">
        <f t="shared" si="5"/>
        <v>0</v>
      </c>
      <c r="N61" s="310">
        <f t="shared" si="6"/>
        <v>0</v>
      </c>
    </row>
    <row r="62" spans="1:14" ht="15" customHeight="1" x14ac:dyDescent="0.25">
      <c r="A62" s="108" t="s">
        <v>482</v>
      </c>
      <c r="B62" s="148" t="s">
        <v>483</v>
      </c>
      <c r="C62" s="310">
        <f>SUM('2A. melléklet'!C61)</f>
        <v>0</v>
      </c>
      <c r="D62" s="310">
        <f>SUM('2A. melléklet'!D61)</f>
        <v>0</v>
      </c>
      <c r="E62" s="310">
        <f>SUM('2A. melléklet'!E61)</f>
        <v>0</v>
      </c>
      <c r="F62" s="333"/>
      <c r="G62" s="331"/>
      <c r="H62" s="334"/>
      <c r="I62" s="341"/>
      <c r="J62" s="331"/>
      <c r="K62" s="332"/>
      <c r="L62" s="310">
        <f t="shared" si="4"/>
        <v>0</v>
      </c>
      <c r="M62" s="310">
        <f t="shared" si="5"/>
        <v>0</v>
      </c>
      <c r="N62" s="310">
        <f t="shared" si="6"/>
        <v>0</v>
      </c>
    </row>
    <row r="63" spans="1:14" ht="15" customHeight="1" x14ac:dyDescent="0.25">
      <c r="A63" s="83" t="s">
        <v>681</v>
      </c>
      <c r="B63" s="150" t="s">
        <v>484</v>
      </c>
      <c r="C63" s="313">
        <f>SUM('2A. melléklet'!C62)</f>
        <v>0</v>
      </c>
      <c r="D63" s="313">
        <f>SUM('2A. melléklet'!D62)</f>
        <v>0</v>
      </c>
      <c r="E63" s="313">
        <f>SUM('2A. melléklet'!E62)</f>
        <v>0</v>
      </c>
      <c r="F63" s="333"/>
      <c r="G63" s="331"/>
      <c r="H63" s="334"/>
      <c r="I63" s="341"/>
      <c r="J63" s="331"/>
      <c r="K63" s="332"/>
      <c r="L63" s="310">
        <f t="shared" si="4"/>
        <v>0</v>
      </c>
      <c r="M63" s="310">
        <f t="shared" si="5"/>
        <v>0</v>
      </c>
      <c r="N63" s="310">
        <f t="shared" si="6"/>
        <v>0</v>
      </c>
    </row>
    <row r="64" spans="1:14" ht="15" customHeight="1" x14ac:dyDescent="0.25">
      <c r="A64" s="108" t="s">
        <v>490</v>
      </c>
      <c r="B64" s="148" t="s">
        <v>491</v>
      </c>
      <c r="C64" s="310">
        <f>SUM('2A. melléklet'!C63)</f>
        <v>0</v>
      </c>
      <c r="D64" s="310">
        <f>SUM('2A. melléklet'!D63)</f>
        <v>0</v>
      </c>
      <c r="E64" s="310">
        <f>SUM('2A. melléklet'!E63)</f>
        <v>0</v>
      </c>
      <c r="F64" s="333"/>
      <c r="G64" s="331"/>
      <c r="H64" s="334"/>
      <c r="I64" s="341"/>
      <c r="J64" s="331"/>
      <c r="K64" s="332"/>
      <c r="L64" s="310">
        <f t="shared" si="4"/>
        <v>0</v>
      </c>
      <c r="M64" s="310">
        <f t="shared" si="5"/>
        <v>0</v>
      </c>
      <c r="N64" s="310">
        <f t="shared" si="6"/>
        <v>0</v>
      </c>
    </row>
    <row r="65" spans="1:14" ht="15" customHeight="1" x14ac:dyDescent="0.25">
      <c r="A65" s="81" t="s">
        <v>663</v>
      </c>
      <c r="B65" s="148" t="s">
        <v>492</v>
      </c>
      <c r="C65" s="310">
        <f>SUM('2A. melléklet'!C64)</f>
        <v>0</v>
      </c>
      <c r="D65" s="310">
        <f>SUM('2A. melléklet'!D64)</f>
        <v>0</v>
      </c>
      <c r="E65" s="310">
        <f>SUM('2A. melléklet'!E64)</f>
        <v>0</v>
      </c>
      <c r="F65" s="333"/>
      <c r="G65" s="331"/>
      <c r="H65" s="334"/>
      <c r="I65" s="341"/>
      <c r="J65" s="331"/>
      <c r="K65" s="332"/>
      <c r="L65" s="310">
        <f t="shared" si="4"/>
        <v>0</v>
      </c>
      <c r="M65" s="310">
        <f t="shared" si="5"/>
        <v>0</v>
      </c>
      <c r="N65" s="310">
        <f t="shared" si="6"/>
        <v>0</v>
      </c>
    </row>
    <row r="66" spans="1:14" ht="15" customHeight="1" x14ac:dyDescent="0.25">
      <c r="A66" s="108" t="s">
        <v>664</v>
      </c>
      <c r="B66" s="148" t="s">
        <v>493</v>
      </c>
      <c r="C66" s="310">
        <f>SUM('2A. melléklet'!C65)</f>
        <v>0</v>
      </c>
      <c r="D66" s="310">
        <f>SUM('2A. melléklet'!D65)</f>
        <v>0</v>
      </c>
      <c r="E66" s="310">
        <f>SUM('2A. melléklet'!E65)</f>
        <v>0</v>
      </c>
      <c r="F66" s="333"/>
      <c r="G66" s="331"/>
      <c r="H66" s="334"/>
      <c r="I66" s="341"/>
      <c r="J66" s="331"/>
      <c r="K66" s="332"/>
      <c r="L66" s="310">
        <f t="shared" si="4"/>
        <v>0</v>
      </c>
      <c r="M66" s="310">
        <f t="shared" si="5"/>
        <v>0</v>
      </c>
      <c r="N66" s="310">
        <f t="shared" si="6"/>
        <v>0</v>
      </c>
    </row>
    <row r="67" spans="1:14" ht="15" customHeight="1" x14ac:dyDescent="0.25">
      <c r="A67" s="83" t="s">
        <v>684</v>
      </c>
      <c r="B67" s="150" t="s">
        <v>494</v>
      </c>
      <c r="C67" s="313">
        <f>SUM('2A. melléklet'!C66)</f>
        <v>0</v>
      </c>
      <c r="D67" s="313">
        <f>SUM('2A. melléklet'!D66)</f>
        <v>0</v>
      </c>
      <c r="E67" s="313">
        <f>SUM('2A. melléklet'!E66)</f>
        <v>0</v>
      </c>
      <c r="F67" s="333"/>
      <c r="G67" s="331"/>
      <c r="H67" s="334"/>
      <c r="I67" s="341"/>
      <c r="J67" s="331"/>
      <c r="K67" s="332"/>
      <c r="L67" s="310">
        <f t="shared" si="4"/>
        <v>0</v>
      </c>
      <c r="M67" s="310">
        <f t="shared" si="5"/>
        <v>0</v>
      </c>
      <c r="N67" s="310">
        <f t="shared" si="6"/>
        <v>0</v>
      </c>
    </row>
    <row r="68" spans="1:14" ht="15" customHeight="1" x14ac:dyDescent="0.25">
      <c r="A68" s="142" t="s">
        <v>10</v>
      </c>
      <c r="B68" s="151"/>
      <c r="C68" s="356">
        <f>SUM('2A. melléklet'!C67)</f>
        <v>0</v>
      </c>
      <c r="D68" s="356">
        <f>SUM('2A. melléklet'!D67)</f>
        <v>1775048</v>
      </c>
      <c r="E68" s="356">
        <f>SUM('2A. melléklet'!E67)</f>
        <v>1775048</v>
      </c>
      <c r="F68" s="342"/>
      <c r="G68" s="343"/>
      <c r="H68" s="344"/>
      <c r="I68" s="345"/>
      <c r="J68" s="343"/>
      <c r="K68" s="346"/>
      <c r="L68" s="356">
        <f t="shared" si="4"/>
        <v>0</v>
      </c>
      <c r="M68" s="356">
        <f t="shared" si="5"/>
        <v>1775048</v>
      </c>
      <c r="N68" s="356">
        <f t="shared" si="6"/>
        <v>1775048</v>
      </c>
    </row>
    <row r="69" spans="1:14" ht="15.75" x14ac:dyDescent="0.25">
      <c r="A69" s="143" t="s">
        <v>683</v>
      </c>
      <c r="B69" s="152" t="s">
        <v>495</v>
      </c>
      <c r="C69" s="357">
        <f>SUM('2A. melléklet'!C68)</f>
        <v>53073159</v>
      </c>
      <c r="D69" s="357">
        <f>SUM('2A. melléklet'!D68)</f>
        <v>67765817</v>
      </c>
      <c r="E69" s="357">
        <f>SUM('2A. melléklet'!E68)</f>
        <v>67296464</v>
      </c>
      <c r="F69" s="338"/>
      <c r="G69" s="336"/>
      <c r="H69" s="339"/>
      <c r="I69" s="347"/>
      <c r="J69" s="336"/>
      <c r="K69" s="337"/>
      <c r="L69" s="357">
        <f t="shared" si="4"/>
        <v>53073159</v>
      </c>
      <c r="M69" s="357">
        <f t="shared" si="5"/>
        <v>67765817</v>
      </c>
      <c r="N69" s="357">
        <f t="shared" si="6"/>
        <v>67296464</v>
      </c>
    </row>
    <row r="70" spans="1:14" ht="15.75" x14ac:dyDescent="0.25">
      <c r="A70" s="144" t="s">
        <v>41</v>
      </c>
      <c r="B70" s="153"/>
      <c r="C70" s="358">
        <f>SUM('2A. melléklet'!C69)</f>
        <v>-7137929</v>
      </c>
      <c r="D70" s="358">
        <f>SUM('2A. melléklet'!D69)</f>
        <v>4475583</v>
      </c>
      <c r="E70" s="358">
        <f>SUM('2A. melléklet'!E69)</f>
        <v>20551963</v>
      </c>
      <c r="F70" s="328"/>
      <c r="G70" s="326"/>
      <c r="H70" s="329"/>
      <c r="I70" s="348"/>
      <c r="J70" s="326"/>
      <c r="K70" s="327"/>
      <c r="L70" s="358">
        <f t="shared" si="4"/>
        <v>-7137929</v>
      </c>
      <c r="M70" s="358">
        <f t="shared" si="5"/>
        <v>4475583</v>
      </c>
      <c r="N70" s="358">
        <f t="shared" si="6"/>
        <v>20551963</v>
      </c>
    </row>
    <row r="71" spans="1:14" ht="15.75" x14ac:dyDescent="0.25">
      <c r="A71" s="144" t="s">
        <v>42</v>
      </c>
      <c r="B71" s="153"/>
      <c r="C71" s="358">
        <f>SUM('2A. melléklet'!C70)</f>
        <v>-4286000</v>
      </c>
      <c r="D71" s="358">
        <f>SUM('2A. melléklet'!D70)</f>
        <v>-12976745</v>
      </c>
      <c r="E71" s="358">
        <f>SUM('2A. melléklet'!E70)</f>
        <v>-12976745</v>
      </c>
      <c r="F71" s="328"/>
      <c r="G71" s="326"/>
      <c r="H71" s="329"/>
      <c r="I71" s="348"/>
      <c r="J71" s="326"/>
      <c r="K71" s="327"/>
      <c r="L71" s="358">
        <f t="shared" si="4"/>
        <v>-4286000</v>
      </c>
      <c r="M71" s="358">
        <f t="shared" si="5"/>
        <v>-12976745</v>
      </c>
      <c r="N71" s="358">
        <f t="shared" si="6"/>
        <v>-12976745</v>
      </c>
    </row>
    <row r="72" spans="1:14" x14ac:dyDescent="0.25">
      <c r="A72" s="110" t="s">
        <v>665</v>
      </c>
      <c r="B72" s="136" t="s">
        <v>496</v>
      </c>
      <c r="C72" s="310">
        <f>SUM('2A. melléklet'!C71)</f>
        <v>0</v>
      </c>
      <c r="D72" s="310">
        <f>SUM('2A. melléklet'!D71)</f>
        <v>0</v>
      </c>
      <c r="E72" s="310">
        <f>SUM('2A. melléklet'!E71)</f>
        <v>0</v>
      </c>
      <c r="F72" s="333"/>
      <c r="G72" s="331"/>
      <c r="H72" s="334"/>
      <c r="I72" s="341"/>
      <c r="J72" s="331"/>
      <c r="K72" s="332"/>
      <c r="L72" s="310">
        <f t="shared" si="4"/>
        <v>0</v>
      </c>
      <c r="M72" s="310">
        <f t="shared" si="5"/>
        <v>0</v>
      </c>
      <c r="N72" s="310">
        <f t="shared" si="6"/>
        <v>0</v>
      </c>
    </row>
    <row r="73" spans="1:14" x14ac:dyDescent="0.25">
      <c r="A73" s="108" t="s">
        <v>497</v>
      </c>
      <c r="B73" s="136" t="s">
        <v>498</v>
      </c>
      <c r="C73" s="310">
        <f>SUM('2A. melléklet'!C72)</f>
        <v>0</v>
      </c>
      <c r="D73" s="310">
        <f>SUM('2A. melléklet'!D72)</f>
        <v>0</v>
      </c>
      <c r="E73" s="310">
        <f>SUM('2A. melléklet'!E72)</f>
        <v>0</v>
      </c>
      <c r="F73" s="333"/>
      <c r="G73" s="331"/>
      <c r="H73" s="334"/>
      <c r="I73" s="341"/>
      <c r="J73" s="331"/>
      <c r="K73" s="332"/>
      <c r="L73" s="310">
        <f t="shared" si="4"/>
        <v>0</v>
      </c>
      <c r="M73" s="310">
        <f t="shared" si="5"/>
        <v>0</v>
      </c>
      <c r="N73" s="310">
        <f t="shared" si="6"/>
        <v>0</v>
      </c>
    </row>
    <row r="74" spans="1:14" x14ac:dyDescent="0.25">
      <c r="A74" s="110" t="s">
        <v>666</v>
      </c>
      <c r="B74" s="136" t="s">
        <v>499</v>
      </c>
      <c r="C74" s="310">
        <f>SUM('2A. melléklet'!C73)</f>
        <v>0</v>
      </c>
      <c r="D74" s="310">
        <f>SUM('2A. melléklet'!D73)</f>
        <v>0</v>
      </c>
      <c r="E74" s="310">
        <f>SUM('2A. melléklet'!E73)</f>
        <v>0</v>
      </c>
      <c r="F74" s="333"/>
      <c r="G74" s="331"/>
      <c r="H74" s="334"/>
      <c r="I74" s="341"/>
      <c r="J74" s="331"/>
      <c r="K74" s="332"/>
      <c r="L74" s="310">
        <f t="shared" si="4"/>
        <v>0</v>
      </c>
      <c r="M74" s="310">
        <f t="shared" si="5"/>
        <v>0</v>
      </c>
      <c r="N74" s="310">
        <f t="shared" si="6"/>
        <v>0</v>
      </c>
    </row>
    <row r="75" spans="1:14" x14ac:dyDescent="0.25">
      <c r="A75" s="109" t="s">
        <v>685</v>
      </c>
      <c r="B75" s="137" t="s">
        <v>500</v>
      </c>
      <c r="C75" s="313">
        <f>SUM('2A. melléklet'!C74)</f>
        <v>0</v>
      </c>
      <c r="D75" s="313">
        <f>SUM('2A. melléklet'!D74)</f>
        <v>0</v>
      </c>
      <c r="E75" s="313">
        <f>SUM('2A. melléklet'!E74)</f>
        <v>0</v>
      </c>
      <c r="F75" s="333"/>
      <c r="G75" s="331"/>
      <c r="H75" s="334"/>
      <c r="I75" s="341"/>
      <c r="J75" s="331"/>
      <c r="K75" s="332"/>
      <c r="L75" s="310">
        <f t="shared" si="4"/>
        <v>0</v>
      </c>
      <c r="M75" s="310">
        <f t="shared" si="5"/>
        <v>0</v>
      </c>
      <c r="N75" s="310">
        <f t="shared" si="6"/>
        <v>0</v>
      </c>
    </row>
    <row r="76" spans="1:14" x14ac:dyDescent="0.25">
      <c r="A76" s="108" t="s">
        <v>667</v>
      </c>
      <c r="B76" s="136" t="s">
        <v>501</v>
      </c>
      <c r="C76" s="310">
        <f>SUM('2A. melléklet'!C75)</f>
        <v>0</v>
      </c>
      <c r="D76" s="310">
        <f>SUM('2A. melléklet'!D75)</f>
        <v>0</v>
      </c>
      <c r="E76" s="310">
        <f>SUM('2A. melléklet'!E75)</f>
        <v>0</v>
      </c>
      <c r="F76" s="333"/>
      <c r="G76" s="331"/>
      <c r="H76" s="334"/>
      <c r="I76" s="341"/>
      <c r="J76" s="331"/>
      <c r="K76" s="332"/>
      <c r="L76" s="310">
        <f t="shared" si="4"/>
        <v>0</v>
      </c>
      <c r="M76" s="310">
        <f t="shared" si="5"/>
        <v>0</v>
      </c>
      <c r="N76" s="310">
        <f t="shared" si="6"/>
        <v>0</v>
      </c>
    </row>
    <row r="77" spans="1:14" x14ac:dyDescent="0.25">
      <c r="A77" s="110" t="s">
        <v>502</v>
      </c>
      <c r="B77" s="136" t="s">
        <v>503</v>
      </c>
      <c r="C77" s="310">
        <f>SUM('2A. melléklet'!C76)</f>
        <v>0</v>
      </c>
      <c r="D77" s="310">
        <f>SUM('2A. melléklet'!D76)</f>
        <v>0</v>
      </c>
      <c r="E77" s="310">
        <f>SUM('2A. melléklet'!E76)</f>
        <v>0</v>
      </c>
      <c r="F77" s="333"/>
      <c r="G77" s="331"/>
      <c r="H77" s="334"/>
      <c r="I77" s="341"/>
      <c r="J77" s="331"/>
      <c r="K77" s="332"/>
      <c r="L77" s="310">
        <f t="shared" si="4"/>
        <v>0</v>
      </c>
      <c r="M77" s="310">
        <f t="shared" si="5"/>
        <v>0</v>
      </c>
      <c r="N77" s="310">
        <f t="shared" si="6"/>
        <v>0</v>
      </c>
    </row>
    <row r="78" spans="1:14" x14ac:dyDescent="0.25">
      <c r="A78" s="108" t="s">
        <v>668</v>
      </c>
      <c r="B78" s="136" t="s">
        <v>504</v>
      </c>
      <c r="C78" s="310">
        <f>SUM('2A. melléklet'!C77)</f>
        <v>0</v>
      </c>
      <c r="D78" s="310">
        <f>SUM('2A. melléklet'!D77)</f>
        <v>0</v>
      </c>
      <c r="E78" s="310">
        <f>SUM('2A. melléklet'!E77)</f>
        <v>0</v>
      </c>
      <c r="F78" s="333"/>
      <c r="G78" s="331"/>
      <c r="H78" s="334"/>
      <c r="I78" s="341"/>
      <c r="J78" s="331"/>
      <c r="K78" s="332"/>
      <c r="L78" s="310">
        <f t="shared" si="4"/>
        <v>0</v>
      </c>
      <c r="M78" s="310">
        <f t="shared" si="5"/>
        <v>0</v>
      </c>
      <c r="N78" s="310">
        <f t="shared" si="6"/>
        <v>0</v>
      </c>
    </row>
    <row r="79" spans="1:14" x14ac:dyDescent="0.25">
      <c r="A79" s="110" t="s">
        <v>505</v>
      </c>
      <c r="B79" s="136" t="s">
        <v>506</v>
      </c>
      <c r="C79" s="310">
        <f>SUM('2A. melléklet'!C78)</f>
        <v>0</v>
      </c>
      <c r="D79" s="310">
        <f>SUM('2A. melléklet'!D78)</f>
        <v>0</v>
      </c>
      <c r="E79" s="310">
        <f>SUM('2A. melléklet'!E78)</f>
        <v>0</v>
      </c>
      <c r="F79" s="333"/>
      <c r="G79" s="331"/>
      <c r="H79" s="334"/>
      <c r="I79" s="341"/>
      <c r="J79" s="331"/>
      <c r="K79" s="332"/>
      <c r="L79" s="310">
        <f t="shared" si="4"/>
        <v>0</v>
      </c>
      <c r="M79" s="310">
        <f t="shared" si="5"/>
        <v>0</v>
      </c>
      <c r="N79" s="310">
        <f t="shared" si="6"/>
        <v>0</v>
      </c>
    </row>
    <row r="80" spans="1:14" x14ac:dyDescent="0.25">
      <c r="A80" s="111" t="s">
        <v>686</v>
      </c>
      <c r="B80" s="137" t="s">
        <v>507</v>
      </c>
      <c r="C80" s="313">
        <f>SUM('2A. melléklet'!C79)</f>
        <v>0</v>
      </c>
      <c r="D80" s="313">
        <f>SUM('2A. melléklet'!D79)</f>
        <v>0</v>
      </c>
      <c r="E80" s="313">
        <f>SUM('2A. melléklet'!E79)</f>
        <v>0</v>
      </c>
      <c r="F80" s="333"/>
      <c r="G80" s="331"/>
      <c r="H80" s="334"/>
      <c r="I80" s="341"/>
      <c r="J80" s="331"/>
      <c r="K80" s="332"/>
      <c r="L80" s="310">
        <f t="shared" si="4"/>
        <v>0</v>
      </c>
      <c r="M80" s="310">
        <f t="shared" si="5"/>
        <v>0</v>
      </c>
      <c r="N80" s="310">
        <f t="shared" si="6"/>
        <v>0</v>
      </c>
    </row>
    <row r="81" spans="1:14" x14ac:dyDescent="0.25">
      <c r="A81" s="81" t="s">
        <v>39</v>
      </c>
      <c r="B81" s="136" t="s">
        <v>508</v>
      </c>
      <c r="C81" s="310">
        <f>SUM('2A. melléklet'!C80)</f>
        <v>31946250</v>
      </c>
      <c r="D81" s="310">
        <f>SUM('2A. melléklet'!D80)</f>
        <v>29023483</v>
      </c>
      <c r="E81" s="310">
        <f>SUM('2A. melléklet'!E80)</f>
        <v>29023483</v>
      </c>
      <c r="F81" s="333"/>
      <c r="G81" s="331"/>
      <c r="H81" s="334"/>
      <c r="I81" s="341"/>
      <c r="J81" s="331"/>
      <c r="K81" s="332"/>
      <c r="L81" s="310">
        <f t="shared" si="4"/>
        <v>31946250</v>
      </c>
      <c r="M81" s="310">
        <f t="shared" si="5"/>
        <v>29023483</v>
      </c>
      <c r="N81" s="310">
        <f t="shared" si="6"/>
        <v>29023483</v>
      </c>
    </row>
    <row r="82" spans="1:14" x14ac:dyDescent="0.25">
      <c r="A82" s="81" t="s">
        <v>40</v>
      </c>
      <c r="B82" s="136" t="s">
        <v>508</v>
      </c>
      <c r="C82" s="310">
        <f>SUM('2A. melléklet'!C81)</f>
        <v>0</v>
      </c>
      <c r="D82" s="310">
        <f>SUM('2A. melléklet'!D81)</f>
        <v>0</v>
      </c>
      <c r="E82" s="310">
        <f>SUM('2A. melléklet'!E81)</f>
        <v>0</v>
      </c>
      <c r="F82" s="333"/>
      <c r="G82" s="331"/>
      <c r="H82" s="334"/>
      <c r="I82" s="341"/>
      <c r="J82" s="331"/>
      <c r="K82" s="332"/>
      <c r="L82" s="310">
        <f t="shared" si="4"/>
        <v>0</v>
      </c>
      <c r="M82" s="310">
        <f t="shared" si="5"/>
        <v>0</v>
      </c>
      <c r="N82" s="310">
        <f t="shared" si="6"/>
        <v>0</v>
      </c>
    </row>
    <row r="83" spans="1:14" x14ac:dyDescent="0.25">
      <c r="A83" s="81" t="s">
        <v>37</v>
      </c>
      <c r="B83" s="136" t="s">
        <v>509</v>
      </c>
      <c r="C83" s="310">
        <f>SUM('2A. melléklet'!C82)</f>
        <v>0</v>
      </c>
      <c r="D83" s="310">
        <f>SUM('2A. melléklet'!D82)</f>
        <v>0</v>
      </c>
      <c r="E83" s="310">
        <f>SUM('2A. melléklet'!E82)</f>
        <v>0</v>
      </c>
      <c r="F83" s="333"/>
      <c r="G83" s="331"/>
      <c r="H83" s="334"/>
      <c r="I83" s="341"/>
      <c r="J83" s="331"/>
      <c r="K83" s="332"/>
      <c r="L83" s="310">
        <f t="shared" si="4"/>
        <v>0</v>
      </c>
      <c r="M83" s="310">
        <f t="shared" si="5"/>
        <v>0</v>
      </c>
      <c r="N83" s="310">
        <f t="shared" si="6"/>
        <v>0</v>
      </c>
    </row>
    <row r="84" spans="1:14" x14ac:dyDescent="0.25">
      <c r="A84" s="81" t="s">
        <v>38</v>
      </c>
      <c r="B84" s="136" t="s">
        <v>509</v>
      </c>
      <c r="C84" s="310">
        <f>SUM('2A. melléklet'!C83)</f>
        <v>0</v>
      </c>
      <c r="D84" s="310">
        <f>SUM('2A. melléklet'!D83)</f>
        <v>0</v>
      </c>
      <c r="E84" s="310">
        <f>SUM('2A. melléklet'!E83)</f>
        <v>0</v>
      </c>
      <c r="F84" s="333"/>
      <c r="G84" s="331"/>
      <c r="H84" s="334"/>
      <c r="I84" s="341"/>
      <c r="J84" s="331"/>
      <c r="K84" s="332"/>
      <c r="L84" s="310">
        <f t="shared" si="4"/>
        <v>0</v>
      </c>
      <c r="M84" s="310">
        <f t="shared" si="5"/>
        <v>0</v>
      </c>
      <c r="N84" s="310">
        <f t="shared" si="6"/>
        <v>0</v>
      </c>
    </row>
    <row r="85" spans="1:14" x14ac:dyDescent="0.25">
      <c r="A85" s="82" t="s">
        <v>687</v>
      </c>
      <c r="B85" s="137" t="s">
        <v>510</v>
      </c>
      <c r="C85" s="313">
        <f>SUM('2A. melléklet'!C84)</f>
        <v>31946250</v>
      </c>
      <c r="D85" s="313">
        <f>SUM('2A. melléklet'!D84)</f>
        <v>29023483</v>
      </c>
      <c r="E85" s="313">
        <f>SUM('2A. melléklet'!E84)</f>
        <v>29023483</v>
      </c>
      <c r="F85" s="333"/>
      <c r="G85" s="331"/>
      <c r="H85" s="334"/>
      <c r="I85" s="341"/>
      <c r="J85" s="331"/>
      <c r="K85" s="332"/>
      <c r="L85" s="313">
        <f t="shared" si="4"/>
        <v>31946250</v>
      </c>
      <c r="M85" s="313">
        <f t="shared" si="5"/>
        <v>29023483</v>
      </c>
      <c r="N85" s="313">
        <f t="shared" si="6"/>
        <v>29023483</v>
      </c>
    </row>
    <row r="86" spans="1:14" x14ac:dyDescent="0.25">
      <c r="A86" s="110" t="s">
        <v>511</v>
      </c>
      <c r="B86" s="136" t="s">
        <v>512</v>
      </c>
      <c r="C86" s="310">
        <f>SUM('2A. melléklet'!C85)</f>
        <v>0</v>
      </c>
      <c r="D86" s="310">
        <f>SUM('2A. melléklet'!D85)</f>
        <v>0</v>
      </c>
      <c r="E86" s="310">
        <f>SUM('2A. melléklet'!E85)</f>
        <v>1678765</v>
      </c>
      <c r="F86" s="333"/>
      <c r="G86" s="331"/>
      <c r="H86" s="334"/>
      <c r="I86" s="341"/>
      <c r="J86" s="331"/>
      <c r="K86" s="332"/>
      <c r="L86" s="310">
        <f t="shared" ref="L86:L99" si="7">SUM(C86+F86+I86)</f>
        <v>0</v>
      </c>
      <c r="M86" s="310">
        <f t="shared" ref="M86:M99" si="8">SUM(D86+G86+J86)</f>
        <v>0</v>
      </c>
      <c r="N86" s="310">
        <f t="shared" ref="N86:N99" si="9">SUM(E86+H86+K86)</f>
        <v>1678765</v>
      </c>
    </row>
    <row r="87" spans="1:14" x14ac:dyDescent="0.25">
      <c r="A87" s="110" t="s">
        <v>513</v>
      </c>
      <c r="B87" s="136" t="s">
        <v>514</v>
      </c>
      <c r="C87" s="310">
        <f>SUM('2A. melléklet'!C86)</f>
        <v>0</v>
      </c>
      <c r="D87" s="310">
        <f>SUM('2A. melléklet'!D86)</f>
        <v>0</v>
      </c>
      <c r="E87" s="310">
        <f>SUM('2A. melléklet'!E86)</f>
        <v>0</v>
      </c>
      <c r="F87" s="333"/>
      <c r="G87" s="331"/>
      <c r="H87" s="334"/>
      <c r="I87" s="341"/>
      <c r="J87" s="331"/>
      <c r="K87" s="332"/>
      <c r="L87" s="310">
        <f t="shared" si="7"/>
        <v>0</v>
      </c>
      <c r="M87" s="310">
        <f t="shared" si="8"/>
        <v>0</v>
      </c>
      <c r="N87" s="310">
        <f t="shared" si="9"/>
        <v>0</v>
      </c>
    </row>
    <row r="88" spans="1:14" x14ac:dyDescent="0.25">
      <c r="A88" s="110" t="s">
        <v>515</v>
      </c>
      <c r="B88" s="136" t="s">
        <v>516</v>
      </c>
      <c r="C88" s="310">
        <f>SUM('2A. melléklet'!C87)</f>
        <v>0</v>
      </c>
      <c r="D88" s="310">
        <f>SUM('2A. melléklet'!D87)</f>
        <v>0</v>
      </c>
      <c r="E88" s="310">
        <f>SUM('2A. melléklet'!E87)</f>
        <v>0</v>
      </c>
      <c r="F88" s="333"/>
      <c r="G88" s="331"/>
      <c r="H88" s="334"/>
      <c r="I88" s="341"/>
      <c r="J88" s="331"/>
      <c r="K88" s="332"/>
      <c r="L88" s="310">
        <f t="shared" si="7"/>
        <v>0</v>
      </c>
      <c r="M88" s="310">
        <f t="shared" si="8"/>
        <v>0</v>
      </c>
      <c r="N88" s="310">
        <f t="shared" si="9"/>
        <v>0</v>
      </c>
    </row>
    <row r="89" spans="1:14" x14ac:dyDescent="0.25">
      <c r="A89" s="110" t="s">
        <v>517</v>
      </c>
      <c r="B89" s="136" t="s">
        <v>518</v>
      </c>
      <c r="C89" s="310">
        <f>SUM('2A. melléklet'!C88)</f>
        <v>0</v>
      </c>
      <c r="D89" s="310">
        <f>SUM('2A. melléklet'!D88)</f>
        <v>0</v>
      </c>
      <c r="E89" s="310">
        <f>SUM('2A. melléklet'!E88)</f>
        <v>0</v>
      </c>
      <c r="F89" s="333"/>
      <c r="G89" s="331"/>
      <c r="H89" s="334"/>
      <c r="I89" s="341"/>
      <c r="J89" s="331"/>
      <c r="K89" s="332"/>
      <c r="L89" s="310">
        <f t="shared" si="7"/>
        <v>0</v>
      </c>
      <c r="M89" s="310">
        <f t="shared" si="8"/>
        <v>0</v>
      </c>
      <c r="N89" s="310">
        <f t="shared" si="9"/>
        <v>0</v>
      </c>
    </row>
    <row r="90" spans="1:14" x14ac:dyDescent="0.25">
      <c r="A90" s="108" t="s">
        <v>669</v>
      </c>
      <c r="B90" s="136" t="s">
        <v>519</v>
      </c>
      <c r="C90" s="310">
        <f>SUM('2A. melléklet'!C89)</f>
        <v>0</v>
      </c>
      <c r="D90" s="310">
        <f>SUM('2A. melléklet'!D89)</f>
        <v>0</v>
      </c>
      <c r="E90" s="310">
        <f>SUM('2A. melléklet'!E89)</f>
        <v>0</v>
      </c>
      <c r="F90" s="333"/>
      <c r="G90" s="331"/>
      <c r="H90" s="334"/>
      <c r="I90" s="341"/>
      <c r="J90" s="331"/>
      <c r="K90" s="332"/>
      <c r="L90" s="310">
        <f t="shared" si="7"/>
        <v>0</v>
      </c>
      <c r="M90" s="310">
        <f t="shared" si="8"/>
        <v>0</v>
      </c>
      <c r="N90" s="310">
        <f t="shared" si="9"/>
        <v>0</v>
      </c>
    </row>
    <row r="91" spans="1:14" x14ac:dyDescent="0.25">
      <c r="A91" s="109" t="s">
        <v>688</v>
      </c>
      <c r="B91" s="137" t="s">
        <v>521</v>
      </c>
      <c r="C91" s="313">
        <f>SUM('2A. melléklet'!C90)</f>
        <v>31946250</v>
      </c>
      <c r="D91" s="313">
        <f>SUM('2A. melléklet'!D90)</f>
        <v>29023483</v>
      </c>
      <c r="E91" s="313">
        <f>SUM('2A. melléklet'!E90)</f>
        <v>30702248</v>
      </c>
      <c r="F91" s="333"/>
      <c r="G91" s="331"/>
      <c r="H91" s="334"/>
      <c r="I91" s="341"/>
      <c r="J91" s="331"/>
      <c r="K91" s="332"/>
      <c r="L91" s="313">
        <f t="shared" si="7"/>
        <v>31946250</v>
      </c>
      <c r="M91" s="313">
        <f t="shared" si="8"/>
        <v>29023483</v>
      </c>
      <c r="N91" s="313">
        <f t="shared" si="9"/>
        <v>30702248</v>
      </c>
    </row>
    <row r="92" spans="1:14" x14ac:dyDescent="0.25">
      <c r="A92" s="108" t="s">
        <v>522</v>
      </c>
      <c r="B92" s="136" t="s">
        <v>523</v>
      </c>
      <c r="C92" s="310">
        <f>SUM('2A. melléklet'!C91)</f>
        <v>0</v>
      </c>
      <c r="D92" s="310">
        <f>SUM('2A. melléklet'!D91)</f>
        <v>0</v>
      </c>
      <c r="E92" s="310">
        <f>SUM('2A. melléklet'!E91)</f>
        <v>0</v>
      </c>
      <c r="F92" s="333"/>
      <c r="G92" s="331"/>
      <c r="H92" s="334"/>
      <c r="I92" s="341"/>
      <c r="J92" s="331"/>
      <c r="K92" s="332"/>
      <c r="L92" s="310">
        <f t="shared" si="7"/>
        <v>0</v>
      </c>
      <c r="M92" s="310">
        <f t="shared" si="8"/>
        <v>0</v>
      </c>
      <c r="N92" s="310">
        <f t="shared" si="9"/>
        <v>0</v>
      </c>
    </row>
    <row r="93" spans="1:14" x14ac:dyDescent="0.25">
      <c r="A93" s="108" t="s">
        <v>524</v>
      </c>
      <c r="B93" s="136" t="s">
        <v>525</v>
      </c>
      <c r="C93" s="310">
        <f>SUM('2A. melléklet'!C92)</f>
        <v>0</v>
      </c>
      <c r="D93" s="310">
        <f>SUM('2A. melléklet'!D92)</f>
        <v>0</v>
      </c>
      <c r="E93" s="310">
        <f>SUM('2A. melléklet'!E92)</f>
        <v>0</v>
      </c>
      <c r="F93" s="333"/>
      <c r="G93" s="331"/>
      <c r="H93" s="334"/>
      <c r="I93" s="341"/>
      <c r="J93" s="331"/>
      <c r="K93" s="332"/>
      <c r="L93" s="310">
        <f t="shared" si="7"/>
        <v>0</v>
      </c>
      <c r="M93" s="310">
        <f t="shared" si="8"/>
        <v>0</v>
      </c>
      <c r="N93" s="310">
        <f t="shared" si="9"/>
        <v>0</v>
      </c>
    </row>
    <row r="94" spans="1:14" x14ac:dyDescent="0.25">
      <c r="A94" s="110" t="s">
        <v>526</v>
      </c>
      <c r="B94" s="136" t="s">
        <v>527</v>
      </c>
      <c r="C94" s="310">
        <f>SUM('2A. melléklet'!C93)</f>
        <v>0</v>
      </c>
      <c r="D94" s="310">
        <f>SUM('2A. melléklet'!D93)</f>
        <v>0</v>
      </c>
      <c r="E94" s="310">
        <f>SUM('2A. melléklet'!E93)</f>
        <v>0</v>
      </c>
      <c r="F94" s="333"/>
      <c r="G94" s="331"/>
      <c r="H94" s="334"/>
      <c r="I94" s="341"/>
      <c r="J94" s="331"/>
      <c r="K94" s="332"/>
      <c r="L94" s="310">
        <f t="shared" si="7"/>
        <v>0</v>
      </c>
      <c r="M94" s="310">
        <f t="shared" si="8"/>
        <v>0</v>
      </c>
      <c r="N94" s="310">
        <f t="shared" si="9"/>
        <v>0</v>
      </c>
    </row>
    <row r="95" spans="1:14" x14ac:dyDescent="0.25">
      <c r="A95" s="110" t="s">
        <v>670</v>
      </c>
      <c r="B95" s="136" t="s">
        <v>528</v>
      </c>
      <c r="C95" s="310">
        <f>SUM('2A. melléklet'!C94)</f>
        <v>0</v>
      </c>
      <c r="D95" s="310">
        <f>SUM('2A. melléklet'!D94)</f>
        <v>0</v>
      </c>
      <c r="E95" s="310">
        <f>SUM('2A. melléklet'!E94)</f>
        <v>0</v>
      </c>
      <c r="F95" s="333"/>
      <c r="G95" s="331"/>
      <c r="H95" s="334"/>
      <c r="I95" s="341"/>
      <c r="J95" s="331"/>
      <c r="K95" s="332"/>
      <c r="L95" s="310">
        <f t="shared" si="7"/>
        <v>0</v>
      </c>
      <c r="M95" s="310">
        <f t="shared" si="8"/>
        <v>0</v>
      </c>
      <c r="N95" s="310">
        <f t="shared" si="9"/>
        <v>0</v>
      </c>
    </row>
    <row r="96" spans="1:14" x14ac:dyDescent="0.25">
      <c r="A96" s="111" t="s">
        <v>689</v>
      </c>
      <c r="B96" s="137" t="s">
        <v>529</v>
      </c>
      <c r="C96" s="310">
        <f>SUM('2A. melléklet'!C95)</f>
        <v>0</v>
      </c>
      <c r="D96" s="310">
        <f>SUM('2A. melléklet'!D95)</f>
        <v>0</v>
      </c>
      <c r="E96" s="310">
        <f>SUM('2A. melléklet'!E95)</f>
        <v>0</v>
      </c>
      <c r="F96" s="333"/>
      <c r="G96" s="331"/>
      <c r="H96" s="334"/>
      <c r="I96" s="341"/>
      <c r="J96" s="331"/>
      <c r="K96" s="332"/>
      <c r="L96" s="310">
        <f t="shared" si="7"/>
        <v>0</v>
      </c>
      <c r="M96" s="310">
        <f t="shared" si="8"/>
        <v>0</v>
      </c>
      <c r="N96" s="310">
        <f t="shared" si="9"/>
        <v>0</v>
      </c>
    </row>
    <row r="97" spans="1:14" x14ac:dyDescent="0.25">
      <c r="A97" s="109" t="s">
        <v>530</v>
      </c>
      <c r="B97" s="137" t="s">
        <v>531</v>
      </c>
      <c r="C97" s="310">
        <f>SUM('2A. melléklet'!C96)</f>
        <v>0</v>
      </c>
      <c r="D97" s="310">
        <f>SUM('2A. melléklet'!D96)</f>
        <v>0</v>
      </c>
      <c r="E97" s="310">
        <f>SUM('2A. melléklet'!E96)</f>
        <v>0</v>
      </c>
      <c r="F97" s="333"/>
      <c r="G97" s="331"/>
      <c r="H97" s="334"/>
      <c r="I97" s="341"/>
      <c r="J97" s="331"/>
      <c r="K97" s="332"/>
      <c r="L97" s="310">
        <f t="shared" si="7"/>
        <v>0</v>
      </c>
      <c r="M97" s="310">
        <f t="shared" si="8"/>
        <v>0</v>
      </c>
      <c r="N97" s="310">
        <f t="shared" si="9"/>
        <v>0</v>
      </c>
    </row>
    <row r="98" spans="1:14" ht="15.75" x14ac:dyDescent="0.25">
      <c r="A98" s="128" t="s">
        <v>690</v>
      </c>
      <c r="B98" s="139" t="s">
        <v>532</v>
      </c>
      <c r="C98" s="359">
        <f>SUM('2A. melléklet'!C97)</f>
        <v>31946250</v>
      </c>
      <c r="D98" s="359">
        <f>SUM('2A. melléklet'!D97)</f>
        <v>29023483</v>
      </c>
      <c r="E98" s="359">
        <f>SUM('2A. melléklet'!E97)</f>
        <v>30702248</v>
      </c>
      <c r="F98" s="338"/>
      <c r="G98" s="336"/>
      <c r="H98" s="339"/>
      <c r="I98" s="347"/>
      <c r="J98" s="336"/>
      <c r="K98" s="337"/>
      <c r="L98" s="359">
        <f t="shared" si="7"/>
        <v>31946250</v>
      </c>
      <c r="M98" s="359">
        <f t="shared" si="8"/>
        <v>29023483</v>
      </c>
      <c r="N98" s="359">
        <f t="shared" si="9"/>
        <v>30702248</v>
      </c>
    </row>
    <row r="99" spans="1:14" ht="15.75" x14ac:dyDescent="0.25">
      <c r="A99" s="129" t="s">
        <v>672</v>
      </c>
      <c r="B99" s="140"/>
      <c r="C99" s="355">
        <f>SUM('2A. melléklet'!C98)</f>
        <v>85019409</v>
      </c>
      <c r="D99" s="355">
        <f>SUM('2A. melléklet'!D98)</f>
        <v>96789300</v>
      </c>
      <c r="E99" s="355">
        <f>SUM('2A. melléklet'!E98)</f>
        <v>97998712</v>
      </c>
      <c r="F99" s="349"/>
      <c r="G99" s="350"/>
      <c r="H99" s="351"/>
      <c r="I99" s="352"/>
      <c r="J99" s="350"/>
      <c r="K99" s="353"/>
      <c r="L99" s="355">
        <f t="shared" si="7"/>
        <v>85019409</v>
      </c>
      <c r="M99" s="355">
        <f t="shared" si="8"/>
        <v>96789300</v>
      </c>
      <c r="N99" s="355">
        <f t="shared" si="9"/>
        <v>97998712</v>
      </c>
    </row>
  </sheetData>
  <mergeCells count="9">
    <mergeCell ref="A1:N1"/>
    <mergeCell ref="I6:K6"/>
    <mergeCell ref="L6:N6"/>
    <mergeCell ref="A2:N2"/>
    <mergeCell ref="A3:N3"/>
    <mergeCell ref="A6:A7"/>
    <mergeCell ref="B6:B7"/>
    <mergeCell ref="C6:E6"/>
    <mergeCell ref="F6:H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N99"/>
  <sheetViews>
    <sheetView zoomScale="80" zoomScaleNormal="80" workbookViewId="0">
      <selection sqref="A1:N1"/>
    </sheetView>
  </sheetViews>
  <sheetFormatPr defaultRowHeight="15" x14ac:dyDescent="0.25"/>
  <cols>
    <col min="1" max="1" width="92.5703125" customWidth="1"/>
    <col min="3" max="3" width="23" bestFit="1" customWidth="1"/>
    <col min="4" max="4" width="22.85546875" bestFit="1" customWidth="1"/>
    <col min="5" max="5" width="23" bestFit="1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2" max="14" width="19" bestFit="1" customWidth="1"/>
  </cols>
  <sheetData>
    <row r="1" spans="1:14" x14ac:dyDescent="0.25">
      <c r="A1" s="495" t="s">
        <v>809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4" ht="24" customHeight="1" x14ac:dyDescent="0.25">
      <c r="A2" s="491" t="s">
        <v>802</v>
      </c>
      <c r="B2" s="492"/>
      <c r="C2" s="492"/>
      <c r="D2" s="492"/>
      <c r="E2" s="492"/>
      <c r="F2" s="496"/>
      <c r="G2" s="497"/>
      <c r="H2" s="497"/>
      <c r="I2" s="497"/>
      <c r="J2" s="497"/>
      <c r="K2" s="497"/>
      <c r="L2" s="497"/>
      <c r="M2" s="497"/>
      <c r="N2" s="497"/>
    </row>
    <row r="3" spans="1:14" ht="24" customHeight="1" x14ac:dyDescent="0.25">
      <c r="A3" s="510" t="s">
        <v>709</v>
      </c>
      <c r="B3" s="494"/>
      <c r="C3" s="494"/>
      <c r="D3" s="494"/>
      <c r="E3" s="494"/>
      <c r="F3" s="496"/>
      <c r="G3" s="497"/>
      <c r="H3" s="497"/>
      <c r="I3" s="497"/>
      <c r="J3" s="497"/>
      <c r="K3" s="497"/>
      <c r="L3" s="497"/>
      <c r="M3" s="497"/>
      <c r="N3" s="497"/>
    </row>
    <row r="4" spans="1:14" ht="18" x14ac:dyDescent="0.25">
      <c r="A4" s="73"/>
    </row>
    <row r="5" spans="1:14" ht="15.75" x14ac:dyDescent="0.25">
      <c r="A5" s="226" t="s">
        <v>78</v>
      </c>
    </row>
    <row r="6" spans="1:14" ht="30" customHeight="1" x14ac:dyDescent="0.25">
      <c r="A6" s="498" t="s">
        <v>230</v>
      </c>
      <c r="B6" s="500" t="s">
        <v>231</v>
      </c>
      <c r="C6" s="508" t="s">
        <v>12</v>
      </c>
      <c r="D6" s="503"/>
      <c r="E6" s="509"/>
      <c r="F6" s="502" t="s">
        <v>13</v>
      </c>
      <c r="G6" s="503"/>
      <c r="H6" s="504"/>
      <c r="I6" s="508" t="s">
        <v>14</v>
      </c>
      <c r="J6" s="503"/>
      <c r="K6" s="509"/>
      <c r="L6" s="505" t="s">
        <v>75</v>
      </c>
      <c r="M6" s="506"/>
      <c r="N6" s="507"/>
    </row>
    <row r="7" spans="1:14" ht="26.25" customHeight="1" x14ac:dyDescent="0.25">
      <c r="A7" s="499"/>
      <c r="B7" s="501"/>
      <c r="C7" s="84" t="s">
        <v>77</v>
      </c>
      <c r="D7" s="3" t="s">
        <v>98</v>
      </c>
      <c r="E7" s="75" t="s">
        <v>99</v>
      </c>
      <c r="F7" s="90" t="s">
        <v>77</v>
      </c>
      <c r="G7" s="3" t="s">
        <v>98</v>
      </c>
      <c r="H7" s="91" t="s">
        <v>99</v>
      </c>
      <c r="I7" s="84" t="s">
        <v>77</v>
      </c>
      <c r="J7" s="3" t="s">
        <v>98</v>
      </c>
      <c r="K7" s="75" t="s">
        <v>99</v>
      </c>
      <c r="L7" s="90" t="s">
        <v>77</v>
      </c>
      <c r="M7" s="3" t="s">
        <v>98</v>
      </c>
      <c r="N7" s="91" t="s">
        <v>99</v>
      </c>
    </row>
    <row r="8" spans="1:14" ht="15" customHeight="1" x14ac:dyDescent="0.25">
      <c r="A8" s="114" t="s">
        <v>410</v>
      </c>
      <c r="B8" s="148" t="s">
        <v>411</v>
      </c>
      <c r="C8" s="145"/>
      <c r="D8" s="76"/>
      <c r="E8" s="154"/>
      <c r="F8" s="162"/>
      <c r="G8" s="20"/>
      <c r="H8" s="163"/>
      <c r="I8" s="157"/>
      <c r="J8" s="20"/>
      <c r="K8" s="172"/>
      <c r="L8" s="92"/>
      <c r="M8" s="76"/>
      <c r="N8" s="177"/>
    </row>
    <row r="9" spans="1:14" ht="15" customHeight="1" x14ac:dyDescent="0.25">
      <c r="A9" s="81" t="s">
        <v>412</v>
      </c>
      <c r="B9" s="148" t="s">
        <v>413</v>
      </c>
      <c r="C9" s="145"/>
      <c r="D9" s="76"/>
      <c r="E9" s="154"/>
      <c r="F9" s="162"/>
      <c r="G9" s="20"/>
      <c r="H9" s="163"/>
      <c r="I9" s="157"/>
      <c r="J9" s="20"/>
      <c r="K9" s="172"/>
      <c r="L9" s="92"/>
      <c r="M9" s="76"/>
      <c r="N9" s="177"/>
    </row>
    <row r="10" spans="1:14" ht="15" customHeight="1" x14ac:dyDescent="0.25">
      <c r="A10" s="81" t="s">
        <v>414</v>
      </c>
      <c r="B10" s="148" t="s">
        <v>415</v>
      </c>
      <c r="C10" s="145"/>
      <c r="D10" s="76"/>
      <c r="E10" s="154"/>
      <c r="F10" s="162"/>
      <c r="G10" s="20"/>
      <c r="H10" s="163"/>
      <c r="I10" s="157"/>
      <c r="J10" s="20"/>
      <c r="K10" s="172"/>
      <c r="L10" s="92"/>
      <c r="M10" s="76"/>
      <c r="N10" s="177"/>
    </row>
    <row r="11" spans="1:14" ht="15" customHeight="1" x14ac:dyDescent="0.25">
      <c r="A11" s="81" t="s">
        <v>416</v>
      </c>
      <c r="B11" s="148" t="s">
        <v>417</v>
      </c>
      <c r="C11" s="145"/>
      <c r="D11" s="76"/>
      <c r="E11" s="154"/>
      <c r="F11" s="162"/>
      <c r="G11" s="20"/>
      <c r="H11" s="163"/>
      <c r="I11" s="157"/>
      <c r="J11" s="20"/>
      <c r="K11" s="172"/>
      <c r="L11" s="92"/>
      <c r="M11" s="76"/>
      <c r="N11" s="177"/>
    </row>
    <row r="12" spans="1:14" ht="15" customHeight="1" x14ac:dyDescent="0.25">
      <c r="A12" s="81" t="s">
        <v>418</v>
      </c>
      <c r="B12" s="148" t="s">
        <v>419</v>
      </c>
      <c r="C12" s="145"/>
      <c r="D12" s="76"/>
      <c r="E12" s="154"/>
      <c r="F12" s="162"/>
      <c r="G12" s="20"/>
      <c r="H12" s="163"/>
      <c r="I12" s="157"/>
      <c r="J12" s="20"/>
      <c r="K12" s="172"/>
      <c r="L12" s="92"/>
      <c r="M12" s="76"/>
      <c r="N12" s="177"/>
    </row>
    <row r="13" spans="1:14" ht="15" customHeight="1" x14ac:dyDescent="0.25">
      <c r="A13" s="81" t="s">
        <v>420</v>
      </c>
      <c r="B13" s="148" t="s">
        <v>421</v>
      </c>
      <c r="C13" s="145"/>
      <c r="D13" s="76"/>
      <c r="E13" s="154"/>
      <c r="F13" s="162"/>
      <c r="G13" s="20"/>
      <c r="H13" s="163"/>
      <c r="I13" s="157"/>
      <c r="J13" s="20"/>
      <c r="K13" s="172"/>
      <c r="L13" s="92"/>
      <c r="M13" s="76"/>
      <c r="N13" s="177"/>
    </row>
    <row r="14" spans="1:14" ht="15" customHeight="1" x14ac:dyDescent="0.25">
      <c r="A14" s="82" t="s">
        <v>674</v>
      </c>
      <c r="B14" s="149" t="s">
        <v>422</v>
      </c>
      <c r="C14" s="145"/>
      <c r="D14" s="76"/>
      <c r="E14" s="154"/>
      <c r="F14" s="162"/>
      <c r="G14" s="20"/>
      <c r="H14" s="163"/>
      <c r="I14" s="157"/>
      <c r="J14" s="20"/>
      <c r="K14" s="172"/>
      <c r="L14" s="92"/>
      <c r="M14" s="76"/>
      <c r="N14" s="177"/>
    </row>
    <row r="15" spans="1:14" ht="15" customHeight="1" x14ac:dyDescent="0.25">
      <c r="A15" s="81" t="s">
        <v>423</v>
      </c>
      <c r="B15" s="148" t="s">
        <v>424</v>
      </c>
      <c r="C15" s="145"/>
      <c r="D15" s="76"/>
      <c r="E15" s="154"/>
      <c r="F15" s="162"/>
      <c r="G15" s="20"/>
      <c r="H15" s="163"/>
      <c r="I15" s="157"/>
      <c r="J15" s="20"/>
      <c r="K15" s="172"/>
      <c r="L15" s="92"/>
      <c r="M15" s="76"/>
      <c r="N15" s="177"/>
    </row>
    <row r="16" spans="1:14" ht="15" customHeight="1" x14ac:dyDescent="0.25">
      <c r="A16" s="81" t="s">
        <v>425</v>
      </c>
      <c r="B16" s="148" t="s">
        <v>426</v>
      </c>
      <c r="C16" s="145"/>
      <c r="D16" s="76"/>
      <c r="E16" s="154"/>
      <c r="F16" s="162"/>
      <c r="G16" s="20"/>
      <c r="H16" s="163"/>
      <c r="I16" s="157"/>
      <c r="J16" s="20"/>
      <c r="K16" s="172"/>
      <c r="L16" s="92"/>
      <c r="M16" s="76"/>
      <c r="N16" s="177"/>
    </row>
    <row r="17" spans="1:14" ht="15" customHeight="1" x14ac:dyDescent="0.25">
      <c r="A17" s="81" t="s">
        <v>636</v>
      </c>
      <c r="B17" s="148" t="s">
        <v>427</v>
      </c>
      <c r="C17" s="145"/>
      <c r="D17" s="76"/>
      <c r="E17" s="154"/>
      <c r="F17" s="162"/>
      <c r="G17" s="20"/>
      <c r="H17" s="163"/>
      <c r="I17" s="157"/>
      <c r="J17" s="20"/>
      <c r="K17" s="172"/>
      <c r="L17" s="92"/>
      <c r="M17" s="76"/>
      <c r="N17" s="177"/>
    </row>
    <row r="18" spans="1:14" ht="15" customHeight="1" x14ac:dyDescent="0.25">
      <c r="A18" s="81" t="s">
        <v>637</v>
      </c>
      <c r="B18" s="148" t="s">
        <v>428</v>
      </c>
      <c r="C18" s="145"/>
      <c r="D18" s="76"/>
      <c r="E18" s="154"/>
      <c r="F18" s="162"/>
      <c r="G18" s="20"/>
      <c r="H18" s="163"/>
      <c r="I18" s="157"/>
      <c r="J18" s="20"/>
      <c r="K18" s="172"/>
      <c r="L18" s="92"/>
      <c r="M18" s="76"/>
      <c r="N18" s="177"/>
    </row>
    <row r="19" spans="1:14" ht="15" customHeight="1" x14ac:dyDescent="0.25">
      <c r="A19" s="81" t="s">
        <v>638</v>
      </c>
      <c r="B19" s="148" t="s">
        <v>429</v>
      </c>
      <c r="C19" s="145"/>
      <c r="D19" s="76"/>
      <c r="E19" s="154"/>
      <c r="F19" s="162"/>
      <c r="G19" s="20"/>
      <c r="H19" s="163"/>
      <c r="I19" s="157"/>
      <c r="J19" s="20"/>
      <c r="K19" s="172"/>
      <c r="L19" s="92"/>
      <c r="M19" s="76"/>
      <c r="N19" s="177"/>
    </row>
    <row r="20" spans="1:14" ht="15" customHeight="1" x14ac:dyDescent="0.25">
      <c r="A20" s="83" t="s">
        <v>675</v>
      </c>
      <c r="B20" s="150" t="s">
        <v>430</v>
      </c>
      <c r="C20" s="145"/>
      <c r="D20" s="76"/>
      <c r="E20" s="154"/>
      <c r="F20" s="162"/>
      <c r="G20" s="20"/>
      <c r="H20" s="163"/>
      <c r="I20" s="157"/>
      <c r="J20" s="20"/>
      <c r="K20" s="172"/>
      <c r="L20" s="92"/>
      <c r="M20" s="76"/>
      <c r="N20" s="177"/>
    </row>
    <row r="21" spans="1:14" ht="15" customHeight="1" x14ac:dyDescent="0.25">
      <c r="A21" s="81" t="s">
        <v>642</v>
      </c>
      <c r="B21" s="148" t="s">
        <v>439</v>
      </c>
      <c r="C21" s="145"/>
      <c r="D21" s="76"/>
      <c r="E21" s="154"/>
      <c r="F21" s="162"/>
      <c r="G21" s="20"/>
      <c r="H21" s="163"/>
      <c r="I21" s="157"/>
      <c r="J21" s="20"/>
      <c r="K21" s="172"/>
      <c r="L21" s="92"/>
      <c r="M21" s="76"/>
      <c r="N21" s="177"/>
    </row>
    <row r="22" spans="1:14" ht="15" customHeight="1" x14ac:dyDescent="0.25">
      <c r="A22" s="81" t="s">
        <v>643</v>
      </c>
      <c r="B22" s="148" t="s">
        <v>440</v>
      </c>
      <c r="C22" s="145"/>
      <c r="D22" s="76"/>
      <c r="E22" s="154"/>
      <c r="F22" s="162"/>
      <c r="G22" s="20"/>
      <c r="H22" s="163"/>
      <c r="I22" s="157"/>
      <c r="J22" s="20"/>
      <c r="K22" s="172"/>
      <c r="L22" s="92"/>
      <c r="M22" s="76"/>
      <c r="N22" s="177"/>
    </row>
    <row r="23" spans="1:14" ht="15" customHeight="1" x14ac:dyDescent="0.25">
      <c r="A23" s="82" t="s">
        <v>677</v>
      </c>
      <c r="B23" s="149" t="s">
        <v>441</v>
      </c>
      <c r="C23" s="145"/>
      <c r="D23" s="76"/>
      <c r="E23" s="154"/>
      <c r="F23" s="162"/>
      <c r="G23" s="20"/>
      <c r="H23" s="163"/>
      <c r="I23" s="157"/>
      <c r="J23" s="20"/>
      <c r="K23" s="172"/>
      <c r="L23" s="92"/>
      <c r="M23" s="76"/>
      <c r="N23" s="177"/>
    </row>
    <row r="24" spans="1:14" ht="15" customHeight="1" x14ac:dyDescent="0.25">
      <c r="A24" s="81" t="s">
        <v>644</v>
      </c>
      <c r="B24" s="148" t="s">
        <v>442</v>
      </c>
      <c r="C24" s="145"/>
      <c r="D24" s="76"/>
      <c r="E24" s="154"/>
      <c r="F24" s="162"/>
      <c r="G24" s="20"/>
      <c r="H24" s="163"/>
      <c r="I24" s="157"/>
      <c r="J24" s="20"/>
      <c r="K24" s="172"/>
      <c r="L24" s="92"/>
      <c r="M24" s="76"/>
      <c r="N24" s="177"/>
    </row>
    <row r="25" spans="1:14" ht="15" customHeight="1" x14ac:dyDescent="0.25">
      <c r="A25" s="81" t="s">
        <v>645</v>
      </c>
      <c r="B25" s="148" t="s">
        <v>443</v>
      </c>
      <c r="C25" s="145"/>
      <c r="D25" s="76"/>
      <c r="E25" s="154"/>
      <c r="F25" s="162"/>
      <c r="G25" s="20"/>
      <c r="H25" s="163"/>
      <c r="I25" s="157"/>
      <c r="J25" s="20"/>
      <c r="K25" s="172"/>
      <c r="L25" s="92"/>
      <c r="M25" s="76"/>
      <c r="N25" s="177"/>
    </row>
    <row r="26" spans="1:14" ht="15" customHeight="1" x14ac:dyDescent="0.25">
      <c r="A26" s="81" t="s">
        <v>646</v>
      </c>
      <c r="B26" s="148" t="s">
        <v>444</v>
      </c>
      <c r="C26" s="145"/>
      <c r="D26" s="76"/>
      <c r="E26" s="154"/>
      <c r="F26" s="162"/>
      <c r="G26" s="20"/>
      <c r="H26" s="163"/>
      <c r="I26" s="157"/>
      <c r="J26" s="20"/>
      <c r="K26" s="172"/>
      <c r="L26" s="92"/>
      <c r="M26" s="76"/>
      <c r="N26" s="177"/>
    </row>
    <row r="27" spans="1:14" ht="15" customHeight="1" x14ac:dyDescent="0.25">
      <c r="A27" s="81" t="s">
        <v>647</v>
      </c>
      <c r="B27" s="148" t="s">
        <v>445</v>
      </c>
      <c r="C27" s="145"/>
      <c r="D27" s="76"/>
      <c r="E27" s="154"/>
      <c r="F27" s="162"/>
      <c r="G27" s="20"/>
      <c r="H27" s="163"/>
      <c r="I27" s="157"/>
      <c r="J27" s="20"/>
      <c r="K27" s="172"/>
      <c r="L27" s="92"/>
      <c r="M27" s="76"/>
      <c r="N27" s="177"/>
    </row>
    <row r="28" spans="1:14" ht="15" customHeight="1" x14ac:dyDescent="0.25">
      <c r="A28" s="81" t="s">
        <v>648</v>
      </c>
      <c r="B28" s="148" t="s">
        <v>448</v>
      </c>
      <c r="C28" s="145"/>
      <c r="D28" s="76"/>
      <c r="E28" s="154"/>
      <c r="F28" s="162"/>
      <c r="G28" s="20"/>
      <c r="H28" s="163"/>
      <c r="I28" s="157"/>
      <c r="J28" s="20"/>
      <c r="K28" s="172"/>
      <c r="L28" s="92"/>
      <c r="M28" s="76"/>
      <c r="N28" s="177"/>
    </row>
    <row r="29" spans="1:14" ht="15" customHeight="1" x14ac:dyDescent="0.25">
      <c r="A29" s="81" t="s">
        <v>449</v>
      </c>
      <c r="B29" s="148" t="s">
        <v>450</v>
      </c>
      <c r="C29" s="145"/>
      <c r="D29" s="76"/>
      <c r="E29" s="154"/>
      <c r="F29" s="162"/>
      <c r="G29" s="20"/>
      <c r="H29" s="163"/>
      <c r="I29" s="157"/>
      <c r="J29" s="20"/>
      <c r="K29" s="172"/>
      <c r="L29" s="92"/>
      <c r="M29" s="76"/>
      <c r="N29" s="177"/>
    </row>
    <row r="30" spans="1:14" ht="15" customHeight="1" x14ac:dyDescent="0.25">
      <c r="A30" s="81" t="s">
        <v>649</v>
      </c>
      <c r="B30" s="148" t="s">
        <v>451</v>
      </c>
      <c r="C30" s="145"/>
      <c r="D30" s="76"/>
      <c r="E30" s="154"/>
      <c r="F30" s="162"/>
      <c r="G30" s="20"/>
      <c r="H30" s="163"/>
      <c r="I30" s="157"/>
      <c r="J30" s="20"/>
      <c r="K30" s="172"/>
      <c r="L30" s="92"/>
      <c r="M30" s="76"/>
      <c r="N30" s="177"/>
    </row>
    <row r="31" spans="1:14" ht="15" customHeight="1" x14ac:dyDescent="0.25">
      <c r="A31" s="81" t="s">
        <v>650</v>
      </c>
      <c r="B31" s="148" t="s">
        <v>456</v>
      </c>
      <c r="C31" s="145"/>
      <c r="D31" s="76"/>
      <c r="E31" s="154"/>
      <c r="F31" s="162"/>
      <c r="G31" s="20"/>
      <c r="H31" s="163"/>
      <c r="I31" s="157"/>
      <c r="J31" s="20"/>
      <c r="K31" s="172"/>
      <c r="L31" s="92"/>
      <c r="M31" s="76"/>
      <c r="N31" s="177"/>
    </row>
    <row r="32" spans="1:14" ht="15" customHeight="1" x14ac:dyDescent="0.25">
      <c r="A32" s="82" t="s">
        <v>678</v>
      </c>
      <c r="B32" s="149" t="s">
        <v>459</v>
      </c>
      <c r="C32" s="145"/>
      <c r="D32" s="76"/>
      <c r="E32" s="154"/>
      <c r="F32" s="162"/>
      <c r="G32" s="20"/>
      <c r="H32" s="163"/>
      <c r="I32" s="157"/>
      <c r="J32" s="20"/>
      <c r="K32" s="172"/>
      <c r="L32" s="92"/>
      <c r="M32" s="76"/>
      <c r="N32" s="177"/>
    </row>
    <row r="33" spans="1:14" ht="15" customHeight="1" x14ac:dyDescent="0.25">
      <c r="A33" s="81" t="s">
        <v>651</v>
      </c>
      <c r="B33" s="148" t="s">
        <v>460</v>
      </c>
      <c r="C33" s="145"/>
      <c r="D33" s="76"/>
      <c r="E33" s="154"/>
      <c r="F33" s="162"/>
      <c r="G33" s="20"/>
      <c r="H33" s="163"/>
      <c r="I33" s="157"/>
      <c r="J33" s="20"/>
      <c r="K33" s="172"/>
      <c r="L33" s="92"/>
      <c r="M33" s="76"/>
      <c r="N33" s="177"/>
    </row>
    <row r="34" spans="1:14" ht="15" customHeight="1" x14ac:dyDescent="0.25">
      <c r="A34" s="83" t="s">
        <v>679</v>
      </c>
      <c r="B34" s="150" t="s">
        <v>461</v>
      </c>
      <c r="C34" s="145"/>
      <c r="D34" s="76"/>
      <c r="E34" s="154"/>
      <c r="F34" s="162"/>
      <c r="G34" s="20"/>
      <c r="H34" s="163"/>
      <c r="I34" s="157"/>
      <c r="J34" s="20"/>
      <c r="K34" s="172"/>
      <c r="L34" s="92"/>
      <c r="M34" s="76"/>
      <c r="N34" s="177"/>
    </row>
    <row r="35" spans="1:14" ht="15" customHeight="1" x14ac:dyDescent="0.25">
      <c r="A35" s="108" t="s">
        <v>462</v>
      </c>
      <c r="B35" s="148" t="s">
        <v>463</v>
      </c>
      <c r="C35" s="145"/>
      <c r="D35" s="76"/>
      <c r="E35" s="154"/>
      <c r="F35" s="162"/>
      <c r="G35" s="20"/>
      <c r="H35" s="163"/>
      <c r="I35" s="157"/>
      <c r="J35" s="20"/>
      <c r="K35" s="172"/>
      <c r="L35" s="92"/>
      <c r="M35" s="76"/>
      <c r="N35" s="177"/>
    </row>
    <row r="36" spans="1:14" ht="15" customHeight="1" x14ac:dyDescent="0.25">
      <c r="A36" s="108" t="s">
        <v>652</v>
      </c>
      <c r="B36" s="148" t="s">
        <v>464</v>
      </c>
      <c r="C36" s="145"/>
      <c r="D36" s="76"/>
      <c r="E36" s="154"/>
      <c r="F36" s="162"/>
      <c r="G36" s="20"/>
      <c r="H36" s="163"/>
      <c r="I36" s="157"/>
      <c r="J36" s="20"/>
      <c r="K36" s="172"/>
      <c r="L36" s="92"/>
      <c r="M36" s="76"/>
      <c r="N36" s="177"/>
    </row>
    <row r="37" spans="1:14" ht="15" customHeight="1" x14ac:dyDescent="0.25">
      <c r="A37" s="108" t="s">
        <v>653</v>
      </c>
      <c r="B37" s="148" t="s">
        <v>465</v>
      </c>
      <c r="C37" s="145"/>
      <c r="D37" s="76"/>
      <c r="E37" s="154"/>
      <c r="F37" s="162"/>
      <c r="G37" s="20"/>
      <c r="H37" s="163"/>
      <c r="I37" s="157"/>
      <c r="J37" s="20"/>
      <c r="K37" s="172"/>
      <c r="L37" s="92"/>
      <c r="M37" s="76"/>
      <c r="N37" s="177"/>
    </row>
    <row r="38" spans="1:14" ht="15" customHeight="1" x14ac:dyDescent="0.25">
      <c r="A38" s="108" t="s">
        <v>654</v>
      </c>
      <c r="B38" s="148" t="s">
        <v>466</v>
      </c>
      <c r="C38" s="145"/>
      <c r="D38" s="76"/>
      <c r="E38" s="154"/>
      <c r="F38" s="162"/>
      <c r="G38" s="20"/>
      <c r="H38" s="163"/>
      <c r="I38" s="157"/>
      <c r="J38" s="20"/>
      <c r="K38" s="172"/>
      <c r="L38" s="92"/>
      <c r="M38" s="76"/>
      <c r="N38" s="177"/>
    </row>
    <row r="39" spans="1:14" ht="15" customHeight="1" x14ac:dyDescent="0.25">
      <c r="A39" s="108" t="s">
        <v>467</v>
      </c>
      <c r="B39" s="148" t="s">
        <v>468</v>
      </c>
      <c r="C39" s="145"/>
      <c r="D39" s="76"/>
      <c r="E39" s="154"/>
      <c r="F39" s="162"/>
      <c r="G39" s="20"/>
      <c r="H39" s="163"/>
      <c r="I39" s="157"/>
      <c r="J39" s="20"/>
      <c r="K39" s="172"/>
      <c r="L39" s="92"/>
      <c r="M39" s="76"/>
      <c r="N39" s="177"/>
    </row>
    <row r="40" spans="1:14" ht="15" customHeight="1" x14ac:dyDescent="0.25">
      <c r="A40" s="108" t="s">
        <v>469</v>
      </c>
      <c r="B40" s="148" t="s">
        <v>470</v>
      </c>
      <c r="C40" s="145"/>
      <c r="D40" s="76"/>
      <c r="E40" s="154"/>
      <c r="F40" s="162"/>
      <c r="G40" s="20"/>
      <c r="H40" s="163"/>
      <c r="I40" s="157"/>
      <c r="J40" s="20"/>
      <c r="K40" s="172"/>
      <c r="L40" s="92"/>
      <c r="M40" s="76"/>
      <c r="N40" s="177"/>
    </row>
    <row r="41" spans="1:14" ht="15" customHeight="1" x14ac:dyDescent="0.25">
      <c r="A41" s="108" t="s">
        <v>471</v>
      </c>
      <c r="B41" s="148" t="s">
        <v>472</v>
      </c>
      <c r="C41" s="145"/>
      <c r="D41" s="76"/>
      <c r="E41" s="154"/>
      <c r="F41" s="162"/>
      <c r="G41" s="20"/>
      <c r="H41" s="163"/>
      <c r="I41" s="157"/>
      <c r="J41" s="20"/>
      <c r="K41" s="172"/>
      <c r="L41" s="92"/>
      <c r="M41" s="76"/>
      <c r="N41" s="177"/>
    </row>
    <row r="42" spans="1:14" ht="15" customHeight="1" x14ac:dyDescent="0.25">
      <c r="A42" s="108" t="s">
        <v>655</v>
      </c>
      <c r="B42" s="148" t="s">
        <v>473</v>
      </c>
      <c r="C42" s="145"/>
      <c r="D42" s="76"/>
      <c r="E42" s="154"/>
      <c r="F42" s="162"/>
      <c r="G42" s="20"/>
      <c r="H42" s="163"/>
      <c r="I42" s="157"/>
      <c r="J42" s="20"/>
      <c r="K42" s="172"/>
      <c r="L42" s="92"/>
      <c r="M42" s="76"/>
      <c r="N42" s="177"/>
    </row>
    <row r="43" spans="1:14" ht="15" customHeight="1" x14ac:dyDescent="0.25">
      <c r="A43" s="108" t="s">
        <v>656</v>
      </c>
      <c r="B43" s="148" t="s">
        <v>474</v>
      </c>
      <c r="C43" s="145"/>
      <c r="D43" s="76"/>
      <c r="E43" s="154"/>
      <c r="F43" s="162"/>
      <c r="G43" s="20"/>
      <c r="H43" s="163"/>
      <c r="I43" s="157"/>
      <c r="J43" s="20"/>
      <c r="K43" s="172"/>
      <c r="L43" s="92"/>
      <c r="M43" s="76"/>
      <c r="N43" s="177"/>
    </row>
    <row r="44" spans="1:14" ht="15" customHeight="1" x14ac:dyDescent="0.25">
      <c r="A44" s="108" t="s">
        <v>754</v>
      </c>
      <c r="B44" s="148" t="s">
        <v>475</v>
      </c>
      <c r="C44" s="145"/>
      <c r="D44" s="76"/>
      <c r="E44" s="154"/>
      <c r="F44" s="162"/>
      <c r="G44" s="20"/>
      <c r="H44" s="163"/>
      <c r="I44" s="157"/>
      <c r="J44" s="20"/>
      <c r="K44" s="172"/>
      <c r="L44" s="92"/>
      <c r="M44" s="76"/>
      <c r="N44" s="177"/>
    </row>
    <row r="45" spans="1:14" ht="15" customHeight="1" x14ac:dyDescent="0.25">
      <c r="A45" s="108" t="s">
        <v>657</v>
      </c>
      <c r="B45" s="148" t="s">
        <v>755</v>
      </c>
      <c r="C45" s="145">
        <v>0</v>
      </c>
      <c r="D45" s="76">
        <v>0</v>
      </c>
      <c r="E45" s="154">
        <v>2</v>
      </c>
      <c r="F45" s="162"/>
      <c r="G45" s="20"/>
      <c r="H45" s="163"/>
      <c r="I45" s="157"/>
      <c r="J45" s="20"/>
      <c r="K45" s="172"/>
      <c r="L45" s="92"/>
      <c r="M45" s="76"/>
      <c r="N45" s="177"/>
    </row>
    <row r="46" spans="1:14" ht="15" customHeight="1" x14ac:dyDescent="0.25">
      <c r="A46" s="120" t="s">
        <v>680</v>
      </c>
      <c r="B46" s="150" t="s">
        <v>476</v>
      </c>
      <c r="C46" s="145">
        <f>SUM(C35:C45)</f>
        <v>0</v>
      </c>
      <c r="D46" s="76">
        <f>SUM(D35:D45)</f>
        <v>0</v>
      </c>
      <c r="E46" s="154">
        <f>SUM(E35:E45)</f>
        <v>2</v>
      </c>
      <c r="F46" s="162"/>
      <c r="G46" s="20"/>
      <c r="H46" s="163"/>
      <c r="I46" s="157"/>
      <c r="J46" s="20"/>
      <c r="K46" s="172"/>
      <c r="L46" s="92"/>
      <c r="M46" s="76"/>
      <c r="N46" s="177"/>
    </row>
    <row r="47" spans="1:14" ht="15" customHeight="1" x14ac:dyDescent="0.25">
      <c r="A47" s="108" t="s">
        <v>485</v>
      </c>
      <c r="B47" s="148" t="s">
        <v>486</v>
      </c>
      <c r="C47" s="145"/>
      <c r="D47" s="76"/>
      <c r="E47" s="154"/>
      <c r="F47" s="162"/>
      <c r="G47" s="20"/>
      <c r="H47" s="163"/>
      <c r="I47" s="157"/>
      <c r="J47" s="20"/>
      <c r="K47" s="172"/>
      <c r="L47" s="92"/>
      <c r="M47" s="76"/>
      <c r="N47" s="177"/>
    </row>
    <row r="48" spans="1:14" ht="15" customHeight="1" x14ac:dyDescent="0.25">
      <c r="A48" s="81" t="s">
        <v>661</v>
      </c>
      <c r="B48" s="148" t="s">
        <v>487</v>
      </c>
      <c r="C48" s="145"/>
      <c r="D48" s="76"/>
      <c r="E48" s="154"/>
      <c r="F48" s="162"/>
      <c r="G48" s="20"/>
      <c r="H48" s="163"/>
      <c r="I48" s="157"/>
      <c r="J48" s="20"/>
      <c r="K48" s="172"/>
      <c r="L48" s="92"/>
      <c r="M48" s="76"/>
      <c r="N48" s="177"/>
    </row>
    <row r="49" spans="1:14" ht="15" customHeight="1" x14ac:dyDescent="0.25">
      <c r="A49" s="108" t="s">
        <v>662</v>
      </c>
      <c r="B49" s="148" t="s">
        <v>488</v>
      </c>
      <c r="C49" s="145"/>
      <c r="D49" s="76"/>
      <c r="E49" s="154"/>
      <c r="F49" s="162"/>
      <c r="G49" s="20"/>
      <c r="H49" s="163"/>
      <c r="I49" s="157"/>
      <c r="J49" s="20"/>
      <c r="K49" s="172"/>
      <c r="L49" s="92"/>
      <c r="M49" s="76"/>
      <c r="N49" s="177"/>
    </row>
    <row r="50" spans="1:14" ht="15" customHeight="1" x14ac:dyDescent="0.25">
      <c r="A50" s="83" t="s">
        <v>682</v>
      </c>
      <c r="B50" s="150" t="s">
        <v>489</v>
      </c>
      <c r="C50" s="145"/>
      <c r="D50" s="76"/>
      <c r="E50" s="154"/>
      <c r="F50" s="162"/>
      <c r="G50" s="20"/>
      <c r="H50" s="163"/>
      <c r="I50" s="157"/>
      <c r="J50" s="20"/>
      <c r="K50" s="172"/>
      <c r="L50" s="92"/>
      <c r="M50" s="76"/>
      <c r="N50" s="177"/>
    </row>
    <row r="51" spans="1:14" ht="15" customHeight="1" x14ac:dyDescent="0.25">
      <c r="A51" s="142" t="s">
        <v>11</v>
      </c>
      <c r="B51" s="151"/>
      <c r="C51" s="197"/>
      <c r="D51" s="198"/>
      <c r="E51" s="199">
        <v>2</v>
      </c>
      <c r="F51" s="164"/>
      <c r="G51" s="66"/>
      <c r="H51" s="165"/>
      <c r="I51" s="158"/>
      <c r="J51" s="66"/>
      <c r="K51" s="173"/>
      <c r="L51" s="200"/>
      <c r="M51" s="198"/>
      <c r="N51" s="201"/>
    </row>
    <row r="52" spans="1:14" ht="15" customHeight="1" x14ac:dyDescent="0.25">
      <c r="A52" s="81" t="s">
        <v>431</v>
      </c>
      <c r="B52" s="148" t="s">
        <v>432</v>
      </c>
      <c r="C52" s="145"/>
      <c r="D52" s="76"/>
      <c r="E52" s="154"/>
      <c r="F52" s="162"/>
      <c r="G52" s="20"/>
      <c r="H52" s="163"/>
      <c r="I52" s="157"/>
      <c r="J52" s="20"/>
      <c r="K52" s="172"/>
      <c r="L52" s="92"/>
      <c r="M52" s="76"/>
      <c r="N52" s="177"/>
    </row>
    <row r="53" spans="1:14" ht="15" customHeight="1" x14ac:dyDescent="0.25">
      <c r="A53" s="81" t="s">
        <v>433</v>
      </c>
      <c r="B53" s="148" t="s">
        <v>434</v>
      </c>
      <c r="C53" s="145"/>
      <c r="D53" s="76"/>
      <c r="E53" s="154"/>
      <c r="F53" s="162"/>
      <c r="G53" s="20"/>
      <c r="H53" s="163"/>
      <c r="I53" s="157"/>
      <c r="J53" s="20"/>
      <c r="K53" s="172"/>
      <c r="L53" s="92"/>
      <c r="M53" s="76"/>
      <c r="N53" s="177"/>
    </row>
    <row r="54" spans="1:14" ht="15" customHeight="1" x14ac:dyDescent="0.25">
      <c r="A54" s="81" t="s">
        <v>639</v>
      </c>
      <c r="B54" s="148" t="s">
        <v>435</v>
      </c>
      <c r="C54" s="145"/>
      <c r="D54" s="76"/>
      <c r="E54" s="154"/>
      <c r="F54" s="162"/>
      <c r="G54" s="20"/>
      <c r="H54" s="163"/>
      <c r="I54" s="157"/>
      <c r="J54" s="20"/>
      <c r="K54" s="172"/>
      <c r="L54" s="92"/>
      <c r="M54" s="76"/>
      <c r="N54" s="177"/>
    </row>
    <row r="55" spans="1:14" ht="15" customHeight="1" x14ac:dyDescent="0.25">
      <c r="A55" s="81" t="s">
        <v>640</v>
      </c>
      <c r="B55" s="148" t="s">
        <v>436</v>
      </c>
      <c r="C55" s="145"/>
      <c r="D55" s="76"/>
      <c r="E55" s="154"/>
      <c r="F55" s="162"/>
      <c r="G55" s="20"/>
      <c r="H55" s="163"/>
      <c r="I55" s="157"/>
      <c r="J55" s="20"/>
      <c r="K55" s="172"/>
      <c r="L55" s="92"/>
      <c r="M55" s="76"/>
      <c r="N55" s="177"/>
    </row>
    <row r="56" spans="1:14" ht="15" customHeight="1" x14ac:dyDescent="0.25">
      <c r="A56" s="81" t="s">
        <v>641</v>
      </c>
      <c r="B56" s="148" t="s">
        <v>437</v>
      </c>
      <c r="C56" s="145"/>
      <c r="D56" s="76"/>
      <c r="E56" s="154"/>
      <c r="F56" s="162"/>
      <c r="G56" s="20"/>
      <c r="H56" s="163"/>
      <c r="I56" s="157"/>
      <c r="J56" s="20"/>
      <c r="K56" s="172"/>
      <c r="L56" s="92"/>
      <c r="M56" s="76"/>
      <c r="N56" s="177"/>
    </row>
    <row r="57" spans="1:14" ht="15" customHeight="1" x14ac:dyDescent="0.25">
      <c r="A57" s="83" t="s">
        <v>676</v>
      </c>
      <c r="B57" s="150" t="s">
        <v>438</v>
      </c>
      <c r="C57" s="145"/>
      <c r="D57" s="76"/>
      <c r="E57" s="154"/>
      <c r="F57" s="162"/>
      <c r="G57" s="20"/>
      <c r="H57" s="163"/>
      <c r="I57" s="157"/>
      <c r="J57" s="20"/>
      <c r="K57" s="172"/>
      <c r="L57" s="92"/>
      <c r="M57" s="76"/>
      <c r="N57" s="177"/>
    </row>
    <row r="58" spans="1:14" ht="15" customHeight="1" x14ac:dyDescent="0.25">
      <c r="A58" s="108" t="s">
        <v>658</v>
      </c>
      <c r="B58" s="148" t="s">
        <v>477</v>
      </c>
      <c r="C58" s="145"/>
      <c r="D58" s="76"/>
      <c r="E58" s="154"/>
      <c r="F58" s="162"/>
      <c r="G58" s="20"/>
      <c r="H58" s="163"/>
      <c r="I58" s="157"/>
      <c r="J58" s="20"/>
      <c r="K58" s="172"/>
      <c r="L58" s="92"/>
      <c r="M58" s="76"/>
      <c r="N58" s="177"/>
    </row>
    <row r="59" spans="1:14" ht="15" customHeight="1" x14ac:dyDescent="0.25">
      <c r="A59" s="108" t="s">
        <v>659</v>
      </c>
      <c r="B59" s="148" t="s">
        <v>478</v>
      </c>
      <c r="C59" s="145"/>
      <c r="D59" s="76"/>
      <c r="E59" s="154"/>
      <c r="F59" s="162"/>
      <c r="G59" s="20"/>
      <c r="H59" s="163"/>
      <c r="I59" s="157"/>
      <c r="J59" s="20"/>
      <c r="K59" s="172"/>
      <c r="L59" s="92"/>
      <c r="M59" s="76"/>
      <c r="N59" s="177"/>
    </row>
    <row r="60" spans="1:14" ht="15" customHeight="1" x14ac:dyDescent="0.25">
      <c r="A60" s="108" t="s">
        <v>479</v>
      </c>
      <c r="B60" s="148" t="s">
        <v>480</v>
      </c>
      <c r="C60" s="145"/>
      <c r="D60" s="76"/>
      <c r="E60" s="154"/>
      <c r="F60" s="162"/>
      <c r="G60" s="20"/>
      <c r="H60" s="163"/>
      <c r="I60" s="157"/>
      <c r="J60" s="20"/>
      <c r="K60" s="172"/>
      <c r="L60" s="92"/>
      <c r="M60" s="76"/>
      <c r="N60" s="177"/>
    </row>
    <row r="61" spans="1:14" ht="15" customHeight="1" x14ac:dyDescent="0.25">
      <c r="A61" s="108" t="s">
        <v>660</v>
      </c>
      <c r="B61" s="148" t="s">
        <v>481</v>
      </c>
      <c r="C61" s="145"/>
      <c r="D61" s="76"/>
      <c r="E61" s="154"/>
      <c r="F61" s="162"/>
      <c r="G61" s="20"/>
      <c r="H61" s="163"/>
      <c r="I61" s="157"/>
      <c r="J61" s="20"/>
      <c r="K61" s="172"/>
      <c r="L61" s="92"/>
      <c r="M61" s="76"/>
      <c r="N61" s="177"/>
    </row>
    <row r="62" spans="1:14" ht="15" customHeight="1" x14ac:dyDescent="0.25">
      <c r="A62" s="108" t="s">
        <v>482</v>
      </c>
      <c r="B62" s="148" t="s">
        <v>483</v>
      </c>
      <c r="C62" s="145"/>
      <c r="D62" s="76"/>
      <c r="E62" s="154"/>
      <c r="F62" s="162"/>
      <c r="G62" s="20"/>
      <c r="H62" s="163"/>
      <c r="I62" s="157"/>
      <c r="J62" s="20"/>
      <c r="K62" s="172"/>
      <c r="L62" s="92"/>
      <c r="M62" s="76"/>
      <c r="N62" s="177"/>
    </row>
    <row r="63" spans="1:14" ht="15" customHeight="1" x14ac:dyDescent="0.25">
      <c r="A63" s="83" t="s">
        <v>681</v>
      </c>
      <c r="B63" s="150" t="s">
        <v>484</v>
      </c>
      <c r="C63" s="145"/>
      <c r="D63" s="76"/>
      <c r="E63" s="154"/>
      <c r="F63" s="162"/>
      <c r="G63" s="20"/>
      <c r="H63" s="163"/>
      <c r="I63" s="157"/>
      <c r="J63" s="20"/>
      <c r="K63" s="172"/>
      <c r="L63" s="92"/>
      <c r="M63" s="76"/>
      <c r="N63" s="177"/>
    </row>
    <row r="64" spans="1:14" ht="15" customHeight="1" x14ac:dyDescent="0.25">
      <c r="A64" s="108" t="s">
        <v>490</v>
      </c>
      <c r="B64" s="148" t="s">
        <v>491</v>
      </c>
      <c r="C64" s="145"/>
      <c r="D64" s="76"/>
      <c r="E64" s="154"/>
      <c r="F64" s="162"/>
      <c r="G64" s="20"/>
      <c r="H64" s="163"/>
      <c r="I64" s="157"/>
      <c r="J64" s="20"/>
      <c r="K64" s="172"/>
      <c r="L64" s="92"/>
      <c r="M64" s="76"/>
      <c r="N64" s="177"/>
    </row>
    <row r="65" spans="1:14" ht="15" customHeight="1" x14ac:dyDescent="0.25">
      <c r="A65" s="81" t="s">
        <v>663</v>
      </c>
      <c r="B65" s="148" t="s">
        <v>492</v>
      </c>
      <c r="C65" s="145"/>
      <c r="D65" s="76"/>
      <c r="E65" s="154"/>
      <c r="F65" s="162"/>
      <c r="G65" s="20"/>
      <c r="H65" s="163"/>
      <c r="I65" s="157"/>
      <c r="J65" s="20"/>
      <c r="K65" s="172"/>
      <c r="L65" s="92"/>
      <c r="M65" s="76"/>
      <c r="N65" s="177"/>
    </row>
    <row r="66" spans="1:14" ht="15" customHeight="1" x14ac:dyDescent="0.25">
      <c r="A66" s="108" t="s">
        <v>664</v>
      </c>
      <c r="B66" s="148" t="s">
        <v>493</v>
      </c>
      <c r="C66" s="145"/>
      <c r="D66" s="76"/>
      <c r="E66" s="154"/>
      <c r="F66" s="162"/>
      <c r="G66" s="20"/>
      <c r="H66" s="163"/>
      <c r="I66" s="157"/>
      <c r="J66" s="20"/>
      <c r="K66" s="172"/>
      <c r="L66" s="92"/>
      <c r="M66" s="76"/>
      <c r="N66" s="177"/>
    </row>
    <row r="67" spans="1:14" ht="15" customHeight="1" x14ac:dyDescent="0.25">
      <c r="A67" s="83" t="s">
        <v>684</v>
      </c>
      <c r="B67" s="150" t="s">
        <v>494</v>
      </c>
      <c r="C67" s="145"/>
      <c r="D67" s="76"/>
      <c r="E67" s="154"/>
      <c r="F67" s="162"/>
      <c r="G67" s="20"/>
      <c r="H67" s="163"/>
      <c r="I67" s="157"/>
      <c r="J67" s="20"/>
      <c r="K67" s="172"/>
      <c r="L67" s="92"/>
      <c r="M67" s="76"/>
      <c r="N67" s="177"/>
    </row>
    <row r="68" spans="1:14" ht="15" customHeight="1" x14ac:dyDescent="0.25">
      <c r="A68" s="142" t="s">
        <v>10</v>
      </c>
      <c r="B68" s="151"/>
      <c r="C68" s="197"/>
      <c r="D68" s="198"/>
      <c r="E68" s="199"/>
      <c r="F68" s="164"/>
      <c r="G68" s="66"/>
      <c r="H68" s="165"/>
      <c r="I68" s="158"/>
      <c r="J68" s="66"/>
      <c r="K68" s="173"/>
      <c r="L68" s="200"/>
      <c r="M68" s="198"/>
      <c r="N68" s="201"/>
    </row>
    <row r="69" spans="1:14" ht="15.75" x14ac:dyDescent="0.25">
      <c r="A69" s="143" t="s">
        <v>683</v>
      </c>
      <c r="B69" s="152" t="s">
        <v>495</v>
      </c>
      <c r="C69" s="146"/>
      <c r="D69" s="78"/>
      <c r="E69" s="155">
        <v>2</v>
      </c>
      <c r="F69" s="166"/>
      <c r="G69" s="63"/>
      <c r="H69" s="167"/>
      <c r="I69" s="159"/>
      <c r="J69" s="63"/>
      <c r="K69" s="174"/>
      <c r="L69" s="179"/>
      <c r="M69" s="78"/>
      <c r="N69" s="180"/>
    </row>
    <row r="70" spans="1:14" ht="15.75" x14ac:dyDescent="0.25">
      <c r="A70" s="144" t="s">
        <v>41</v>
      </c>
      <c r="B70" s="153"/>
      <c r="C70" s="147"/>
      <c r="D70" s="79"/>
      <c r="E70" s="156"/>
      <c r="F70" s="168"/>
      <c r="G70" s="64"/>
      <c r="H70" s="169"/>
      <c r="I70" s="160"/>
      <c r="J70" s="64"/>
      <c r="K70" s="175"/>
      <c r="L70" s="181"/>
      <c r="M70" s="79"/>
      <c r="N70" s="182"/>
    </row>
    <row r="71" spans="1:14" ht="15.75" x14ac:dyDescent="0.25">
      <c r="A71" s="144" t="s">
        <v>42</v>
      </c>
      <c r="B71" s="153"/>
      <c r="C71" s="147"/>
      <c r="D71" s="79"/>
      <c r="E71" s="156"/>
      <c r="F71" s="168"/>
      <c r="G71" s="64"/>
      <c r="H71" s="169"/>
      <c r="I71" s="160"/>
      <c r="J71" s="64"/>
      <c r="K71" s="175"/>
      <c r="L71" s="181"/>
      <c r="M71" s="79"/>
      <c r="N71" s="182"/>
    </row>
    <row r="72" spans="1:14" x14ac:dyDescent="0.25">
      <c r="A72" s="110" t="s">
        <v>665</v>
      </c>
      <c r="B72" s="136" t="s">
        <v>496</v>
      </c>
      <c r="C72" s="145"/>
      <c r="D72" s="76"/>
      <c r="E72" s="154"/>
      <c r="F72" s="162"/>
      <c r="G72" s="20"/>
      <c r="H72" s="163"/>
      <c r="I72" s="157"/>
      <c r="J72" s="20"/>
      <c r="K72" s="172"/>
      <c r="L72" s="92"/>
      <c r="M72" s="76"/>
      <c r="N72" s="177"/>
    </row>
    <row r="73" spans="1:14" x14ac:dyDescent="0.25">
      <c r="A73" s="108" t="s">
        <v>497</v>
      </c>
      <c r="B73" s="136" t="s">
        <v>498</v>
      </c>
      <c r="C73" s="145"/>
      <c r="D73" s="76"/>
      <c r="E73" s="154"/>
      <c r="F73" s="162"/>
      <c r="G73" s="20"/>
      <c r="H73" s="163"/>
      <c r="I73" s="157"/>
      <c r="J73" s="20"/>
      <c r="K73" s="172"/>
      <c r="L73" s="92"/>
      <c r="M73" s="76"/>
      <c r="N73" s="177"/>
    </row>
    <row r="74" spans="1:14" x14ac:dyDescent="0.25">
      <c r="A74" s="110" t="s">
        <v>666</v>
      </c>
      <c r="B74" s="136" t="s">
        <v>499</v>
      </c>
      <c r="C74" s="145"/>
      <c r="D74" s="76"/>
      <c r="E74" s="154"/>
      <c r="F74" s="162"/>
      <c r="G74" s="20"/>
      <c r="H74" s="163"/>
      <c r="I74" s="157"/>
      <c r="J74" s="20"/>
      <c r="K74" s="172"/>
      <c r="L74" s="92"/>
      <c r="M74" s="76"/>
      <c r="N74" s="177"/>
    </row>
    <row r="75" spans="1:14" x14ac:dyDescent="0.25">
      <c r="A75" s="109" t="s">
        <v>685</v>
      </c>
      <c r="B75" s="137" t="s">
        <v>500</v>
      </c>
      <c r="C75" s="145"/>
      <c r="D75" s="76"/>
      <c r="E75" s="154"/>
      <c r="F75" s="162"/>
      <c r="G75" s="20"/>
      <c r="H75" s="163"/>
      <c r="I75" s="157"/>
      <c r="J75" s="20"/>
      <c r="K75" s="172"/>
      <c r="L75" s="92"/>
      <c r="M75" s="76"/>
      <c r="N75" s="177"/>
    </row>
    <row r="76" spans="1:14" x14ac:dyDescent="0.25">
      <c r="A76" s="108" t="s">
        <v>667</v>
      </c>
      <c r="B76" s="136" t="s">
        <v>501</v>
      </c>
      <c r="C76" s="145"/>
      <c r="D76" s="76"/>
      <c r="E76" s="154"/>
      <c r="F76" s="162"/>
      <c r="G76" s="20"/>
      <c r="H76" s="163"/>
      <c r="I76" s="157"/>
      <c r="J76" s="20"/>
      <c r="K76" s="172"/>
      <c r="L76" s="92"/>
      <c r="M76" s="76"/>
      <c r="N76" s="177"/>
    </row>
    <row r="77" spans="1:14" x14ac:dyDescent="0.25">
      <c r="A77" s="110" t="s">
        <v>502</v>
      </c>
      <c r="B77" s="136" t="s">
        <v>503</v>
      </c>
      <c r="C77" s="145"/>
      <c r="D77" s="76"/>
      <c r="E77" s="154"/>
      <c r="F77" s="162"/>
      <c r="G77" s="20"/>
      <c r="H77" s="163"/>
      <c r="I77" s="157"/>
      <c r="J77" s="20"/>
      <c r="K77" s="172"/>
      <c r="L77" s="92"/>
      <c r="M77" s="76"/>
      <c r="N77" s="177"/>
    </row>
    <row r="78" spans="1:14" x14ac:dyDescent="0.25">
      <c r="A78" s="108" t="s">
        <v>668</v>
      </c>
      <c r="B78" s="136" t="s">
        <v>504</v>
      </c>
      <c r="C78" s="145"/>
      <c r="D78" s="76"/>
      <c r="E78" s="154"/>
      <c r="F78" s="162"/>
      <c r="G78" s="20"/>
      <c r="H78" s="163"/>
      <c r="I78" s="157"/>
      <c r="J78" s="20"/>
      <c r="K78" s="172"/>
      <c r="L78" s="92"/>
      <c r="M78" s="76"/>
      <c r="N78" s="177"/>
    </row>
    <row r="79" spans="1:14" x14ac:dyDescent="0.25">
      <c r="A79" s="110" t="s">
        <v>505</v>
      </c>
      <c r="B79" s="136" t="s">
        <v>506</v>
      </c>
      <c r="C79" s="145"/>
      <c r="D79" s="76"/>
      <c r="E79" s="154"/>
      <c r="F79" s="162"/>
      <c r="G79" s="20"/>
      <c r="H79" s="163"/>
      <c r="I79" s="157"/>
      <c r="J79" s="20"/>
      <c r="K79" s="172"/>
      <c r="L79" s="92"/>
      <c r="M79" s="76"/>
      <c r="N79" s="177"/>
    </row>
    <row r="80" spans="1:14" x14ac:dyDescent="0.25">
      <c r="A80" s="111" t="s">
        <v>686</v>
      </c>
      <c r="B80" s="137" t="s">
        <v>507</v>
      </c>
      <c r="C80" s="145"/>
      <c r="D80" s="76"/>
      <c r="E80" s="154"/>
      <c r="F80" s="162"/>
      <c r="G80" s="20"/>
      <c r="H80" s="163"/>
      <c r="I80" s="157"/>
      <c r="J80" s="20"/>
      <c r="K80" s="172"/>
      <c r="L80" s="92"/>
      <c r="M80" s="76"/>
      <c r="N80" s="177"/>
    </row>
    <row r="81" spans="1:14" x14ac:dyDescent="0.25">
      <c r="A81" s="81" t="s">
        <v>39</v>
      </c>
      <c r="B81" s="136" t="s">
        <v>508</v>
      </c>
      <c r="C81" s="335">
        <f>SUM('2B. melléklet'!C80)</f>
        <v>21712</v>
      </c>
      <c r="D81" s="335">
        <f>SUM('2B. melléklet'!D80)</f>
        <v>21653</v>
      </c>
      <c r="E81" s="335">
        <f>SUM('2B. melléklet'!E80)</f>
        <v>21653</v>
      </c>
      <c r="F81" s="162"/>
      <c r="G81" s="20"/>
      <c r="H81" s="163"/>
      <c r="I81" s="157"/>
      <c r="J81" s="20"/>
      <c r="K81" s="172"/>
      <c r="L81" s="361">
        <f>SUM(C81+F81+I81)</f>
        <v>21712</v>
      </c>
      <c r="M81" s="361">
        <f t="shared" ref="M81:N81" si="0">SUM(D81+G81+J81)</f>
        <v>21653</v>
      </c>
      <c r="N81" s="361">
        <f t="shared" si="0"/>
        <v>21653</v>
      </c>
    </row>
    <row r="82" spans="1:14" x14ac:dyDescent="0.25">
      <c r="A82" s="81" t="s">
        <v>40</v>
      </c>
      <c r="B82" s="136" t="s">
        <v>508</v>
      </c>
      <c r="C82" s="335">
        <f>SUM('2B. melléklet'!C81)</f>
        <v>0</v>
      </c>
      <c r="D82" s="335">
        <f>SUM('2B. melléklet'!D81)</f>
        <v>0</v>
      </c>
      <c r="E82" s="335">
        <f>SUM('2B. melléklet'!E81)</f>
        <v>0</v>
      </c>
      <c r="F82" s="162"/>
      <c r="G82" s="20"/>
      <c r="H82" s="163"/>
      <c r="I82" s="157"/>
      <c r="J82" s="20"/>
      <c r="K82" s="172"/>
      <c r="L82" s="361">
        <f t="shared" ref="L82:L97" si="1">SUM(C82+F82+I82)</f>
        <v>0</v>
      </c>
      <c r="M82" s="361">
        <f t="shared" ref="M82:M97" si="2">SUM(D82+G82+J82)</f>
        <v>0</v>
      </c>
      <c r="N82" s="361">
        <f t="shared" ref="N82:N97" si="3">SUM(E82+H82+K82)</f>
        <v>0</v>
      </c>
    </row>
    <row r="83" spans="1:14" x14ac:dyDescent="0.25">
      <c r="A83" s="81" t="s">
        <v>37</v>
      </c>
      <c r="B83" s="136" t="s">
        <v>509</v>
      </c>
      <c r="C83" s="335">
        <f>SUM('2B. melléklet'!C82)</f>
        <v>0</v>
      </c>
      <c r="D83" s="335">
        <f>SUM('2B. melléklet'!D82)</f>
        <v>0</v>
      </c>
      <c r="E83" s="335">
        <f>SUM('2B. melléklet'!E82)</f>
        <v>0</v>
      </c>
      <c r="F83" s="162"/>
      <c r="G83" s="20"/>
      <c r="H83" s="163"/>
      <c r="I83" s="157"/>
      <c r="J83" s="20"/>
      <c r="K83" s="172"/>
      <c r="L83" s="361">
        <f t="shared" si="1"/>
        <v>0</v>
      </c>
      <c r="M83" s="361">
        <f t="shared" si="2"/>
        <v>0</v>
      </c>
      <c r="N83" s="361">
        <f t="shared" si="3"/>
        <v>0</v>
      </c>
    </row>
    <row r="84" spans="1:14" x14ac:dyDescent="0.25">
      <c r="A84" s="81" t="s">
        <v>38</v>
      </c>
      <c r="B84" s="136" t="s">
        <v>509</v>
      </c>
      <c r="C84" s="335">
        <f>SUM('2B. melléklet'!C83)</f>
        <v>0</v>
      </c>
      <c r="D84" s="335">
        <f>SUM('2B. melléklet'!D83)</f>
        <v>0</v>
      </c>
      <c r="E84" s="335">
        <f>SUM('2B. melléklet'!E83)</f>
        <v>0</v>
      </c>
      <c r="F84" s="162"/>
      <c r="G84" s="20"/>
      <c r="H84" s="163"/>
      <c r="I84" s="157"/>
      <c r="J84" s="20"/>
      <c r="K84" s="172"/>
      <c r="L84" s="361">
        <f t="shared" si="1"/>
        <v>0</v>
      </c>
      <c r="M84" s="361">
        <f t="shared" si="2"/>
        <v>0</v>
      </c>
      <c r="N84" s="361">
        <f t="shared" si="3"/>
        <v>0</v>
      </c>
    </row>
    <row r="85" spans="1:14" x14ac:dyDescent="0.25">
      <c r="A85" s="82" t="s">
        <v>687</v>
      </c>
      <c r="B85" s="137" t="s">
        <v>510</v>
      </c>
      <c r="C85" s="368">
        <f>SUM('2B. melléklet'!C84)</f>
        <v>21712</v>
      </c>
      <c r="D85" s="368">
        <f>SUM('2B. melléklet'!D84)</f>
        <v>21653</v>
      </c>
      <c r="E85" s="368">
        <f>SUM('2B. melléklet'!E84)</f>
        <v>21653</v>
      </c>
      <c r="F85" s="370"/>
      <c r="G85" s="371"/>
      <c r="H85" s="372"/>
      <c r="I85" s="373"/>
      <c r="J85" s="371"/>
      <c r="K85" s="374"/>
      <c r="L85" s="375">
        <f t="shared" si="1"/>
        <v>21712</v>
      </c>
      <c r="M85" s="375">
        <f t="shared" si="2"/>
        <v>21653</v>
      </c>
      <c r="N85" s="375">
        <f t="shared" si="3"/>
        <v>21653</v>
      </c>
    </row>
    <row r="86" spans="1:14" x14ac:dyDescent="0.25">
      <c r="A86" s="110" t="s">
        <v>511</v>
      </c>
      <c r="B86" s="136" t="s">
        <v>512</v>
      </c>
      <c r="C86" s="335">
        <f>SUM('2B. melléklet'!C85)</f>
        <v>0</v>
      </c>
      <c r="D86" s="335">
        <f>SUM('2B. melléklet'!D85)</f>
        <v>0</v>
      </c>
      <c r="E86" s="335">
        <f>SUM('2B. melléklet'!E85)</f>
        <v>0</v>
      </c>
      <c r="F86" s="162"/>
      <c r="G86" s="20"/>
      <c r="H86" s="163"/>
      <c r="I86" s="157"/>
      <c r="J86" s="20"/>
      <c r="K86" s="172"/>
      <c r="L86" s="361">
        <f t="shared" si="1"/>
        <v>0</v>
      </c>
      <c r="M86" s="361">
        <f t="shared" si="2"/>
        <v>0</v>
      </c>
      <c r="N86" s="361">
        <f t="shared" si="3"/>
        <v>0</v>
      </c>
    </row>
    <row r="87" spans="1:14" x14ac:dyDescent="0.25">
      <c r="A87" s="110" t="s">
        <v>513</v>
      </c>
      <c r="B87" s="136" t="s">
        <v>514</v>
      </c>
      <c r="C87" s="335">
        <f>SUM('2B. melléklet'!C86)</f>
        <v>0</v>
      </c>
      <c r="D87" s="335">
        <f>SUM('2B. melléklet'!D86)</f>
        <v>0</v>
      </c>
      <c r="E87" s="335">
        <f>SUM('2B. melléklet'!E86)</f>
        <v>0</v>
      </c>
      <c r="F87" s="162"/>
      <c r="G87" s="20"/>
      <c r="H87" s="163"/>
      <c r="I87" s="157"/>
      <c r="J87" s="20"/>
      <c r="K87" s="172"/>
      <c r="L87" s="361">
        <f t="shared" si="1"/>
        <v>0</v>
      </c>
      <c r="M87" s="361">
        <f t="shared" si="2"/>
        <v>0</v>
      </c>
      <c r="N87" s="361">
        <f t="shared" si="3"/>
        <v>0</v>
      </c>
    </row>
    <row r="88" spans="1:14" x14ac:dyDescent="0.25">
      <c r="A88" s="110" t="s">
        <v>515</v>
      </c>
      <c r="B88" s="136" t="s">
        <v>516</v>
      </c>
      <c r="C88" s="335">
        <f>SUM('2B. melléklet'!C87)</f>
        <v>19256368</v>
      </c>
      <c r="D88" s="335">
        <f>SUM('2B. melléklet'!D87)</f>
        <v>19256368</v>
      </c>
      <c r="E88" s="335">
        <f>SUM('2B. melléklet'!E87)</f>
        <v>18766218</v>
      </c>
      <c r="F88" s="162"/>
      <c r="G88" s="20"/>
      <c r="H88" s="163"/>
      <c r="I88" s="157"/>
      <c r="J88" s="20"/>
      <c r="K88" s="172"/>
      <c r="L88" s="361">
        <f t="shared" si="1"/>
        <v>19256368</v>
      </c>
      <c r="M88" s="361">
        <f t="shared" si="2"/>
        <v>19256368</v>
      </c>
      <c r="N88" s="361">
        <f t="shared" si="3"/>
        <v>18766218</v>
      </c>
    </row>
    <row r="89" spans="1:14" x14ac:dyDescent="0.25">
      <c r="A89" s="110" t="s">
        <v>517</v>
      </c>
      <c r="B89" s="136" t="s">
        <v>518</v>
      </c>
      <c r="C89" s="335">
        <f>SUM('2B. melléklet'!C88)</f>
        <v>0</v>
      </c>
      <c r="D89" s="335">
        <f>SUM('2B. melléklet'!D88)</f>
        <v>0</v>
      </c>
      <c r="E89" s="335">
        <f>SUM('2B. melléklet'!E88)</f>
        <v>0</v>
      </c>
      <c r="F89" s="162"/>
      <c r="G89" s="20"/>
      <c r="H89" s="163"/>
      <c r="I89" s="157"/>
      <c r="J89" s="20"/>
      <c r="K89" s="172"/>
      <c r="L89" s="361">
        <f t="shared" si="1"/>
        <v>0</v>
      </c>
      <c r="M89" s="361">
        <f t="shared" si="2"/>
        <v>0</v>
      </c>
      <c r="N89" s="361">
        <f t="shared" si="3"/>
        <v>0</v>
      </c>
    </row>
    <row r="90" spans="1:14" x14ac:dyDescent="0.25">
      <c r="A90" s="108" t="s">
        <v>669</v>
      </c>
      <c r="B90" s="136" t="s">
        <v>519</v>
      </c>
      <c r="C90" s="335">
        <f>SUM('2B. melléklet'!C89)</f>
        <v>0</v>
      </c>
      <c r="D90" s="335">
        <f>SUM('2B. melléklet'!D89)</f>
        <v>0</v>
      </c>
      <c r="E90" s="335">
        <f>SUM('2B. melléklet'!E89)</f>
        <v>0</v>
      </c>
      <c r="F90" s="162"/>
      <c r="G90" s="20"/>
      <c r="H90" s="163"/>
      <c r="I90" s="157"/>
      <c r="J90" s="20"/>
      <c r="K90" s="172"/>
      <c r="L90" s="361">
        <f t="shared" si="1"/>
        <v>0</v>
      </c>
      <c r="M90" s="361">
        <f t="shared" si="2"/>
        <v>0</v>
      </c>
      <c r="N90" s="361">
        <f t="shared" si="3"/>
        <v>0</v>
      </c>
    </row>
    <row r="91" spans="1:14" x14ac:dyDescent="0.25">
      <c r="A91" s="109" t="s">
        <v>688</v>
      </c>
      <c r="B91" s="137" t="s">
        <v>521</v>
      </c>
      <c r="C91" s="368">
        <f>SUM('2B. melléklet'!C90)</f>
        <v>19278080</v>
      </c>
      <c r="D91" s="368">
        <f>SUM('2B. melléklet'!D90)</f>
        <v>19278021</v>
      </c>
      <c r="E91" s="368">
        <f>SUM('2B. melléklet'!E90)</f>
        <v>18787871</v>
      </c>
      <c r="F91" s="370"/>
      <c r="G91" s="371"/>
      <c r="H91" s="372"/>
      <c r="I91" s="373"/>
      <c r="J91" s="371"/>
      <c r="K91" s="374"/>
      <c r="L91" s="375">
        <f t="shared" si="1"/>
        <v>19278080</v>
      </c>
      <c r="M91" s="375">
        <f t="shared" si="2"/>
        <v>19278021</v>
      </c>
      <c r="N91" s="375">
        <f t="shared" si="3"/>
        <v>18787871</v>
      </c>
    </row>
    <row r="92" spans="1:14" x14ac:dyDescent="0.25">
      <c r="A92" s="108" t="s">
        <v>522</v>
      </c>
      <c r="B92" s="136" t="s">
        <v>523</v>
      </c>
      <c r="C92" s="335">
        <f>SUM('2B. melléklet'!C91)</f>
        <v>0</v>
      </c>
      <c r="D92" s="335">
        <f>SUM('2B. melléklet'!D91)</f>
        <v>0</v>
      </c>
      <c r="E92" s="335">
        <f>SUM('2B. melléklet'!E91)</f>
        <v>0</v>
      </c>
      <c r="F92" s="162"/>
      <c r="G92" s="20"/>
      <c r="H92" s="163"/>
      <c r="I92" s="157"/>
      <c r="J92" s="20"/>
      <c r="K92" s="172"/>
      <c r="L92" s="361">
        <f t="shared" si="1"/>
        <v>0</v>
      </c>
      <c r="M92" s="361">
        <f t="shared" si="2"/>
        <v>0</v>
      </c>
      <c r="N92" s="361">
        <f t="shared" si="3"/>
        <v>0</v>
      </c>
    </row>
    <row r="93" spans="1:14" x14ac:dyDescent="0.25">
      <c r="A93" s="108" t="s">
        <v>524</v>
      </c>
      <c r="B93" s="136" t="s">
        <v>525</v>
      </c>
      <c r="C93" s="335">
        <f>SUM('2B. melléklet'!C92)</f>
        <v>0</v>
      </c>
      <c r="D93" s="335">
        <f>SUM('2B. melléklet'!D92)</f>
        <v>0</v>
      </c>
      <c r="E93" s="335">
        <f>SUM('2B. melléklet'!E92)</f>
        <v>0</v>
      </c>
      <c r="F93" s="162"/>
      <c r="G93" s="20"/>
      <c r="H93" s="163"/>
      <c r="I93" s="157"/>
      <c r="J93" s="20"/>
      <c r="K93" s="172"/>
      <c r="L93" s="361">
        <f t="shared" si="1"/>
        <v>0</v>
      </c>
      <c r="M93" s="361">
        <f t="shared" si="2"/>
        <v>0</v>
      </c>
      <c r="N93" s="361">
        <f t="shared" si="3"/>
        <v>0</v>
      </c>
    </row>
    <row r="94" spans="1:14" x14ac:dyDescent="0.25">
      <c r="A94" s="110" t="s">
        <v>526</v>
      </c>
      <c r="B94" s="136" t="s">
        <v>527</v>
      </c>
      <c r="C94" s="335">
        <f>SUM('2B. melléklet'!C93)</f>
        <v>0</v>
      </c>
      <c r="D94" s="335">
        <f>SUM('2B. melléklet'!D93)</f>
        <v>0</v>
      </c>
      <c r="E94" s="335">
        <f>SUM('2B. melléklet'!E93)</f>
        <v>0</v>
      </c>
      <c r="F94" s="162"/>
      <c r="G94" s="20"/>
      <c r="H94" s="163"/>
      <c r="I94" s="157"/>
      <c r="J94" s="20"/>
      <c r="K94" s="172"/>
      <c r="L94" s="361">
        <f t="shared" si="1"/>
        <v>0</v>
      </c>
      <c r="M94" s="361">
        <f t="shared" si="2"/>
        <v>0</v>
      </c>
      <c r="N94" s="361">
        <f t="shared" si="3"/>
        <v>0</v>
      </c>
    </row>
    <row r="95" spans="1:14" x14ac:dyDescent="0.25">
      <c r="A95" s="110" t="s">
        <v>670</v>
      </c>
      <c r="B95" s="136" t="s">
        <v>528</v>
      </c>
      <c r="C95" s="335">
        <f>SUM('2B. melléklet'!C94)</f>
        <v>0</v>
      </c>
      <c r="D95" s="335">
        <f>SUM('2B. melléklet'!D94)</f>
        <v>0</v>
      </c>
      <c r="E95" s="335">
        <f>SUM('2B. melléklet'!E94)</f>
        <v>0</v>
      </c>
      <c r="F95" s="162"/>
      <c r="G95" s="20"/>
      <c r="H95" s="163"/>
      <c r="I95" s="157"/>
      <c r="J95" s="20"/>
      <c r="K95" s="172"/>
      <c r="L95" s="361">
        <f t="shared" si="1"/>
        <v>0</v>
      </c>
      <c r="M95" s="361">
        <f t="shared" si="2"/>
        <v>0</v>
      </c>
      <c r="N95" s="361">
        <f t="shared" si="3"/>
        <v>0</v>
      </c>
    </row>
    <row r="96" spans="1:14" x14ac:dyDescent="0.25">
      <c r="A96" s="111" t="s">
        <v>689</v>
      </c>
      <c r="B96" s="137" t="s">
        <v>529</v>
      </c>
      <c r="C96" s="335">
        <f>SUM('2B. melléklet'!C95)</f>
        <v>0</v>
      </c>
      <c r="D96" s="335">
        <f>SUM('2B. melléklet'!D95)</f>
        <v>0</v>
      </c>
      <c r="E96" s="335">
        <f>SUM('2B. melléklet'!E95)</f>
        <v>0</v>
      </c>
      <c r="F96" s="162"/>
      <c r="G96" s="20"/>
      <c r="H96" s="163"/>
      <c r="I96" s="157"/>
      <c r="J96" s="20"/>
      <c r="K96" s="172"/>
      <c r="L96" s="361">
        <f t="shared" si="1"/>
        <v>0</v>
      </c>
      <c r="M96" s="361">
        <f t="shared" si="2"/>
        <v>0</v>
      </c>
      <c r="N96" s="361">
        <f t="shared" si="3"/>
        <v>0</v>
      </c>
    </row>
    <row r="97" spans="1:14" x14ac:dyDescent="0.25">
      <c r="A97" s="109" t="s">
        <v>530</v>
      </c>
      <c r="B97" s="137" t="s">
        <v>531</v>
      </c>
      <c r="C97" s="335">
        <f>SUM('2B. melléklet'!C96)</f>
        <v>0</v>
      </c>
      <c r="D97" s="335">
        <f>SUM('2B. melléklet'!D96)</f>
        <v>0</v>
      </c>
      <c r="E97" s="335">
        <f>SUM('2B. melléklet'!E96)</f>
        <v>0</v>
      </c>
      <c r="F97" s="162"/>
      <c r="G97" s="20"/>
      <c r="H97" s="163"/>
      <c r="I97" s="157"/>
      <c r="J97" s="20"/>
      <c r="K97" s="172"/>
      <c r="L97" s="361">
        <f t="shared" si="1"/>
        <v>0</v>
      </c>
      <c r="M97" s="361">
        <f t="shared" si="2"/>
        <v>0</v>
      </c>
      <c r="N97" s="361">
        <f t="shared" si="3"/>
        <v>0</v>
      </c>
    </row>
    <row r="98" spans="1:14" ht="15.75" x14ac:dyDescent="0.25">
      <c r="A98" s="128" t="s">
        <v>690</v>
      </c>
      <c r="B98" s="139" t="s">
        <v>532</v>
      </c>
      <c r="C98" s="359">
        <f>SUM('2B. melléklet'!C97)</f>
        <v>19278080</v>
      </c>
      <c r="D98" s="359">
        <f>SUM('2B. melléklet'!D97)</f>
        <v>19278021</v>
      </c>
      <c r="E98" s="359">
        <f>SUM('2B. melléklet'!E97)</f>
        <v>18787871</v>
      </c>
      <c r="F98" s="166"/>
      <c r="G98" s="63"/>
      <c r="H98" s="167"/>
      <c r="I98" s="159"/>
      <c r="J98" s="63"/>
      <c r="K98" s="174"/>
      <c r="L98" s="362">
        <f>SUM(L91+L96+L97)</f>
        <v>19278080</v>
      </c>
      <c r="M98" s="362">
        <f t="shared" ref="M98:N98" si="4">SUM(M91+M96+M97)</f>
        <v>19278021</v>
      </c>
      <c r="N98" s="362">
        <f t="shared" si="4"/>
        <v>18787871</v>
      </c>
    </row>
    <row r="99" spans="1:14" ht="15.75" x14ac:dyDescent="0.25">
      <c r="A99" s="129" t="s">
        <v>672</v>
      </c>
      <c r="B99" s="140"/>
      <c r="C99" s="355">
        <f>SUM('2B. melléklet'!C98)</f>
        <v>19278080</v>
      </c>
      <c r="D99" s="355">
        <f>SUM('2B. melléklet'!D98)</f>
        <v>19278021</v>
      </c>
      <c r="E99" s="355">
        <f>SUM('2B. melléklet'!E98)</f>
        <v>18787873</v>
      </c>
      <c r="F99" s="170"/>
      <c r="G99" s="65"/>
      <c r="H99" s="171"/>
      <c r="I99" s="161"/>
      <c r="J99" s="65"/>
      <c r="K99" s="176"/>
      <c r="L99" s="363">
        <f>SUM(L69+L98)</f>
        <v>19278080</v>
      </c>
      <c r="M99" s="363">
        <f t="shared" ref="M99:N99" si="5">SUM(M69+M98)</f>
        <v>19278021</v>
      </c>
      <c r="N99" s="363">
        <f t="shared" si="5"/>
        <v>18787871</v>
      </c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X172"/>
  <sheetViews>
    <sheetView zoomScale="80" zoomScaleNormal="80" workbookViewId="0">
      <selection sqref="A1:E1"/>
    </sheetView>
  </sheetViews>
  <sheetFormatPr defaultRowHeight="15" x14ac:dyDescent="0.25"/>
  <cols>
    <col min="1" max="1" width="105.140625" customWidth="1"/>
    <col min="3" max="3" width="22" bestFit="1" customWidth="1"/>
    <col min="4" max="4" width="22.140625" bestFit="1" customWidth="1"/>
    <col min="5" max="5" width="20.42578125" bestFit="1" customWidth="1"/>
  </cols>
  <sheetData>
    <row r="1" spans="1:11" x14ac:dyDescent="0.25">
      <c r="A1" s="495" t="s">
        <v>810</v>
      </c>
      <c r="B1" s="495"/>
      <c r="C1" s="495"/>
      <c r="D1" s="495"/>
      <c r="E1" s="495"/>
    </row>
    <row r="2" spans="1:11" ht="20.25" customHeight="1" x14ac:dyDescent="0.25">
      <c r="A2" s="491" t="s">
        <v>802</v>
      </c>
      <c r="B2" s="494"/>
      <c r="C2" s="494"/>
      <c r="D2" s="494"/>
      <c r="E2" s="494"/>
      <c r="F2" s="39"/>
      <c r="G2" s="39"/>
      <c r="H2" s="39"/>
      <c r="I2" s="39"/>
      <c r="J2" s="39"/>
      <c r="K2" s="55"/>
    </row>
    <row r="3" spans="1:11" ht="19.5" customHeight="1" x14ac:dyDescent="0.25">
      <c r="A3" s="493" t="s">
        <v>758</v>
      </c>
      <c r="B3" s="494"/>
      <c r="C3" s="494"/>
      <c r="D3" s="494"/>
      <c r="E3" s="494"/>
    </row>
    <row r="4" spans="1:11" ht="18" x14ac:dyDescent="0.25">
      <c r="A4" s="73"/>
    </row>
    <row r="5" spans="1:11" x14ac:dyDescent="0.25">
      <c r="A5" s="57" t="s">
        <v>72</v>
      </c>
    </row>
    <row r="6" spans="1:11" ht="25.5" x14ac:dyDescent="0.25">
      <c r="A6" s="183" t="s">
        <v>230</v>
      </c>
      <c r="B6" s="184" t="s">
        <v>231</v>
      </c>
      <c r="C6" s="90" t="s">
        <v>77</v>
      </c>
      <c r="D6" s="3" t="s">
        <v>98</v>
      </c>
      <c r="E6" s="91" t="s">
        <v>99</v>
      </c>
    </row>
    <row r="7" spans="1:11" x14ac:dyDescent="0.25">
      <c r="A7" s="113" t="s">
        <v>232</v>
      </c>
      <c r="B7" s="130" t="s">
        <v>233</v>
      </c>
      <c r="C7" s="376">
        <f>SUM('4A. melléklet'!C7+'4B. melléklet'!C7)</f>
        <v>14834052</v>
      </c>
      <c r="D7" s="376">
        <f>SUM('4A. melléklet'!D7+'4B. melléklet'!D7)</f>
        <v>15009960</v>
      </c>
      <c r="E7" s="376">
        <f>SUM('4A. melléklet'!E7+'4B. melléklet'!E7)</f>
        <v>14675278</v>
      </c>
    </row>
    <row r="8" spans="1:11" x14ac:dyDescent="0.25">
      <c r="A8" s="113" t="s">
        <v>234</v>
      </c>
      <c r="B8" s="131" t="s">
        <v>235</v>
      </c>
      <c r="C8" s="376">
        <f>SUM('4A. melléklet'!C8+'4B. melléklet'!C8)</f>
        <v>210526</v>
      </c>
      <c r="D8" s="376">
        <f>SUM('4A. melléklet'!D8+'4B. melléklet'!D8)</f>
        <v>210526</v>
      </c>
      <c r="E8" s="376">
        <f>SUM('4A. melléklet'!E8+'4B. melléklet'!E8)</f>
        <v>68000</v>
      </c>
    </row>
    <row r="9" spans="1:11" x14ac:dyDescent="0.25">
      <c r="A9" s="113" t="s">
        <v>236</v>
      </c>
      <c r="B9" s="131" t="s">
        <v>237</v>
      </c>
      <c r="C9" s="376">
        <f>SUM('4A. melléklet'!C9+'4B. melléklet'!C9)</f>
        <v>0</v>
      </c>
      <c r="D9" s="376">
        <f>SUM('4A. melléklet'!D9+'4B. melléklet'!D9)</f>
        <v>75189</v>
      </c>
      <c r="E9" s="376">
        <f>SUM('4A. melléklet'!E9+'4B. melléklet'!E9)</f>
        <v>75189</v>
      </c>
    </row>
    <row r="10" spans="1:11" x14ac:dyDescent="0.25">
      <c r="A10" s="114" t="s">
        <v>238</v>
      </c>
      <c r="B10" s="131" t="s">
        <v>239</v>
      </c>
      <c r="C10" s="376">
        <f>SUM('4A. melléklet'!C10+'4B. melléklet'!C10)</f>
        <v>0</v>
      </c>
      <c r="D10" s="376">
        <f>SUM('4A. melléklet'!D10+'4B. melléklet'!D10)</f>
        <v>0</v>
      </c>
      <c r="E10" s="376">
        <f>SUM('4A. melléklet'!E10+'4B. melléklet'!E10)</f>
        <v>0</v>
      </c>
    </row>
    <row r="11" spans="1:11" x14ac:dyDescent="0.25">
      <c r="A11" s="114" t="s">
        <v>240</v>
      </c>
      <c r="B11" s="131" t="s">
        <v>241</v>
      </c>
      <c r="C11" s="376">
        <f>SUM('4A. melléklet'!C11+'4B. melléklet'!C11)</f>
        <v>0</v>
      </c>
      <c r="D11" s="376">
        <f>SUM('4A. melléklet'!D11+'4B. melléklet'!D11)</f>
        <v>0</v>
      </c>
      <c r="E11" s="376">
        <f>SUM('4A. melléklet'!E11+'4B. melléklet'!E11)</f>
        <v>0</v>
      </c>
    </row>
    <row r="12" spans="1:11" x14ac:dyDescent="0.25">
      <c r="A12" s="114" t="s">
        <v>242</v>
      </c>
      <c r="B12" s="131" t="s">
        <v>243</v>
      </c>
      <c r="C12" s="376">
        <f>SUM('4A. melléklet'!C12+'4B. melléklet'!C12)</f>
        <v>983001</v>
      </c>
      <c r="D12" s="376">
        <f>SUM('4A. melléklet'!D12+'4B. melléklet'!D12)</f>
        <v>983001</v>
      </c>
      <c r="E12" s="376">
        <f>SUM('4A. melléklet'!E12+'4B. melléklet'!E12)</f>
        <v>983001</v>
      </c>
    </row>
    <row r="13" spans="1:11" x14ac:dyDescent="0.25">
      <c r="A13" s="114" t="s">
        <v>244</v>
      </c>
      <c r="B13" s="131" t="s">
        <v>245</v>
      </c>
      <c r="C13" s="376">
        <f>SUM('4A. melléklet'!C13+'4B. melléklet'!C13)</f>
        <v>492000</v>
      </c>
      <c r="D13" s="376">
        <f>SUM('4A. melléklet'!D13+'4B. melléklet'!D13)</f>
        <v>517000</v>
      </c>
      <c r="E13" s="376">
        <f>SUM('4A. melléklet'!E13+'4B. melléklet'!E13)</f>
        <v>517000</v>
      </c>
    </row>
    <row r="14" spans="1:11" x14ac:dyDescent="0.25">
      <c r="A14" s="114" t="s">
        <v>246</v>
      </c>
      <c r="B14" s="131" t="s">
        <v>247</v>
      </c>
      <c r="C14" s="376">
        <f>SUM('4A. melléklet'!C14+'4B. melléklet'!C14)</f>
        <v>0</v>
      </c>
      <c r="D14" s="376">
        <f>SUM('4A. melléklet'!D14+'4B. melléklet'!D14)</f>
        <v>0</v>
      </c>
      <c r="E14" s="376">
        <f>SUM('4A. melléklet'!E14+'4B. melléklet'!E14)</f>
        <v>0</v>
      </c>
    </row>
    <row r="15" spans="1:11" x14ac:dyDescent="0.25">
      <c r="A15" s="81" t="s">
        <v>248</v>
      </c>
      <c r="B15" s="131" t="s">
        <v>249</v>
      </c>
      <c r="C15" s="376">
        <f>SUM('4A. melléklet'!C15+'4B. melléklet'!C15)</f>
        <v>124050</v>
      </c>
      <c r="D15" s="376">
        <f>SUM('4A. melléklet'!D15+'4B. melléklet'!D15)</f>
        <v>124050</v>
      </c>
      <c r="E15" s="376">
        <f>SUM('4A. melléklet'!E15+'4B. melléklet'!E15)</f>
        <v>113190</v>
      </c>
    </row>
    <row r="16" spans="1:11" x14ac:dyDescent="0.25">
      <c r="A16" s="81" t="s">
        <v>250</v>
      </c>
      <c r="B16" s="131" t="s">
        <v>251</v>
      </c>
      <c r="C16" s="376">
        <f>SUM('4A. melléklet'!C16+'4B. melléklet'!C16)</f>
        <v>0</v>
      </c>
      <c r="D16" s="376">
        <f>SUM('4A. melléklet'!D16+'4B. melléklet'!D16)</f>
        <v>0</v>
      </c>
      <c r="E16" s="376">
        <f>SUM('4A. melléklet'!E16+'4B. melléklet'!E16)</f>
        <v>0</v>
      </c>
    </row>
    <row r="17" spans="1:5" x14ac:dyDescent="0.25">
      <c r="A17" s="81" t="s">
        <v>252</v>
      </c>
      <c r="B17" s="131" t="s">
        <v>253</v>
      </c>
      <c r="C17" s="376">
        <f>SUM('4A. melléklet'!C17+'4B. melléklet'!C17)</f>
        <v>0</v>
      </c>
      <c r="D17" s="376">
        <f>SUM('4A. melléklet'!D17+'4B. melléklet'!D17)</f>
        <v>0</v>
      </c>
      <c r="E17" s="376">
        <f>SUM('4A. melléklet'!E17+'4B. melléklet'!E17)</f>
        <v>0</v>
      </c>
    </row>
    <row r="18" spans="1:5" x14ac:dyDescent="0.25">
      <c r="A18" s="81" t="s">
        <v>254</v>
      </c>
      <c r="B18" s="131" t="s">
        <v>255</v>
      </c>
      <c r="C18" s="376">
        <f>SUM('4A. melléklet'!C18+'4B. melléklet'!C18)</f>
        <v>0</v>
      </c>
      <c r="D18" s="376">
        <f>SUM('4A. melléklet'!D18+'4B. melléklet'!D18)</f>
        <v>0</v>
      </c>
      <c r="E18" s="376">
        <f>SUM('4A. melléklet'!E18+'4B. melléklet'!E18)</f>
        <v>0</v>
      </c>
    </row>
    <row r="19" spans="1:5" x14ac:dyDescent="0.25">
      <c r="A19" s="81" t="s">
        <v>602</v>
      </c>
      <c r="B19" s="131" t="s">
        <v>256</v>
      </c>
      <c r="C19" s="376">
        <f>SUM('4A. melléklet'!C19+'4B. melléklet'!C19)</f>
        <v>0</v>
      </c>
      <c r="D19" s="376">
        <f>SUM('4A. melléklet'!D19+'4B. melléklet'!D19)</f>
        <v>201071</v>
      </c>
      <c r="E19" s="376">
        <f>SUM('4A. melléklet'!E19+'4B. melléklet'!E19)</f>
        <v>201071</v>
      </c>
    </row>
    <row r="20" spans="1:5" x14ac:dyDescent="0.25">
      <c r="A20" s="115" t="s">
        <v>533</v>
      </c>
      <c r="B20" s="132" t="s">
        <v>257</v>
      </c>
      <c r="C20" s="313">
        <f>SUM('4A. melléklet'!C20+'4B. melléklet'!C20)</f>
        <v>16643629</v>
      </c>
      <c r="D20" s="313">
        <f>SUM('4A. melléklet'!D20+'4B. melléklet'!D20)</f>
        <v>17120797</v>
      </c>
      <c r="E20" s="313">
        <f>SUM('4A. melléklet'!E20+'4B. melléklet'!E20)</f>
        <v>16632729</v>
      </c>
    </row>
    <row r="21" spans="1:5" x14ac:dyDescent="0.25">
      <c r="A21" s="81" t="s">
        <v>258</v>
      </c>
      <c r="B21" s="131" t="s">
        <v>259</v>
      </c>
      <c r="C21" s="376">
        <f>SUM('4A. melléklet'!C21+'4B. melléklet'!C21)</f>
        <v>4140600</v>
      </c>
      <c r="D21" s="376">
        <f>SUM('4A. melléklet'!D21+'4B. melléklet'!D21)</f>
        <v>4607312</v>
      </c>
      <c r="E21" s="376">
        <f>SUM('4A. melléklet'!E21+'4B. melléklet'!E21)</f>
        <v>4607312</v>
      </c>
    </row>
    <row r="22" spans="1:5" x14ac:dyDescent="0.25">
      <c r="A22" s="81" t="s">
        <v>260</v>
      </c>
      <c r="B22" s="131" t="s">
        <v>261</v>
      </c>
      <c r="C22" s="376">
        <f>SUM('4A. melléklet'!C22+'4B. melléklet'!C22)</f>
        <v>2412000</v>
      </c>
      <c r="D22" s="376">
        <f>SUM('4A. melléklet'!D22+'4B. melléklet'!D22)</f>
        <v>2511700</v>
      </c>
      <c r="E22" s="376">
        <f>SUM('4A. melléklet'!E22+'4B. melléklet'!E22)</f>
        <v>2511700</v>
      </c>
    </row>
    <row r="23" spans="1:5" x14ac:dyDescent="0.25">
      <c r="A23" s="116" t="s">
        <v>262</v>
      </c>
      <c r="B23" s="131" t="s">
        <v>263</v>
      </c>
      <c r="C23" s="376">
        <f>SUM('4A. melléklet'!C23+'4B. melléklet'!C23)</f>
        <v>850000</v>
      </c>
      <c r="D23" s="376">
        <f>SUM('4A. melléklet'!D23+'4B. melléklet'!D23)</f>
        <v>1163434</v>
      </c>
      <c r="E23" s="376">
        <f>SUM('4A. melléklet'!E23+'4B. melléklet'!E23)</f>
        <v>1163434</v>
      </c>
    </row>
    <row r="24" spans="1:5" x14ac:dyDescent="0.25">
      <c r="A24" s="82" t="s">
        <v>534</v>
      </c>
      <c r="B24" s="132" t="s">
        <v>264</v>
      </c>
      <c r="C24" s="313">
        <f>SUM('4A. melléklet'!C24+'4B. melléklet'!C24)</f>
        <v>7402600</v>
      </c>
      <c r="D24" s="313">
        <f>SUM('4A. melléklet'!D24+'4B. melléklet'!D24)</f>
        <v>8282446</v>
      </c>
      <c r="E24" s="313">
        <f>SUM('4A. melléklet'!E24+'4B. melléklet'!E24)</f>
        <v>8282446</v>
      </c>
    </row>
    <row r="25" spans="1:5" x14ac:dyDescent="0.25">
      <c r="A25" s="117" t="s">
        <v>632</v>
      </c>
      <c r="B25" s="133" t="s">
        <v>265</v>
      </c>
      <c r="C25" s="313">
        <f>SUM('4A. melléklet'!C25+'4B. melléklet'!C25)</f>
        <v>24046229</v>
      </c>
      <c r="D25" s="313">
        <f>SUM('4A. melléklet'!D25+'4B. melléklet'!D25)</f>
        <v>25403243</v>
      </c>
      <c r="E25" s="313">
        <f>SUM('4A. melléklet'!E25+'4B. melléklet'!E25)</f>
        <v>24915175</v>
      </c>
    </row>
    <row r="26" spans="1:5" x14ac:dyDescent="0.25">
      <c r="A26" s="83" t="s">
        <v>603</v>
      </c>
      <c r="B26" s="133" t="s">
        <v>266</v>
      </c>
      <c r="C26" s="313">
        <f>SUM('4A. melléklet'!C26+'4B. melléklet'!C26)</f>
        <v>4941272</v>
      </c>
      <c r="D26" s="313">
        <f>SUM('4A. melléklet'!D26+'4B. melléklet'!D26)</f>
        <v>4941272</v>
      </c>
      <c r="E26" s="313">
        <f>SUM('4A. melléklet'!E26+'4B. melléklet'!E26)</f>
        <v>4723321</v>
      </c>
    </row>
    <row r="27" spans="1:5" x14ac:dyDescent="0.25">
      <c r="A27" s="81" t="s">
        <v>267</v>
      </c>
      <c r="B27" s="131" t="s">
        <v>268</v>
      </c>
      <c r="C27" s="376">
        <f>SUM('4A. melléklet'!C27+'4B. melléklet'!C27)</f>
        <v>65000</v>
      </c>
      <c r="D27" s="376">
        <f>SUM('4A. melléklet'!D27+'4B. melléklet'!D27)</f>
        <v>65000</v>
      </c>
      <c r="E27" s="376">
        <f>SUM('4A. melléklet'!E27+'4B. melléklet'!E27)</f>
        <v>59917</v>
      </c>
    </row>
    <row r="28" spans="1:5" x14ac:dyDescent="0.25">
      <c r="A28" s="81" t="s">
        <v>269</v>
      </c>
      <c r="B28" s="131" t="s">
        <v>270</v>
      </c>
      <c r="C28" s="376">
        <f>SUM('4A. melléklet'!C28+'4B. melléklet'!C28)</f>
        <v>2651712</v>
      </c>
      <c r="D28" s="376">
        <f>SUM('4A. melléklet'!D28+'4B. melléklet'!D28)</f>
        <v>2825504</v>
      </c>
      <c r="E28" s="376">
        <f>SUM('4A. melléklet'!E28+'4B. melléklet'!E28)</f>
        <v>2812065</v>
      </c>
    </row>
    <row r="29" spans="1:5" x14ac:dyDescent="0.25">
      <c r="A29" s="81" t="s">
        <v>271</v>
      </c>
      <c r="B29" s="131" t="s">
        <v>272</v>
      </c>
      <c r="C29" s="376">
        <f>SUM('4A. melléklet'!C29+'4B. melléklet'!C29)</f>
        <v>0</v>
      </c>
      <c r="D29" s="376">
        <f>SUM('4A. melléklet'!D29+'4B. melléklet'!D29)</f>
        <v>0</v>
      </c>
      <c r="E29" s="376">
        <f>SUM('4A. melléklet'!E29+'4B. melléklet'!E29)</f>
        <v>0</v>
      </c>
    </row>
    <row r="30" spans="1:5" x14ac:dyDescent="0.25">
      <c r="A30" s="82" t="s">
        <v>535</v>
      </c>
      <c r="B30" s="132" t="s">
        <v>273</v>
      </c>
      <c r="C30" s="313">
        <f>SUM('4A. melléklet'!C30+'4B. melléklet'!C30)</f>
        <v>2716712</v>
      </c>
      <c r="D30" s="313">
        <f>SUM('4A. melléklet'!D30+'4B. melléklet'!D30)</f>
        <v>2890504</v>
      </c>
      <c r="E30" s="313">
        <f>SUM('4A. melléklet'!E30+'4B. melléklet'!E30)</f>
        <v>2871982</v>
      </c>
    </row>
    <row r="31" spans="1:5" x14ac:dyDescent="0.25">
      <c r="A31" s="81" t="s">
        <v>274</v>
      </c>
      <c r="B31" s="131" t="s">
        <v>275</v>
      </c>
      <c r="C31" s="376">
        <f>SUM('4A. melléklet'!C31+'4B. melléklet'!C31)</f>
        <v>175000</v>
      </c>
      <c r="D31" s="376">
        <f>SUM('4A. melléklet'!D31+'4B. melléklet'!D31)</f>
        <v>266193</v>
      </c>
      <c r="E31" s="376">
        <f>SUM('4A. melléklet'!E31+'4B. melléklet'!E31)</f>
        <v>235110</v>
      </c>
    </row>
    <row r="32" spans="1:5" x14ac:dyDescent="0.25">
      <c r="A32" s="81" t="s">
        <v>276</v>
      </c>
      <c r="B32" s="131" t="s">
        <v>277</v>
      </c>
      <c r="C32" s="376">
        <f>SUM('4A. melléklet'!C32+'4B. melléklet'!C32)</f>
        <v>180000</v>
      </c>
      <c r="D32" s="376">
        <f>SUM('4A. melléklet'!D32+'4B. melléklet'!D32)</f>
        <v>218675</v>
      </c>
      <c r="E32" s="376">
        <f>SUM('4A. melléklet'!E32+'4B. melléklet'!E32)</f>
        <v>218675</v>
      </c>
    </row>
    <row r="33" spans="1:5" ht="15" customHeight="1" x14ac:dyDescent="0.25">
      <c r="A33" s="82" t="s">
        <v>633</v>
      </c>
      <c r="B33" s="132" t="s">
        <v>278</v>
      </c>
      <c r="C33" s="313">
        <f>SUM('4A. melléklet'!C33+'4B. melléklet'!C33)</f>
        <v>355000</v>
      </c>
      <c r="D33" s="313">
        <f>SUM('4A. melléklet'!D33+'4B. melléklet'!D33)</f>
        <v>484868</v>
      </c>
      <c r="E33" s="313">
        <f>SUM('4A. melléklet'!E33+'4B. melléklet'!E33)</f>
        <v>453785</v>
      </c>
    </row>
    <row r="34" spans="1:5" x14ac:dyDescent="0.25">
      <c r="A34" s="81" t="s">
        <v>279</v>
      </c>
      <c r="B34" s="131" t="s">
        <v>280</v>
      </c>
      <c r="C34" s="376">
        <f>SUM('4A. melléklet'!C34+'4B. melléklet'!C34)</f>
        <v>4404960</v>
      </c>
      <c r="D34" s="376">
        <f>SUM('4A. melléklet'!D34+'4B. melléklet'!D34)</f>
        <v>4144053</v>
      </c>
      <c r="E34" s="376">
        <f>SUM('4A. melléklet'!E34+'4B. melléklet'!E34)</f>
        <v>4143275</v>
      </c>
    </row>
    <row r="35" spans="1:5" x14ac:dyDescent="0.25">
      <c r="A35" s="81" t="s">
        <v>281</v>
      </c>
      <c r="B35" s="131" t="s">
        <v>282</v>
      </c>
      <c r="C35" s="376">
        <f>SUM('4A. melléklet'!C35+'4B. melléklet'!C35)</f>
        <v>3500000</v>
      </c>
      <c r="D35" s="376">
        <f>SUM('4A. melléklet'!D35+'4B. melléklet'!D35)</f>
        <v>3045060</v>
      </c>
      <c r="E35" s="376">
        <f>SUM('4A. melléklet'!E35+'4B. melléklet'!E35)</f>
        <v>3045060</v>
      </c>
    </row>
    <row r="36" spans="1:5" x14ac:dyDescent="0.25">
      <c r="A36" s="81" t="s">
        <v>604</v>
      </c>
      <c r="B36" s="131" t="s">
        <v>283</v>
      </c>
      <c r="C36" s="376">
        <f>SUM('4A. melléklet'!C36+'4B. melléklet'!C36)</f>
        <v>0</v>
      </c>
      <c r="D36" s="376">
        <f>SUM('4A. melléklet'!D36+'4B. melléklet'!D36)</f>
        <v>0</v>
      </c>
      <c r="E36" s="376">
        <f>SUM('4A. melléklet'!E36+'4B. melléklet'!E36)</f>
        <v>0</v>
      </c>
    </row>
    <row r="37" spans="1:5" x14ac:dyDescent="0.25">
      <c r="A37" s="81" t="s">
        <v>284</v>
      </c>
      <c r="B37" s="131" t="s">
        <v>285</v>
      </c>
      <c r="C37" s="376">
        <f>SUM('4A. melléklet'!C37+'4B. melléklet'!C37)</f>
        <v>1714031</v>
      </c>
      <c r="D37" s="376">
        <f>SUM('4A. melléklet'!D37+'4B. melléklet'!D37)</f>
        <v>1232500</v>
      </c>
      <c r="E37" s="376">
        <f>SUM('4A. melléklet'!E37+'4B. melléklet'!E37)</f>
        <v>1232500</v>
      </c>
    </row>
    <row r="38" spans="1:5" x14ac:dyDescent="0.25">
      <c r="A38" s="118" t="s">
        <v>605</v>
      </c>
      <c r="B38" s="131" t="s">
        <v>286</v>
      </c>
      <c r="C38" s="376">
        <f>SUM('4A. melléklet'!C38+'4B. melléklet'!C38)</f>
        <v>1350000</v>
      </c>
      <c r="D38" s="376">
        <f>SUM('4A. melléklet'!D38+'4B. melléklet'!D38)</f>
        <v>1366003</v>
      </c>
      <c r="E38" s="376">
        <f>SUM('4A. melléklet'!E38+'4B. melléklet'!E38)</f>
        <v>1366003</v>
      </c>
    </row>
    <row r="39" spans="1:5" x14ac:dyDescent="0.25">
      <c r="A39" s="116" t="s">
        <v>287</v>
      </c>
      <c r="B39" s="131" t="s">
        <v>288</v>
      </c>
      <c r="C39" s="376">
        <f>SUM('4A. melléklet'!C39+'4B. melléklet'!C39)</f>
        <v>682000</v>
      </c>
      <c r="D39" s="376">
        <f>SUM('4A. melléklet'!D39+'4B. melléklet'!D39)</f>
        <v>979600</v>
      </c>
      <c r="E39" s="376">
        <f>SUM('4A. melléklet'!E39+'4B. melléklet'!E39)</f>
        <v>968600</v>
      </c>
    </row>
    <row r="40" spans="1:5" x14ac:dyDescent="0.25">
      <c r="A40" s="81" t="s">
        <v>606</v>
      </c>
      <c r="B40" s="131" t="s">
        <v>289</v>
      </c>
      <c r="C40" s="376">
        <f>SUM('4A. melléklet'!C40+'4B. melléklet'!C40)</f>
        <v>8827517</v>
      </c>
      <c r="D40" s="376">
        <f>SUM('4A. melléklet'!D40+'4B. melléklet'!D40)</f>
        <v>8816434</v>
      </c>
      <c r="E40" s="376">
        <f>SUM('4A. melléklet'!E40+'4B. melléklet'!E40)</f>
        <v>8731812</v>
      </c>
    </row>
    <row r="41" spans="1:5" x14ac:dyDescent="0.25">
      <c r="A41" s="82" t="s">
        <v>536</v>
      </c>
      <c r="B41" s="132" t="s">
        <v>290</v>
      </c>
      <c r="C41" s="313">
        <f>SUM('4A. melléklet'!C41+'4B. melléklet'!C41)</f>
        <v>20478508</v>
      </c>
      <c r="D41" s="313">
        <f>SUM('4A. melléklet'!D41+'4B. melléklet'!D41)</f>
        <v>19583650</v>
      </c>
      <c r="E41" s="313">
        <f>SUM('4A. melléklet'!E41+'4B. melléklet'!E41)</f>
        <v>19487250</v>
      </c>
    </row>
    <row r="42" spans="1:5" x14ac:dyDescent="0.25">
      <c r="A42" s="81" t="s">
        <v>291</v>
      </c>
      <c r="B42" s="131" t="s">
        <v>292</v>
      </c>
      <c r="C42" s="376">
        <f>SUM('4A. melléklet'!C42+'4B. melléklet'!C42)</f>
        <v>0</v>
      </c>
      <c r="D42" s="376">
        <f>SUM('4A. melléklet'!D42+'4B. melléklet'!D42)</f>
        <v>0</v>
      </c>
      <c r="E42" s="376">
        <f>SUM('4A. melléklet'!E42+'4B. melléklet'!E42)</f>
        <v>0</v>
      </c>
    </row>
    <row r="43" spans="1:5" x14ac:dyDescent="0.25">
      <c r="A43" s="81" t="s">
        <v>293</v>
      </c>
      <c r="B43" s="131" t="s">
        <v>294</v>
      </c>
      <c r="C43" s="376">
        <f>SUM('4A. melléklet'!C43+'4B. melléklet'!C43)</f>
        <v>0</v>
      </c>
      <c r="D43" s="376">
        <f>SUM('4A. melléklet'!D43+'4B. melléklet'!D43)</f>
        <v>80000</v>
      </c>
      <c r="E43" s="376">
        <f>SUM('4A. melléklet'!E43+'4B. melléklet'!E43)</f>
        <v>80000</v>
      </c>
    </row>
    <row r="44" spans="1:5" x14ac:dyDescent="0.25">
      <c r="A44" s="82" t="s">
        <v>537</v>
      </c>
      <c r="B44" s="132" t="s">
        <v>295</v>
      </c>
      <c r="C44" s="313">
        <f>SUM('4A. melléklet'!C44+'4B. melléklet'!C44)</f>
        <v>0</v>
      </c>
      <c r="D44" s="313">
        <f>SUM('4A. melléklet'!D44+'4B. melléklet'!D44)</f>
        <v>80000</v>
      </c>
      <c r="E44" s="313">
        <f>SUM('4A. melléklet'!E44+'4B. melléklet'!E44)</f>
        <v>80000</v>
      </c>
    </row>
    <row r="45" spans="1:5" x14ac:dyDescent="0.25">
      <c r="A45" s="81" t="s">
        <v>296</v>
      </c>
      <c r="B45" s="131" t="s">
        <v>297</v>
      </c>
      <c r="C45" s="376">
        <f>SUM('4A. melléklet'!C45+'4B. melléklet'!C45)</f>
        <v>5566929</v>
      </c>
      <c r="D45" s="376">
        <f>SUM('4A. melléklet'!D45+'4B. melléklet'!D45)</f>
        <v>5469564</v>
      </c>
      <c r="E45" s="376">
        <f>SUM('4A. melléklet'!E45+'4B. melléklet'!E45)</f>
        <v>4644058</v>
      </c>
    </row>
    <row r="46" spans="1:5" x14ac:dyDescent="0.25">
      <c r="A46" s="81" t="s">
        <v>298</v>
      </c>
      <c r="B46" s="131" t="s">
        <v>299</v>
      </c>
      <c r="C46" s="376">
        <f>SUM('4A. melléklet'!C46+'4B. melléklet'!C46)</f>
        <v>0</v>
      </c>
      <c r="D46" s="376">
        <f>SUM('4A. melléklet'!D46+'4B. melléklet'!D46)</f>
        <v>0</v>
      </c>
      <c r="E46" s="376">
        <f>SUM('4A. melléklet'!E46+'4B. melléklet'!E46)</f>
        <v>0</v>
      </c>
    </row>
    <row r="47" spans="1:5" x14ac:dyDescent="0.25">
      <c r="A47" s="81" t="s">
        <v>607</v>
      </c>
      <c r="B47" s="131" t="s">
        <v>300</v>
      </c>
      <c r="C47" s="376">
        <f>SUM('4A. melléklet'!C47+'4B. melléklet'!C47)</f>
        <v>0</v>
      </c>
      <c r="D47" s="376">
        <f>SUM('4A. melléklet'!D47+'4B. melléklet'!D47)</f>
        <v>0</v>
      </c>
      <c r="E47" s="376">
        <f>SUM('4A. melléklet'!E47+'4B. melléklet'!E47)</f>
        <v>0</v>
      </c>
    </row>
    <row r="48" spans="1:5" x14ac:dyDescent="0.25">
      <c r="A48" s="81" t="s">
        <v>608</v>
      </c>
      <c r="B48" s="131" t="s">
        <v>301</v>
      </c>
      <c r="C48" s="376">
        <f>SUM('4A. melléklet'!C48+'4B. melléklet'!C48)</f>
        <v>0</v>
      </c>
      <c r="D48" s="376">
        <f>SUM('4A. melléklet'!D48+'4B. melléklet'!D48)</f>
        <v>0</v>
      </c>
      <c r="E48" s="376">
        <f>SUM('4A. melléklet'!E48+'4B. melléklet'!E48)</f>
        <v>0</v>
      </c>
    </row>
    <row r="49" spans="1:5" x14ac:dyDescent="0.25">
      <c r="A49" s="81" t="s">
        <v>302</v>
      </c>
      <c r="B49" s="131" t="s">
        <v>303</v>
      </c>
      <c r="C49" s="376">
        <f>SUM('4A. melléklet'!C49+'4B. melléklet'!C49)</f>
        <v>30000</v>
      </c>
      <c r="D49" s="376">
        <f>SUM('4A. melléklet'!D49+'4B. melléklet'!D49)</f>
        <v>30000</v>
      </c>
      <c r="E49" s="376">
        <f>SUM('4A. melléklet'!E49+'4B. melléklet'!E49)</f>
        <v>9372</v>
      </c>
    </row>
    <row r="50" spans="1:5" x14ac:dyDescent="0.25">
      <c r="A50" s="82" t="s">
        <v>538</v>
      </c>
      <c r="B50" s="132" t="s">
        <v>304</v>
      </c>
      <c r="C50" s="313">
        <f>SUM('4A. melléklet'!C50+'4B. melléklet'!C50)</f>
        <v>5596929</v>
      </c>
      <c r="D50" s="313">
        <f>SUM('4A. melléklet'!D50+'4B. melléklet'!D50)</f>
        <v>5499564</v>
      </c>
      <c r="E50" s="313">
        <f>SUM('4A. melléklet'!E50+'4B. melléklet'!E50)</f>
        <v>4653430</v>
      </c>
    </row>
    <row r="51" spans="1:5" x14ac:dyDescent="0.25">
      <c r="A51" s="83" t="s">
        <v>539</v>
      </c>
      <c r="B51" s="133" t="s">
        <v>305</v>
      </c>
      <c r="C51" s="313">
        <f>SUM('4A. melléklet'!C51+'4B. melléklet'!C51)</f>
        <v>29147149</v>
      </c>
      <c r="D51" s="313">
        <f>SUM('4A. melléklet'!D51+'4B. melléklet'!D51)</f>
        <v>28538586</v>
      </c>
      <c r="E51" s="313">
        <f>SUM('4A. melléklet'!E51+'4B. melléklet'!E51)</f>
        <v>27546447</v>
      </c>
    </row>
    <row r="52" spans="1:5" x14ac:dyDescent="0.25">
      <c r="A52" s="108" t="s">
        <v>306</v>
      </c>
      <c r="B52" s="131" t="s">
        <v>307</v>
      </c>
      <c r="C52" s="376">
        <f>SUM('4A. melléklet'!C52+'4B. melléklet'!C52)</f>
        <v>0</v>
      </c>
      <c r="D52" s="376">
        <f>SUM('4A. melléklet'!D52+'4B. melléklet'!D52)</f>
        <v>0</v>
      </c>
      <c r="E52" s="376">
        <f>SUM('4A. melléklet'!E52+'4B. melléklet'!E52)</f>
        <v>0</v>
      </c>
    </row>
    <row r="53" spans="1:5" x14ac:dyDescent="0.25">
      <c r="A53" s="108" t="s">
        <v>540</v>
      </c>
      <c r="B53" s="131" t="s">
        <v>308</v>
      </c>
      <c r="C53" s="376">
        <f>SUM('4A. melléklet'!C53+'4B. melléklet'!C53)</f>
        <v>0</v>
      </c>
      <c r="D53" s="376">
        <f>SUM('4A. melléklet'!D53+'4B. melléklet'!D53)</f>
        <v>0</v>
      </c>
      <c r="E53" s="376">
        <f>SUM('4A. melléklet'!E53+'4B. melléklet'!E53)</f>
        <v>0</v>
      </c>
    </row>
    <row r="54" spans="1:5" x14ac:dyDescent="0.25">
      <c r="A54" s="119" t="s">
        <v>609</v>
      </c>
      <c r="B54" s="131" t="s">
        <v>309</v>
      </c>
      <c r="C54" s="376">
        <f>SUM('4A. melléklet'!C54+'4B. melléklet'!C54)</f>
        <v>0</v>
      </c>
      <c r="D54" s="376">
        <f>SUM('4A. melléklet'!D54+'4B. melléklet'!D54)</f>
        <v>0</v>
      </c>
      <c r="E54" s="376">
        <f>SUM('4A. melléklet'!E54+'4B. melléklet'!E54)</f>
        <v>0</v>
      </c>
    </row>
    <row r="55" spans="1:5" x14ac:dyDescent="0.25">
      <c r="A55" s="119" t="s">
        <v>610</v>
      </c>
      <c r="B55" s="131" t="s">
        <v>310</v>
      </c>
      <c r="C55" s="376">
        <f>SUM('4A. melléklet'!C55+'4B. melléklet'!C55)</f>
        <v>0</v>
      </c>
      <c r="D55" s="376">
        <f>SUM('4A. melléklet'!D55+'4B. melléklet'!D55)</f>
        <v>0</v>
      </c>
      <c r="E55" s="376">
        <f>SUM('4A. melléklet'!E55+'4B. melléklet'!E55)</f>
        <v>0</v>
      </c>
    </row>
    <row r="56" spans="1:5" x14ac:dyDescent="0.25">
      <c r="A56" s="119" t="s">
        <v>611</v>
      </c>
      <c r="B56" s="131" t="s">
        <v>311</v>
      </c>
      <c r="C56" s="376">
        <f>SUM('4A. melléklet'!C56+'4B. melléklet'!C56)</f>
        <v>0</v>
      </c>
      <c r="D56" s="376">
        <f>SUM('4A. melléklet'!D56+'4B. melléklet'!D56)</f>
        <v>0</v>
      </c>
      <c r="E56" s="376">
        <f>SUM('4A. melléklet'!E56+'4B. melléklet'!E56)</f>
        <v>0</v>
      </c>
    </row>
    <row r="57" spans="1:5" x14ac:dyDescent="0.25">
      <c r="A57" s="108" t="s">
        <v>612</v>
      </c>
      <c r="B57" s="131" t="s">
        <v>312</v>
      </c>
      <c r="C57" s="376">
        <f>SUM('4A. melléklet'!C57+'4B. melléklet'!C57)</f>
        <v>0</v>
      </c>
      <c r="D57" s="376">
        <f>SUM('4A. melléklet'!D57+'4B. melléklet'!D57)</f>
        <v>0</v>
      </c>
      <c r="E57" s="376">
        <f>SUM('4A. melléklet'!E57+'4B. melléklet'!E57)</f>
        <v>0</v>
      </c>
    </row>
    <row r="58" spans="1:5" x14ac:dyDescent="0.25">
      <c r="A58" s="108" t="s">
        <v>613</v>
      </c>
      <c r="B58" s="131" t="s">
        <v>313</v>
      </c>
      <c r="C58" s="376">
        <f>SUM('4A. melléklet'!C58+'4B. melléklet'!C58)</f>
        <v>0</v>
      </c>
      <c r="D58" s="376">
        <f>SUM('4A. melléklet'!D58+'4B. melléklet'!D58)</f>
        <v>0</v>
      </c>
      <c r="E58" s="376">
        <f>SUM('4A. melléklet'!E58+'4B. melléklet'!E58)</f>
        <v>0</v>
      </c>
    </row>
    <row r="59" spans="1:5" x14ac:dyDescent="0.25">
      <c r="A59" s="108" t="s">
        <v>614</v>
      </c>
      <c r="B59" s="131" t="s">
        <v>314</v>
      </c>
      <c r="C59" s="376">
        <f>SUM('4A. melléklet'!C59+'4B. melléklet'!C59)</f>
        <v>4110000</v>
      </c>
      <c r="D59" s="376">
        <f>SUM('4A. melléklet'!D59+'4B. melléklet'!D59)</f>
        <v>4110000</v>
      </c>
      <c r="E59" s="376">
        <f>SUM('4A. melléklet'!E59+'4B. melléklet'!E59)</f>
        <v>3471000</v>
      </c>
    </row>
    <row r="60" spans="1:5" x14ac:dyDescent="0.25">
      <c r="A60" s="120" t="s">
        <v>568</v>
      </c>
      <c r="B60" s="133" t="s">
        <v>315</v>
      </c>
      <c r="C60" s="313">
        <f>SUM('4A. melléklet'!C60+'4B. melléklet'!C60)</f>
        <v>4110000</v>
      </c>
      <c r="D60" s="313">
        <f>SUM('4A. melléklet'!D60+'4B. melléklet'!D60)</f>
        <v>4110000</v>
      </c>
      <c r="E60" s="313">
        <f>SUM('4A. melléklet'!E60+'4B. melléklet'!E60)</f>
        <v>3471000</v>
      </c>
    </row>
    <row r="61" spans="1:5" x14ac:dyDescent="0.25">
      <c r="A61" s="121" t="s">
        <v>615</v>
      </c>
      <c r="B61" s="131" t="s">
        <v>316</v>
      </c>
      <c r="C61" s="376">
        <f>SUM('4A. melléklet'!C61+'4B. melléklet'!C61)</f>
        <v>0</v>
      </c>
      <c r="D61" s="376">
        <f>SUM('4A. melléklet'!D61+'4B. melléklet'!D61)</f>
        <v>0</v>
      </c>
      <c r="E61" s="376">
        <f>SUM('4A. melléklet'!E61+'4B. melléklet'!E61)</f>
        <v>0</v>
      </c>
    </row>
    <row r="62" spans="1:5" x14ac:dyDescent="0.25">
      <c r="A62" s="121" t="s">
        <v>317</v>
      </c>
      <c r="B62" s="131" t="s">
        <v>318</v>
      </c>
      <c r="C62" s="376">
        <f>SUM('4A. melléklet'!C62+'4B. melléklet'!C62)</f>
        <v>0</v>
      </c>
      <c r="D62" s="376">
        <f>SUM('4A. melléklet'!D62+'4B. melléklet'!D62)</f>
        <v>0</v>
      </c>
      <c r="E62" s="376">
        <f>SUM('4A. melléklet'!E62+'4B. melléklet'!E62)</f>
        <v>0</v>
      </c>
    </row>
    <row r="63" spans="1:5" x14ac:dyDescent="0.25">
      <c r="A63" s="121" t="s">
        <v>319</v>
      </c>
      <c r="B63" s="131" t="s">
        <v>320</v>
      </c>
      <c r="C63" s="376">
        <f>SUM('4A. melléklet'!C63+'4B. melléklet'!C63)</f>
        <v>0</v>
      </c>
      <c r="D63" s="376">
        <f>SUM('4A. melléklet'!D63+'4B. melléklet'!D63)</f>
        <v>0</v>
      </c>
      <c r="E63" s="376">
        <f>SUM('4A. melléklet'!E63+'4B. melléklet'!E63)</f>
        <v>0</v>
      </c>
    </row>
    <row r="64" spans="1:5" x14ac:dyDescent="0.25">
      <c r="A64" s="121" t="s">
        <v>569</v>
      </c>
      <c r="B64" s="131" t="s">
        <v>321</v>
      </c>
      <c r="C64" s="376">
        <f>SUM('4A. melléklet'!C64+'4B. melléklet'!C64)</f>
        <v>0</v>
      </c>
      <c r="D64" s="376">
        <f>SUM('4A. melléklet'!D64+'4B. melléklet'!D64)</f>
        <v>0</v>
      </c>
      <c r="E64" s="376">
        <f>SUM('4A. melléklet'!E64+'4B. melléklet'!E64)</f>
        <v>0</v>
      </c>
    </row>
    <row r="65" spans="1:5" x14ac:dyDescent="0.25">
      <c r="A65" s="121" t="s">
        <v>616</v>
      </c>
      <c r="B65" s="131" t="s">
        <v>322</v>
      </c>
      <c r="C65" s="376">
        <f>SUM('4A. melléklet'!C65+'4B. melléklet'!C65)</f>
        <v>0</v>
      </c>
      <c r="D65" s="376">
        <f>SUM('4A. melléklet'!D65+'4B. melléklet'!D65)</f>
        <v>0</v>
      </c>
      <c r="E65" s="376">
        <f>SUM('4A. melléklet'!E65+'4B. melléklet'!E65)</f>
        <v>0</v>
      </c>
    </row>
    <row r="66" spans="1:5" x14ac:dyDescent="0.25">
      <c r="A66" s="121" t="s">
        <v>579</v>
      </c>
      <c r="B66" s="131" t="s">
        <v>323</v>
      </c>
      <c r="C66" s="376">
        <f>SUM('4A. melléklet'!C66+'4B. melléklet'!C66)</f>
        <v>1900063</v>
      </c>
      <c r="D66" s="376">
        <f>SUM('4A. melléklet'!D66+'4B. melléklet'!D66)</f>
        <v>1900063</v>
      </c>
      <c r="E66" s="376">
        <f>SUM('4A. melléklet'!E66+'4B. melléklet'!E66)</f>
        <v>1665837</v>
      </c>
    </row>
    <row r="67" spans="1:5" x14ac:dyDescent="0.25">
      <c r="A67" s="121" t="s">
        <v>617</v>
      </c>
      <c r="B67" s="131" t="s">
        <v>324</v>
      </c>
      <c r="C67" s="376">
        <f>SUM('4A. melléklet'!C67+'4B. melléklet'!C67)</f>
        <v>0</v>
      </c>
      <c r="D67" s="376">
        <f>SUM('4A. melléklet'!D67+'4B. melléklet'!D67)</f>
        <v>0</v>
      </c>
      <c r="E67" s="376">
        <f>SUM('4A. melléklet'!E67+'4B. melléklet'!E67)</f>
        <v>0</v>
      </c>
    </row>
    <row r="68" spans="1:5" x14ac:dyDescent="0.25">
      <c r="A68" s="121" t="s">
        <v>618</v>
      </c>
      <c r="B68" s="131" t="s">
        <v>325</v>
      </c>
      <c r="C68" s="376">
        <f>SUM('4A. melléklet'!C68+'4B. melléklet'!C68)</f>
        <v>0</v>
      </c>
      <c r="D68" s="376">
        <f>SUM('4A. melléklet'!D68+'4B. melléklet'!D68)</f>
        <v>0</v>
      </c>
      <c r="E68" s="376">
        <f>SUM('4A. melléklet'!E68+'4B. melléklet'!E68)</f>
        <v>0</v>
      </c>
    </row>
    <row r="69" spans="1:5" x14ac:dyDescent="0.25">
      <c r="A69" s="121" t="s">
        <v>326</v>
      </c>
      <c r="B69" s="131" t="s">
        <v>327</v>
      </c>
      <c r="C69" s="376">
        <f>SUM('4A. melléklet'!C69+'4B. melléklet'!C69)</f>
        <v>0</v>
      </c>
      <c r="D69" s="376">
        <f>SUM('4A. melléklet'!D69+'4B. melléklet'!D69)</f>
        <v>0</v>
      </c>
      <c r="E69" s="376">
        <f>SUM('4A. melléklet'!E69+'4B. melléklet'!E69)</f>
        <v>0</v>
      </c>
    </row>
    <row r="70" spans="1:5" x14ac:dyDescent="0.25">
      <c r="A70" s="122" t="s">
        <v>328</v>
      </c>
      <c r="B70" s="131" t="s">
        <v>329</v>
      </c>
      <c r="C70" s="376">
        <f>SUM('4A. melléklet'!C70+'4B. melléklet'!C70)</f>
        <v>0</v>
      </c>
      <c r="D70" s="376">
        <f>SUM('4A. melléklet'!D70+'4B. melléklet'!D70)</f>
        <v>0</v>
      </c>
      <c r="E70" s="376">
        <f>SUM('4A. melléklet'!E70+'4B. melléklet'!E70)</f>
        <v>0</v>
      </c>
    </row>
    <row r="71" spans="1:5" x14ac:dyDescent="0.25">
      <c r="A71" s="59" t="s">
        <v>800</v>
      </c>
      <c r="B71" s="131" t="s">
        <v>330</v>
      </c>
      <c r="C71" s="376">
        <v>0</v>
      </c>
      <c r="D71" s="376">
        <v>0</v>
      </c>
      <c r="E71" s="376">
        <v>0</v>
      </c>
    </row>
    <row r="72" spans="1:5" x14ac:dyDescent="0.25">
      <c r="A72" s="59" t="s">
        <v>619</v>
      </c>
      <c r="B72" s="131" t="s">
        <v>331</v>
      </c>
      <c r="C72" s="376">
        <f>SUM('4A. melléklet'!C71+'4B. melléklet'!C71)</f>
        <v>0</v>
      </c>
      <c r="D72" s="376">
        <f>SUM('4A. melléklet'!D71+'4B. melléklet'!D71)</f>
        <v>0</v>
      </c>
      <c r="E72" s="376">
        <f>SUM('4A. melléklet'!E71+'4B. melléklet'!E71)</f>
        <v>0</v>
      </c>
    </row>
    <row r="73" spans="1:5" x14ac:dyDescent="0.25">
      <c r="A73" s="59" t="s">
        <v>801</v>
      </c>
      <c r="B73" s="131" t="s">
        <v>575</v>
      </c>
      <c r="C73" s="376">
        <f>SUM('4A. melléklet'!C72+'4B. melléklet'!C72)</f>
        <v>1030000</v>
      </c>
      <c r="D73" s="376">
        <f>SUM('4A. melléklet'!D72+'4B. melléklet'!D72)</f>
        <v>1300000</v>
      </c>
      <c r="E73" s="376">
        <f>SUM('4A. melléklet'!E72+'4B. melléklet'!E72)</f>
        <v>1300000</v>
      </c>
    </row>
    <row r="74" spans="1:5" x14ac:dyDescent="0.25">
      <c r="A74" s="120" t="s">
        <v>582</v>
      </c>
      <c r="B74" s="133" t="s">
        <v>332</v>
      </c>
      <c r="C74" s="313">
        <f>SUM('4A. melléklet'!C74+'4B. melléklet'!C74)</f>
        <v>17179518</v>
      </c>
      <c r="D74" s="313">
        <f>SUM('4A. melléklet'!D74+'4B. melléklet'!D74)</f>
        <v>17687273</v>
      </c>
      <c r="E74" s="313">
        <f>SUM('4A. melléklet'!E74+'4B. melléklet'!E74)</f>
        <v>2965837</v>
      </c>
    </row>
    <row r="75" spans="1:5" ht="15.75" x14ac:dyDescent="0.25">
      <c r="A75" s="123" t="s">
        <v>11</v>
      </c>
      <c r="B75" s="134"/>
      <c r="C75" s="377">
        <f>SUM('4A. melléklet'!C75+'4B. melléklet'!C75)</f>
        <v>79424168</v>
      </c>
      <c r="D75" s="377">
        <f>SUM('4A. melléklet'!D75+'4B. melléklet'!D75)</f>
        <v>80680374</v>
      </c>
      <c r="E75" s="377">
        <f>SUM('4A. melléklet'!E75+'4B. melléklet'!E75)</f>
        <v>63621780</v>
      </c>
    </row>
    <row r="76" spans="1:5" x14ac:dyDescent="0.25">
      <c r="A76" s="124" t="s">
        <v>333</v>
      </c>
      <c r="B76" s="131" t="s">
        <v>334</v>
      </c>
      <c r="C76" s="376">
        <f>SUM('4A. melléklet'!C76+'4B. melléklet'!C76)</f>
        <v>0</v>
      </c>
      <c r="D76" s="376">
        <f>SUM('4A. melléklet'!D76+'4B. melléklet'!D76)</f>
        <v>0</v>
      </c>
      <c r="E76" s="376">
        <f>SUM('4A. melléklet'!E76+'4B. melléklet'!E76)</f>
        <v>0</v>
      </c>
    </row>
    <row r="77" spans="1:5" x14ac:dyDescent="0.25">
      <c r="A77" s="124" t="s">
        <v>620</v>
      </c>
      <c r="B77" s="131" t="s">
        <v>335</v>
      </c>
      <c r="C77" s="376">
        <f>SUM('4A. melléklet'!C77+'4B. melléklet'!C77)</f>
        <v>0</v>
      </c>
      <c r="D77" s="376">
        <f>SUM('4A. melléklet'!D77+'4B. melléklet'!D77)</f>
        <v>4551353</v>
      </c>
      <c r="E77" s="376">
        <f>SUM('4A. melléklet'!E77+'4B. melléklet'!E77)</f>
        <v>4551353</v>
      </c>
    </row>
    <row r="78" spans="1:5" x14ac:dyDescent="0.25">
      <c r="A78" s="124" t="s">
        <v>336</v>
      </c>
      <c r="B78" s="131" t="s">
        <v>337</v>
      </c>
      <c r="C78" s="376">
        <f>SUM('4A. melléklet'!C78+'4B. melléklet'!C78)</f>
        <v>0</v>
      </c>
      <c r="D78" s="376">
        <f>SUM('4A. melléklet'!D78+'4B. melléklet'!D78)</f>
        <v>196800</v>
      </c>
      <c r="E78" s="376">
        <f>SUM('4A. melléklet'!E78+'4B. melléklet'!E78)</f>
        <v>196800</v>
      </c>
    </row>
    <row r="79" spans="1:5" x14ac:dyDescent="0.25">
      <c r="A79" s="124" t="s">
        <v>338</v>
      </c>
      <c r="B79" s="131" t="s">
        <v>339</v>
      </c>
      <c r="C79" s="376">
        <f>SUM('4A. melléklet'!C79+'4B. melléklet'!C79)</f>
        <v>1824803</v>
      </c>
      <c r="D79" s="376">
        <f>SUM('4A. melléklet'!D79+'4B. melléklet'!D79)</f>
        <v>332044</v>
      </c>
      <c r="E79" s="376">
        <f>SUM('4A. melléklet'!E79+'4B. melléklet'!E79)</f>
        <v>317476</v>
      </c>
    </row>
    <row r="80" spans="1:5" x14ac:dyDescent="0.25">
      <c r="A80" s="116" t="s">
        <v>340</v>
      </c>
      <c r="B80" s="131" t="s">
        <v>341</v>
      </c>
      <c r="C80" s="376">
        <f>SUM('4A. melléklet'!C80+'4B. melléklet'!C80)</f>
        <v>0</v>
      </c>
      <c r="D80" s="376">
        <f>SUM('4A. melléklet'!D80+'4B. melléklet'!D80)</f>
        <v>0</v>
      </c>
      <c r="E80" s="376">
        <f>SUM('4A. melléklet'!E80+'4B. melléklet'!E80)</f>
        <v>0</v>
      </c>
    </row>
    <row r="81" spans="1:5" x14ac:dyDescent="0.25">
      <c r="A81" s="116" t="s">
        <v>342</v>
      </c>
      <c r="B81" s="131" t="s">
        <v>343</v>
      </c>
      <c r="C81" s="376">
        <f>SUM('4A. melléklet'!C81+'4B. melléklet'!C81)</f>
        <v>0</v>
      </c>
      <c r="D81" s="376">
        <f>SUM('4A. melléklet'!D81+'4B. melléklet'!D81)</f>
        <v>0</v>
      </c>
      <c r="E81" s="376">
        <f>SUM('4A. melléklet'!E81+'4B. melléklet'!E81)</f>
        <v>0</v>
      </c>
    </row>
    <row r="82" spans="1:5" x14ac:dyDescent="0.25">
      <c r="A82" s="116" t="s">
        <v>344</v>
      </c>
      <c r="B82" s="131" t="s">
        <v>345</v>
      </c>
      <c r="C82" s="376">
        <f>SUM('4A. melléklet'!C82+'4B. melléklet'!C82)</f>
        <v>494197</v>
      </c>
      <c r="D82" s="376">
        <f>SUM('4A. melléklet'!D82+'4B. melléklet'!D82)</f>
        <v>1373154</v>
      </c>
      <c r="E82" s="376">
        <f>SUM('4A. melléklet'!E82+'4B. melléklet'!E82)</f>
        <v>1367721</v>
      </c>
    </row>
    <row r="83" spans="1:5" x14ac:dyDescent="0.25">
      <c r="A83" s="125" t="s">
        <v>584</v>
      </c>
      <c r="B83" s="133" t="s">
        <v>346</v>
      </c>
      <c r="C83" s="313">
        <f>SUM('4A. melléklet'!C83+'4B. melléklet'!C83)</f>
        <v>2319000</v>
      </c>
      <c r="D83" s="313">
        <f>SUM('4A. melléklet'!D83+'4B. melléklet'!D83)</f>
        <v>6453351</v>
      </c>
      <c r="E83" s="313">
        <f>SUM('4A. melléklet'!E83+'4B. melléklet'!E83)</f>
        <v>6433350</v>
      </c>
    </row>
    <row r="84" spans="1:5" x14ac:dyDescent="0.25">
      <c r="A84" s="108" t="s">
        <v>347</v>
      </c>
      <c r="B84" s="131" t="s">
        <v>348</v>
      </c>
      <c r="C84" s="376">
        <f>SUM('4A. melléklet'!C84+'4B. melléklet'!C84)</f>
        <v>1600000</v>
      </c>
      <c r="D84" s="376">
        <f>SUM('4A. melléklet'!D84+'4B. melléklet'!D84)</f>
        <v>6748228</v>
      </c>
      <c r="E84" s="376">
        <f>SUM('4A. melléklet'!E84+'4B. melléklet'!E84)</f>
        <v>6748228</v>
      </c>
    </row>
    <row r="85" spans="1:5" x14ac:dyDescent="0.25">
      <c r="A85" s="108" t="s">
        <v>349</v>
      </c>
      <c r="B85" s="131" t="s">
        <v>350</v>
      </c>
      <c r="C85" s="376">
        <f>SUM('4A. melléklet'!C85+'4B. melléklet'!C85)</f>
        <v>0</v>
      </c>
      <c r="D85" s="376">
        <f>SUM('4A. melléklet'!D85+'4B. melléklet'!D85)</f>
        <v>0</v>
      </c>
      <c r="E85" s="376">
        <f>SUM('4A. melléklet'!E85+'4B. melléklet'!E85)</f>
        <v>0</v>
      </c>
    </row>
    <row r="86" spans="1:5" x14ac:dyDescent="0.25">
      <c r="A86" s="108" t="s">
        <v>351</v>
      </c>
      <c r="B86" s="131" t="s">
        <v>352</v>
      </c>
      <c r="C86" s="376">
        <f>SUM('4A. melléklet'!C86+'4B. melléklet'!C86)</f>
        <v>0</v>
      </c>
      <c r="D86" s="376">
        <f>SUM('4A. melléklet'!D86+'4B. melléklet'!D86)</f>
        <v>0</v>
      </c>
      <c r="E86" s="376">
        <f>SUM('4A. melléklet'!E86+'4B. melléklet'!E86)</f>
        <v>0</v>
      </c>
    </row>
    <row r="87" spans="1:5" x14ac:dyDescent="0.25">
      <c r="A87" s="108" t="s">
        <v>353</v>
      </c>
      <c r="B87" s="131" t="s">
        <v>354</v>
      </c>
      <c r="C87" s="376">
        <f>SUM('4A. melléklet'!C87+'4B. melléklet'!C87)</f>
        <v>432000</v>
      </c>
      <c r="D87" s="376">
        <f>SUM('4A. melléklet'!D87+'4B. melléklet'!D87)</f>
        <v>1663047</v>
      </c>
      <c r="E87" s="376">
        <f>SUM('4A. melléklet'!E87+'4B. melléklet'!E87)</f>
        <v>1663047</v>
      </c>
    </row>
    <row r="88" spans="1:5" x14ac:dyDescent="0.25">
      <c r="A88" s="120" t="s">
        <v>585</v>
      </c>
      <c r="B88" s="133" t="s">
        <v>355</v>
      </c>
      <c r="C88" s="313">
        <f>SUM('4A. melléklet'!C88+'4B. melléklet'!C88)</f>
        <v>2032000</v>
      </c>
      <c r="D88" s="313">
        <f>SUM('4A. melléklet'!D88+'4B. melléklet'!D88)</f>
        <v>8411275</v>
      </c>
      <c r="E88" s="313">
        <f>SUM('4A. melléklet'!E88+'4B. melléklet'!E88)</f>
        <v>8411275</v>
      </c>
    </row>
    <row r="89" spans="1:5" x14ac:dyDescent="0.25">
      <c r="A89" s="108" t="s">
        <v>356</v>
      </c>
      <c r="B89" s="131" t="s">
        <v>357</v>
      </c>
      <c r="C89" s="376">
        <f>SUM('4A. melléklet'!C89+'4B. melléklet'!C89)</f>
        <v>0</v>
      </c>
      <c r="D89" s="376">
        <f>SUM('4A. melléklet'!D89+'4B. melléklet'!D89)</f>
        <v>0</v>
      </c>
      <c r="E89" s="376">
        <f>SUM('4A. melléklet'!E89+'4B. melléklet'!E89)</f>
        <v>0</v>
      </c>
    </row>
    <row r="90" spans="1:5" x14ac:dyDescent="0.25">
      <c r="A90" s="108" t="s">
        <v>621</v>
      </c>
      <c r="B90" s="131" t="s">
        <v>358</v>
      </c>
      <c r="C90" s="376">
        <f>SUM('4A. melléklet'!C90+'4B. melléklet'!C90)</f>
        <v>0</v>
      </c>
      <c r="D90" s="376">
        <f>SUM('4A. melléklet'!D90+'4B. melléklet'!D90)</f>
        <v>0</v>
      </c>
      <c r="E90" s="376">
        <f>SUM('4A. melléklet'!E90+'4B. melléklet'!E90)</f>
        <v>0</v>
      </c>
    </row>
    <row r="91" spans="1:5" x14ac:dyDescent="0.25">
      <c r="A91" s="108" t="s">
        <v>622</v>
      </c>
      <c r="B91" s="131" t="s">
        <v>359</v>
      </c>
      <c r="C91" s="376">
        <f>SUM('4A. melléklet'!C91+'4B. melléklet'!C91)</f>
        <v>0</v>
      </c>
      <c r="D91" s="376">
        <f>SUM('4A. melléklet'!D91+'4B. melléklet'!D91)</f>
        <v>0</v>
      </c>
      <c r="E91" s="376">
        <f>SUM('4A. melléklet'!E91+'4B. melléklet'!E91)</f>
        <v>0</v>
      </c>
    </row>
    <row r="92" spans="1:5" x14ac:dyDescent="0.25">
      <c r="A92" s="108" t="s">
        <v>623</v>
      </c>
      <c r="B92" s="131" t="s">
        <v>360</v>
      </c>
      <c r="C92" s="376">
        <f>SUM('4A. melléklet'!C92+'4B. melléklet'!C92)</f>
        <v>0</v>
      </c>
      <c r="D92" s="376">
        <f>SUM('4A. melléklet'!D92+'4B. melléklet'!D92)</f>
        <v>0</v>
      </c>
      <c r="E92" s="376">
        <f>SUM('4A. melléklet'!E92+'4B. melléklet'!E92)</f>
        <v>0</v>
      </c>
    </row>
    <row r="93" spans="1:5" x14ac:dyDescent="0.25">
      <c r="A93" s="108" t="s">
        <v>624</v>
      </c>
      <c r="B93" s="131" t="s">
        <v>361</v>
      </c>
      <c r="C93" s="376">
        <f>SUM('4A. melléklet'!C93+'4B. melléklet'!C93)</f>
        <v>0</v>
      </c>
      <c r="D93" s="376">
        <f>SUM('4A. melléklet'!D93+'4B. melléklet'!D93)</f>
        <v>0</v>
      </c>
      <c r="E93" s="376">
        <f>SUM('4A. melléklet'!E93+'4B. melléklet'!E93)</f>
        <v>0</v>
      </c>
    </row>
    <row r="94" spans="1:5" x14ac:dyDescent="0.25">
      <c r="A94" s="108" t="s">
        <v>625</v>
      </c>
      <c r="B94" s="131" t="s">
        <v>362</v>
      </c>
      <c r="C94" s="376">
        <f>SUM('4A. melléklet'!C94+'4B. melléklet'!C94)</f>
        <v>0</v>
      </c>
      <c r="D94" s="376">
        <f>SUM('4A. melléklet'!D94+'4B. melléklet'!D94)</f>
        <v>0</v>
      </c>
      <c r="E94" s="376">
        <f>SUM('4A. melléklet'!E94+'4B. melléklet'!E94)</f>
        <v>0</v>
      </c>
    </row>
    <row r="95" spans="1:5" x14ac:dyDescent="0.25">
      <c r="A95" s="108" t="s">
        <v>363</v>
      </c>
      <c r="B95" s="131" t="s">
        <v>364</v>
      </c>
      <c r="C95" s="376">
        <f>SUM('4A. melléklet'!C95+'4B. melléklet'!C95)</f>
        <v>0</v>
      </c>
      <c r="D95" s="376">
        <f>SUM('4A. melléklet'!D95+'4B. melléklet'!D95)</f>
        <v>0</v>
      </c>
      <c r="E95" s="376">
        <f>SUM('4A. melléklet'!E95+'4B. melléklet'!E95)</f>
        <v>0</v>
      </c>
    </row>
    <row r="96" spans="1:5" x14ac:dyDescent="0.25">
      <c r="A96" s="108" t="s">
        <v>626</v>
      </c>
      <c r="B96" s="131" t="s">
        <v>365</v>
      </c>
      <c r="C96" s="376">
        <f>SUM('4A. melléklet'!C96+'4B. melléklet'!C96)</f>
        <v>0</v>
      </c>
      <c r="D96" s="376">
        <f>SUM('4A. melléklet'!D96+'4B. melléklet'!D96)</f>
        <v>0</v>
      </c>
      <c r="E96" s="376">
        <f>SUM('4A. melléklet'!E96+'4B. melléklet'!E96)</f>
        <v>0</v>
      </c>
    </row>
    <row r="97" spans="1:24" x14ac:dyDescent="0.25">
      <c r="A97" s="120" t="s">
        <v>586</v>
      </c>
      <c r="B97" s="133" t="s">
        <v>366</v>
      </c>
      <c r="C97" s="313">
        <f>SUM('4A. melléklet'!C97+'4B. melléklet'!C97)</f>
        <v>0</v>
      </c>
      <c r="D97" s="313">
        <f>SUM('4A. melléklet'!D97+'4B. melléklet'!D97)</f>
        <v>0</v>
      </c>
      <c r="E97" s="313">
        <f>SUM('4A. melléklet'!E97+'4B. melléklet'!E97)</f>
        <v>0</v>
      </c>
    </row>
    <row r="98" spans="1:24" ht="15.75" x14ac:dyDescent="0.25">
      <c r="A98" s="123" t="s">
        <v>10</v>
      </c>
      <c r="B98" s="134"/>
      <c r="C98" s="377">
        <f>SUM('4A. melléklet'!C98+'4B. melléklet'!C98)</f>
        <v>4351000</v>
      </c>
      <c r="D98" s="377">
        <f>SUM('4A. melléklet'!D98+'4B. melléklet'!D98)</f>
        <v>14864626</v>
      </c>
      <c r="E98" s="377">
        <f>SUM('4A. melléklet'!E98+'4B. melléklet'!E98)</f>
        <v>14844625</v>
      </c>
    </row>
    <row r="99" spans="1:24" ht="15.75" x14ac:dyDescent="0.25">
      <c r="A99" s="126" t="s">
        <v>634</v>
      </c>
      <c r="B99" s="135" t="s">
        <v>367</v>
      </c>
      <c r="C99" s="378">
        <f>SUM('4A. melléklet'!C99+'4B. melléklet'!C99)</f>
        <v>83775168</v>
      </c>
      <c r="D99" s="378">
        <f>SUM('4A. melléklet'!D99+'4B. melléklet'!D99)</f>
        <v>95545000</v>
      </c>
      <c r="E99" s="378">
        <f>SUM('4A. melléklet'!E99+'4B. melléklet'!E99)</f>
        <v>78466405</v>
      </c>
    </row>
    <row r="100" spans="1:24" x14ac:dyDescent="0.25">
      <c r="A100" s="108" t="s">
        <v>627</v>
      </c>
      <c r="B100" s="136" t="s">
        <v>368</v>
      </c>
      <c r="C100" s="376"/>
      <c r="D100" s="379"/>
      <c r="E100" s="380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6"/>
      <c r="X100" s="16"/>
    </row>
    <row r="101" spans="1:24" x14ac:dyDescent="0.25">
      <c r="A101" s="108" t="s">
        <v>371</v>
      </c>
      <c r="B101" s="136" t="s">
        <v>372</v>
      </c>
      <c r="C101" s="376"/>
      <c r="D101" s="379"/>
      <c r="E101" s="380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6"/>
      <c r="X101" s="16"/>
    </row>
    <row r="102" spans="1:24" x14ac:dyDescent="0.25">
      <c r="A102" s="108" t="s">
        <v>628</v>
      </c>
      <c r="B102" s="136" t="s">
        <v>373</v>
      </c>
      <c r="C102" s="376"/>
      <c r="D102" s="379"/>
      <c r="E102" s="380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  <c r="X102" s="16"/>
    </row>
    <row r="103" spans="1:24" x14ac:dyDescent="0.25">
      <c r="A103" s="109" t="s">
        <v>591</v>
      </c>
      <c r="B103" s="137" t="s">
        <v>375</v>
      </c>
      <c r="C103" s="376"/>
      <c r="D103" s="379"/>
      <c r="E103" s="380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6"/>
      <c r="X103" s="16"/>
    </row>
    <row r="104" spans="1:24" x14ac:dyDescent="0.25">
      <c r="A104" s="110" t="s">
        <v>629</v>
      </c>
      <c r="B104" s="136" t="s">
        <v>376</v>
      </c>
      <c r="C104" s="376"/>
      <c r="D104" s="379"/>
      <c r="E104" s="380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6"/>
      <c r="X104" s="16"/>
    </row>
    <row r="105" spans="1:24" x14ac:dyDescent="0.25">
      <c r="A105" s="110" t="s">
        <v>597</v>
      </c>
      <c r="B105" s="136" t="s">
        <v>379</v>
      </c>
      <c r="C105" s="376"/>
      <c r="D105" s="379"/>
      <c r="E105" s="380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6"/>
      <c r="X105" s="16"/>
    </row>
    <row r="106" spans="1:24" x14ac:dyDescent="0.25">
      <c r="A106" s="108" t="s">
        <v>380</v>
      </c>
      <c r="B106" s="136" t="s">
        <v>381</v>
      </c>
      <c r="C106" s="376"/>
      <c r="D106" s="379"/>
      <c r="E106" s="380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  <c r="X106" s="16"/>
    </row>
    <row r="107" spans="1:24" x14ac:dyDescent="0.25">
      <c r="A107" s="108" t="s">
        <v>630</v>
      </c>
      <c r="B107" s="136" t="s">
        <v>382</v>
      </c>
      <c r="C107" s="376"/>
      <c r="D107" s="379"/>
      <c r="E107" s="380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  <c r="X107" s="16"/>
    </row>
    <row r="108" spans="1:24" x14ac:dyDescent="0.25">
      <c r="A108" s="111" t="s">
        <v>594</v>
      </c>
      <c r="B108" s="137" t="s">
        <v>383</v>
      </c>
      <c r="C108" s="376"/>
      <c r="D108" s="379"/>
      <c r="E108" s="380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6"/>
      <c r="X108" s="16"/>
    </row>
    <row r="109" spans="1:24" x14ac:dyDescent="0.25">
      <c r="A109" s="110" t="s">
        <v>384</v>
      </c>
      <c r="B109" s="136" t="s">
        <v>385</v>
      </c>
      <c r="C109" s="376"/>
      <c r="D109" s="379"/>
      <c r="E109" s="380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6"/>
      <c r="X109" s="16"/>
    </row>
    <row r="110" spans="1:24" x14ac:dyDescent="0.25">
      <c r="A110" s="110" t="s">
        <v>386</v>
      </c>
      <c r="B110" s="136" t="s">
        <v>387</v>
      </c>
      <c r="C110" s="376">
        <f>SUM('4A. melléklet'!C110)</f>
        <v>1265953</v>
      </c>
      <c r="D110" s="376">
        <f>SUM('4A. melléklet'!D110)</f>
        <v>1265953</v>
      </c>
      <c r="E110" s="376">
        <f>SUM('4A. melléklet'!E110)</f>
        <v>1265953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6"/>
      <c r="X110" s="16"/>
    </row>
    <row r="111" spans="1:24" x14ac:dyDescent="0.25">
      <c r="A111" s="111" t="s">
        <v>388</v>
      </c>
      <c r="B111" s="137" t="s">
        <v>389</v>
      </c>
      <c r="C111" s="376"/>
      <c r="D111" s="376"/>
      <c r="E111" s="376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6"/>
      <c r="X111" s="16"/>
    </row>
    <row r="112" spans="1:24" x14ac:dyDescent="0.25">
      <c r="A112" s="110" t="s">
        <v>390</v>
      </c>
      <c r="B112" s="136" t="s">
        <v>391</v>
      </c>
      <c r="C112" s="376">
        <f>SUM('4A. melléklet'!C112)</f>
        <v>0</v>
      </c>
      <c r="D112" s="376">
        <f>SUM('4A. melléklet'!D112)</f>
        <v>0</v>
      </c>
      <c r="E112" s="376">
        <f>SUM('4A. melléklet'!E112)</f>
        <v>0</v>
      </c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6"/>
      <c r="X112" s="16"/>
    </row>
    <row r="113" spans="1:24" x14ac:dyDescent="0.25">
      <c r="A113" s="110" t="s">
        <v>392</v>
      </c>
      <c r="B113" s="136" t="s">
        <v>393</v>
      </c>
      <c r="C113" s="376">
        <f>SUM('4A. melléklet'!C113)</f>
        <v>0</v>
      </c>
      <c r="D113" s="376">
        <f>SUM('4A. melléklet'!D113)</f>
        <v>0</v>
      </c>
      <c r="E113" s="376">
        <f>SUM('4A. melléklet'!E113)</f>
        <v>0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6"/>
      <c r="X113" s="16"/>
    </row>
    <row r="114" spans="1:24" x14ac:dyDescent="0.25">
      <c r="A114" s="110" t="s">
        <v>394</v>
      </c>
      <c r="B114" s="136" t="s">
        <v>395</v>
      </c>
      <c r="C114" s="376">
        <f>SUM('4A. melléklet'!C114)</f>
        <v>0</v>
      </c>
      <c r="D114" s="376">
        <f>SUM('4A. melléklet'!D114)</f>
        <v>0</v>
      </c>
      <c r="E114" s="376">
        <f>SUM('4A. melléklet'!E114)</f>
        <v>0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6"/>
      <c r="X114" s="16"/>
    </row>
    <row r="115" spans="1:24" x14ac:dyDescent="0.25">
      <c r="A115" s="127" t="s">
        <v>595</v>
      </c>
      <c r="B115" s="138" t="s">
        <v>396</v>
      </c>
      <c r="C115" s="376"/>
      <c r="D115" s="376"/>
      <c r="E115" s="376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6"/>
      <c r="X115" s="16"/>
    </row>
    <row r="116" spans="1:24" x14ac:dyDescent="0.25">
      <c r="A116" s="110" t="s">
        <v>397</v>
      </c>
      <c r="B116" s="136" t="s">
        <v>398</v>
      </c>
      <c r="C116" s="376">
        <f>SUM('4A. melléklet'!C116)</f>
        <v>0</v>
      </c>
      <c r="D116" s="376">
        <f>SUM('4A. melléklet'!D116)</f>
        <v>0</v>
      </c>
      <c r="E116" s="376">
        <f>SUM('4A. melléklet'!E116)</f>
        <v>0</v>
      </c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6"/>
      <c r="X116" s="16"/>
    </row>
    <row r="117" spans="1:24" x14ac:dyDescent="0.25">
      <c r="A117" s="108" t="s">
        <v>399</v>
      </c>
      <c r="B117" s="136" t="s">
        <v>400</v>
      </c>
      <c r="C117" s="376">
        <f>SUM('4A. melléklet'!C117)</f>
        <v>0</v>
      </c>
      <c r="D117" s="376">
        <f>SUM('4A. melléklet'!D117)</f>
        <v>0</v>
      </c>
      <c r="E117" s="376">
        <f>SUM('4A. melléklet'!E117)</f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6"/>
      <c r="X117" s="16"/>
    </row>
    <row r="118" spans="1:24" x14ac:dyDescent="0.25">
      <c r="A118" s="110" t="s">
        <v>631</v>
      </c>
      <c r="B118" s="136" t="s">
        <v>401</v>
      </c>
      <c r="C118" s="376">
        <f>SUM('4A. melléklet'!C118)</f>
        <v>0</v>
      </c>
      <c r="D118" s="376">
        <f>SUM('4A. melléklet'!D118)</f>
        <v>0</v>
      </c>
      <c r="E118" s="376">
        <f>SUM('4A. melléklet'!E118)</f>
        <v>0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6"/>
      <c r="X118" s="16"/>
    </row>
    <row r="119" spans="1:24" x14ac:dyDescent="0.25">
      <c r="A119" s="110" t="s">
        <v>600</v>
      </c>
      <c r="B119" s="136" t="s">
        <v>402</v>
      </c>
      <c r="C119" s="376">
        <f>SUM('4A. melléklet'!C119)</f>
        <v>0</v>
      </c>
      <c r="D119" s="376">
        <f>SUM('4A. melléklet'!D119)</f>
        <v>0</v>
      </c>
      <c r="E119" s="376">
        <f>SUM('4A. melléklet'!E119)</f>
        <v>0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6"/>
      <c r="X119" s="16"/>
    </row>
    <row r="120" spans="1:24" x14ac:dyDescent="0.25">
      <c r="A120" s="127" t="s">
        <v>601</v>
      </c>
      <c r="B120" s="138" t="s">
        <v>406</v>
      </c>
      <c r="C120" s="376">
        <f>SUM('4A. melléklet'!C120)</f>
        <v>0</v>
      </c>
      <c r="D120" s="376">
        <f>SUM('4A. melléklet'!D120)</f>
        <v>0</v>
      </c>
      <c r="E120" s="376">
        <f>SUM('4A. melléklet'!E120)</f>
        <v>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6"/>
      <c r="X120" s="16"/>
    </row>
    <row r="121" spans="1:24" x14ac:dyDescent="0.25">
      <c r="A121" s="108" t="s">
        <v>407</v>
      </c>
      <c r="B121" s="136" t="s">
        <v>408</v>
      </c>
      <c r="C121" s="376">
        <f>SUM('4A. melléklet'!C121)</f>
        <v>0</v>
      </c>
      <c r="D121" s="376">
        <f>SUM('4A. melléklet'!D121)</f>
        <v>0</v>
      </c>
      <c r="E121" s="376">
        <f>SUM('4A. melléklet'!E121)</f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6"/>
      <c r="X121" s="16"/>
    </row>
    <row r="122" spans="1:24" ht="15.75" x14ac:dyDescent="0.25">
      <c r="A122" s="128" t="s">
        <v>635</v>
      </c>
      <c r="B122" s="139" t="s">
        <v>409</v>
      </c>
      <c r="C122" s="317">
        <f>SUM(C115+C120+C121)</f>
        <v>0</v>
      </c>
      <c r="D122" s="317">
        <f t="shared" ref="D122:E122" si="0">SUM(D115+D120+D121)</f>
        <v>0</v>
      </c>
      <c r="E122" s="317">
        <f t="shared" si="0"/>
        <v>0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6"/>
      <c r="X122" s="16"/>
    </row>
    <row r="123" spans="1:24" ht="15.75" x14ac:dyDescent="0.25">
      <c r="A123" s="186" t="s">
        <v>671</v>
      </c>
      <c r="B123" s="187"/>
      <c r="C123" s="381">
        <v>85041121</v>
      </c>
      <c r="D123" s="381">
        <v>96810953</v>
      </c>
      <c r="E123" s="381">
        <v>79732358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2:24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2:24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2:24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2:24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2:24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2:24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2:24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2:24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2:24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2:24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2:24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2:24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2:24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2:24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2:24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2:24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2:24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2:24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2:24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2:24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2:24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2:24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2:24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2:24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2:24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2:24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2:24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2:24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2:24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2:24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2:24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2:24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2:24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2:24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2:24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2:24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2:24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2:24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2:24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2:24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2:24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2:24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2:24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2:24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X172"/>
  <sheetViews>
    <sheetView workbookViewId="0">
      <selection sqref="A1:E1"/>
    </sheetView>
  </sheetViews>
  <sheetFormatPr defaultRowHeight="15" x14ac:dyDescent="0.25"/>
  <cols>
    <col min="1" max="1" width="105.140625" customWidth="1"/>
    <col min="3" max="4" width="20.42578125" bestFit="1" customWidth="1"/>
    <col min="5" max="5" width="19" bestFit="1" customWidth="1"/>
  </cols>
  <sheetData>
    <row r="1" spans="1:11" x14ac:dyDescent="0.25">
      <c r="A1" s="495" t="s">
        <v>811</v>
      </c>
      <c r="B1" s="495"/>
      <c r="C1" s="495"/>
      <c r="D1" s="495"/>
      <c r="E1" s="495"/>
    </row>
    <row r="2" spans="1:11" ht="20.25" customHeight="1" x14ac:dyDescent="0.25">
      <c r="A2" s="491" t="s">
        <v>802</v>
      </c>
      <c r="B2" s="494"/>
      <c r="C2" s="494"/>
      <c r="D2" s="494"/>
      <c r="E2" s="494"/>
      <c r="F2" s="39"/>
      <c r="G2" s="39"/>
      <c r="H2" s="39"/>
      <c r="I2" s="39"/>
      <c r="J2" s="39"/>
      <c r="K2" s="55"/>
    </row>
    <row r="3" spans="1:11" ht="19.5" customHeight="1" x14ac:dyDescent="0.25">
      <c r="A3" s="493" t="s">
        <v>758</v>
      </c>
      <c r="B3" s="494"/>
      <c r="C3" s="494"/>
      <c r="D3" s="494"/>
      <c r="E3" s="494"/>
    </row>
    <row r="4" spans="1:11" ht="18" x14ac:dyDescent="0.25">
      <c r="A4" s="73"/>
    </row>
    <row r="5" spans="1:11" ht="18" x14ac:dyDescent="0.25">
      <c r="A5" s="73" t="s">
        <v>573</v>
      </c>
    </row>
    <row r="6" spans="1:11" ht="25.5" x14ac:dyDescent="0.25">
      <c r="A6" s="183" t="s">
        <v>230</v>
      </c>
      <c r="B6" s="184" t="s">
        <v>231</v>
      </c>
      <c r="C6" s="90" t="s">
        <v>77</v>
      </c>
      <c r="D6" s="3" t="s">
        <v>98</v>
      </c>
      <c r="E6" s="91" t="s">
        <v>99</v>
      </c>
    </row>
    <row r="7" spans="1:11" x14ac:dyDescent="0.25">
      <c r="A7" s="113" t="s">
        <v>232</v>
      </c>
      <c r="B7" s="130" t="s">
        <v>233</v>
      </c>
      <c r="C7" s="376">
        <v>2340000</v>
      </c>
      <c r="D7" s="379">
        <v>2601017</v>
      </c>
      <c r="E7" s="380">
        <v>2295289</v>
      </c>
    </row>
    <row r="8" spans="1:11" x14ac:dyDescent="0.25">
      <c r="A8" s="113" t="s">
        <v>234</v>
      </c>
      <c r="B8" s="131" t="s">
        <v>235</v>
      </c>
      <c r="C8" s="376">
        <v>90226</v>
      </c>
      <c r="D8" s="379">
        <v>90226</v>
      </c>
      <c r="E8" s="380">
        <v>0</v>
      </c>
    </row>
    <row r="9" spans="1:11" x14ac:dyDescent="0.25">
      <c r="A9" s="113" t="s">
        <v>236</v>
      </c>
      <c r="B9" s="131" t="s">
        <v>237</v>
      </c>
      <c r="C9" s="376"/>
      <c r="D9" s="379">
        <v>75189</v>
      </c>
      <c r="E9" s="379">
        <v>75189</v>
      </c>
    </row>
    <row r="10" spans="1:11" x14ac:dyDescent="0.25">
      <c r="A10" s="114" t="s">
        <v>238</v>
      </c>
      <c r="B10" s="131" t="s">
        <v>239</v>
      </c>
      <c r="C10" s="376"/>
      <c r="D10" s="379"/>
      <c r="E10" s="380"/>
    </row>
    <row r="11" spans="1:11" x14ac:dyDescent="0.25">
      <c r="A11" s="114" t="s">
        <v>240</v>
      </c>
      <c r="B11" s="131" t="s">
        <v>241</v>
      </c>
      <c r="C11" s="376"/>
      <c r="D11" s="379"/>
      <c r="E11" s="380"/>
    </row>
    <row r="12" spans="1:11" x14ac:dyDescent="0.25">
      <c r="A12" s="114" t="s">
        <v>242</v>
      </c>
      <c r="B12" s="131" t="s">
        <v>243</v>
      </c>
      <c r="C12" s="376">
        <v>0</v>
      </c>
      <c r="D12" s="379">
        <v>0</v>
      </c>
      <c r="E12" s="380">
        <v>0</v>
      </c>
    </row>
    <row r="13" spans="1:11" x14ac:dyDescent="0.25">
      <c r="A13" s="114" t="s">
        <v>244</v>
      </c>
      <c r="B13" s="131" t="s">
        <v>245</v>
      </c>
      <c r="C13" s="376">
        <v>108000</v>
      </c>
      <c r="D13" s="379">
        <v>113000</v>
      </c>
      <c r="E13" s="380">
        <v>113000</v>
      </c>
    </row>
    <row r="14" spans="1:11" x14ac:dyDescent="0.25">
      <c r="A14" s="114" t="s">
        <v>246</v>
      </c>
      <c r="B14" s="131" t="s">
        <v>247</v>
      </c>
      <c r="C14" s="376"/>
      <c r="D14" s="379"/>
      <c r="E14" s="380"/>
    </row>
    <row r="15" spans="1:11" x14ac:dyDescent="0.25">
      <c r="A15" s="81" t="s">
        <v>248</v>
      </c>
      <c r="B15" s="131" t="s">
        <v>249</v>
      </c>
      <c r="C15" s="376">
        <v>0</v>
      </c>
      <c r="D15" s="379"/>
      <c r="E15" s="380"/>
    </row>
    <row r="16" spans="1:11" x14ac:dyDescent="0.25">
      <c r="A16" s="81" t="s">
        <v>250</v>
      </c>
      <c r="B16" s="131" t="s">
        <v>251</v>
      </c>
      <c r="C16" s="376"/>
      <c r="D16" s="379"/>
      <c r="E16" s="380"/>
    </row>
    <row r="17" spans="1:5" x14ac:dyDescent="0.25">
      <c r="A17" s="81" t="s">
        <v>252</v>
      </c>
      <c r="B17" s="131" t="s">
        <v>253</v>
      </c>
      <c r="C17" s="376"/>
      <c r="D17" s="379"/>
      <c r="E17" s="380"/>
    </row>
    <row r="18" spans="1:5" x14ac:dyDescent="0.25">
      <c r="A18" s="81" t="s">
        <v>254</v>
      </c>
      <c r="B18" s="131" t="s">
        <v>255</v>
      </c>
      <c r="C18" s="376"/>
      <c r="D18" s="379"/>
      <c r="E18" s="380"/>
    </row>
    <row r="19" spans="1:5" x14ac:dyDescent="0.25">
      <c r="A19" s="81" t="s">
        <v>602</v>
      </c>
      <c r="B19" s="131" t="s">
        <v>256</v>
      </c>
      <c r="C19" s="376"/>
      <c r="D19" s="379">
        <v>101006</v>
      </c>
      <c r="E19" s="380">
        <v>101006</v>
      </c>
    </row>
    <row r="20" spans="1:5" x14ac:dyDescent="0.25">
      <c r="A20" s="115" t="s">
        <v>533</v>
      </c>
      <c r="B20" s="132" t="s">
        <v>257</v>
      </c>
      <c r="C20" s="313">
        <f>SUM(C7:C19)</f>
        <v>2538226</v>
      </c>
      <c r="D20" s="313">
        <f t="shared" ref="D20:E20" si="0">SUM(D7:D19)</f>
        <v>2980438</v>
      </c>
      <c r="E20" s="313">
        <f t="shared" si="0"/>
        <v>2584484</v>
      </c>
    </row>
    <row r="21" spans="1:5" x14ac:dyDescent="0.25">
      <c r="A21" s="81" t="s">
        <v>258</v>
      </c>
      <c r="B21" s="131" t="s">
        <v>259</v>
      </c>
      <c r="C21" s="376">
        <v>4140600</v>
      </c>
      <c r="D21" s="379">
        <v>4607312</v>
      </c>
      <c r="E21" s="380">
        <v>4607312</v>
      </c>
    </row>
    <row r="22" spans="1:5" x14ac:dyDescent="0.25">
      <c r="A22" s="81" t="s">
        <v>260</v>
      </c>
      <c r="B22" s="131" t="s">
        <v>261</v>
      </c>
      <c r="C22" s="376">
        <v>2412000</v>
      </c>
      <c r="D22" s="379">
        <v>2511700</v>
      </c>
      <c r="E22" s="379">
        <v>2511700</v>
      </c>
    </row>
    <row r="23" spans="1:5" x14ac:dyDescent="0.25">
      <c r="A23" s="116" t="s">
        <v>262</v>
      </c>
      <c r="B23" s="131" t="s">
        <v>263</v>
      </c>
      <c r="C23" s="376">
        <v>850000</v>
      </c>
      <c r="D23" s="379">
        <v>1151324</v>
      </c>
      <c r="E23" s="379">
        <v>1151324</v>
      </c>
    </row>
    <row r="24" spans="1:5" x14ac:dyDescent="0.25">
      <c r="A24" s="82" t="s">
        <v>534</v>
      </c>
      <c r="B24" s="132" t="s">
        <v>264</v>
      </c>
      <c r="C24" s="313">
        <f>SUM(C21:C23)</f>
        <v>7402600</v>
      </c>
      <c r="D24" s="313">
        <f t="shared" ref="D24:E24" si="1">SUM(D21:D23)</f>
        <v>8270336</v>
      </c>
      <c r="E24" s="313">
        <f t="shared" si="1"/>
        <v>8270336</v>
      </c>
    </row>
    <row r="25" spans="1:5" x14ac:dyDescent="0.25">
      <c r="A25" s="117" t="s">
        <v>632</v>
      </c>
      <c r="B25" s="133" t="s">
        <v>265</v>
      </c>
      <c r="C25" s="313">
        <f>SUM(C24,C20)</f>
        <v>9940826</v>
      </c>
      <c r="D25" s="313">
        <f t="shared" ref="D25:E25" si="2">SUM(D24,D20)</f>
        <v>11250774</v>
      </c>
      <c r="E25" s="313">
        <f t="shared" si="2"/>
        <v>10854820</v>
      </c>
    </row>
    <row r="26" spans="1:5" x14ac:dyDescent="0.25">
      <c r="A26" s="83" t="s">
        <v>603</v>
      </c>
      <c r="B26" s="133" t="s">
        <v>266</v>
      </c>
      <c r="C26" s="313">
        <v>2097307</v>
      </c>
      <c r="D26" s="313">
        <v>2097307</v>
      </c>
      <c r="E26" s="315">
        <v>2065348</v>
      </c>
    </row>
    <row r="27" spans="1:5" x14ac:dyDescent="0.25">
      <c r="A27" s="81" t="s">
        <v>267</v>
      </c>
      <c r="B27" s="131" t="s">
        <v>268</v>
      </c>
      <c r="C27" s="376">
        <v>15000</v>
      </c>
      <c r="D27" s="379">
        <v>15000</v>
      </c>
      <c r="E27" s="380">
        <v>13829</v>
      </c>
    </row>
    <row r="28" spans="1:5" x14ac:dyDescent="0.25">
      <c r="A28" s="81" t="s">
        <v>269</v>
      </c>
      <c r="B28" s="131" t="s">
        <v>270</v>
      </c>
      <c r="C28" s="376">
        <v>2280000</v>
      </c>
      <c r="D28" s="379">
        <v>2625000</v>
      </c>
      <c r="E28" s="380">
        <v>2614341</v>
      </c>
    </row>
    <row r="29" spans="1:5" x14ac:dyDescent="0.25">
      <c r="A29" s="81" t="s">
        <v>271</v>
      </c>
      <c r="B29" s="131" t="s">
        <v>272</v>
      </c>
      <c r="C29" s="376"/>
      <c r="D29" s="379"/>
      <c r="E29" s="380"/>
    </row>
    <row r="30" spans="1:5" x14ac:dyDescent="0.25">
      <c r="A30" s="82" t="s">
        <v>535</v>
      </c>
      <c r="B30" s="132" t="s">
        <v>273</v>
      </c>
      <c r="C30" s="313">
        <f>SUM(C27:C29)</f>
        <v>2295000</v>
      </c>
      <c r="D30" s="313">
        <f t="shared" ref="D30:E30" si="3">SUM(D27:D29)</f>
        <v>2640000</v>
      </c>
      <c r="E30" s="313">
        <f t="shared" si="3"/>
        <v>2628170</v>
      </c>
    </row>
    <row r="31" spans="1:5" x14ac:dyDescent="0.25">
      <c r="A31" s="81" t="s">
        <v>274</v>
      </c>
      <c r="B31" s="131" t="s">
        <v>275</v>
      </c>
      <c r="C31" s="376">
        <v>130000</v>
      </c>
      <c r="D31" s="379">
        <v>180000</v>
      </c>
      <c r="E31" s="380">
        <v>163483</v>
      </c>
    </row>
    <row r="32" spans="1:5" x14ac:dyDescent="0.25">
      <c r="A32" s="81" t="s">
        <v>276</v>
      </c>
      <c r="B32" s="131" t="s">
        <v>277</v>
      </c>
      <c r="C32" s="376">
        <v>180000</v>
      </c>
      <c r="D32" s="379">
        <v>218675</v>
      </c>
      <c r="E32" s="380">
        <v>218675</v>
      </c>
    </row>
    <row r="33" spans="1:5" ht="15" customHeight="1" x14ac:dyDescent="0.25">
      <c r="A33" s="82" t="s">
        <v>633</v>
      </c>
      <c r="B33" s="132" t="s">
        <v>278</v>
      </c>
      <c r="C33" s="313">
        <f>SUM(C31:C32)</f>
        <v>310000</v>
      </c>
      <c r="D33" s="313">
        <f t="shared" ref="D33:E33" si="4">SUM(D31:D32)</f>
        <v>398675</v>
      </c>
      <c r="E33" s="313">
        <f t="shared" si="4"/>
        <v>382158</v>
      </c>
    </row>
    <row r="34" spans="1:5" x14ac:dyDescent="0.25">
      <c r="A34" s="81" t="s">
        <v>279</v>
      </c>
      <c r="B34" s="131" t="s">
        <v>280</v>
      </c>
      <c r="C34" s="376">
        <v>3514960</v>
      </c>
      <c r="D34" s="379">
        <v>3043521</v>
      </c>
      <c r="E34" s="380">
        <v>3043521</v>
      </c>
    </row>
    <row r="35" spans="1:5" x14ac:dyDescent="0.25">
      <c r="A35" s="81" t="s">
        <v>281</v>
      </c>
      <c r="B35" s="131" t="s">
        <v>282</v>
      </c>
      <c r="C35" s="376">
        <v>3500000</v>
      </c>
      <c r="D35" s="379">
        <v>3045060</v>
      </c>
      <c r="E35" s="380">
        <v>3045060</v>
      </c>
    </row>
    <row r="36" spans="1:5" x14ac:dyDescent="0.25">
      <c r="A36" s="81" t="s">
        <v>604</v>
      </c>
      <c r="B36" s="131" t="s">
        <v>283</v>
      </c>
      <c r="C36" s="376"/>
      <c r="D36" s="379"/>
      <c r="E36" s="380"/>
    </row>
    <row r="37" spans="1:5" x14ac:dyDescent="0.25">
      <c r="A37" s="81" t="s">
        <v>284</v>
      </c>
      <c r="B37" s="131" t="s">
        <v>285</v>
      </c>
      <c r="C37" s="376">
        <v>1614031</v>
      </c>
      <c r="D37" s="379">
        <v>1186500</v>
      </c>
      <c r="E37" s="380">
        <v>1186500</v>
      </c>
    </row>
    <row r="38" spans="1:5" x14ac:dyDescent="0.25">
      <c r="A38" s="118" t="s">
        <v>605</v>
      </c>
      <c r="B38" s="131" t="s">
        <v>286</v>
      </c>
      <c r="C38" s="376">
        <v>1350000</v>
      </c>
      <c r="D38" s="379">
        <v>1366003</v>
      </c>
      <c r="E38" s="380">
        <v>1366003</v>
      </c>
    </row>
    <row r="39" spans="1:5" x14ac:dyDescent="0.25">
      <c r="A39" s="116" t="s">
        <v>287</v>
      </c>
      <c r="B39" s="131" t="s">
        <v>288</v>
      </c>
      <c r="C39" s="376">
        <v>420000</v>
      </c>
      <c r="D39" s="379">
        <v>717600</v>
      </c>
      <c r="E39" s="379">
        <v>717600</v>
      </c>
    </row>
    <row r="40" spans="1:5" x14ac:dyDescent="0.25">
      <c r="A40" s="81" t="s">
        <v>606</v>
      </c>
      <c r="B40" s="131" t="s">
        <v>289</v>
      </c>
      <c r="C40" s="376">
        <v>8597517</v>
      </c>
      <c r="D40" s="379">
        <v>8610544</v>
      </c>
      <c r="E40" s="380">
        <v>8609681</v>
      </c>
    </row>
    <row r="41" spans="1:5" x14ac:dyDescent="0.25">
      <c r="A41" s="82" t="s">
        <v>536</v>
      </c>
      <c r="B41" s="132" t="s">
        <v>290</v>
      </c>
      <c r="C41" s="313">
        <f>SUM(C34:C40)</f>
        <v>18996508</v>
      </c>
      <c r="D41" s="313">
        <f t="shared" ref="D41:E41" si="5">SUM(D34:D40)</f>
        <v>17969228</v>
      </c>
      <c r="E41" s="313">
        <f t="shared" si="5"/>
        <v>17968365</v>
      </c>
    </row>
    <row r="42" spans="1:5" x14ac:dyDescent="0.25">
      <c r="A42" s="81" t="s">
        <v>291</v>
      </c>
      <c r="B42" s="131" t="s">
        <v>292</v>
      </c>
      <c r="C42" s="376"/>
      <c r="D42" s="379"/>
      <c r="E42" s="380"/>
    </row>
    <row r="43" spans="1:5" x14ac:dyDescent="0.25">
      <c r="A43" s="81" t="s">
        <v>293</v>
      </c>
      <c r="B43" s="131" t="s">
        <v>294</v>
      </c>
      <c r="C43" s="376">
        <v>0</v>
      </c>
      <c r="D43" s="379">
        <v>80000</v>
      </c>
      <c r="E43" s="380">
        <v>80000</v>
      </c>
    </row>
    <row r="44" spans="1:5" x14ac:dyDescent="0.25">
      <c r="A44" s="82" t="s">
        <v>537</v>
      </c>
      <c r="B44" s="132" t="s">
        <v>295</v>
      </c>
      <c r="C44" s="313">
        <f>SUM(C42:C43)</f>
        <v>0</v>
      </c>
      <c r="D44" s="313">
        <f t="shared" ref="D44:E44" si="6">SUM(D42:D43)</f>
        <v>80000</v>
      </c>
      <c r="E44" s="313">
        <f t="shared" si="6"/>
        <v>80000</v>
      </c>
    </row>
    <row r="45" spans="1:5" x14ac:dyDescent="0.25">
      <c r="A45" s="81" t="s">
        <v>296</v>
      </c>
      <c r="B45" s="131" t="s">
        <v>297</v>
      </c>
      <c r="C45" s="376">
        <v>5266929</v>
      </c>
      <c r="D45" s="376">
        <v>5266929</v>
      </c>
      <c r="E45" s="380">
        <v>4544385</v>
      </c>
    </row>
    <row r="46" spans="1:5" x14ac:dyDescent="0.25">
      <c r="A46" s="81" t="s">
        <v>298</v>
      </c>
      <c r="B46" s="131" t="s">
        <v>299</v>
      </c>
      <c r="C46" s="376"/>
      <c r="D46" s="379"/>
      <c r="E46" s="380"/>
    </row>
    <row r="47" spans="1:5" x14ac:dyDescent="0.25">
      <c r="A47" s="81" t="s">
        <v>607</v>
      </c>
      <c r="B47" s="131" t="s">
        <v>300</v>
      </c>
      <c r="C47" s="376"/>
      <c r="D47" s="379"/>
      <c r="E47" s="380"/>
    </row>
    <row r="48" spans="1:5" x14ac:dyDescent="0.25">
      <c r="A48" s="81" t="s">
        <v>608</v>
      </c>
      <c r="B48" s="131" t="s">
        <v>301</v>
      </c>
      <c r="C48" s="376"/>
      <c r="D48" s="379"/>
      <c r="E48" s="380"/>
    </row>
    <row r="49" spans="1:5" x14ac:dyDescent="0.25">
      <c r="A49" s="81" t="s">
        <v>302</v>
      </c>
      <c r="B49" s="131" t="s">
        <v>303</v>
      </c>
      <c r="C49" s="376">
        <v>15000</v>
      </c>
      <c r="D49" s="379">
        <v>15000</v>
      </c>
      <c r="E49" s="380">
        <v>9370</v>
      </c>
    </row>
    <row r="50" spans="1:5" x14ac:dyDescent="0.25">
      <c r="A50" s="82" t="s">
        <v>538</v>
      </c>
      <c r="B50" s="132" t="s">
        <v>304</v>
      </c>
      <c r="C50" s="313">
        <f>SUM(C45:C49)</f>
        <v>5281929</v>
      </c>
      <c r="D50" s="313">
        <f t="shared" ref="D50:E50" si="7">SUM(D45:D49)</f>
        <v>5281929</v>
      </c>
      <c r="E50" s="313">
        <f t="shared" si="7"/>
        <v>4553755</v>
      </c>
    </row>
    <row r="51" spans="1:5" x14ac:dyDescent="0.25">
      <c r="A51" s="83" t="s">
        <v>539</v>
      </c>
      <c r="B51" s="133" t="s">
        <v>305</v>
      </c>
      <c r="C51" s="313">
        <f>SUM(C30+C33+C41+C44+C50)</f>
        <v>26883437</v>
      </c>
      <c r="D51" s="313">
        <f t="shared" ref="D51:E51" si="8">SUM(D30+D33+D41+D44+D50)</f>
        <v>26369832</v>
      </c>
      <c r="E51" s="313">
        <f t="shared" si="8"/>
        <v>25612448</v>
      </c>
    </row>
    <row r="52" spans="1:5" x14ac:dyDescent="0.25">
      <c r="A52" s="108" t="s">
        <v>306</v>
      </c>
      <c r="B52" s="131" t="s">
        <v>307</v>
      </c>
      <c r="C52" s="376"/>
      <c r="D52" s="379"/>
      <c r="E52" s="380"/>
    </row>
    <row r="53" spans="1:5" x14ac:dyDescent="0.25">
      <c r="A53" s="108" t="s">
        <v>540</v>
      </c>
      <c r="B53" s="131" t="s">
        <v>308</v>
      </c>
      <c r="C53" s="376"/>
      <c r="D53" s="379"/>
      <c r="E53" s="380"/>
    </row>
    <row r="54" spans="1:5" x14ac:dyDescent="0.25">
      <c r="A54" s="119" t="s">
        <v>609</v>
      </c>
      <c r="B54" s="131" t="s">
        <v>309</v>
      </c>
      <c r="C54" s="376"/>
      <c r="D54" s="379"/>
      <c r="E54" s="380"/>
    </row>
    <row r="55" spans="1:5" x14ac:dyDescent="0.25">
      <c r="A55" s="119" t="s">
        <v>610</v>
      </c>
      <c r="B55" s="131" t="s">
        <v>310</v>
      </c>
      <c r="C55" s="376"/>
      <c r="D55" s="379"/>
      <c r="E55" s="380"/>
    </row>
    <row r="56" spans="1:5" x14ac:dyDescent="0.25">
      <c r="A56" s="119" t="s">
        <v>611</v>
      </c>
      <c r="B56" s="131" t="s">
        <v>311</v>
      </c>
      <c r="C56" s="376"/>
      <c r="D56" s="379"/>
      <c r="E56" s="380"/>
    </row>
    <row r="57" spans="1:5" x14ac:dyDescent="0.25">
      <c r="A57" s="108" t="s">
        <v>612</v>
      </c>
      <c r="B57" s="131" t="s">
        <v>312</v>
      </c>
      <c r="C57" s="376"/>
      <c r="D57" s="379"/>
      <c r="E57" s="380"/>
    </row>
    <row r="58" spans="1:5" x14ac:dyDescent="0.25">
      <c r="A58" s="108" t="s">
        <v>613</v>
      </c>
      <c r="B58" s="131" t="s">
        <v>313</v>
      </c>
      <c r="C58" s="376">
        <v>0</v>
      </c>
      <c r="D58" s="379">
        <v>0</v>
      </c>
      <c r="E58" s="380">
        <v>0</v>
      </c>
    </row>
    <row r="59" spans="1:5" x14ac:dyDescent="0.25">
      <c r="A59" s="108" t="s">
        <v>614</v>
      </c>
      <c r="B59" s="131" t="s">
        <v>314</v>
      </c>
      <c r="C59" s="376">
        <v>4110000</v>
      </c>
      <c r="D59" s="376">
        <v>4110000</v>
      </c>
      <c r="E59" s="380">
        <v>3471000</v>
      </c>
    </row>
    <row r="60" spans="1:5" x14ac:dyDescent="0.25">
      <c r="A60" s="120" t="s">
        <v>568</v>
      </c>
      <c r="B60" s="133" t="s">
        <v>315</v>
      </c>
      <c r="C60" s="313">
        <f>SUM(C52:C59)</f>
        <v>4110000</v>
      </c>
      <c r="D60" s="313">
        <f t="shared" ref="D60:E60" si="9">SUM(D52:D59)</f>
        <v>4110000</v>
      </c>
      <c r="E60" s="313">
        <f t="shared" si="9"/>
        <v>3471000</v>
      </c>
    </row>
    <row r="61" spans="1:5" x14ac:dyDescent="0.25">
      <c r="A61" s="121" t="s">
        <v>615</v>
      </c>
      <c r="B61" s="131" t="s">
        <v>316</v>
      </c>
      <c r="C61" s="376"/>
      <c r="D61" s="379"/>
      <c r="E61" s="380"/>
    </row>
    <row r="62" spans="1:5" x14ac:dyDescent="0.25">
      <c r="A62" s="121" t="s">
        <v>317</v>
      </c>
      <c r="B62" s="131" t="s">
        <v>318</v>
      </c>
      <c r="C62" s="376">
        <v>0</v>
      </c>
      <c r="D62" s="379">
        <v>0</v>
      </c>
      <c r="E62" s="380">
        <v>0</v>
      </c>
    </row>
    <row r="63" spans="1:5" x14ac:dyDescent="0.25">
      <c r="A63" s="121" t="s">
        <v>319</v>
      </c>
      <c r="B63" s="131" t="s">
        <v>320</v>
      </c>
      <c r="C63" s="376"/>
      <c r="D63" s="379"/>
      <c r="E63" s="380"/>
    </row>
    <row r="64" spans="1:5" x14ac:dyDescent="0.25">
      <c r="A64" s="121" t="s">
        <v>569</v>
      </c>
      <c r="B64" s="131" t="s">
        <v>321</v>
      </c>
      <c r="C64" s="376"/>
      <c r="D64" s="379"/>
      <c r="E64" s="380"/>
    </row>
    <row r="65" spans="1:5" x14ac:dyDescent="0.25">
      <c r="A65" s="121" t="s">
        <v>616</v>
      </c>
      <c r="B65" s="131" t="s">
        <v>322</v>
      </c>
      <c r="C65" s="376"/>
      <c r="D65" s="379"/>
      <c r="E65" s="380"/>
    </row>
    <row r="66" spans="1:5" x14ac:dyDescent="0.25">
      <c r="A66" s="121" t="s">
        <v>579</v>
      </c>
      <c r="B66" s="131" t="s">
        <v>323</v>
      </c>
      <c r="C66" s="376">
        <v>1900063</v>
      </c>
      <c r="D66" s="379">
        <v>1900063</v>
      </c>
      <c r="E66" s="380">
        <v>1665837</v>
      </c>
    </row>
    <row r="67" spans="1:5" x14ac:dyDescent="0.25">
      <c r="A67" s="121" t="s">
        <v>617</v>
      </c>
      <c r="B67" s="131" t="s">
        <v>324</v>
      </c>
      <c r="C67" s="376"/>
      <c r="D67" s="379"/>
      <c r="E67" s="380"/>
    </row>
    <row r="68" spans="1:5" x14ac:dyDescent="0.25">
      <c r="A68" s="121" t="s">
        <v>618</v>
      </c>
      <c r="B68" s="131" t="s">
        <v>325</v>
      </c>
      <c r="C68" s="376">
        <v>0</v>
      </c>
      <c r="D68" s="379">
        <v>0</v>
      </c>
      <c r="E68" s="380">
        <v>0</v>
      </c>
    </row>
    <row r="69" spans="1:5" x14ac:dyDescent="0.25">
      <c r="A69" s="121" t="s">
        <v>326</v>
      </c>
      <c r="B69" s="131" t="s">
        <v>327</v>
      </c>
      <c r="C69" s="376"/>
      <c r="D69" s="379"/>
      <c r="E69" s="380"/>
    </row>
    <row r="70" spans="1:5" x14ac:dyDescent="0.25">
      <c r="A70" s="122" t="s">
        <v>328</v>
      </c>
      <c r="B70" s="131" t="s">
        <v>329</v>
      </c>
      <c r="C70" s="376"/>
      <c r="D70" s="379"/>
      <c r="E70" s="380"/>
    </row>
    <row r="71" spans="1:5" x14ac:dyDescent="0.25">
      <c r="A71" s="59" t="s">
        <v>800</v>
      </c>
      <c r="B71" s="131" t="s">
        <v>330</v>
      </c>
      <c r="C71" s="376"/>
      <c r="D71" s="379"/>
      <c r="E71" s="380"/>
    </row>
    <row r="72" spans="1:5" x14ac:dyDescent="0.25">
      <c r="A72" s="59" t="s">
        <v>619</v>
      </c>
      <c r="B72" s="131" t="s">
        <v>331</v>
      </c>
      <c r="C72" s="376">
        <v>1030000</v>
      </c>
      <c r="D72" s="376">
        <v>1300000</v>
      </c>
      <c r="E72" s="380">
        <v>1300000</v>
      </c>
    </row>
    <row r="73" spans="1:5" x14ac:dyDescent="0.25">
      <c r="A73" s="59" t="s">
        <v>801</v>
      </c>
      <c r="B73" s="131" t="s">
        <v>575</v>
      </c>
      <c r="C73" s="376">
        <v>14249455</v>
      </c>
      <c r="D73" s="379">
        <v>14487210</v>
      </c>
      <c r="E73" s="380">
        <v>0</v>
      </c>
    </row>
    <row r="74" spans="1:5" x14ac:dyDescent="0.25">
      <c r="A74" s="120" t="s">
        <v>582</v>
      </c>
      <c r="B74" s="133" t="s">
        <v>332</v>
      </c>
      <c r="C74" s="313">
        <f>SUM(C61:C73)</f>
        <v>17179518</v>
      </c>
      <c r="D74" s="313">
        <f t="shared" ref="D74:E74" si="10">SUM(D61:D73)</f>
        <v>17687273</v>
      </c>
      <c r="E74" s="313">
        <f t="shared" si="10"/>
        <v>2965837</v>
      </c>
    </row>
    <row r="75" spans="1:5" ht="15.75" x14ac:dyDescent="0.25">
      <c r="A75" s="123" t="s">
        <v>11</v>
      </c>
      <c r="B75" s="134"/>
      <c r="C75" s="382">
        <f>SUM(C25+C26+C51+C60+C74)</f>
        <v>60211088</v>
      </c>
      <c r="D75" s="382">
        <f t="shared" ref="D75:E75" si="11">SUM(D25+D26+D51+D60+D74)</f>
        <v>61515186</v>
      </c>
      <c r="E75" s="382">
        <f t="shared" si="11"/>
        <v>44969453</v>
      </c>
    </row>
    <row r="76" spans="1:5" x14ac:dyDescent="0.25">
      <c r="A76" s="124" t="s">
        <v>333</v>
      </c>
      <c r="B76" s="131" t="s">
        <v>334</v>
      </c>
      <c r="C76" s="376"/>
      <c r="D76" s="379"/>
      <c r="E76" s="380"/>
    </row>
    <row r="77" spans="1:5" x14ac:dyDescent="0.25">
      <c r="A77" s="124" t="s">
        <v>620</v>
      </c>
      <c r="B77" s="131" t="s">
        <v>335</v>
      </c>
      <c r="C77" s="376">
        <v>0</v>
      </c>
      <c r="D77" s="379">
        <v>4551353</v>
      </c>
      <c r="E77" s="380">
        <v>4551353</v>
      </c>
    </row>
    <row r="78" spans="1:5" x14ac:dyDescent="0.25">
      <c r="A78" s="124" t="s">
        <v>336</v>
      </c>
      <c r="B78" s="131" t="s">
        <v>337</v>
      </c>
      <c r="C78" s="376">
        <v>0</v>
      </c>
      <c r="D78" s="379">
        <v>196800</v>
      </c>
      <c r="E78" s="380">
        <v>196800</v>
      </c>
    </row>
    <row r="79" spans="1:5" x14ac:dyDescent="0.25">
      <c r="A79" s="124" t="s">
        <v>338</v>
      </c>
      <c r="B79" s="131" t="s">
        <v>339</v>
      </c>
      <c r="C79" s="376">
        <v>1774803</v>
      </c>
      <c r="D79" s="379">
        <v>244380</v>
      </c>
      <c r="E79" s="380">
        <v>244380</v>
      </c>
    </row>
    <row r="80" spans="1:5" x14ac:dyDescent="0.25">
      <c r="A80" s="116" t="s">
        <v>340</v>
      </c>
      <c r="B80" s="131" t="s">
        <v>341</v>
      </c>
      <c r="C80" s="376"/>
      <c r="D80" s="379"/>
      <c r="E80" s="380"/>
    </row>
    <row r="81" spans="1:5" x14ac:dyDescent="0.25">
      <c r="A81" s="116" t="s">
        <v>342</v>
      </c>
      <c r="B81" s="131" t="s">
        <v>343</v>
      </c>
      <c r="C81" s="376"/>
      <c r="D81" s="379"/>
      <c r="E81" s="380"/>
    </row>
    <row r="82" spans="1:5" x14ac:dyDescent="0.25">
      <c r="A82" s="116" t="s">
        <v>344</v>
      </c>
      <c r="B82" s="131" t="s">
        <v>345</v>
      </c>
      <c r="C82" s="376">
        <v>479197</v>
      </c>
      <c r="D82" s="379">
        <v>1347985</v>
      </c>
      <c r="E82" s="379">
        <v>1347985</v>
      </c>
    </row>
    <row r="83" spans="1:5" x14ac:dyDescent="0.25">
      <c r="A83" s="125" t="s">
        <v>584</v>
      </c>
      <c r="B83" s="133" t="s">
        <v>346</v>
      </c>
      <c r="C83" s="313">
        <f>SUM(C76:C82)</f>
        <v>2254000</v>
      </c>
      <c r="D83" s="313">
        <f t="shared" ref="D83:E83" si="12">SUM(D76:D82)</f>
        <v>6340518</v>
      </c>
      <c r="E83" s="313">
        <f t="shared" si="12"/>
        <v>6340518</v>
      </c>
    </row>
    <row r="84" spans="1:5" x14ac:dyDescent="0.25">
      <c r="A84" s="108" t="s">
        <v>347</v>
      </c>
      <c r="B84" s="131" t="s">
        <v>348</v>
      </c>
      <c r="C84" s="376">
        <v>1600000</v>
      </c>
      <c r="D84" s="379">
        <v>6748228</v>
      </c>
      <c r="E84" s="379">
        <v>6748228</v>
      </c>
    </row>
    <row r="85" spans="1:5" x14ac:dyDescent="0.25">
      <c r="A85" s="108" t="s">
        <v>349</v>
      </c>
      <c r="B85" s="131" t="s">
        <v>350</v>
      </c>
      <c r="C85" s="376"/>
      <c r="D85" s="379"/>
      <c r="E85" s="380"/>
    </row>
    <row r="86" spans="1:5" x14ac:dyDescent="0.25">
      <c r="A86" s="108" t="s">
        <v>351</v>
      </c>
      <c r="B86" s="131" t="s">
        <v>352</v>
      </c>
      <c r="C86" s="376">
        <v>0</v>
      </c>
      <c r="D86" s="379">
        <v>0</v>
      </c>
      <c r="E86" s="380"/>
    </row>
    <row r="87" spans="1:5" x14ac:dyDescent="0.25">
      <c r="A87" s="108" t="s">
        <v>353</v>
      </c>
      <c r="B87" s="131" t="s">
        <v>354</v>
      </c>
      <c r="C87" s="376">
        <v>432000</v>
      </c>
      <c r="D87" s="379">
        <v>1663047</v>
      </c>
      <c r="E87" s="379">
        <v>1663047</v>
      </c>
    </row>
    <row r="88" spans="1:5" x14ac:dyDescent="0.25">
      <c r="A88" s="120" t="s">
        <v>585</v>
      </c>
      <c r="B88" s="133" t="s">
        <v>355</v>
      </c>
      <c r="C88" s="313">
        <f>SUM(C84:C87)</f>
        <v>2032000</v>
      </c>
      <c r="D88" s="313">
        <f t="shared" ref="D88:E88" si="13">SUM(D84:D87)</f>
        <v>8411275</v>
      </c>
      <c r="E88" s="313">
        <f t="shared" si="13"/>
        <v>8411275</v>
      </c>
    </row>
    <row r="89" spans="1:5" x14ac:dyDescent="0.25">
      <c r="A89" s="108" t="s">
        <v>356</v>
      </c>
      <c r="B89" s="131" t="s">
        <v>357</v>
      </c>
      <c r="C89" s="376"/>
      <c r="D89" s="379"/>
      <c r="E89" s="380"/>
    </row>
    <row r="90" spans="1:5" x14ac:dyDescent="0.25">
      <c r="A90" s="108" t="s">
        <v>621</v>
      </c>
      <c r="B90" s="131" t="s">
        <v>358</v>
      </c>
      <c r="C90" s="376"/>
      <c r="D90" s="379"/>
      <c r="E90" s="380"/>
    </row>
    <row r="91" spans="1:5" x14ac:dyDescent="0.25">
      <c r="A91" s="108" t="s">
        <v>622</v>
      </c>
      <c r="B91" s="131" t="s">
        <v>359</v>
      </c>
      <c r="C91" s="376"/>
      <c r="D91" s="379"/>
      <c r="E91" s="380"/>
    </row>
    <row r="92" spans="1:5" x14ac:dyDescent="0.25">
      <c r="A92" s="108" t="s">
        <v>623</v>
      </c>
      <c r="B92" s="131" t="s">
        <v>360</v>
      </c>
      <c r="C92" s="376"/>
      <c r="D92" s="379"/>
      <c r="E92" s="380"/>
    </row>
    <row r="93" spans="1:5" x14ac:dyDescent="0.25">
      <c r="A93" s="108" t="s">
        <v>624</v>
      </c>
      <c r="B93" s="131" t="s">
        <v>361</v>
      </c>
      <c r="C93" s="376"/>
      <c r="D93" s="379"/>
      <c r="E93" s="380"/>
    </row>
    <row r="94" spans="1:5" x14ac:dyDescent="0.25">
      <c r="A94" s="108" t="s">
        <v>625</v>
      </c>
      <c r="B94" s="131" t="s">
        <v>362</v>
      </c>
      <c r="C94" s="376"/>
      <c r="D94" s="379"/>
      <c r="E94" s="380"/>
    </row>
    <row r="95" spans="1:5" x14ac:dyDescent="0.25">
      <c r="A95" s="108" t="s">
        <v>363</v>
      </c>
      <c r="B95" s="131" t="s">
        <v>364</v>
      </c>
      <c r="C95" s="376"/>
      <c r="D95" s="379"/>
      <c r="E95" s="380"/>
    </row>
    <row r="96" spans="1:5" x14ac:dyDescent="0.25">
      <c r="A96" s="108" t="s">
        <v>626</v>
      </c>
      <c r="B96" s="131" t="s">
        <v>365</v>
      </c>
      <c r="C96" s="376"/>
      <c r="D96" s="379"/>
      <c r="E96" s="380"/>
    </row>
    <row r="97" spans="1:24" x14ac:dyDescent="0.25">
      <c r="A97" s="120" t="s">
        <v>586</v>
      </c>
      <c r="B97" s="133" t="s">
        <v>366</v>
      </c>
      <c r="C97" s="313"/>
      <c r="D97" s="314"/>
      <c r="E97" s="315"/>
    </row>
    <row r="98" spans="1:24" ht="15.75" x14ac:dyDescent="0.25">
      <c r="A98" s="123" t="s">
        <v>10</v>
      </c>
      <c r="B98" s="134"/>
      <c r="C98" s="382">
        <f>SUM(C88,C83)</f>
        <v>4286000</v>
      </c>
      <c r="D98" s="382">
        <f t="shared" ref="D98:E98" si="14">SUM(D88,D83)</f>
        <v>14751793</v>
      </c>
      <c r="E98" s="382">
        <f t="shared" si="14"/>
        <v>14751793</v>
      </c>
    </row>
    <row r="99" spans="1:24" ht="15.75" x14ac:dyDescent="0.25">
      <c r="A99" s="126" t="s">
        <v>634</v>
      </c>
      <c r="B99" s="135" t="s">
        <v>367</v>
      </c>
      <c r="C99" s="317">
        <f>SUM(C25+C26+C51+C60+C74+C83+C88)</f>
        <v>64497088</v>
      </c>
      <c r="D99" s="317">
        <f t="shared" ref="D99:E99" si="15">SUM(D25+D26+D51+D60+D74+D83+D88)</f>
        <v>76266979</v>
      </c>
      <c r="E99" s="317">
        <f t="shared" si="15"/>
        <v>59721246</v>
      </c>
    </row>
    <row r="100" spans="1:24" x14ac:dyDescent="0.25">
      <c r="A100" s="108" t="s">
        <v>627</v>
      </c>
      <c r="B100" s="136" t="s">
        <v>368</v>
      </c>
      <c r="C100" s="383"/>
      <c r="D100" s="384"/>
      <c r="E100" s="38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6"/>
      <c r="X100" s="16"/>
    </row>
    <row r="101" spans="1:24" x14ac:dyDescent="0.25">
      <c r="A101" s="108" t="s">
        <v>371</v>
      </c>
      <c r="B101" s="136" t="s">
        <v>372</v>
      </c>
      <c r="C101" s="383"/>
      <c r="D101" s="384"/>
      <c r="E101" s="38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6"/>
      <c r="X101" s="16"/>
    </row>
    <row r="102" spans="1:24" x14ac:dyDescent="0.25">
      <c r="A102" s="108" t="s">
        <v>628</v>
      </c>
      <c r="B102" s="136" t="s">
        <v>373</v>
      </c>
      <c r="C102" s="383"/>
      <c r="D102" s="384"/>
      <c r="E102" s="38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  <c r="X102" s="16"/>
    </row>
    <row r="103" spans="1:24" x14ac:dyDescent="0.25">
      <c r="A103" s="109" t="s">
        <v>591</v>
      </c>
      <c r="B103" s="137" t="s">
        <v>375</v>
      </c>
      <c r="C103" s="386"/>
      <c r="D103" s="387"/>
      <c r="E103" s="388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6"/>
      <c r="X103" s="16"/>
    </row>
    <row r="104" spans="1:24" x14ac:dyDescent="0.25">
      <c r="A104" s="110" t="s">
        <v>629</v>
      </c>
      <c r="B104" s="136" t="s">
        <v>376</v>
      </c>
      <c r="C104" s="389"/>
      <c r="D104" s="390"/>
      <c r="E104" s="391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6"/>
      <c r="X104" s="16"/>
    </row>
    <row r="105" spans="1:24" x14ac:dyDescent="0.25">
      <c r="A105" s="110" t="s">
        <v>597</v>
      </c>
      <c r="B105" s="136" t="s">
        <v>379</v>
      </c>
      <c r="C105" s="389"/>
      <c r="D105" s="390"/>
      <c r="E105" s="391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6"/>
      <c r="X105" s="16"/>
    </row>
    <row r="106" spans="1:24" x14ac:dyDescent="0.25">
      <c r="A106" s="108" t="s">
        <v>380</v>
      </c>
      <c r="B106" s="136" t="s">
        <v>381</v>
      </c>
      <c r="C106" s="383"/>
      <c r="D106" s="384"/>
      <c r="E106" s="38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  <c r="X106" s="16"/>
    </row>
    <row r="107" spans="1:24" x14ac:dyDescent="0.25">
      <c r="A107" s="108" t="s">
        <v>630</v>
      </c>
      <c r="B107" s="136" t="s">
        <v>382</v>
      </c>
      <c r="C107" s="383"/>
      <c r="D107" s="384"/>
      <c r="E107" s="38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  <c r="X107" s="16"/>
    </row>
    <row r="108" spans="1:24" x14ac:dyDescent="0.25">
      <c r="A108" s="111" t="s">
        <v>594</v>
      </c>
      <c r="B108" s="137" t="s">
        <v>383</v>
      </c>
      <c r="C108" s="392"/>
      <c r="D108" s="393"/>
      <c r="E108" s="394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6"/>
      <c r="X108" s="16"/>
    </row>
    <row r="109" spans="1:24" x14ac:dyDescent="0.25">
      <c r="A109" s="110" t="s">
        <v>384</v>
      </c>
      <c r="B109" s="136" t="s">
        <v>385</v>
      </c>
      <c r="C109" s="389"/>
      <c r="D109" s="390"/>
      <c r="E109" s="391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6"/>
      <c r="X109" s="16"/>
    </row>
    <row r="110" spans="1:24" x14ac:dyDescent="0.25">
      <c r="A110" s="110" t="s">
        <v>386</v>
      </c>
      <c r="B110" s="136" t="s">
        <v>387</v>
      </c>
      <c r="C110" s="389">
        <v>1265953</v>
      </c>
      <c r="D110" s="389">
        <v>1265953</v>
      </c>
      <c r="E110" s="389">
        <v>1265953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6"/>
      <c r="X110" s="16"/>
    </row>
    <row r="111" spans="1:24" x14ac:dyDescent="0.25">
      <c r="A111" s="111" t="s">
        <v>388</v>
      </c>
      <c r="B111" s="137" t="s">
        <v>389</v>
      </c>
      <c r="C111" s="389">
        <v>19256368</v>
      </c>
      <c r="D111" s="389">
        <v>19256368</v>
      </c>
      <c r="E111" s="391">
        <v>18766218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6"/>
      <c r="X111" s="16"/>
    </row>
    <row r="112" spans="1:24" x14ac:dyDescent="0.25">
      <c r="A112" s="110" t="s">
        <v>390</v>
      </c>
      <c r="B112" s="136" t="s">
        <v>391</v>
      </c>
      <c r="C112" s="389"/>
      <c r="D112" s="390"/>
      <c r="E112" s="391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6"/>
      <c r="X112" s="16"/>
    </row>
    <row r="113" spans="1:24" x14ac:dyDescent="0.25">
      <c r="A113" s="110" t="s">
        <v>392</v>
      </c>
      <c r="B113" s="136" t="s">
        <v>393</v>
      </c>
      <c r="C113" s="389"/>
      <c r="D113" s="390"/>
      <c r="E113" s="391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6"/>
      <c r="X113" s="16"/>
    </row>
    <row r="114" spans="1:24" x14ac:dyDescent="0.25">
      <c r="A114" s="110" t="s">
        <v>394</v>
      </c>
      <c r="B114" s="136" t="s">
        <v>395</v>
      </c>
      <c r="C114" s="389"/>
      <c r="D114" s="390"/>
      <c r="E114" s="391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6"/>
      <c r="X114" s="16"/>
    </row>
    <row r="115" spans="1:24" x14ac:dyDescent="0.25">
      <c r="A115" s="127" t="s">
        <v>595</v>
      </c>
      <c r="B115" s="138" t="s">
        <v>396</v>
      </c>
      <c r="C115" s="389">
        <f>SUM(C110:C114)</f>
        <v>20522321</v>
      </c>
      <c r="D115" s="389">
        <f t="shared" ref="D115:E115" si="16">SUM(D110:D114)</f>
        <v>20522321</v>
      </c>
      <c r="E115" s="389">
        <f t="shared" si="16"/>
        <v>20032171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6"/>
      <c r="X115" s="16"/>
    </row>
    <row r="116" spans="1:24" x14ac:dyDescent="0.25">
      <c r="A116" s="110" t="s">
        <v>397</v>
      </c>
      <c r="B116" s="136" t="s">
        <v>398</v>
      </c>
      <c r="C116" s="389"/>
      <c r="D116" s="390"/>
      <c r="E116" s="391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6"/>
      <c r="X116" s="16"/>
    </row>
    <row r="117" spans="1:24" x14ac:dyDescent="0.25">
      <c r="A117" s="108" t="s">
        <v>399</v>
      </c>
      <c r="B117" s="136" t="s">
        <v>400</v>
      </c>
      <c r="C117" s="383"/>
      <c r="D117" s="384"/>
      <c r="E117" s="38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6"/>
      <c r="X117" s="16"/>
    </row>
    <row r="118" spans="1:24" x14ac:dyDescent="0.25">
      <c r="A118" s="110" t="s">
        <v>631</v>
      </c>
      <c r="B118" s="136" t="s">
        <v>401</v>
      </c>
      <c r="C118" s="389"/>
      <c r="D118" s="390"/>
      <c r="E118" s="391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6"/>
      <c r="X118" s="16"/>
    </row>
    <row r="119" spans="1:24" x14ac:dyDescent="0.25">
      <c r="A119" s="110" t="s">
        <v>600</v>
      </c>
      <c r="B119" s="136" t="s">
        <v>402</v>
      </c>
      <c r="C119" s="389"/>
      <c r="D119" s="390"/>
      <c r="E119" s="391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6"/>
      <c r="X119" s="16"/>
    </row>
    <row r="120" spans="1:24" x14ac:dyDescent="0.25">
      <c r="A120" s="127" t="s">
        <v>601</v>
      </c>
      <c r="B120" s="138" t="s">
        <v>406</v>
      </c>
      <c r="C120" s="392"/>
      <c r="D120" s="393"/>
      <c r="E120" s="394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6"/>
      <c r="X120" s="16"/>
    </row>
    <row r="121" spans="1:24" x14ac:dyDescent="0.25">
      <c r="A121" s="108" t="s">
        <v>407</v>
      </c>
      <c r="B121" s="136" t="s">
        <v>408</v>
      </c>
      <c r="C121" s="383"/>
      <c r="D121" s="384"/>
      <c r="E121" s="38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6"/>
      <c r="X121" s="16"/>
    </row>
    <row r="122" spans="1:24" ht="15.75" x14ac:dyDescent="0.25">
      <c r="A122" s="128" t="s">
        <v>635</v>
      </c>
      <c r="B122" s="139" t="s">
        <v>409</v>
      </c>
      <c r="C122" s="395">
        <f>SUM(C115)</f>
        <v>20522321</v>
      </c>
      <c r="D122" s="395">
        <f t="shared" ref="D122:E122" si="17">SUM(D115)</f>
        <v>20522321</v>
      </c>
      <c r="E122" s="395">
        <f t="shared" si="17"/>
        <v>20032171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6"/>
      <c r="X122" s="16"/>
    </row>
    <row r="123" spans="1:24" ht="15.75" x14ac:dyDescent="0.25">
      <c r="A123" s="186" t="s">
        <v>671</v>
      </c>
      <c r="B123" s="187"/>
      <c r="C123" s="396">
        <f>SUM(C99+C122)</f>
        <v>85019409</v>
      </c>
      <c r="D123" s="396">
        <f t="shared" ref="D123:E123" si="18">SUM(D99+D122)</f>
        <v>96789300</v>
      </c>
      <c r="E123" s="396">
        <f t="shared" si="18"/>
        <v>79753417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2:24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2:24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2:24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2:24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2:24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2:24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2:24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2:24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2:24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2:24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2:24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2:24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2:24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2:24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2:24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2:24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2:24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2:24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2:24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2:24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2:24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2:24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2:24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2:24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2:24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2:24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2:24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2:24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2:24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2:24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2:24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2:24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2:24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2:24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2:24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2:24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2:24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2:24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2:24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2:24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2:24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2:24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2:24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2:24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</sheetData>
  <mergeCells count="3">
    <mergeCell ref="A3:E3"/>
    <mergeCell ref="A2:E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2</vt:i4>
      </vt:variant>
    </vt:vector>
  </HeadingPairs>
  <TitlesOfParts>
    <vt:vector size="31" baseType="lpstr">
      <vt:lpstr>1. melléklet</vt:lpstr>
      <vt:lpstr>2. melléklet</vt:lpstr>
      <vt:lpstr>2A. melléklet</vt:lpstr>
      <vt:lpstr>2B. melléklet</vt:lpstr>
      <vt:lpstr>3. melléklet</vt:lpstr>
      <vt:lpstr>3A. melléklet</vt:lpstr>
      <vt:lpstr>3B. melléklet</vt:lpstr>
      <vt:lpstr>4. melléklet</vt:lpstr>
      <vt:lpstr>4A. melléklet</vt:lpstr>
      <vt:lpstr>4B. melléklet</vt:lpstr>
      <vt:lpstr>5. melléklet</vt:lpstr>
      <vt:lpstr>5A. melléklet</vt:lpstr>
      <vt:lpstr>5B. melléklet</vt:lpstr>
      <vt:lpstr>6. melléklet</vt:lpstr>
      <vt:lpstr>7. melléklet</vt:lpstr>
      <vt:lpstr>8. melléklet</vt:lpstr>
      <vt:lpstr>9. melléklet</vt:lpstr>
      <vt:lpstr>9A. melléklet</vt:lpstr>
      <vt:lpstr>10. melléklet</vt:lpstr>
      <vt:lpstr>11. melléklet</vt:lpstr>
      <vt:lpstr>12. melléklet</vt:lpstr>
      <vt:lpstr>13. melléklet</vt:lpstr>
      <vt:lpstr>14A. melléklet</vt:lpstr>
      <vt:lpstr>14B.melléklet</vt:lpstr>
      <vt:lpstr>15. melléklet</vt:lpstr>
      <vt:lpstr>16A. melléklet</vt:lpstr>
      <vt:lpstr>16B.melléklet</vt:lpstr>
      <vt:lpstr>17. melléklet</vt:lpstr>
      <vt:lpstr>Munka1</vt:lpstr>
      <vt:lpstr>'9. melléklet'!foot_4_place</vt:lpstr>
      <vt:lpstr>'9. melléklet'!foot_53_place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2019-04-29T10:47:16Z</cp:lastPrinted>
  <dcterms:created xsi:type="dcterms:W3CDTF">2014-01-03T21:48:14Z</dcterms:created>
  <dcterms:modified xsi:type="dcterms:W3CDTF">2020-06-29T15:34:54Z</dcterms:modified>
</cp:coreProperties>
</file>