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97" i="1"/>
  <c r="C95"/>
  <c r="C91"/>
  <c r="C84"/>
  <c r="C76"/>
  <c r="C75" s="1"/>
  <c r="C70"/>
  <c r="C67"/>
  <c r="C63"/>
  <c r="C102" s="1"/>
  <c r="C44"/>
  <c r="C36"/>
  <c r="C35"/>
  <c r="C31"/>
  <c r="C27"/>
  <c r="C20" s="1"/>
  <c r="C17"/>
  <c r="C11" s="1"/>
  <c r="C13"/>
  <c r="C9"/>
  <c r="C51" s="1"/>
</calcChain>
</file>

<file path=xl/sharedStrings.xml><?xml version="1.0" encoding="utf-8"?>
<sst xmlns="http://schemas.openxmlformats.org/spreadsheetml/2006/main" count="188" uniqueCount="166">
  <si>
    <t>2. sz. melléklet</t>
  </si>
  <si>
    <t>1/2019. (II.25 ) költségvetési rendelethez</t>
  </si>
  <si>
    <t>VELEMÉR KÖZSÉG ÖNKORMÁNYZATA
2019. ÉVI MŰKÖDÉSI BEVÉTELEI ÉS KIADÁSAI KIEMELT ELŐIRÁNYZATONKÉNT</t>
  </si>
  <si>
    <t>adatok  Ft-ban</t>
  </si>
  <si>
    <t>Ssz.</t>
  </si>
  <si>
    <t>Megnevezés</t>
  </si>
  <si>
    <t>2019. évi eredeti előirányzat</t>
  </si>
  <si>
    <t>MŰKÖDÉSI CÉLÚ BEVÉTELEK</t>
  </si>
  <si>
    <t>A/I.</t>
  </si>
  <si>
    <t>Intézményi működési bevételek</t>
  </si>
  <si>
    <t>I.1.</t>
  </si>
  <si>
    <t>Szolgáltatások ellenértéke</t>
  </si>
  <si>
    <t>A/II.</t>
  </si>
  <si>
    <t>Közhatalmi bevételek</t>
  </si>
  <si>
    <t>II.1.</t>
  </si>
  <si>
    <t>Illetékek</t>
  </si>
  <si>
    <t>II.2.</t>
  </si>
  <si>
    <t>Helyi adók</t>
  </si>
  <si>
    <t>II.2.1.</t>
  </si>
  <si>
    <t>Magánszemélyek kommunális adója</t>
  </si>
  <si>
    <t>II.2.2.</t>
  </si>
  <si>
    <t>Idegenforgalmi adó tartózkodás utáni</t>
  </si>
  <si>
    <t>II.2.3.</t>
  </si>
  <si>
    <t>Iparűzési adó</t>
  </si>
  <si>
    <t>II.3.</t>
  </si>
  <si>
    <t>Átengedett központi adók</t>
  </si>
  <si>
    <t>II.3.1.</t>
  </si>
  <si>
    <t>Gépjárműadó 40 %-a</t>
  </si>
  <si>
    <t>II.4.</t>
  </si>
  <si>
    <t>Bírságok, pótlékok és egyéb sajátos bevételek</t>
  </si>
  <si>
    <t>A/IV.</t>
  </si>
  <si>
    <t>Támogatások</t>
  </si>
  <si>
    <t>IV.1.</t>
  </si>
  <si>
    <t>Helyi önkormányzatok működésének általános támogatása</t>
  </si>
  <si>
    <t>IV. 1.1.</t>
  </si>
  <si>
    <t>Település-üzemeltetéshez kapcsolódó feladatellátás támogatása</t>
  </si>
  <si>
    <t>IV.1.2.</t>
  </si>
  <si>
    <t>Egyéb önkormányzati feladatok támogatása</t>
  </si>
  <si>
    <t>IV.1.3.</t>
  </si>
  <si>
    <t>Üdülőhelyi feladatok támogatása</t>
  </si>
  <si>
    <t>IV.1.4.</t>
  </si>
  <si>
    <t>Kiegészítés települési önkormányzatok működésének támogatásához</t>
  </si>
  <si>
    <t>IV.2.</t>
  </si>
  <si>
    <t>Egyes köznevelési és gyermekétkeztetési feladatok támogatása</t>
  </si>
  <si>
    <t>IV.3.</t>
  </si>
  <si>
    <t>Szociális és gyermekjóléti feladatok támogatása</t>
  </si>
  <si>
    <t>IV.3.1.</t>
  </si>
  <si>
    <t>Hozzájárulás pénzbeli szociális ellátásokhoz</t>
  </si>
  <si>
    <t>IV.3.2.</t>
  </si>
  <si>
    <t>Falugondnoki szolgáltatás</t>
  </si>
  <si>
    <t>IV.3.3.</t>
  </si>
  <si>
    <t>Egyes jövedelempótlő támogatások kiegészítése</t>
  </si>
  <si>
    <t>IV.4.</t>
  </si>
  <si>
    <t>Kulturális feladatok támogatása</t>
  </si>
  <si>
    <t>IV.4.1.</t>
  </si>
  <si>
    <t>Nyilvános könyvtári és közművelődési feladatok támogatása</t>
  </si>
  <si>
    <t>IV.5.</t>
  </si>
  <si>
    <t>Központosított előirányzatok</t>
  </si>
  <si>
    <t>IV.6.</t>
  </si>
  <si>
    <t>Egyéb központi támogatás</t>
  </si>
  <si>
    <t>A/V.</t>
  </si>
  <si>
    <t>Támogatásértékű működési bevételek</t>
  </si>
  <si>
    <t>V.1.</t>
  </si>
  <si>
    <t>Elkülönített állami pénzalapokból</t>
  </si>
  <si>
    <t>V.1.1.</t>
  </si>
  <si>
    <t>Téli átmeneti közfoglalkoztatás támogatása</t>
  </si>
  <si>
    <t>V.1.2.</t>
  </si>
  <si>
    <t>Hosszabb időtartamú közmunkaprogram</t>
  </si>
  <si>
    <t>V1.3.</t>
  </si>
  <si>
    <t>Szolgálati idő megszerzését támogató foglalkoztatás</t>
  </si>
  <si>
    <t>V.2.</t>
  </si>
  <si>
    <t>Helyi önkormányzatoktól és költségvetési szerveiktől</t>
  </si>
  <si>
    <t>V.2.1.</t>
  </si>
  <si>
    <t>Ügyfélfogadás biztosítása miatti támogatás</t>
  </si>
  <si>
    <t>A/VI.</t>
  </si>
  <si>
    <t>Működési célú pénzeszköz átvétel</t>
  </si>
  <si>
    <t>A/VII.</t>
  </si>
  <si>
    <t>Támogatási kölcsönök igénybevétele, visszatérülése</t>
  </si>
  <si>
    <t>A/VIII.</t>
  </si>
  <si>
    <t>Pénzforgalom nélküli bevételek</t>
  </si>
  <si>
    <t>VIII.1.</t>
  </si>
  <si>
    <t>Előző évi pénzmaradvány működési igénybevétele</t>
  </si>
  <si>
    <t>A/IX.</t>
  </si>
  <si>
    <t>Működési célú finanszírozási bevételek</t>
  </si>
  <si>
    <t>IX.1.</t>
  </si>
  <si>
    <t>Likvid hitel felvétele</t>
  </si>
  <si>
    <t>IX.2.</t>
  </si>
  <si>
    <t>Rövid lejáratú hitel felvétele</t>
  </si>
  <si>
    <t>IX.3.</t>
  </si>
  <si>
    <t>Forgatási célú értékpapír értékesítés bevétele</t>
  </si>
  <si>
    <t>IX.4.</t>
  </si>
  <si>
    <t>Egyéb finanszírozás bevételei</t>
  </si>
  <si>
    <t>MŰKÖDÉSI BEVÉTELEK ÖSSZESEN</t>
  </si>
  <si>
    <t xml:space="preserve">MŰKÖDÉSI HIÁNY </t>
  </si>
  <si>
    <t>MŰKÖDÉSI CÉLÚ KIADÁSOK</t>
  </si>
  <si>
    <t>B/I.</t>
  </si>
  <si>
    <t>Személyi juttatások</t>
  </si>
  <si>
    <t>B/II.</t>
  </si>
  <si>
    <t>Munkaadót terhelő járulékok és szociális hozzájárulási adó</t>
  </si>
  <si>
    <t>B/III.</t>
  </si>
  <si>
    <t>Dologi kiadások</t>
  </si>
  <si>
    <t>B/IV.</t>
  </si>
  <si>
    <t>Ellátottak pénzbeli juttatásai</t>
  </si>
  <si>
    <t>Rendszeres szociális segély</t>
  </si>
  <si>
    <t>Foglalkoztatást helyettesítő támogatás</t>
  </si>
  <si>
    <t>Normatív lakásfenntartási támogatás</t>
  </si>
  <si>
    <t>Önkormányzati rendeletben megállapított segélyek</t>
  </si>
  <si>
    <t>Átmeneti segély</t>
  </si>
  <si>
    <t>IV.4.2.</t>
  </si>
  <si>
    <t>Temetési segély</t>
  </si>
  <si>
    <t>Önkormányzat által biztosított támogatások</t>
  </si>
  <si>
    <t>IV.5.1.</t>
  </si>
  <si>
    <t>Beiskolázási támogatás</t>
  </si>
  <si>
    <t>IV.5.2.</t>
  </si>
  <si>
    <t>Karácsonyi támogatás</t>
  </si>
  <si>
    <t>Természetben nyújtott ellátások</t>
  </si>
  <si>
    <t>IV.6.1.</t>
  </si>
  <si>
    <t>Rászorultságtól függő kedvezmény</t>
  </si>
  <si>
    <t>B/V.</t>
  </si>
  <si>
    <t>Egyéb működési kiadások</t>
  </si>
  <si>
    <t>Támogatásértékű működési kiadás</t>
  </si>
  <si>
    <t>Védőnői szolgálat működési finanszírozása (B.senye)</t>
  </si>
  <si>
    <t>Pöttömsziget Óvoda és Egységes Óvoda-Bölcsőde működési fin.</t>
  </si>
  <si>
    <t>V.1.3.</t>
  </si>
  <si>
    <t>Orvosi ügyelet</t>
  </si>
  <si>
    <t>V.1.4.</t>
  </si>
  <si>
    <t>Fizioterápia</t>
  </si>
  <si>
    <t>V.1.5.</t>
  </si>
  <si>
    <t>Őrségi Többcélú Kistérségi Társulás</t>
  </si>
  <si>
    <t>V.1.6.</t>
  </si>
  <si>
    <t>Zalamenti és Őrségi Önkormányzatok Szociális és Gyermekjóléti Társulása</t>
  </si>
  <si>
    <t>V.1.7.</t>
  </si>
  <si>
    <t>NYD Regionális Hulladékgazdálkodási Önkormányzati Társulás</t>
  </si>
  <si>
    <t xml:space="preserve">Működési célú pénzeszköz átadás </t>
  </si>
  <si>
    <t>Bursa ösztöndíj</t>
  </si>
  <si>
    <t>V.2.2.</t>
  </si>
  <si>
    <t>Falugondnoki Szövetség</t>
  </si>
  <si>
    <t>V.2.3.</t>
  </si>
  <si>
    <t>Kolping Lenti</t>
  </si>
  <si>
    <t>V.2.4.</t>
  </si>
  <si>
    <t>Őrségi Vízrendezési és Talajvédelmi Társulat</t>
  </si>
  <si>
    <t>V.2.5.</t>
  </si>
  <si>
    <t>Egyéb társadalmi szervezetek</t>
  </si>
  <si>
    <t>V.2.6.</t>
  </si>
  <si>
    <t>Történelmi egyházak</t>
  </si>
  <si>
    <t>V.3.</t>
  </si>
  <si>
    <t>Elvonások, egyéb befizetések</t>
  </si>
  <si>
    <t>V.3.1.</t>
  </si>
  <si>
    <t>2018. évi támogatás elszámolás miatti visszafizetési kötelezettség</t>
  </si>
  <si>
    <t>V.3.2.</t>
  </si>
  <si>
    <t>Visszafizetési kötelezettség késedelmi kamata</t>
  </si>
  <si>
    <t>B/XII.</t>
  </si>
  <si>
    <t>Támogatási kölcsönök nyújtása, törlesztése</t>
  </si>
  <si>
    <t>B/XIII.</t>
  </si>
  <si>
    <t>Pénzforgalom nélküli kiadások</t>
  </si>
  <si>
    <t>XIII.1.</t>
  </si>
  <si>
    <t>Működési tartalék, céltartalék</t>
  </si>
  <si>
    <t>B/XIV.</t>
  </si>
  <si>
    <t>Működési célú finanszírozási kiadások</t>
  </si>
  <si>
    <t>Likvid hitel törlesztése</t>
  </si>
  <si>
    <t>Rövid lejáratú hitel törlesztése</t>
  </si>
  <si>
    <t>Forgatási célú értékpapír vásárlás</t>
  </si>
  <si>
    <t>Egyéb finanszírozás kiadásai</t>
  </si>
  <si>
    <t>MŰKÖDÉSI KIADÁSOK ÖSSZESEN</t>
  </si>
  <si>
    <t>MŰKÖDÉSI TÖBBLET</t>
  </si>
  <si>
    <t>1/2019. (II.25) költségvetési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</si>
</sst>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5" xfId="0" applyNumberFormat="1" applyFont="1" applyBorder="1" applyAlignment="1">
      <alignment horizontal="right"/>
    </xf>
    <xf numFmtId="0" fontId="2" fillId="0" borderId="16" xfId="0" applyFont="1" applyBorder="1"/>
    <xf numFmtId="0" fontId="2" fillId="0" borderId="17" xfId="0" applyFont="1" applyBorder="1"/>
    <xf numFmtId="3" fontId="2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/>
    <xf numFmtId="0" fontId="3" fillId="0" borderId="19" xfId="0" applyFont="1" applyBorder="1" applyAlignment="1">
      <alignment horizontal="right"/>
    </xf>
    <xf numFmtId="0" fontId="3" fillId="0" borderId="20" xfId="0" applyFont="1" applyBorder="1"/>
    <xf numFmtId="0" fontId="1" fillId="0" borderId="21" xfId="0" applyFont="1" applyBorder="1" applyAlignment="1">
      <alignment horizontal="right"/>
    </xf>
    <xf numFmtId="0" fontId="1" fillId="0" borderId="22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20" xfId="0" applyFont="1" applyBorder="1" applyAlignment="1">
      <alignment wrapText="1"/>
    </xf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3" fontId="1" fillId="0" borderId="23" xfId="0" applyNumberFormat="1" applyFont="1" applyBorder="1"/>
    <xf numFmtId="0" fontId="3" fillId="0" borderId="24" xfId="0" applyFont="1" applyBorder="1" applyAlignment="1">
      <alignment horizontal="right"/>
    </xf>
    <xf numFmtId="0" fontId="3" fillId="0" borderId="25" xfId="0" applyFont="1" applyFill="1" applyBorder="1" applyAlignment="1">
      <alignment wrapText="1"/>
    </xf>
    <xf numFmtId="3" fontId="3" fillId="0" borderId="26" xfId="0" applyNumberFormat="1" applyFont="1" applyFill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5" xfId="0" applyNumberFormat="1" applyFont="1" applyBorder="1"/>
    <xf numFmtId="3" fontId="2" fillId="0" borderId="18" xfId="0" applyNumberFormat="1" applyFont="1" applyBorder="1"/>
    <xf numFmtId="3" fontId="1" fillId="0" borderId="27" xfId="0" applyNumberFormat="1" applyFont="1" applyBorder="1"/>
    <xf numFmtId="0" fontId="2" fillId="0" borderId="9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right"/>
    </xf>
    <xf numFmtId="0" fontId="1" fillId="0" borderId="25" xfId="0" applyFont="1" applyBorder="1"/>
    <xf numFmtId="0" fontId="1" fillId="0" borderId="26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10" xfId="0" applyFont="1" applyBorder="1"/>
    <xf numFmtId="0" fontId="1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20" xfId="0" applyFont="1" applyBorder="1" applyAlignment="1">
      <alignment wrapText="1"/>
    </xf>
    <xf numFmtId="0" fontId="3" fillId="0" borderId="13" xfId="0" applyFont="1" applyFill="1" applyBorder="1" applyAlignment="1">
      <alignment horizontal="right"/>
    </xf>
    <xf numFmtId="3" fontId="3" fillId="0" borderId="23" xfId="0" applyNumberFormat="1" applyFont="1" applyBorder="1"/>
    <xf numFmtId="0" fontId="1" fillId="0" borderId="20" xfId="0" applyFont="1" applyFill="1" applyBorder="1" applyAlignment="1">
      <alignment wrapText="1"/>
    </xf>
    <xf numFmtId="3" fontId="1" fillId="0" borderId="23" xfId="0" applyNumberFormat="1" applyFont="1" applyFill="1" applyBorder="1"/>
    <xf numFmtId="0" fontId="3" fillId="0" borderId="21" xfId="0" applyFont="1" applyBorder="1" applyAlignment="1">
      <alignment horizontal="right"/>
    </xf>
    <xf numFmtId="0" fontId="3" fillId="0" borderId="22" xfId="0" applyFont="1" applyFill="1" applyBorder="1" applyAlignment="1">
      <alignment wrapText="1"/>
    </xf>
    <xf numFmtId="3" fontId="3" fillId="0" borderId="27" xfId="0" applyNumberFormat="1" applyFont="1" applyFill="1" applyBorder="1"/>
    <xf numFmtId="3" fontId="2" fillId="0" borderId="9" xfId="0" applyNumberFormat="1" applyFont="1" applyBorder="1"/>
    <xf numFmtId="3" fontId="1" fillId="0" borderId="2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04"/>
  <sheetViews>
    <sheetView tabSelected="1" workbookViewId="0">
      <selection activeCell="A55" sqref="A55:C55"/>
    </sheetView>
  </sheetViews>
  <sheetFormatPr defaultRowHeight="15"/>
  <cols>
    <col min="1" max="1" width="7.42578125" customWidth="1"/>
    <col min="2" max="2" width="47.71093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3</v>
      </c>
    </row>
    <row r="7" spans="1:3" ht="27" thickTop="1" thickBot="1">
      <c r="A7" s="8" t="s">
        <v>4</v>
      </c>
      <c r="B7" s="9" t="s">
        <v>5</v>
      </c>
      <c r="C7" s="10" t="s">
        <v>6</v>
      </c>
    </row>
    <row r="8" spans="1:3" ht="16.5" thickTop="1" thickBot="1">
      <c r="A8" s="11" t="s">
        <v>7</v>
      </c>
      <c r="B8" s="12"/>
      <c r="C8" s="13"/>
    </row>
    <row r="9" spans="1:3" ht="15.75" thickTop="1">
      <c r="A9" s="14" t="s">
        <v>8</v>
      </c>
      <c r="B9" s="15" t="s">
        <v>9</v>
      </c>
      <c r="C9" s="16">
        <f>SUM(C10)</f>
        <v>300000</v>
      </c>
    </row>
    <row r="10" spans="1:3" ht="15.75" thickBot="1">
      <c r="A10" s="17" t="s">
        <v>10</v>
      </c>
      <c r="B10" s="18" t="s">
        <v>11</v>
      </c>
      <c r="C10" s="19">
        <v>300000</v>
      </c>
    </row>
    <row r="11" spans="1:3" ht="15.75" thickTop="1">
      <c r="A11" s="14" t="s">
        <v>12</v>
      </c>
      <c r="B11" s="15" t="s">
        <v>13</v>
      </c>
      <c r="C11" s="16">
        <f>SUM(C12+C13+C17+C19)</f>
        <v>2470000</v>
      </c>
    </row>
    <row r="12" spans="1:3">
      <c r="A12" s="20" t="s">
        <v>14</v>
      </c>
      <c r="B12" s="21" t="s">
        <v>15</v>
      </c>
      <c r="C12" s="22">
        <v>0</v>
      </c>
    </row>
    <row r="13" spans="1:3">
      <c r="A13" s="20" t="s">
        <v>16</v>
      </c>
      <c r="B13" s="21" t="s">
        <v>17</v>
      </c>
      <c r="C13" s="22">
        <f>SUM(C14:C16)</f>
        <v>2237000</v>
      </c>
    </row>
    <row r="14" spans="1:3">
      <c r="A14" s="23" t="s">
        <v>18</v>
      </c>
      <c r="B14" s="24" t="s">
        <v>19</v>
      </c>
      <c r="C14" s="25">
        <v>90000</v>
      </c>
    </row>
    <row r="15" spans="1:3">
      <c r="A15" s="23" t="s">
        <v>20</v>
      </c>
      <c r="B15" s="24" t="s">
        <v>21</v>
      </c>
      <c r="C15" s="25">
        <v>131000</v>
      </c>
    </row>
    <row r="16" spans="1:3">
      <c r="A16" s="23" t="s">
        <v>22</v>
      </c>
      <c r="B16" s="24" t="s">
        <v>23</v>
      </c>
      <c r="C16" s="25">
        <v>2016000</v>
      </c>
    </row>
    <row r="17" spans="1:3">
      <c r="A17" s="20" t="s">
        <v>24</v>
      </c>
      <c r="B17" s="21" t="s">
        <v>25</v>
      </c>
      <c r="C17" s="22">
        <f>SUM(C18)</f>
        <v>223000</v>
      </c>
    </row>
    <row r="18" spans="1:3">
      <c r="A18" s="23" t="s">
        <v>26</v>
      </c>
      <c r="B18" s="24" t="s">
        <v>27</v>
      </c>
      <c r="C18" s="25">
        <v>223000</v>
      </c>
    </row>
    <row r="19" spans="1:3" ht="15.75" thickBot="1">
      <c r="A19" s="26" t="s">
        <v>28</v>
      </c>
      <c r="B19" s="27" t="s">
        <v>29</v>
      </c>
      <c r="C19" s="28">
        <v>10000</v>
      </c>
    </row>
    <row r="20" spans="1:3" ht="15.75" thickTop="1">
      <c r="A20" s="29" t="s">
        <v>30</v>
      </c>
      <c r="B20" s="30" t="s">
        <v>31</v>
      </c>
      <c r="C20" s="31">
        <f>SUM(C21+C26+C27+C31+C33+C34)</f>
        <v>18177773</v>
      </c>
    </row>
    <row r="21" spans="1:3">
      <c r="A21" s="32" t="s">
        <v>32</v>
      </c>
      <c r="B21" s="33" t="s">
        <v>33</v>
      </c>
      <c r="C21" s="22">
        <v>11654773</v>
      </c>
    </row>
    <row r="22" spans="1:3">
      <c r="A22" s="34" t="s">
        <v>34</v>
      </c>
      <c r="B22" s="35" t="s">
        <v>35</v>
      </c>
      <c r="C22" s="25"/>
    </row>
    <row r="23" spans="1:3">
      <c r="A23" s="34" t="s">
        <v>36</v>
      </c>
      <c r="B23" s="35" t="s">
        <v>37</v>
      </c>
      <c r="C23" s="25"/>
    </row>
    <row r="24" spans="1:3">
      <c r="A24" s="34" t="s">
        <v>38</v>
      </c>
      <c r="B24" s="35" t="s">
        <v>39</v>
      </c>
      <c r="C24" s="25"/>
    </row>
    <row r="25" spans="1:3">
      <c r="A25" s="34" t="s">
        <v>40</v>
      </c>
      <c r="B25" s="35" t="s">
        <v>41</v>
      </c>
      <c r="C25" s="25"/>
    </row>
    <row r="26" spans="1:3">
      <c r="A26" s="32" t="s">
        <v>42</v>
      </c>
      <c r="B26" s="33" t="s">
        <v>43</v>
      </c>
      <c r="C26" s="22">
        <v>0</v>
      </c>
    </row>
    <row r="27" spans="1:3">
      <c r="A27" s="32" t="s">
        <v>44</v>
      </c>
      <c r="B27" s="33" t="s">
        <v>45</v>
      </c>
      <c r="C27" s="22">
        <f>SUM(C28:C29)</f>
        <v>4723000</v>
      </c>
    </row>
    <row r="28" spans="1:3">
      <c r="A28" s="34" t="s">
        <v>46</v>
      </c>
      <c r="B28" s="35" t="s">
        <v>47</v>
      </c>
      <c r="C28" s="25">
        <v>1623000</v>
      </c>
    </row>
    <row r="29" spans="1:3">
      <c r="A29" s="34" t="s">
        <v>48</v>
      </c>
      <c r="B29" s="35" t="s">
        <v>49</v>
      </c>
      <c r="C29" s="25">
        <v>3100000</v>
      </c>
    </row>
    <row r="30" spans="1:3">
      <c r="A30" s="34" t="s">
        <v>50</v>
      </c>
      <c r="B30" s="35" t="s">
        <v>51</v>
      </c>
      <c r="C30" s="25"/>
    </row>
    <row r="31" spans="1:3">
      <c r="A31" s="32" t="s">
        <v>52</v>
      </c>
      <c r="B31" s="33" t="s">
        <v>53</v>
      </c>
      <c r="C31" s="22">
        <f>SUM(C32)</f>
        <v>1800000</v>
      </c>
    </row>
    <row r="32" spans="1:3">
      <c r="A32" s="34" t="s">
        <v>54</v>
      </c>
      <c r="B32" s="35" t="s">
        <v>55</v>
      </c>
      <c r="C32" s="25">
        <v>1800000</v>
      </c>
    </row>
    <row r="33" spans="1:3">
      <c r="A33" s="32" t="s">
        <v>56</v>
      </c>
      <c r="B33" s="33" t="s">
        <v>57</v>
      </c>
      <c r="C33" s="22">
        <v>0</v>
      </c>
    </row>
    <row r="34" spans="1:3" ht="15.75" thickBot="1">
      <c r="A34" s="36" t="s">
        <v>58</v>
      </c>
      <c r="B34" s="37" t="s">
        <v>59</v>
      </c>
      <c r="C34" s="19">
        <v>0</v>
      </c>
    </row>
    <row r="35" spans="1:3" ht="15.75" thickTop="1">
      <c r="A35" s="38" t="s">
        <v>60</v>
      </c>
      <c r="B35" s="39" t="s">
        <v>61</v>
      </c>
      <c r="C35" s="16">
        <f>SUM(C36+C40)</f>
        <v>1598720</v>
      </c>
    </row>
    <row r="36" spans="1:3">
      <c r="A36" s="32" t="s">
        <v>62</v>
      </c>
      <c r="B36" s="40" t="s">
        <v>63</v>
      </c>
      <c r="C36" s="22">
        <f>SUM(C38)</f>
        <v>1598720</v>
      </c>
    </row>
    <row r="37" spans="1:3">
      <c r="A37" s="34" t="s">
        <v>64</v>
      </c>
      <c r="B37" s="41" t="s">
        <v>65</v>
      </c>
      <c r="C37" s="42"/>
    </row>
    <row r="38" spans="1:3">
      <c r="A38" s="34" t="s">
        <v>66</v>
      </c>
      <c r="B38" s="41" t="s">
        <v>67</v>
      </c>
      <c r="C38" s="42">
        <v>1598720</v>
      </c>
    </row>
    <row r="39" spans="1:3">
      <c r="A39" s="34" t="s">
        <v>68</v>
      </c>
      <c r="B39" s="41" t="s">
        <v>69</v>
      </c>
      <c r="C39" s="42"/>
    </row>
    <row r="40" spans="1:3">
      <c r="A40" s="32" t="s">
        <v>70</v>
      </c>
      <c r="B40" s="40" t="s">
        <v>71</v>
      </c>
      <c r="C40" s="43"/>
    </row>
    <row r="41" spans="1:3" ht="15.75" thickBot="1">
      <c r="A41" s="44" t="s">
        <v>72</v>
      </c>
      <c r="B41" s="45" t="s">
        <v>73</v>
      </c>
      <c r="C41" s="46">
        <v>0</v>
      </c>
    </row>
    <row r="42" spans="1:3" ht="16.5" thickTop="1" thickBot="1">
      <c r="A42" s="47" t="s">
        <v>74</v>
      </c>
      <c r="B42" s="48" t="s">
        <v>75</v>
      </c>
      <c r="C42" s="49">
        <v>0</v>
      </c>
    </row>
    <row r="43" spans="1:3" ht="16.5" thickTop="1" thickBot="1">
      <c r="A43" s="50" t="s">
        <v>76</v>
      </c>
      <c r="B43" s="51" t="s">
        <v>77</v>
      </c>
      <c r="C43" s="52">
        <v>0</v>
      </c>
    </row>
    <row r="44" spans="1:3" ht="15.75" thickTop="1">
      <c r="A44" s="29" t="s">
        <v>78</v>
      </c>
      <c r="B44" s="30" t="s">
        <v>79</v>
      </c>
      <c r="C44" s="53">
        <f>SUM(C45)</f>
        <v>4375315</v>
      </c>
    </row>
    <row r="45" spans="1:3" ht="15.75" thickBot="1">
      <c r="A45" s="36" t="s">
        <v>80</v>
      </c>
      <c r="B45" s="37" t="s">
        <v>81</v>
      </c>
      <c r="C45" s="54">
        <v>4375315</v>
      </c>
    </row>
    <row r="46" spans="1:3" ht="15.75" thickTop="1">
      <c r="A46" s="38" t="s">
        <v>82</v>
      </c>
      <c r="B46" s="39" t="s">
        <v>83</v>
      </c>
      <c r="C46" s="55">
        <v>0</v>
      </c>
    </row>
    <row r="47" spans="1:3">
      <c r="A47" s="32" t="s">
        <v>84</v>
      </c>
      <c r="B47" s="33" t="s">
        <v>85</v>
      </c>
      <c r="C47" s="56">
        <v>0</v>
      </c>
    </row>
    <row r="48" spans="1:3">
      <c r="A48" s="32" t="s">
        <v>86</v>
      </c>
      <c r="B48" s="33" t="s">
        <v>87</v>
      </c>
      <c r="C48" s="56">
        <v>0</v>
      </c>
    </row>
    <row r="49" spans="1:3">
      <c r="A49" s="32" t="s">
        <v>88</v>
      </c>
      <c r="B49" s="33" t="s">
        <v>89</v>
      </c>
      <c r="C49" s="56">
        <v>0</v>
      </c>
    </row>
    <row r="50" spans="1:3" ht="15.75" thickBot="1">
      <c r="A50" s="57" t="s">
        <v>90</v>
      </c>
      <c r="B50" s="58" t="s">
        <v>91</v>
      </c>
      <c r="C50" s="59">
        <v>0</v>
      </c>
    </row>
    <row r="51" spans="1:3" ht="16.5" thickTop="1" thickBot="1">
      <c r="A51" s="60" t="s">
        <v>92</v>
      </c>
      <c r="B51" s="61"/>
      <c r="C51" s="49">
        <f>C9+C11+C20+C35+C44+C42+C43+C46</f>
        <v>26921808</v>
      </c>
    </row>
    <row r="52" spans="1:3" ht="16.5" thickTop="1" thickBot="1">
      <c r="A52" s="62" t="s">
        <v>93</v>
      </c>
      <c r="B52" s="63"/>
      <c r="C52" s="64">
        <v>0</v>
      </c>
    </row>
    <row r="53" spans="1:3" ht="15.75" thickTop="1">
      <c r="A53" s="1"/>
      <c r="B53" s="1"/>
      <c r="C53" s="2" t="s">
        <v>0</v>
      </c>
    </row>
    <row r="54" spans="1:3">
      <c r="A54" s="3" t="s">
        <v>165</v>
      </c>
      <c r="B54" s="3"/>
      <c r="C54" s="3"/>
    </row>
    <row r="55" spans="1:3">
      <c r="A55" s="4" t="s">
        <v>2</v>
      </c>
      <c r="B55" s="5"/>
      <c r="C55" s="5"/>
    </row>
    <row r="56" spans="1:3">
      <c r="A56" s="6"/>
      <c r="B56" s="7"/>
      <c r="C56" s="7"/>
    </row>
    <row r="57" spans="1:3" ht="15.75" thickBot="1">
      <c r="A57" s="1"/>
      <c r="B57" s="1"/>
      <c r="C57" s="2" t="s">
        <v>3</v>
      </c>
    </row>
    <row r="58" spans="1:3" ht="27" thickTop="1" thickBot="1">
      <c r="A58" s="8" t="s">
        <v>4</v>
      </c>
      <c r="B58" s="9" t="s">
        <v>5</v>
      </c>
      <c r="C58" s="10" t="s">
        <v>6</v>
      </c>
    </row>
    <row r="59" spans="1:3" ht="16.5" thickTop="1" thickBot="1">
      <c r="A59" s="11" t="s">
        <v>94</v>
      </c>
      <c r="B59" s="12"/>
      <c r="C59" s="13"/>
    </row>
    <row r="60" spans="1:3" ht="16.5" thickTop="1" thickBot="1">
      <c r="A60" s="65" t="s">
        <v>95</v>
      </c>
      <c r="B60" s="66" t="s">
        <v>96</v>
      </c>
      <c r="C60" s="67">
        <v>7577420</v>
      </c>
    </row>
    <row r="61" spans="1:3" ht="16.5" thickTop="1" thickBot="1">
      <c r="A61" s="11" t="s">
        <v>97</v>
      </c>
      <c r="B61" s="68" t="s">
        <v>98</v>
      </c>
      <c r="C61" s="69">
        <v>1483163</v>
      </c>
    </row>
    <row r="62" spans="1:3" ht="16.5" thickTop="1" thickBot="1">
      <c r="A62" s="60" t="s">
        <v>99</v>
      </c>
      <c r="B62" s="70" t="s">
        <v>100</v>
      </c>
      <c r="C62" s="69">
        <v>8969100</v>
      </c>
    </row>
    <row r="63" spans="1:3" ht="15.75" thickTop="1">
      <c r="A63" s="71" t="s">
        <v>101</v>
      </c>
      <c r="B63" s="72" t="s">
        <v>102</v>
      </c>
      <c r="C63" s="16">
        <f>C67+C70</f>
        <v>381000</v>
      </c>
    </row>
    <row r="64" spans="1:3">
      <c r="A64" s="32" t="s">
        <v>32</v>
      </c>
      <c r="B64" s="33" t="s">
        <v>103</v>
      </c>
      <c r="C64" s="22">
        <v>0</v>
      </c>
    </row>
    <row r="65" spans="1:3">
      <c r="A65" s="32" t="s">
        <v>42</v>
      </c>
      <c r="B65" s="33" t="s">
        <v>104</v>
      </c>
      <c r="C65" s="22">
        <v>0</v>
      </c>
    </row>
    <row r="66" spans="1:3">
      <c r="A66" s="32" t="s">
        <v>44</v>
      </c>
      <c r="B66" s="33" t="s">
        <v>105</v>
      </c>
      <c r="C66" s="22"/>
    </row>
    <row r="67" spans="1:3">
      <c r="A67" s="32" t="s">
        <v>52</v>
      </c>
      <c r="B67" s="33" t="s">
        <v>106</v>
      </c>
      <c r="C67" s="22">
        <f>SUM(C68:C69)</f>
        <v>276000</v>
      </c>
    </row>
    <row r="68" spans="1:3">
      <c r="A68" s="34" t="s">
        <v>54</v>
      </c>
      <c r="B68" s="35" t="s">
        <v>107</v>
      </c>
      <c r="C68" s="25">
        <v>206000</v>
      </c>
    </row>
    <row r="69" spans="1:3">
      <c r="A69" s="34" t="s">
        <v>108</v>
      </c>
      <c r="B69" s="35" t="s">
        <v>109</v>
      </c>
      <c r="C69" s="25">
        <v>70000</v>
      </c>
    </row>
    <row r="70" spans="1:3">
      <c r="A70" s="32" t="s">
        <v>56</v>
      </c>
      <c r="B70" s="33" t="s">
        <v>110</v>
      </c>
      <c r="C70" s="22">
        <f>SUM(C71:C72)</f>
        <v>105000</v>
      </c>
    </row>
    <row r="71" spans="1:3">
      <c r="A71" s="34" t="s">
        <v>111</v>
      </c>
      <c r="B71" s="35" t="s">
        <v>112</v>
      </c>
      <c r="C71" s="25">
        <v>105000</v>
      </c>
    </row>
    <row r="72" spans="1:3">
      <c r="A72" s="34" t="s">
        <v>113</v>
      </c>
      <c r="B72" s="35" t="s">
        <v>114</v>
      </c>
      <c r="C72" s="25">
        <v>0</v>
      </c>
    </row>
    <row r="73" spans="1:3">
      <c r="A73" s="32" t="s">
        <v>58</v>
      </c>
      <c r="B73" s="33" t="s">
        <v>115</v>
      </c>
      <c r="C73" s="22">
        <v>0</v>
      </c>
    </row>
    <row r="74" spans="1:3" ht="15.75" thickBot="1">
      <c r="A74" s="44" t="s">
        <v>116</v>
      </c>
      <c r="B74" s="73" t="s">
        <v>117</v>
      </c>
      <c r="C74" s="74">
        <v>0</v>
      </c>
    </row>
    <row r="75" spans="1:3" ht="15.75" thickTop="1">
      <c r="A75" s="29" t="s">
        <v>118</v>
      </c>
      <c r="B75" s="30" t="s">
        <v>119</v>
      </c>
      <c r="C75" s="31">
        <f>C76+C84+C91</f>
        <v>1008458</v>
      </c>
    </row>
    <row r="76" spans="1:3">
      <c r="A76" s="32" t="s">
        <v>62</v>
      </c>
      <c r="B76" s="40" t="s">
        <v>120</v>
      </c>
      <c r="C76" s="22">
        <f>SUM(C77:C83)</f>
        <v>998458</v>
      </c>
    </row>
    <row r="77" spans="1:3">
      <c r="A77" s="34" t="s">
        <v>64</v>
      </c>
      <c r="B77" s="40" t="s">
        <v>121</v>
      </c>
      <c r="C77" s="22">
        <v>200000</v>
      </c>
    </row>
    <row r="78" spans="1:3">
      <c r="A78" s="34" t="s">
        <v>66</v>
      </c>
      <c r="B78" s="75" t="s">
        <v>122</v>
      </c>
      <c r="C78" s="25">
        <v>259824</v>
      </c>
    </row>
    <row r="79" spans="1:3">
      <c r="A79" s="34" t="s">
        <v>123</v>
      </c>
      <c r="B79" s="75" t="s">
        <v>124</v>
      </c>
      <c r="C79" s="25">
        <v>421247</v>
      </c>
    </row>
    <row r="80" spans="1:3">
      <c r="A80" s="34" t="s">
        <v>125</v>
      </c>
      <c r="B80" s="75" t="s">
        <v>126</v>
      </c>
      <c r="C80" s="25">
        <v>60587</v>
      </c>
    </row>
    <row r="81" spans="1:3">
      <c r="A81" s="34" t="s">
        <v>127</v>
      </c>
      <c r="B81" s="75" t="s">
        <v>128</v>
      </c>
      <c r="C81" s="25">
        <v>3000</v>
      </c>
    </row>
    <row r="82" spans="1:3" ht="26.25">
      <c r="A82" s="34" t="s">
        <v>129</v>
      </c>
      <c r="B82" s="75" t="s">
        <v>130</v>
      </c>
      <c r="C82" s="25">
        <v>43800</v>
      </c>
    </row>
    <row r="83" spans="1:3">
      <c r="A83" s="76" t="s">
        <v>131</v>
      </c>
      <c r="B83" s="41" t="s">
        <v>132</v>
      </c>
      <c r="C83" s="42">
        <v>10000</v>
      </c>
    </row>
    <row r="84" spans="1:3">
      <c r="A84" s="32" t="s">
        <v>70</v>
      </c>
      <c r="B84" s="40" t="s">
        <v>133</v>
      </c>
      <c r="C84" s="43">
        <f>SUM(C85:C90)</f>
        <v>10000</v>
      </c>
    </row>
    <row r="85" spans="1:3">
      <c r="A85" s="34" t="s">
        <v>72</v>
      </c>
      <c r="B85" s="75" t="s">
        <v>134</v>
      </c>
      <c r="C85" s="77">
        <v>0</v>
      </c>
    </row>
    <row r="86" spans="1:3">
      <c r="A86" s="34" t="s">
        <v>135</v>
      </c>
      <c r="B86" s="75" t="s">
        <v>136</v>
      </c>
      <c r="C86" s="77">
        <v>10000</v>
      </c>
    </row>
    <row r="87" spans="1:3">
      <c r="A87" s="34" t="s">
        <v>137</v>
      </c>
      <c r="B87" s="41" t="s">
        <v>138</v>
      </c>
      <c r="C87" s="42">
        <v>0</v>
      </c>
    </row>
    <row r="88" spans="1:3">
      <c r="A88" s="34" t="s">
        <v>139</v>
      </c>
      <c r="B88" s="41" t="s">
        <v>140</v>
      </c>
      <c r="C88" s="42">
        <v>0</v>
      </c>
    </row>
    <row r="89" spans="1:3">
      <c r="A89" s="44" t="s">
        <v>141</v>
      </c>
      <c r="B89" s="45" t="s">
        <v>142</v>
      </c>
      <c r="C89" s="46">
        <v>0</v>
      </c>
    </row>
    <row r="90" spans="1:3">
      <c r="A90" s="44" t="s">
        <v>143</v>
      </c>
      <c r="B90" s="45" t="s">
        <v>144</v>
      </c>
      <c r="C90" s="46">
        <v>0</v>
      </c>
    </row>
    <row r="91" spans="1:3">
      <c r="A91" s="32" t="s">
        <v>145</v>
      </c>
      <c r="B91" s="78" t="s">
        <v>146</v>
      </c>
      <c r="C91" s="79">
        <f>SUM(C92:C93)</f>
        <v>0</v>
      </c>
    </row>
    <row r="92" spans="1:3">
      <c r="A92" s="34" t="s">
        <v>147</v>
      </c>
      <c r="B92" s="41" t="s">
        <v>148</v>
      </c>
      <c r="C92" s="42">
        <v>0</v>
      </c>
    </row>
    <row r="93" spans="1:3" ht="15.75" thickBot="1">
      <c r="A93" s="80" t="s">
        <v>149</v>
      </c>
      <c r="B93" s="81" t="s">
        <v>150</v>
      </c>
      <c r="C93" s="82">
        <v>0</v>
      </c>
    </row>
    <row r="94" spans="1:3" ht="16.5" thickTop="1" thickBot="1">
      <c r="A94" s="47" t="s">
        <v>151</v>
      </c>
      <c r="B94" s="48" t="s">
        <v>152</v>
      </c>
      <c r="C94" s="49">
        <v>0</v>
      </c>
    </row>
    <row r="95" spans="1:3" ht="15.75" thickTop="1">
      <c r="A95" s="29" t="s">
        <v>153</v>
      </c>
      <c r="B95" s="30" t="s">
        <v>154</v>
      </c>
      <c r="C95" s="53">
        <f>SUM(C96)</f>
        <v>4523975</v>
      </c>
    </row>
    <row r="96" spans="1:3" ht="15.75" thickBot="1">
      <c r="A96" s="36" t="s">
        <v>155</v>
      </c>
      <c r="B96" s="37" t="s">
        <v>156</v>
      </c>
      <c r="C96" s="54">
        <v>4523975</v>
      </c>
    </row>
    <row r="97" spans="1:3" ht="15.75" thickTop="1">
      <c r="A97" s="38" t="s">
        <v>157</v>
      </c>
      <c r="B97" s="39" t="s">
        <v>158</v>
      </c>
      <c r="C97" s="83">
        <f>SUM(C98:C101)</f>
        <v>727111</v>
      </c>
    </row>
    <row r="98" spans="1:3">
      <c r="A98" s="32" t="s">
        <v>84</v>
      </c>
      <c r="B98" s="33" t="s">
        <v>159</v>
      </c>
      <c r="C98" s="43">
        <v>0</v>
      </c>
    </row>
    <row r="99" spans="1:3">
      <c r="A99" s="32" t="s">
        <v>86</v>
      </c>
      <c r="B99" s="33" t="s">
        <v>160</v>
      </c>
      <c r="C99" s="43">
        <v>0</v>
      </c>
    </row>
    <row r="100" spans="1:3">
      <c r="A100" s="32" t="s">
        <v>88</v>
      </c>
      <c r="B100" s="33" t="s">
        <v>161</v>
      </c>
      <c r="C100" s="43">
        <v>0</v>
      </c>
    </row>
    <row r="101" spans="1:3" ht="15.75" thickBot="1">
      <c r="A101" s="57" t="s">
        <v>90</v>
      </c>
      <c r="B101" s="58" t="s">
        <v>162</v>
      </c>
      <c r="C101" s="84">
        <v>727111</v>
      </c>
    </row>
    <row r="102" spans="1:3" ht="16.5" thickTop="1" thickBot="1">
      <c r="A102" s="60" t="s">
        <v>163</v>
      </c>
      <c r="B102" s="61"/>
      <c r="C102" s="49">
        <f>C60+C61+C62+C63+C75+C94+C95+C97</f>
        <v>24670227</v>
      </c>
    </row>
    <row r="103" spans="1:3" ht="16.5" thickTop="1" thickBot="1">
      <c r="A103" s="62" t="s">
        <v>164</v>
      </c>
      <c r="B103" s="63"/>
      <c r="C103" s="64">
        <v>0</v>
      </c>
    </row>
    <row r="104" spans="1:3" ht="15.75" thickTop="1"/>
  </sheetData>
  <mergeCells count="4">
    <mergeCell ref="A3:C3"/>
    <mergeCell ref="A4:C4"/>
    <mergeCell ref="A54:C54"/>
    <mergeCell ref="A55:C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2019-03-29T10:21:31Z</dcterms:created>
  <dcterms:modified xsi:type="dcterms:W3CDTF">2019-03-29T10:21:58Z</dcterms:modified>
</cp:coreProperties>
</file>